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  <sheet name="Лист2" sheetId="3" r:id="rId2"/>
  </sheets>
  <definedNames>
    <definedName name="_xlnm.Print_Titles" localSheetId="0">Лист1!$14:$16</definedName>
    <definedName name="_xlnm.Print_Area" localSheetId="0">Лист1!$A$1:$M$74</definedName>
  </definedNames>
  <calcPr calcId="125725"/>
</workbook>
</file>

<file path=xl/calcChain.xml><?xml version="1.0" encoding="utf-8"?>
<calcChain xmlns="http://schemas.openxmlformats.org/spreadsheetml/2006/main">
  <c r="K47" i="2"/>
  <c r="L47"/>
  <c r="M47"/>
  <c r="G47"/>
  <c r="K40"/>
  <c r="L40"/>
  <c r="M40"/>
  <c r="G40"/>
  <c r="G64" l="1"/>
  <c r="G24"/>
  <c r="G67"/>
  <c r="G60"/>
  <c r="G43"/>
  <c r="G34"/>
  <c r="G19"/>
  <c r="G18" s="1"/>
  <c r="G58"/>
  <c r="G70"/>
  <c r="G72"/>
  <c r="G30"/>
  <c r="G38"/>
  <c r="B16"/>
  <c r="C16" s="1"/>
  <c r="D16" s="1"/>
  <c r="E16" s="1"/>
  <c r="F16" s="1"/>
  <c r="G16" s="1"/>
  <c r="H16" s="1"/>
  <c r="G57" l="1"/>
  <c r="G23"/>
  <c r="G17" l="1"/>
</calcChain>
</file>

<file path=xl/sharedStrings.xml><?xml version="1.0" encoding="utf-8"?>
<sst xmlns="http://schemas.openxmlformats.org/spreadsheetml/2006/main" count="258" uniqueCount="148">
  <si>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</si>
  <si>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</si>
  <si>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</si>
  <si>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</si>
  <si>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>Примечание</t>
  </si>
  <si>
    <t xml:space="preserve">Общий (предельный) объем бюджетных ассигнований бюджетов муниципальных образований на 2016 год </t>
  </si>
  <si>
    <t>7=3-4-5-6</t>
  </si>
  <si>
    <t xml:space="preserve">Общий (предельный) объем бюджетных ассигнований          на 2017 и 2018 годы 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</si>
  <si>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</si>
  <si>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</si>
  <si>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</si>
  <si>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</si>
  <si>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</si>
  <si>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</si>
  <si>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</si>
  <si>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</si>
  <si>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</si>
  <si>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</si>
  <si>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</si>
  <si>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1. 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</si>
  <si>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</si>
  <si>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</si>
  <si>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</si>
  <si>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</si>
  <si>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</si>
  <si>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</si>
  <si>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</si>
  <si>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</si>
  <si>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</si>
  <si>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</si>
  <si>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1) обеспечение объектами инженерной инфраструктуры земельных участков, предоставляемых для расселения аварийного жилья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</si>
  <si>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</si>
  <si>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</si>
  <si>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</si>
  <si>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</si>
  <si>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</si>
  <si>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</si>
  <si>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</si>
  <si>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</si>
  <si>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</si>
  <si>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 xml:space="preserve"> объем принимаемых отходов составит                          6 419,94 куб. м / год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</si>
  <si>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</si>
  <si>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</si>
  <si>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</si>
  <si>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</si>
  <si>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2) средняя общеобразовательная школа с эстетическим уклоном на 240 мест                                                                     в пос. Ерцево Коношского района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</si>
  <si>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</si>
  <si>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</si>
  <si>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</si>
  <si>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</si>
  <si>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</si>
  <si>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</si>
  <si>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</si>
  <si>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</si>
  <si>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</si>
  <si>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</si>
  <si>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</si>
  <si>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</si>
  <si>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>2014 / 2019</t>
  </si>
  <si>
    <t>2013 / 2018</t>
  </si>
  <si>
    <t>45 чел./смену</t>
  </si>
  <si>
    <t>0,72 км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</si>
  <si>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</si>
  <si>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</si>
  <si>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</si>
  <si>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 xml:space="preserve">Областная адресная инвестиционная программа на 2017 год и на плановый период 2018 и 2019 годов  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</si>
  <si>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</si>
  <si>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</si>
  <si>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Общий (предельный) объем бюджетных ассигнований областного бюджета на 2017 год, тыс. рублей</t>
  </si>
  <si>
    <t>Общий (предельный) объем бюджетных ассигнований областного бюджета на 2018 год, тыс. рублей</t>
  </si>
  <si>
    <t>Общий (предельный) объем бюджетных ассигнований областного бюджета на 2019 год,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</si>
  <si>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</si>
  <si>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</si>
  <si>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</si>
  <si>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</si>
  <si>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</si>
  <si>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2020 годы)"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</si>
  <si>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</si>
  <si>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</si>
  <si>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</si>
  <si>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</si>
  <si>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</si>
  <si>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</si>
  <si>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</si>
  <si>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</si>
  <si>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</si>
  <si>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</si>
  <si>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</si>
  <si>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</si>
  <si>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</si>
  <si>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</si>
  <si>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</si>
  <si>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 и II этап)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</si>
  <si>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                                                                               (2014 – 2020 годы)"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</si>
  <si>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</si>
  <si>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</si>
  <si>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</si>
  <si>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</si>
  <si>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>2) обеспечение земельных участков инженерной инфраструктурой для строительства многоквартирных домов в VI – VII жилых районах (магистральные сети) (проектирование, строительство, выполнение кадастровых работ)</t>
  </si>
  <si>
    <t xml:space="preserve">97 020 кв. м жилых площадей
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</si>
  <si>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</si>
  <si>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</si>
  <si>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протяженность:                                             дороги – 1,486 км, в том числе                            мостового перехода – 139,54 п. м</t>
  </si>
  <si>
    <t>1) строительство школы-сада в правобережной части
г. Каргополя по ул.Чеснокова, 12б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</si>
  <si>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</si>
  <si>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</si>
  <si>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</si>
  <si>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</si>
  <si>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</si>
  <si>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</si>
  <si>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</si>
  <si>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</si>
  <si>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</si>
  <si>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</si>
  <si>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</si>
  <si>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</si>
  <si>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</si>
  <si>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</si>
  <si>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</si>
  <si>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</si>
  <si>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</si>
  <si>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</si>
  <si>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Архангельск")*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</si>
  <si>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Архангельск")*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</si>
  <si>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</si>
  <si>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</si>
  <si>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</si>
  <si>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</si>
  <si>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</si>
  <si>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</si>
  <si>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</si>
  <si>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</si>
  <si>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</si>
  <si>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</si>
  <si>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</si>
  <si>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28 010 кв.м жилых площадей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</si>
  <si>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</si>
  <si>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бюджетные инвестиции в объекты государственной собственности Архангельской области, проектирование и реконструкция</t>
  </si>
  <si>
    <t>6.Разработка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- Кяма</t>
  </si>
  <si>
    <t>7. Разработка проектной документации на реконструкцию мостового перехода через реку Вага на км 2+067 автомобильной дороги Вельск - Шангалы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</si>
  <si>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</si>
  <si>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</si>
  <si>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0,546 км, в том числе мостового перехода – 48,2 п.м</t>
  </si>
  <si>
    <t>протяженность дороги – 1,7 км</t>
  </si>
  <si>
    <t xml:space="preserve">                              к областному закону</t>
  </si>
  <si>
    <t xml:space="preserve">                              "Приложение № 16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</si>
  <si>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</si>
  <si>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 xml:space="preserve">                              Приложение № 8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</si>
</sst>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0" applyFont="1" applyFill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vertical="center" wrapText="1"/>
    </xf>
    <xf numFmtId="164" fontId="7" fillId="0" borderId="4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 wrapText="1"/>
    </xf>
    <xf numFmtId="164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0" xfId="0" applyFont="1" applyFill="1"/>
    <xf numFmtId="164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Border="1"/>
    <xf numFmtId="164" fontId="3" fillId="0" borderId="0" xfId="2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C88"/>
  <sheetViews>
    <sheetView showGridLines="0" tabSelected="1" view="pageBreakPreview" topLeftCell="A52" zoomScale="115" zoomScaleNormal="100" zoomScaleSheetLayoutView="115" workbookViewId="0">
      <selection activeCell="E53" sqref="E53"/>
    </sheetView>
  </sheetViews>
  <sheetFormatPr defaultColWidth="9.140625" defaultRowHeight="15" outlineLevelRow="1"/>
  <cols>
    <col min="1" max="1" width="28.7109375" style="4" customWidth="1"/>
    <col min="2" max="3" width="19.85546875" style="4" customWidth="1"/>
    <col min="4" max="4" width="22.42578125" style="4" customWidth="1"/>
    <col min="5" max="5" width="23.85546875" style="4" customWidth="1"/>
    <col min="6" max="6" width="14.85546875" style="4" customWidth="1"/>
    <col min="7" max="7" width="18.85546875" style="4" customWidth="1"/>
    <col min="8" max="8" width="18.42578125" style="4" customWidth="1"/>
    <col min="9" max="9" width="20.28515625" style="4" customWidth="1"/>
    <col min="10" max="10" width="19.85546875" style="4" customWidth="1"/>
    <col min="11" max="11" width="19.7109375" style="4" hidden="1" customWidth="1"/>
    <col min="12" max="12" width="22.28515625" style="3" hidden="1" customWidth="1"/>
    <col min="13" max="13" width="5.5703125" style="4" hidden="1" customWidth="1"/>
    <col min="14" max="24" width="9.140625" style="3"/>
    <col min="25" max="16384" width="9.140625" style="4"/>
  </cols>
  <sheetData>
    <row r="1" spans="1:24" ht="15.75">
      <c r="I1" s="63" t="s">
        <v>147</v>
      </c>
    </row>
    <row r="2" spans="1:24" ht="15.75">
      <c r="I2" s="63" t="s">
        <v>144</v>
      </c>
    </row>
    <row r="7" spans="1:24" ht="15.75">
      <c r="A7" s="3"/>
      <c r="B7" s="3"/>
      <c r="C7" s="3"/>
      <c r="D7" s="3"/>
      <c r="E7" s="3"/>
      <c r="F7" s="3"/>
      <c r="G7" s="3"/>
      <c r="H7" s="3"/>
      <c r="I7" s="66" t="s">
        <v>145</v>
      </c>
      <c r="J7" s="66"/>
    </row>
    <row r="8" spans="1:24" ht="15.75">
      <c r="A8" s="3"/>
      <c r="B8" s="3"/>
      <c r="C8" s="3"/>
      <c r="D8" s="3"/>
      <c r="E8" s="3"/>
      <c r="F8" s="3"/>
      <c r="G8" s="3"/>
      <c r="H8" s="3"/>
      <c r="I8" s="66" t="s">
        <v>144</v>
      </c>
      <c r="J8" s="66"/>
    </row>
    <row r="9" spans="1:24">
      <c r="A9" s="3"/>
      <c r="B9" s="3"/>
      <c r="C9" s="3"/>
      <c r="D9" s="3"/>
      <c r="E9" s="3"/>
      <c r="F9" s="3"/>
      <c r="G9" s="3"/>
      <c r="H9" s="3"/>
      <c r="I9" s="5"/>
      <c r="J9" s="5"/>
    </row>
    <row r="10" spans="1:24">
      <c r="A10" s="3"/>
      <c r="B10" s="3"/>
      <c r="C10" s="3"/>
      <c r="D10" s="3"/>
      <c r="E10" s="3"/>
      <c r="F10" s="3"/>
      <c r="G10" s="3"/>
      <c r="H10" s="3"/>
      <c r="I10" s="5"/>
      <c r="J10" s="5"/>
    </row>
    <row r="11" spans="1:24" ht="4.5" customHeight="1">
      <c r="A11" s="3"/>
      <c r="B11" s="3"/>
      <c r="C11" s="3"/>
      <c r="D11" s="3"/>
      <c r="E11" s="3"/>
      <c r="F11" s="3"/>
      <c r="G11" s="3"/>
      <c r="H11" s="3"/>
      <c r="I11" s="5"/>
      <c r="J11" s="5"/>
    </row>
    <row r="12" spans="1:24" ht="20.25" customHeight="1">
      <c r="A12" s="74" t="s">
        <v>65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24" ht="18.7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3"/>
    </row>
    <row r="14" spans="1:24" ht="51.75" customHeight="1">
      <c r="A14" s="72" t="s">
        <v>8</v>
      </c>
      <c r="B14" s="72" t="s">
        <v>0</v>
      </c>
      <c r="C14" s="72" t="s">
        <v>9</v>
      </c>
      <c r="D14" s="72" t="s">
        <v>2</v>
      </c>
      <c r="E14" s="72" t="s">
        <v>1</v>
      </c>
      <c r="F14" s="72" t="s">
        <v>26</v>
      </c>
      <c r="G14" s="72" t="s">
        <v>67</v>
      </c>
      <c r="H14" s="72" t="s">
        <v>68</v>
      </c>
      <c r="I14" s="72" t="s">
        <v>69</v>
      </c>
      <c r="J14" s="72" t="s">
        <v>70</v>
      </c>
      <c r="K14" s="70" t="s">
        <v>5</v>
      </c>
      <c r="L14" s="70" t="s">
        <v>7</v>
      </c>
      <c r="M14" s="75" t="s">
        <v>4</v>
      </c>
    </row>
    <row r="15" spans="1:24" ht="99.75" customHeight="1">
      <c r="A15" s="72"/>
      <c r="B15" s="72"/>
      <c r="C15" s="73"/>
      <c r="D15" s="73"/>
      <c r="E15" s="73"/>
      <c r="F15" s="73"/>
      <c r="G15" s="73"/>
      <c r="H15" s="73"/>
      <c r="I15" s="73"/>
      <c r="J15" s="73"/>
      <c r="K15" s="71"/>
      <c r="L15" s="71"/>
      <c r="M15" s="75"/>
    </row>
    <row r="16" spans="1:24" s="9" customFormat="1" ht="18" customHeight="1">
      <c r="A16" s="42">
        <v>1</v>
      </c>
      <c r="B16" s="42">
        <f>1+A16</f>
        <v>2</v>
      </c>
      <c r="C16" s="42">
        <f t="shared" ref="C16:H16" si="0">1+B16</f>
        <v>3</v>
      </c>
      <c r="D16" s="42">
        <f t="shared" si="0"/>
        <v>4</v>
      </c>
      <c r="E16" s="42">
        <f t="shared" si="0"/>
        <v>5</v>
      </c>
      <c r="F16" s="42">
        <f t="shared" si="0"/>
        <v>6</v>
      </c>
      <c r="G16" s="42">
        <f t="shared" si="0"/>
        <v>7</v>
      </c>
      <c r="H16" s="42">
        <f t="shared" si="0"/>
        <v>8</v>
      </c>
      <c r="I16" s="42">
        <v>9</v>
      </c>
      <c r="J16" s="42">
        <v>10</v>
      </c>
      <c r="K16" s="6">
        <v>6</v>
      </c>
      <c r="L16" s="6" t="s">
        <v>6</v>
      </c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27.75" customHeight="1">
      <c r="A17" s="67" t="s">
        <v>18</v>
      </c>
      <c r="B17" s="78"/>
      <c r="C17" s="78"/>
      <c r="D17" s="78"/>
      <c r="E17" s="48"/>
      <c r="F17" s="48"/>
      <c r="G17" s="12">
        <f t="shared" ref="G17" si="1">G18+G23+G34+G38+G40+G43+G47+G57+G67+G70+G72</f>
        <v>14164761.889999999</v>
      </c>
      <c r="H17" s="12">
        <v>1967217.9000000001</v>
      </c>
      <c r="I17" s="12">
        <v>769706</v>
      </c>
      <c r="J17" s="12">
        <v>675398.39999999991</v>
      </c>
      <c r="K17" s="10"/>
      <c r="L17" s="11"/>
      <c r="M17" s="49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56.25" customHeight="1">
      <c r="A18" s="67" t="s">
        <v>71</v>
      </c>
      <c r="B18" s="82"/>
      <c r="C18" s="82"/>
      <c r="D18" s="82"/>
      <c r="E18" s="51"/>
      <c r="F18" s="51"/>
      <c r="G18" s="12">
        <f t="shared" ref="G18" si="2">G19+G22</f>
        <v>511295.5</v>
      </c>
      <c r="H18" s="12">
        <v>349291.6</v>
      </c>
      <c r="I18" s="12">
        <v>18401.400000000001</v>
      </c>
      <c r="J18" s="12">
        <v>20000</v>
      </c>
      <c r="K18" s="10"/>
      <c r="L18" s="11"/>
      <c r="M18" s="49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07.25" customHeight="1">
      <c r="A19" s="67" t="s">
        <v>72</v>
      </c>
      <c r="B19" s="78"/>
      <c r="C19" s="78"/>
      <c r="D19" s="78"/>
      <c r="E19" s="48"/>
      <c r="F19" s="48"/>
      <c r="G19" s="12">
        <f t="shared" ref="G19" si="3">SUM(G20:G21)</f>
        <v>412955.7</v>
      </c>
      <c r="H19" s="12">
        <v>349291.6</v>
      </c>
      <c r="I19" s="12">
        <v>0</v>
      </c>
      <c r="J19" s="12">
        <v>0</v>
      </c>
      <c r="K19" s="10"/>
      <c r="L19" s="11"/>
      <c r="M19" s="49"/>
    </row>
    <row r="20" spans="1:24" ht="163.5" customHeight="1">
      <c r="A20" s="50" t="s">
        <v>30</v>
      </c>
      <c r="B20" s="2" t="s">
        <v>95</v>
      </c>
      <c r="C20" s="48" t="s">
        <v>10</v>
      </c>
      <c r="D20" s="48" t="s">
        <v>15</v>
      </c>
      <c r="E20" s="48" t="s">
        <v>73</v>
      </c>
      <c r="F20" s="48" t="s">
        <v>12</v>
      </c>
      <c r="G20" s="12">
        <v>238051.1</v>
      </c>
      <c r="H20" s="12">
        <v>142062</v>
      </c>
      <c r="I20" s="12">
        <v>0</v>
      </c>
      <c r="J20" s="12">
        <v>0</v>
      </c>
      <c r="K20" s="10"/>
      <c r="L20" s="11"/>
      <c r="M20" s="49"/>
    </row>
    <row r="21" spans="1:24" ht="169.5" customHeight="1">
      <c r="A21" s="50" t="s">
        <v>98</v>
      </c>
      <c r="B21" s="2" t="s">
        <v>74</v>
      </c>
      <c r="C21" s="48" t="s">
        <v>28</v>
      </c>
      <c r="D21" s="48" t="s">
        <v>15</v>
      </c>
      <c r="E21" s="48" t="s">
        <v>31</v>
      </c>
      <c r="F21" s="48" t="s">
        <v>12</v>
      </c>
      <c r="G21" s="12">
        <v>174904.6</v>
      </c>
      <c r="H21" s="12">
        <v>207229.6</v>
      </c>
      <c r="I21" s="12">
        <v>0</v>
      </c>
      <c r="J21" s="12">
        <v>0</v>
      </c>
      <c r="K21" s="10"/>
      <c r="L21" s="11"/>
      <c r="M21" s="49"/>
    </row>
    <row r="22" spans="1:24" ht="117.75" customHeight="1">
      <c r="A22" s="67" t="s">
        <v>57</v>
      </c>
      <c r="B22" s="68"/>
      <c r="C22" s="48" t="s">
        <v>75</v>
      </c>
      <c r="D22" s="48" t="s">
        <v>15</v>
      </c>
      <c r="E22" s="48" t="s">
        <v>24</v>
      </c>
      <c r="F22" s="48" t="s">
        <v>58</v>
      </c>
      <c r="G22" s="12">
        <v>98339.8</v>
      </c>
      <c r="H22" s="12">
        <v>0</v>
      </c>
      <c r="I22" s="12">
        <v>18401.400000000001</v>
      </c>
      <c r="J22" s="12">
        <v>20000</v>
      </c>
      <c r="K22" s="10"/>
      <c r="L22" s="11"/>
      <c r="M22" s="49"/>
    </row>
    <row r="23" spans="1:24" ht="42" customHeight="1">
      <c r="A23" s="67" t="s">
        <v>76</v>
      </c>
      <c r="B23" s="82"/>
      <c r="C23" s="82"/>
      <c r="D23" s="82"/>
      <c r="E23" s="48"/>
      <c r="F23" s="50"/>
      <c r="G23" s="12">
        <f t="shared" ref="G23" si="4">G24+G30</f>
        <v>1255301.2</v>
      </c>
      <c r="H23" s="12">
        <v>153902</v>
      </c>
      <c r="I23" s="12">
        <v>231365</v>
      </c>
      <c r="J23" s="12">
        <v>189190.2</v>
      </c>
      <c r="K23" s="10"/>
      <c r="L23" s="11"/>
      <c r="M23" s="49"/>
    </row>
    <row r="24" spans="1:24" ht="39" customHeight="1">
      <c r="A24" s="67" t="s">
        <v>41</v>
      </c>
      <c r="B24" s="68"/>
      <c r="C24" s="68"/>
      <c r="D24" s="68"/>
      <c r="E24" s="48"/>
      <c r="F24" s="50"/>
      <c r="G24" s="12">
        <f>SUM(G25:G29)</f>
        <v>605415.69999999995</v>
      </c>
      <c r="H24" s="12">
        <v>46902</v>
      </c>
      <c r="I24" s="12">
        <v>194365</v>
      </c>
      <c r="J24" s="12">
        <v>79622.899999999994</v>
      </c>
      <c r="K24" s="10"/>
      <c r="L24" s="11"/>
      <c r="M24" s="49"/>
    </row>
    <row r="25" spans="1:24" ht="128.25" customHeight="1">
      <c r="A25" s="50" t="s">
        <v>103</v>
      </c>
      <c r="B25" s="48" t="s">
        <v>48</v>
      </c>
      <c r="C25" s="48" t="s">
        <v>42</v>
      </c>
      <c r="D25" s="48" t="s">
        <v>15</v>
      </c>
      <c r="E25" s="48" t="s">
        <v>77</v>
      </c>
      <c r="F25" s="48" t="s">
        <v>59</v>
      </c>
      <c r="G25" s="12">
        <v>171871.5</v>
      </c>
      <c r="H25" s="13">
        <v>0</v>
      </c>
      <c r="I25" s="13">
        <v>7307</v>
      </c>
      <c r="J25" s="13">
        <v>0</v>
      </c>
      <c r="K25" s="10"/>
      <c r="L25" s="11"/>
      <c r="M25" s="49"/>
    </row>
    <row r="26" spans="1:24" ht="130.5" hidden="1" customHeight="1">
      <c r="A26" s="50"/>
      <c r="B26" s="48"/>
      <c r="C26" s="48"/>
      <c r="D26" s="48"/>
      <c r="E26" s="1"/>
      <c r="F26" s="48"/>
      <c r="G26" s="12"/>
      <c r="H26" s="13">
        <v>0</v>
      </c>
      <c r="I26" s="13">
        <v>0</v>
      </c>
      <c r="J26" s="13">
        <v>0</v>
      </c>
      <c r="K26" s="10"/>
      <c r="L26" s="11"/>
      <c r="M26" s="49"/>
    </row>
    <row r="27" spans="1:24" ht="136.5" customHeight="1">
      <c r="A27" s="50" t="s">
        <v>112</v>
      </c>
      <c r="B27" s="48" t="s">
        <v>38</v>
      </c>
      <c r="C27" s="48" t="s">
        <v>42</v>
      </c>
      <c r="D27" s="48" t="s">
        <v>15</v>
      </c>
      <c r="E27" s="1" t="s">
        <v>64</v>
      </c>
      <c r="F27" s="48" t="s">
        <v>53</v>
      </c>
      <c r="G27" s="12">
        <v>101257.9</v>
      </c>
      <c r="H27" s="13">
        <v>0</v>
      </c>
      <c r="I27" s="13">
        <v>37693</v>
      </c>
      <c r="J27" s="13">
        <v>40000</v>
      </c>
      <c r="K27" s="10"/>
      <c r="L27" s="11"/>
      <c r="M27" s="49"/>
    </row>
    <row r="28" spans="1:24" ht="129" customHeight="1">
      <c r="A28" s="50" t="s">
        <v>106</v>
      </c>
      <c r="B28" s="48" t="s">
        <v>49</v>
      </c>
      <c r="C28" s="48" t="s">
        <v>42</v>
      </c>
      <c r="D28" s="48" t="s">
        <v>15</v>
      </c>
      <c r="E28" s="48" t="s">
        <v>78</v>
      </c>
      <c r="F28" s="48" t="s">
        <v>37</v>
      </c>
      <c r="G28" s="13">
        <v>79058</v>
      </c>
      <c r="H28" s="13">
        <v>46902</v>
      </c>
      <c r="I28" s="13">
        <v>29705</v>
      </c>
      <c r="J28" s="13">
        <v>0</v>
      </c>
      <c r="K28" s="10"/>
      <c r="L28" s="11"/>
      <c r="M28" s="49"/>
    </row>
    <row r="29" spans="1:24" ht="129" customHeight="1">
      <c r="A29" s="50" t="s">
        <v>107</v>
      </c>
      <c r="B29" s="48" t="s">
        <v>108</v>
      </c>
      <c r="C29" s="48" t="s">
        <v>42</v>
      </c>
      <c r="D29" s="48" t="s">
        <v>15</v>
      </c>
      <c r="E29" s="48" t="s">
        <v>78</v>
      </c>
      <c r="F29" s="48" t="s">
        <v>109</v>
      </c>
      <c r="G29" s="13">
        <v>253228.3</v>
      </c>
      <c r="H29" s="13">
        <v>0</v>
      </c>
      <c r="I29" s="13">
        <v>119660</v>
      </c>
      <c r="J29" s="13">
        <v>39622.9</v>
      </c>
      <c r="K29" s="10"/>
      <c r="L29" s="11"/>
      <c r="M29" s="49"/>
    </row>
    <row r="30" spans="1:24" ht="51.75" customHeight="1">
      <c r="A30" s="67" t="s">
        <v>44</v>
      </c>
      <c r="B30" s="68"/>
      <c r="C30" s="68"/>
      <c r="D30" s="68"/>
      <c r="E30" s="48"/>
      <c r="F30" s="50"/>
      <c r="G30" s="12">
        <f t="shared" ref="G30" si="5">SUM(G31:G33)</f>
        <v>649885.5</v>
      </c>
      <c r="H30" s="12">
        <v>107000</v>
      </c>
      <c r="I30" s="12">
        <v>37000</v>
      </c>
      <c r="J30" s="12">
        <v>109567.3</v>
      </c>
      <c r="K30" s="10"/>
      <c r="L30" s="11"/>
      <c r="M30" s="49"/>
    </row>
    <row r="31" spans="1:24" ht="135" customHeight="1">
      <c r="A31" s="50" t="s">
        <v>104</v>
      </c>
      <c r="B31" s="48" t="s">
        <v>46</v>
      </c>
      <c r="C31" s="48" t="s">
        <v>42</v>
      </c>
      <c r="D31" s="48" t="s">
        <v>15</v>
      </c>
      <c r="E31" s="48" t="s">
        <v>79</v>
      </c>
      <c r="F31" s="48" t="s">
        <v>110</v>
      </c>
      <c r="G31" s="12">
        <v>316480</v>
      </c>
      <c r="H31" s="12">
        <v>87000</v>
      </c>
      <c r="I31" s="13">
        <v>0</v>
      </c>
      <c r="J31" s="13">
        <v>0</v>
      </c>
      <c r="K31" s="10"/>
      <c r="L31" s="11"/>
      <c r="M31" s="49"/>
    </row>
    <row r="32" spans="1:24" ht="135.75" customHeight="1">
      <c r="A32" s="50" t="s">
        <v>45</v>
      </c>
      <c r="B32" s="48" t="s">
        <v>47</v>
      </c>
      <c r="C32" s="48" t="s">
        <v>10</v>
      </c>
      <c r="D32" s="48" t="s">
        <v>15</v>
      </c>
      <c r="E32" s="48" t="s">
        <v>31</v>
      </c>
      <c r="F32" s="48" t="s">
        <v>111</v>
      </c>
      <c r="G32" s="12">
        <v>333405.5</v>
      </c>
      <c r="H32" s="13">
        <v>20000</v>
      </c>
      <c r="I32" s="13">
        <v>37000</v>
      </c>
      <c r="J32" s="13">
        <v>109567.3</v>
      </c>
      <c r="K32" s="10"/>
      <c r="L32" s="11"/>
      <c r="M32" s="49"/>
    </row>
    <row r="33" spans="1:24" ht="138.75" hidden="1" customHeight="1">
      <c r="A33" s="50"/>
      <c r="B33" s="48"/>
      <c r="C33" s="48"/>
      <c r="D33" s="48"/>
      <c r="E33" s="48"/>
      <c r="F33" s="48"/>
      <c r="G33" s="12"/>
      <c r="H33" s="13">
        <v>0</v>
      </c>
      <c r="I33" s="13">
        <v>0</v>
      </c>
      <c r="J33" s="13">
        <v>0</v>
      </c>
      <c r="K33" s="10"/>
      <c r="L33" s="11"/>
      <c r="M33" s="49"/>
    </row>
    <row r="34" spans="1:24" ht="38.25" customHeight="1">
      <c r="A34" s="79" t="s">
        <v>81</v>
      </c>
      <c r="B34" s="79"/>
      <c r="C34" s="79"/>
      <c r="D34" s="79"/>
      <c r="E34" s="43"/>
      <c r="F34" s="43"/>
      <c r="G34" s="14">
        <f t="shared" ref="G34" si="6">SUM(G35:G37)</f>
        <v>998496.15999999992</v>
      </c>
      <c r="H34" s="14">
        <v>89130</v>
      </c>
      <c r="I34" s="14">
        <v>44986.7</v>
      </c>
      <c r="J34" s="14">
        <v>0</v>
      </c>
      <c r="K34" s="10"/>
      <c r="L34" s="11"/>
      <c r="M34" s="49"/>
    </row>
    <row r="35" spans="1:24" ht="154.5" customHeight="1">
      <c r="A35" s="50" t="s">
        <v>19</v>
      </c>
      <c r="B35" s="48" t="s">
        <v>20</v>
      </c>
      <c r="C35" s="48" t="s">
        <v>28</v>
      </c>
      <c r="D35" s="48" t="s">
        <v>15</v>
      </c>
      <c r="E35" s="48" t="s">
        <v>31</v>
      </c>
      <c r="F35" s="48" t="s">
        <v>12</v>
      </c>
      <c r="G35" s="13">
        <v>574417.36</v>
      </c>
      <c r="H35" s="13">
        <v>39130</v>
      </c>
      <c r="I35" s="13">
        <v>15000</v>
      </c>
      <c r="J35" s="13">
        <v>0</v>
      </c>
      <c r="K35" s="13">
        <v>574417.36</v>
      </c>
      <c r="L35" s="13">
        <v>574417.36</v>
      </c>
      <c r="M35" s="15">
        <v>574417.36</v>
      </c>
      <c r="P35" s="4"/>
      <c r="Q35" s="4"/>
      <c r="R35" s="4"/>
      <c r="S35" s="4"/>
      <c r="T35" s="4"/>
      <c r="U35" s="4"/>
      <c r="V35" s="4"/>
      <c r="W35" s="4"/>
      <c r="X35" s="4"/>
    </row>
    <row r="36" spans="1:24" ht="128.25" customHeight="1">
      <c r="A36" s="50" t="s">
        <v>126</v>
      </c>
      <c r="B36" s="48" t="s">
        <v>38</v>
      </c>
      <c r="C36" s="48" t="s">
        <v>42</v>
      </c>
      <c r="D36" s="48" t="s">
        <v>39</v>
      </c>
      <c r="E36" s="48" t="s">
        <v>77</v>
      </c>
      <c r="F36" s="48" t="s">
        <v>37</v>
      </c>
      <c r="G36" s="13">
        <v>150078.79999999999</v>
      </c>
      <c r="H36" s="13">
        <v>0</v>
      </c>
      <c r="I36" s="13">
        <v>29986.7</v>
      </c>
      <c r="J36" s="13">
        <v>0</v>
      </c>
      <c r="K36" s="16"/>
      <c r="L36" s="17"/>
      <c r="M36" s="15"/>
      <c r="P36" s="4"/>
      <c r="Q36" s="4"/>
      <c r="R36" s="4"/>
      <c r="S36" s="4"/>
      <c r="T36" s="4"/>
      <c r="U36" s="4"/>
      <c r="V36" s="4"/>
      <c r="W36" s="4"/>
      <c r="X36" s="4"/>
    </row>
    <row r="37" spans="1:24" ht="154.5" customHeight="1">
      <c r="A37" s="50" t="s">
        <v>97</v>
      </c>
      <c r="B37" s="48" t="s">
        <v>61</v>
      </c>
      <c r="C37" s="48" t="s">
        <v>28</v>
      </c>
      <c r="D37" s="48" t="s">
        <v>15</v>
      </c>
      <c r="E37" s="48" t="s">
        <v>31</v>
      </c>
      <c r="F37" s="48" t="s">
        <v>12</v>
      </c>
      <c r="G37" s="13">
        <v>274000</v>
      </c>
      <c r="H37" s="13">
        <v>50000</v>
      </c>
      <c r="I37" s="13">
        <v>0</v>
      </c>
      <c r="J37" s="13">
        <v>0</v>
      </c>
      <c r="K37" s="16"/>
      <c r="L37" s="17"/>
      <c r="M37" s="15"/>
      <c r="P37" s="4"/>
      <c r="Q37" s="4"/>
      <c r="R37" s="4"/>
      <c r="S37" s="4"/>
      <c r="T37" s="4"/>
      <c r="U37" s="4"/>
      <c r="V37" s="4"/>
      <c r="W37" s="4"/>
      <c r="X37" s="4"/>
    </row>
    <row r="38" spans="1:24" ht="40.5" customHeight="1">
      <c r="A38" s="79" t="s">
        <v>82</v>
      </c>
      <c r="B38" s="79"/>
      <c r="C38" s="79"/>
      <c r="D38" s="79"/>
      <c r="E38" s="43"/>
      <c r="F38" s="43"/>
      <c r="G38" s="14">
        <f t="shared" ref="G38" si="7">SUM(G39)</f>
        <v>2810533.8</v>
      </c>
      <c r="H38" s="14">
        <v>197721.2</v>
      </c>
      <c r="I38" s="14">
        <v>0</v>
      </c>
      <c r="J38" s="14">
        <v>0</v>
      </c>
      <c r="K38" s="10"/>
      <c r="L38" s="11"/>
      <c r="M38" s="49"/>
      <c r="P38" s="4"/>
      <c r="Q38" s="4"/>
      <c r="R38" s="4"/>
      <c r="S38" s="4"/>
      <c r="T38" s="4"/>
      <c r="U38" s="4"/>
      <c r="V38" s="4"/>
      <c r="W38" s="4"/>
      <c r="X38" s="4"/>
    </row>
    <row r="39" spans="1:24" ht="151.5" customHeight="1">
      <c r="A39" s="50" t="s">
        <v>118</v>
      </c>
      <c r="B39" s="48" t="s">
        <v>14</v>
      </c>
      <c r="C39" s="48" t="s">
        <v>10</v>
      </c>
      <c r="D39" s="48" t="s">
        <v>15</v>
      </c>
      <c r="E39" s="48" t="s">
        <v>17</v>
      </c>
      <c r="F39" s="48" t="s">
        <v>16</v>
      </c>
      <c r="G39" s="13">
        <v>2810533.8</v>
      </c>
      <c r="H39" s="13">
        <v>197721.2</v>
      </c>
      <c r="I39" s="13">
        <v>0</v>
      </c>
      <c r="J39" s="13">
        <v>0</v>
      </c>
      <c r="K39" s="10"/>
      <c r="L39" s="11"/>
      <c r="M39" s="49"/>
      <c r="P39" s="4"/>
      <c r="Q39" s="4"/>
      <c r="R39" s="4"/>
      <c r="S39" s="4"/>
      <c r="T39" s="4"/>
      <c r="U39" s="4"/>
      <c r="V39" s="4"/>
      <c r="W39" s="4"/>
      <c r="X39" s="4"/>
    </row>
    <row r="40" spans="1:24" ht="47.25" customHeight="1">
      <c r="A40" s="79" t="s">
        <v>83</v>
      </c>
      <c r="B40" s="79"/>
      <c r="C40" s="79"/>
      <c r="D40" s="79"/>
      <c r="E40" s="48"/>
      <c r="F40" s="48"/>
      <c r="G40" s="13">
        <f>G41+G42</f>
        <v>4656382.01</v>
      </c>
      <c r="H40" s="13">
        <v>498639</v>
      </c>
      <c r="I40" s="13">
        <v>0</v>
      </c>
      <c r="J40" s="13">
        <v>0</v>
      </c>
      <c r="K40" s="13">
        <f t="shared" ref="K40" si="8">K41+K42</f>
        <v>0</v>
      </c>
      <c r="L40" s="13">
        <f t="shared" ref="L40" si="9">L41+L42</f>
        <v>0</v>
      </c>
      <c r="M40" s="13">
        <f t="shared" ref="M40" si="10">M41+M42</f>
        <v>0</v>
      </c>
      <c r="P40" s="4"/>
      <c r="Q40" s="4"/>
      <c r="R40" s="4"/>
      <c r="S40" s="4"/>
      <c r="T40" s="4"/>
      <c r="U40" s="4"/>
      <c r="V40" s="4"/>
      <c r="W40" s="4"/>
      <c r="X40" s="4"/>
    </row>
    <row r="41" spans="1:24" ht="216.75" customHeight="1">
      <c r="A41" s="50" t="s">
        <v>119</v>
      </c>
      <c r="B41" s="48" t="s">
        <v>99</v>
      </c>
      <c r="C41" s="48" t="s">
        <v>22</v>
      </c>
      <c r="D41" s="48" t="s">
        <v>15</v>
      </c>
      <c r="E41" s="48" t="s">
        <v>21</v>
      </c>
      <c r="F41" s="48" t="s">
        <v>12</v>
      </c>
      <c r="G41" s="13">
        <v>3460942.91</v>
      </c>
      <c r="H41" s="13">
        <v>348639</v>
      </c>
      <c r="I41" s="13">
        <v>0</v>
      </c>
      <c r="J41" s="13">
        <v>0</v>
      </c>
      <c r="K41" s="10"/>
      <c r="L41" s="11"/>
      <c r="M41" s="49"/>
      <c r="P41" s="4"/>
      <c r="Q41" s="4"/>
      <c r="R41" s="4"/>
      <c r="S41" s="4"/>
      <c r="T41" s="4"/>
      <c r="U41" s="4"/>
      <c r="V41" s="4"/>
      <c r="W41" s="4"/>
      <c r="X41" s="4"/>
    </row>
    <row r="42" spans="1:24" ht="232.15" customHeight="1">
      <c r="A42" s="54" t="s">
        <v>136</v>
      </c>
      <c r="B42" s="52" t="s">
        <v>135</v>
      </c>
      <c r="C42" s="52" t="s">
        <v>75</v>
      </c>
      <c r="D42" s="52" t="s">
        <v>23</v>
      </c>
      <c r="E42" s="52" t="s">
        <v>24</v>
      </c>
      <c r="F42" s="52" t="s">
        <v>12</v>
      </c>
      <c r="G42" s="13">
        <v>1195439.1000000001</v>
      </c>
      <c r="H42" s="13">
        <v>150000</v>
      </c>
      <c r="I42" s="13">
        <v>0</v>
      </c>
      <c r="J42" s="13">
        <v>0</v>
      </c>
      <c r="K42" s="10"/>
      <c r="L42" s="11"/>
      <c r="M42" s="53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>
      <c r="A43" s="79" t="s">
        <v>62</v>
      </c>
      <c r="B43" s="79"/>
      <c r="C43" s="79"/>
      <c r="D43" s="79"/>
      <c r="E43" s="48"/>
      <c r="F43" s="48"/>
      <c r="G43" s="14">
        <f t="shared" ref="G43" si="11">SUM(G44:G46)</f>
        <v>1000393.7</v>
      </c>
      <c r="H43" s="14">
        <v>75450</v>
      </c>
      <c r="I43" s="14">
        <v>11390</v>
      </c>
      <c r="J43" s="14">
        <v>0</v>
      </c>
      <c r="K43" s="10"/>
      <c r="L43" s="11"/>
      <c r="M43" s="49"/>
      <c r="P43" s="4"/>
      <c r="Q43" s="4"/>
      <c r="R43" s="4"/>
      <c r="S43" s="4"/>
      <c r="T43" s="4"/>
      <c r="U43" s="4"/>
      <c r="V43" s="4"/>
      <c r="W43" s="4"/>
      <c r="X43" s="4"/>
    </row>
    <row r="44" spans="1:24" ht="137.25" customHeight="1" outlineLevel="1">
      <c r="A44" s="18" t="s">
        <v>84</v>
      </c>
      <c r="B44" s="48" t="s">
        <v>34</v>
      </c>
      <c r="C44" s="48" t="s">
        <v>42</v>
      </c>
      <c r="D44" s="48" t="s">
        <v>35</v>
      </c>
      <c r="E44" s="48" t="s">
        <v>64</v>
      </c>
      <c r="F44" s="48" t="s">
        <v>12</v>
      </c>
      <c r="G44" s="12">
        <v>291567.3</v>
      </c>
      <c r="H44" s="13">
        <v>26200</v>
      </c>
      <c r="I44" s="13">
        <v>10000</v>
      </c>
      <c r="J44" s="13">
        <v>0</v>
      </c>
      <c r="K44" s="10"/>
      <c r="L44" s="11"/>
      <c r="M44" s="49"/>
      <c r="P44" s="4"/>
      <c r="Q44" s="4"/>
      <c r="R44" s="4"/>
      <c r="S44" s="4"/>
      <c r="T44" s="4"/>
      <c r="U44" s="4"/>
      <c r="V44" s="4"/>
      <c r="W44" s="4"/>
      <c r="X44" s="4"/>
    </row>
    <row r="45" spans="1:24" ht="150" customHeight="1" outlineLevel="1">
      <c r="A45" s="50" t="s">
        <v>113</v>
      </c>
      <c r="B45" s="48" t="s">
        <v>36</v>
      </c>
      <c r="C45" s="48" t="s">
        <v>42</v>
      </c>
      <c r="D45" s="48" t="s">
        <v>35</v>
      </c>
      <c r="E45" s="48" t="s">
        <v>64</v>
      </c>
      <c r="F45" s="48" t="s">
        <v>12</v>
      </c>
      <c r="G45" s="12">
        <v>581588.69999999995</v>
      </c>
      <c r="H45" s="13">
        <v>49250</v>
      </c>
      <c r="I45" s="13">
        <v>0</v>
      </c>
      <c r="J45" s="13">
        <v>0</v>
      </c>
      <c r="K45" s="10"/>
      <c r="L45" s="11"/>
      <c r="M45" s="49"/>
      <c r="P45" s="4"/>
      <c r="Q45" s="4"/>
      <c r="R45" s="4"/>
      <c r="S45" s="4"/>
      <c r="T45" s="4"/>
      <c r="U45" s="4"/>
      <c r="V45" s="4"/>
      <c r="W45" s="4"/>
      <c r="X45" s="4"/>
    </row>
    <row r="46" spans="1:24" ht="151.5" customHeight="1" outlineLevel="1">
      <c r="A46" s="50" t="s">
        <v>114</v>
      </c>
      <c r="B46" s="2" t="s">
        <v>40</v>
      </c>
      <c r="C46" s="48" t="s">
        <v>10</v>
      </c>
      <c r="D46" s="48" t="s">
        <v>35</v>
      </c>
      <c r="E46" s="48" t="s">
        <v>63</v>
      </c>
      <c r="F46" s="48" t="s">
        <v>111</v>
      </c>
      <c r="G46" s="12">
        <v>127237.7</v>
      </c>
      <c r="H46" s="13">
        <v>0</v>
      </c>
      <c r="I46" s="13">
        <v>1390</v>
      </c>
      <c r="J46" s="13">
        <v>0</v>
      </c>
      <c r="K46" s="10"/>
      <c r="L46" s="11"/>
      <c r="M46" s="49"/>
      <c r="N46" s="19"/>
      <c r="P46" s="4"/>
      <c r="Q46" s="4"/>
      <c r="R46" s="4"/>
      <c r="S46" s="4"/>
      <c r="T46" s="4"/>
      <c r="U46" s="4"/>
      <c r="V46" s="4"/>
      <c r="W46" s="4"/>
      <c r="X46" s="4"/>
    </row>
    <row r="47" spans="1:24" ht="40.5" customHeight="1">
      <c r="A47" s="79" t="s">
        <v>85</v>
      </c>
      <c r="B47" s="79"/>
      <c r="C47" s="79"/>
      <c r="D47" s="79"/>
      <c r="E47" s="43"/>
      <c r="F47" s="43"/>
      <c r="G47" s="14">
        <f>SUM(G48:G56)</f>
        <v>1994151.7999999998</v>
      </c>
      <c r="H47" s="14">
        <v>489015.1</v>
      </c>
      <c r="I47" s="14">
        <v>324776.60000000003</v>
      </c>
      <c r="J47" s="14">
        <v>330578.7</v>
      </c>
      <c r="K47" s="14">
        <f t="shared" ref="K47:M47" si="12">SUM(K48:K56)</f>
        <v>233125</v>
      </c>
      <c r="L47" s="14">
        <f t="shared" si="12"/>
        <v>1662.3000000000002</v>
      </c>
      <c r="M47" s="14">
        <f t="shared" si="12"/>
        <v>0</v>
      </c>
      <c r="P47" s="4"/>
      <c r="Q47" s="4"/>
      <c r="R47" s="4"/>
      <c r="S47" s="4"/>
      <c r="T47" s="4"/>
      <c r="U47" s="4"/>
      <c r="V47" s="4"/>
      <c r="W47" s="4"/>
      <c r="X47" s="4"/>
    </row>
    <row r="48" spans="1:24" ht="191.25" customHeight="1">
      <c r="A48" s="20" t="s">
        <v>13</v>
      </c>
      <c r="B48" s="48" t="s">
        <v>102</v>
      </c>
      <c r="C48" s="48" t="s">
        <v>10</v>
      </c>
      <c r="D48" s="48" t="s">
        <v>11</v>
      </c>
      <c r="E48" s="48" t="s">
        <v>86</v>
      </c>
      <c r="F48" s="48" t="s">
        <v>12</v>
      </c>
      <c r="G48" s="12">
        <v>190401</v>
      </c>
      <c r="H48" s="12">
        <v>124458</v>
      </c>
      <c r="I48" s="12">
        <v>0</v>
      </c>
      <c r="J48" s="12">
        <v>0</v>
      </c>
      <c r="K48" s="12">
        <v>0</v>
      </c>
      <c r="L48" s="21">
        <v>1662.3000000000002</v>
      </c>
      <c r="M48" s="49"/>
      <c r="O48" s="19"/>
      <c r="P48" s="4"/>
      <c r="Q48" s="4"/>
      <c r="R48" s="4"/>
      <c r="S48" s="4"/>
      <c r="T48" s="4"/>
      <c r="U48" s="4"/>
      <c r="V48" s="4"/>
      <c r="W48" s="4"/>
      <c r="X48" s="4"/>
    </row>
    <row r="49" spans="1:29" ht="151.5" customHeight="1">
      <c r="A49" s="50" t="s">
        <v>87</v>
      </c>
      <c r="B49" s="48" t="s">
        <v>127</v>
      </c>
      <c r="C49" s="48" t="s">
        <v>29</v>
      </c>
      <c r="D49" s="48" t="s">
        <v>11</v>
      </c>
      <c r="E49" s="48" t="s">
        <v>3</v>
      </c>
      <c r="F49" s="48" t="s">
        <v>27</v>
      </c>
      <c r="G49" s="12">
        <v>919310.1</v>
      </c>
      <c r="H49" s="12">
        <v>1444</v>
      </c>
      <c r="I49" s="12">
        <v>163642.5</v>
      </c>
      <c r="J49" s="12">
        <v>174578.7</v>
      </c>
      <c r="K49" s="12">
        <v>233125</v>
      </c>
      <c r="L49" s="22"/>
      <c r="M49" s="49"/>
      <c r="O49" s="19"/>
      <c r="P49" s="4"/>
      <c r="Q49" s="4"/>
      <c r="R49" s="4"/>
      <c r="S49" s="4"/>
      <c r="T49" s="4"/>
      <c r="U49" s="4"/>
      <c r="V49" s="4"/>
      <c r="W49" s="4"/>
      <c r="X49" s="4"/>
    </row>
    <row r="50" spans="1:29" ht="142.5" customHeight="1">
      <c r="A50" s="50" t="s">
        <v>66</v>
      </c>
      <c r="B50" s="48" t="s">
        <v>32</v>
      </c>
      <c r="C50" s="48" t="s">
        <v>43</v>
      </c>
      <c r="D50" s="48" t="s">
        <v>11</v>
      </c>
      <c r="E50" s="48" t="s">
        <v>78</v>
      </c>
      <c r="F50" s="48" t="s">
        <v>33</v>
      </c>
      <c r="G50" s="12">
        <v>480000</v>
      </c>
      <c r="H50" s="12">
        <v>150000</v>
      </c>
      <c r="I50" s="12">
        <v>150000</v>
      </c>
      <c r="J50" s="12">
        <v>156000</v>
      </c>
      <c r="K50" s="12"/>
      <c r="L50" s="22"/>
      <c r="M50" s="49"/>
    </row>
    <row r="51" spans="1:29" ht="237.75" customHeight="1">
      <c r="A51" s="41" t="s">
        <v>122</v>
      </c>
      <c r="B51" s="48" t="s">
        <v>50</v>
      </c>
      <c r="C51" s="48" t="s">
        <v>121</v>
      </c>
      <c r="D51" s="48" t="s">
        <v>11</v>
      </c>
      <c r="E51" s="48" t="s">
        <v>78</v>
      </c>
      <c r="F51" s="48" t="s">
        <v>54</v>
      </c>
      <c r="G51" s="12">
        <v>30358.9</v>
      </c>
      <c r="H51" s="12">
        <v>19400</v>
      </c>
      <c r="I51" s="12">
        <v>9438.9</v>
      </c>
      <c r="J51" s="12">
        <v>0</v>
      </c>
      <c r="K51" s="12"/>
      <c r="L51" s="22"/>
      <c r="M51" s="49"/>
    </row>
    <row r="52" spans="1:29" ht="205.5" customHeight="1">
      <c r="A52" s="64" t="s">
        <v>123</v>
      </c>
      <c r="B52" s="65" t="s">
        <v>50</v>
      </c>
      <c r="C52" s="65" t="s">
        <v>121</v>
      </c>
      <c r="D52" s="65" t="s">
        <v>11</v>
      </c>
      <c r="E52" s="65" t="s">
        <v>78</v>
      </c>
      <c r="F52" s="65" t="s">
        <v>54</v>
      </c>
      <c r="G52" s="12">
        <v>17155.2</v>
      </c>
      <c r="H52" s="12">
        <v>14600</v>
      </c>
      <c r="I52" s="12">
        <v>1695.2</v>
      </c>
      <c r="J52" s="12">
        <v>0</v>
      </c>
      <c r="K52" s="12"/>
      <c r="L52" s="22"/>
      <c r="M52" s="49"/>
    </row>
    <row r="53" spans="1:29" ht="156.6" customHeight="1">
      <c r="A53" s="61" t="s">
        <v>138</v>
      </c>
      <c r="B53" s="62" t="s">
        <v>50</v>
      </c>
      <c r="C53" s="62" t="s">
        <v>137</v>
      </c>
      <c r="D53" s="62" t="s">
        <v>11</v>
      </c>
      <c r="E53" s="65" t="s">
        <v>3</v>
      </c>
      <c r="F53" s="62" t="s">
        <v>25</v>
      </c>
      <c r="G53" s="62">
        <v>114.4</v>
      </c>
      <c r="H53" s="12">
        <v>114.4</v>
      </c>
      <c r="I53" s="12">
        <v>0</v>
      </c>
      <c r="J53" s="12">
        <v>0</v>
      </c>
      <c r="K53" s="12"/>
      <c r="L53" s="22"/>
      <c r="M53" s="57"/>
    </row>
    <row r="54" spans="1:29" ht="170.45" customHeight="1">
      <c r="A54" s="59" t="s">
        <v>139</v>
      </c>
      <c r="B54" s="55"/>
      <c r="C54" s="62" t="s">
        <v>137</v>
      </c>
      <c r="D54" s="62" t="s">
        <v>11</v>
      </c>
      <c r="E54" s="56" t="s">
        <v>3</v>
      </c>
      <c r="F54" s="55" t="s">
        <v>25</v>
      </c>
      <c r="G54" s="60">
        <v>4967.3999999999996</v>
      </c>
      <c r="H54" s="60">
        <v>390.6</v>
      </c>
      <c r="I54" s="12">
        <v>0</v>
      </c>
      <c r="J54" s="12">
        <v>0</v>
      </c>
      <c r="K54" s="12"/>
      <c r="L54" s="22"/>
      <c r="M54" s="57"/>
    </row>
    <row r="55" spans="1:29" ht="157.15" customHeight="1">
      <c r="A55" s="58" t="s">
        <v>140</v>
      </c>
      <c r="B55" s="56" t="s">
        <v>142</v>
      </c>
      <c r="C55" s="62" t="s">
        <v>137</v>
      </c>
      <c r="D55" s="62" t="s">
        <v>11</v>
      </c>
      <c r="E55" s="56" t="s">
        <v>3</v>
      </c>
      <c r="F55" s="56" t="s">
        <v>12</v>
      </c>
      <c r="G55" s="12">
        <v>66770.5</v>
      </c>
      <c r="H55" s="12">
        <v>1644.1</v>
      </c>
      <c r="I55" s="12">
        <v>0</v>
      </c>
      <c r="J55" s="12">
        <v>0</v>
      </c>
      <c r="K55" s="12"/>
      <c r="L55" s="22"/>
      <c r="M55" s="57"/>
    </row>
    <row r="56" spans="1:29" ht="152.44999999999999" customHeight="1">
      <c r="A56" s="58" t="s">
        <v>141</v>
      </c>
      <c r="B56" s="56" t="s">
        <v>143</v>
      </c>
      <c r="C56" s="62" t="s">
        <v>137</v>
      </c>
      <c r="D56" s="62" t="s">
        <v>11</v>
      </c>
      <c r="E56" s="56" t="s">
        <v>3</v>
      </c>
      <c r="F56" s="56" t="s">
        <v>12</v>
      </c>
      <c r="G56" s="12">
        <v>285074.3</v>
      </c>
      <c r="H56" s="12">
        <v>176964</v>
      </c>
      <c r="I56" s="12">
        <v>0</v>
      </c>
      <c r="J56" s="12">
        <v>0</v>
      </c>
      <c r="K56" s="12"/>
      <c r="L56" s="22"/>
      <c r="M56" s="57"/>
    </row>
    <row r="57" spans="1:29" ht="50.25" customHeight="1">
      <c r="A57" s="79" t="s">
        <v>88</v>
      </c>
      <c r="B57" s="79"/>
      <c r="C57" s="79"/>
      <c r="D57" s="79"/>
      <c r="E57" s="44"/>
      <c r="F57" s="44"/>
      <c r="G57" s="14">
        <f>G60+G59+G64</f>
        <v>279507.05</v>
      </c>
      <c r="H57" s="14">
        <v>80606.899999999994</v>
      </c>
      <c r="I57" s="14">
        <v>20000</v>
      </c>
      <c r="J57" s="14">
        <v>9300</v>
      </c>
      <c r="K57" s="22"/>
      <c r="L57" s="23"/>
      <c r="M57" s="49"/>
    </row>
    <row r="58" spans="1:29" ht="25.5" customHeight="1">
      <c r="A58" s="79" t="s">
        <v>55</v>
      </c>
      <c r="B58" s="78"/>
      <c r="C58" s="78"/>
      <c r="D58" s="78"/>
      <c r="E58" s="44"/>
      <c r="F58" s="44"/>
      <c r="G58" s="14">
        <f t="shared" ref="G58" si="13">G59</f>
        <v>121674.15</v>
      </c>
      <c r="H58" s="14">
        <v>0</v>
      </c>
      <c r="I58" s="14">
        <v>20000</v>
      </c>
      <c r="J58" s="14">
        <v>9300</v>
      </c>
      <c r="K58" s="22"/>
      <c r="L58" s="23"/>
      <c r="M58" s="49"/>
    </row>
    <row r="59" spans="1:29" ht="135.75" customHeight="1">
      <c r="A59" s="50" t="s">
        <v>128</v>
      </c>
      <c r="B59" s="48" t="s">
        <v>38</v>
      </c>
      <c r="C59" s="48" t="s">
        <v>42</v>
      </c>
      <c r="D59" s="48" t="s">
        <v>39</v>
      </c>
      <c r="E59" s="48" t="s">
        <v>89</v>
      </c>
      <c r="F59" s="48" t="s">
        <v>51</v>
      </c>
      <c r="G59" s="13">
        <v>121674.15</v>
      </c>
      <c r="H59" s="13">
        <v>0</v>
      </c>
      <c r="I59" s="13">
        <v>20000</v>
      </c>
      <c r="J59" s="13">
        <v>9300</v>
      </c>
      <c r="K59" s="22"/>
      <c r="L59" s="23"/>
      <c r="M59" s="49"/>
    </row>
    <row r="60" spans="1:29" ht="58.5" customHeight="1">
      <c r="A60" s="79" t="s">
        <v>56</v>
      </c>
      <c r="B60" s="79"/>
      <c r="C60" s="79"/>
      <c r="D60" s="79"/>
      <c r="E60" s="44"/>
      <c r="F60" s="44"/>
      <c r="G60" s="14">
        <f t="shared" ref="G60" si="14">SUM(G61:G63)</f>
        <v>128786.3</v>
      </c>
      <c r="H60" s="14">
        <v>78606.899999999994</v>
      </c>
      <c r="I60" s="14">
        <v>0</v>
      </c>
      <c r="J60" s="14">
        <v>0</v>
      </c>
      <c r="K60" s="22"/>
      <c r="L60" s="23"/>
      <c r="M60" s="49"/>
    </row>
    <row r="61" spans="1:29" ht="153.75" customHeight="1" outlineLevel="1">
      <c r="A61" s="50" t="s">
        <v>100</v>
      </c>
      <c r="B61" s="48" t="s">
        <v>129</v>
      </c>
      <c r="C61" s="48" t="s">
        <v>28</v>
      </c>
      <c r="D61" s="48" t="s">
        <v>11</v>
      </c>
      <c r="E61" s="48" t="s">
        <v>3</v>
      </c>
      <c r="F61" s="48" t="s">
        <v>25</v>
      </c>
      <c r="G61" s="12">
        <v>66806.3</v>
      </c>
      <c r="H61" s="12">
        <v>40711</v>
      </c>
      <c r="I61" s="24">
        <v>0</v>
      </c>
      <c r="J61" s="24">
        <v>0</v>
      </c>
      <c r="K61" s="12">
        <v>0</v>
      </c>
      <c r="L61" s="23"/>
      <c r="M61" s="49"/>
    </row>
    <row r="62" spans="1:29" ht="150.75" customHeight="1" outlineLevel="1">
      <c r="A62" s="18" t="s">
        <v>105</v>
      </c>
      <c r="B62" s="25" t="s">
        <v>130</v>
      </c>
      <c r="C62" s="48" t="s">
        <v>28</v>
      </c>
      <c r="D62" s="48" t="s">
        <v>11</v>
      </c>
      <c r="E62" s="48" t="s">
        <v>3</v>
      </c>
      <c r="F62" s="48" t="s">
        <v>25</v>
      </c>
      <c r="G62" s="26">
        <v>48104.5</v>
      </c>
      <c r="H62" s="26">
        <v>27973.1</v>
      </c>
      <c r="I62" s="24">
        <v>0</v>
      </c>
      <c r="J62" s="24">
        <v>0</v>
      </c>
      <c r="K62" s="27">
        <v>0</v>
      </c>
      <c r="L62" s="28"/>
      <c r="M62" s="29"/>
    </row>
    <row r="63" spans="1:29" ht="159.75" customHeight="1" outlineLevel="1">
      <c r="A63" s="30" t="s">
        <v>101</v>
      </c>
      <c r="B63" s="25" t="s">
        <v>131</v>
      </c>
      <c r="C63" s="48" t="s">
        <v>28</v>
      </c>
      <c r="D63" s="48" t="s">
        <v>11</v>
      </c>
      <c r="E63" s="48" t="s">
        <v>3</v>
      </c>
      <c r="F63" s="48" t="s">
        <v>25</v>
      </c>
      <c r="G63" s="26">
        <v>13875.5</v>
      </c>
      <c r="H63" s="26">
        <v>9922.8000000000011</v>
      </c>
      <c r="I63" s="24">
        <v>0</v>
      </c>
      <c r="J63" s="24">
        <v>0</v>
      </c>
      <c r="K63" s="24">
        <v>0</v>
      </c>
      <c r="M63" s="31"/>
      <c r="N63" s="19"/>
      <c r="Y63" s="3"/>
      <c r="Z63" s="3"/>
      <c r="AA63" s="3"/>
      <c r="AB63" s="3"/>
      <c r="AC63" s="3"/>
    </row>
    <row r="64" spans="1:29" ht="33" customHeight="1" outlineLevel="1">
      <c r="A64" s="79" t="s">
        <v>115</v>
      </c>
      <c r="B64" s="79"/>
      <c r="C64" s="79"/>
      <c r="D64" s="79"/>
      <c r="E64" s="79"/>
      <c r="F64" s="79"/>
      <c r="G64" s="26">
        <f t="shared" ref="G64" si="15">SUM(G65:G66)</f>
        <v>29046.6</v>
      </c>
      <c r="H64" s="26">
        <v>2000</v>
      </c>
      <c r="I64" s="26">
        <v>0</v>
      </c>
      <c r="J64" s="26">
        <v>0</v>
      </c>
      <c r="K64" s="40"/>
      <c r="M64" s="31"/>
      <c r="N64" s="19"/>
      <c r="Y64" s="3"/>
      <c r="Z64" s="3"/>
      <c r="AA64" s="3"/>
      <c r="AB64" s="3"/>
      <c r="AC64" s="3"/>
    </row>
    <row r="65" spans="1:29" ht="148.5" customHeight="1" outlineLevel="1">
      <c r="A65" s="30" t="s">
        <v>124</v>
      </c>
      <c r="B65" s="25" t="s">
        <v>132</v>
      </c>
      <c r="C65" s="48" t="s">
        <v>42</v>
      </c>
      <c r="D65" s="48" t="s">
        <v>23</v>
      </c>
      <c r="E65" s="48" t="s">
        <v>116</v>
      </c>
      <c r="F65" s="48" t="s">
        <v>25</v>
      </c>
      <c r="G65" s="26">
        <v>10900</v>
      </c>
      <c r="H65" s="26">
        <v>630</v>
      </c>
      <c r="I65" s="24">
        <v>0</v>
      </c>
      <c r="J65" s="24">
        <v>0</v>
      </c>
      <c r="K65" s="40"/>
      <c r="M65" s="31"/>
      <c r="N65" s="19"/>
      <c r="Y65" s="3"/>
      <c r="Z65" s="3"/>
      <c r="AA65" s="3"/>
      <c r="AB65" s="3"/>
      <c r="AC65" s="3"/>
    </row>
    <row r="66" spans="1:29" ht="146.25" customHeight="1" outlineLevel="1">
      <c r="A66" s="30" t="s">
        <v>117</v>
      </c>
      <c r="B66" s="25" t="s">
        <v>133</v>
      </c>
      <c r="C66" s="48" t="s">
        <v>42</v>
      </c>
      <c r="D66" s="48" t="s">
        <v>23</v>
      </c>
      <c r="E66" s="48" t="s">
        <v>80</v>
      </c>
      <c r="F66" s="48" t="s">
        <v>25</v>
      </c>
      <c r="G66" s="26">
        <v>18146.599999999999</v>
      </c>
      <c r="H66" s="26">
        <v>1370</v>
      </c>
      <c r="I66" s="24">
        <v>0</v>
      </c>
      <c r="J66" s="24">
        <v>0</v>
      </c>
      <c r="K66" s="40"/>
      <c r="M66" s="31"/>
      <c r="N66" s="19"/>
      <c r="Y66" s="3"/>
      <c r="Z66" s="3"/>
      <c r="AA66" s="3"/>
      <c r="AB66" s="3"/>
      <c r="AC66" s="3"/>
    </row>
    <row r="67" spans="1:29" s="35" customFormat="1" ht="54.75" customHeight="1">
      <c r="A67" s="76" t="s">
        <v>90</v>
      </c>
      <c r="B67" s="77"/>
      <c r="C67" s="77"/>
      <c r="D67" s="77"/>
      <c r="E67" s="45"/>
      <c r="F67" s="45"/>
      <c r="G67" s="32">
        <f t="shared" ref="G67" si="16">SUM(G68:G69)</f>
        <v>512438.3</v>
      </c>
      <c r="H67" s="32">
        <v>33462.1</v>
      </c>
      <c r="I67" s="32">
        <v>69680.800000000003</v>
      </c>
      <c r="J67" s="32">
        <v>69680.800000000003</v>
      </c>
      <c r="K67" s="33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1:29" s="35" customFormat="1" ht="138.75" customHeight="1">
      <c r="A68" s="50" t="s">
        <v>91</v>
      </c>
      <c r="B68" s="36" t="s">
        <v>52</v>
      </c>
      <c r="C68" s="48" t="s">
        <v>10</v>
      </c>
      <c r="D68" s="48" t="s">
        <v>15</v>
      </c>
      <c r="E68" s="48" t="s">
        <v>21</v>
      </c>
      <c r="F68" s="48" t="s">
        <v>25</v>
      </c>
      <c r="G68" s="26">
        <v>345409</v>
      </c>
      <c r="H68" s="26">
        <v>33462.1</v>
      </c>
      <c r="I68" s="24">
        <v>0</v>
      </c>
      <c r="J68" s="24">
        <v>0</v>
      </c>
      <c r="K68" s="33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1:29" s="35" customFormat="1" ht="132" customHeight="1">
      <c r="A69" s="47" t="s">
        <v>92</v>
      </c>
      <c r="B69" s="37" t="s">
        <v>50</v>
      </c>
      <c r="C69" s="48" t="s">
        <v>10</v>
      </c>
      <c r="D69" s="48" t="s">
        <v>15</v>
      </c>
      <c r="E69" s="48" t="s">
        <v>21</v>
      </c>
      <c r="F69" s="48" t="s">
        <v>51</v>
      </c>
      <c r="G69" s="24">
        <v>167029.29999999999</v>
      </c>
      <c r="H69" s="24">
        <v>0</v>
      </c>
      <c r="I69" s="26">
        <v>69680.800000000003</v>
      </c>
      <c r="J69" s="26">
        <v>69680.800000000003</v>
      </c>
      <c r="K69" s="33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  <row r="70" spans="1:29" s="35" customFormat="1" ht="70.5" customHeight="1">
      <c r="A70" s="76" t="s">
        <v>93</v>
      </c>
      <c r="B70" s="77"/>
      <c r="C70" s="77"/>
      <c r="D70" s="77"/>
      <c r="E70" s="45"/>
      <c r="F70" s="45"/>
      <c r="G70" s="32">
        <f t="shared" ref="G70" si="17">G71</f>
        <v>63797.7</v>
      </c>
      <c r="H70" s="32">
        <v>0</v>
      </c>
      <c r="I70" s="32">
        <v>15295</v>
      </c>
      <c r="J70" s="32">
        <v>22838.2</v>
      </c>
      <c r="K70" s="33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</row>
    <row r="71" spans="1:29" s="35" customFormat="1" ht="135" customHeight="1">
      <c r="A71" s="50" t="s">
        <v>120</v>
      </c>
      <c r="B71" s="48" t="s">
        <v>60</v>
      </c>
      <c r="C71" s="48" t="s">
        <v>42</v>
      </c>
      <c r="D71" s="48" t="s">
        <v>39</v>
      </c>
      <c r="E71" s="48" t="s">
        <v>94</v>
      </c>
      <c r="F71" s="48" t="s">
        <v>51</v>
      </c>
      <c r="G71" s="24">
        <v>63797.7</v>
      </c>
      <c r="H71" s="24">
        <v>0</v>
      </c>
      <c r="I71" s="24">
        <v>15295</v>
      </c>
      <c r="J71" s="24">
        <v>22838.2</v>
      </c>
      <c r="K71" s="33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</row>
    <row r="72" spans="1:29" s="35" customFormat="1" ht="52.5" customHeight="1">
      <c r="A72" s="76" t="s">
        <v>134</v>
      </c>
      <c r="B72" s="77"/>
      <c r="C72" s="77"/>
      <c r="D72" s="77"/>
      <c r="E72" s="45"/>
      <c r="F72" s="45"/>
      <c r="G72" s="32">
        <f t="shared" ref="G72" si="18">G73</f>
        <v>82464.67</v>
      </c>
      <c r="H72" s="32">
        <v>0</v>
      </c>
      <c r="I72" s="32">
        <v>33810.5</v>
      </c>
      <c r="J72" s="32">
        <v>33810.5</v>
      </c>
      <c r="K72" s="33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1:29" s="35" customFormat="1" ht="155.25" customHeight="1">
      <c r="A73" s="47" t="s">
        <v>125</v>
      </c>
      <c r="B73" s="1" t="s">
        <v>96</v>
      </c>
      <c r="C73" s="48" t="s">
        <v>42</v>
      </c>
      <c r="D73" s="48" t="s">
        <v>23</v>
      </c>
      <c r="E73" s="48" t="s">
        <v>78</v>
      </c>
      <c r="F73" s="48" t="s">
        <v>51</v>
      </c>
      <c r="G73" s="24">
        <v>82464.67</v>
      </c>
      <c r="H73" s="24">
        <v>0</v>
      </c>
      <c r="I73" s="24">
        <v>33810.5</v>
      </c>
      <c r="J73" s="24">
        <v>33810.5</v>
      </c>
      <c r="K73" s="33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</row>
    <row r="74" spans="1:29" s="35" customFormat="1" ht="60.75" customHeight="1">
      <c r="A74" s="80" t="s">
        <v>146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1:29" s="35" customFormat="1" ht="17.2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4"/>
      <c r="M75" s="38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</row>
    <row r="76" spans="1:29" s="35" customFormat="1" ht="15.7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4"/>
      <c r="M76" s="38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</row>
    <row r="77" spans="1:29" s="35" customFormat="1" ht="15.7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4"/>
      <c r="M77" s="38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</row>
    <row r="78" spans="1:29" s="35" customFormat="1" ht="15.7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4"/>
      <c r="M78" s="38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1:29" s="35" customFormat="1" ht="36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46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1:29" s="35" customFormat="1" ht="30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46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1:24" s="35" customFormat="1" ht="15.7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4"/>
      <c r="M81" s="38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1:24" s="35" customFormat="1" ht="16.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4"/>
      <c r="M82" s="38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</row>
    <row r="83" spans="1:24" s="35" customFormat="1" ht="15.7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4"/>
      <c r="M83" s="38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1:24" s="35" customFormat="1" ht="15.7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4"/>
      <c r="M84" s="38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</row>
    <row r="85" spans="1:24" s="35" customFormat="1" ht="15.7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4"/>
      <c r="M85" s="38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</row>
    <row r="86" spans="1:24" ht="15.75">
      <c r="A86" s="31"/>
      <c r="B86" s="31"/>
      <c r="C86" s="31"/>
      <c r="D86" s="31"/>
      <c r="E86" s="31"/>
      <c r="F86" s="31"/>
      <c r="G86" s="31"/>
      <c r="H86" s="31"/>
      <c r="I86" s="39"/>
      <c r="J86" s="31"/>
      <c r="K86" s="31"/>
      <c r="M86" s="31"/>
    </row>
    <row r="87" spans="1:24" ht="15.7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M87" s="31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M88" s="31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</sheetData>
  <mergeCells count="39">
    <mergeCell ref="A47:D47"/>
    <mergeCell ref="A18:D18"/>
    <mergeCell ref="A19:D19"/>
    <mergeCell ref="A23:D23"/>
    <mergeCell ref="I14:I15"/>
    <mergeCell ref="G14:G15"/>
    <mergeCell ref="A74:M74"/>
    <mergeCell ref="A80:J80"/>
    <mergeCell ref="A70:D70"/>
    <mergeCell ref="A72:D72"/>
    <mergeCell ref="A79:J79"/>
    <mergeCell ref="A67:D67"/>
    <mergeCell ref="E14:E15"/>
    <mergeCell ref="A17:D17"/>
    <mergeCell ref="A34:D34"/>
    <mergeCell ref="B14:B15"/>
    <mergeCell ref="C14:C15"/>
    <mergeCell ref="A22:B22"/>
    <mergeCell ref="A58:D58"/>
    <mergeCell ref="A14:A15"/>
    <mergeCell ref="A43:D43"/>
    <mergeCell ref="A57:D57"/>
    <mergeCell ref="A60:D60"/>
    <mergeCell ref="A38:D38"/>
    <mergeCell ref="A24:D24"/>
    <mergeCell ref="A64:F64"/>
    <mergeCell ref="A40:D40"/>
    <mergeCell ref="I7:J7"/>
    <mergeCell ref="I8:J8"/>
    <mergeCell ref="A30:D30"/>
    <mergeCell ref="A13:L13"/>
    <mergeCell ref="L14:L15"/>
    <mergeCell ref="H14:H15"/>
    <mergeCell ref="F14:F15"/>
    <mergeCell ref="D14:D15"/>
    <mergeCell ref="J14:J15"/>
    <mergeCell ref="A12:M12"/>
    <mergeCell ref="M14:M15"/>
    <mergeCell ref="K14:K15"/>
  </mergeCells>
  <phoneticPr fontId="6" type="noConversion"/>
  <printOptions horizontalCentered="1"/>
  <pageMargins left="0.19685039370078741" right="3.937007874015748E-2" top="0.74803149606299213" bottom="0.55118110236220474" header="0.31496062992125984" footer="0.31496062992125984"/>
  <pageSetup paperSize="9" scale="65" fitToWidth="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Ленин</cp:lastModifiedBy>
  <cp:lastPrinted>2017-01-31T09:45:27Z</cp:lastPrinted>
  <dcterms:created xsi:type="dcterms:W3CDTF">2014-05-08T06:25:05Z</dcterms:created>
  <dcterms:modified xsi:type="dcterms:W3CDTF">2017-01-31T09:51:21Z</dcterms:modified>
</cp:coreProperties>
</file>