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Лист1!$A$1:$J$45</definedName>
  </definedNames>
  <calcPr calcId="125725"/>
</workbook>
</file>

<file path=xl/calcChain.xml><?xml version="1.0" encoding="utf-8"?>
<calcChain xmlns="http://schemas.openxmlformats.org/spreadsheetml/2006/main">
  <c r="H43" i="9"/>
  <c r="H40"/>
  <c r="H39" s="1"/>
  <c r="G40"/>
  <c r="G39" s="1"/>
  <c r="F40"/>
  <c r="H37"/>
  <c r="H36" s="1"/>
  <c r="H35" s="1"/>
  <c r="G37"/>
  <c r="G36" s="1"/>
  <c r="G35" s="1"/>
  <c r="F37"/>
  <c r="H33"/>
  <c r="H32" s="1"/>
  <c r="G33"/>
  <c r="G32" s="1"/>
  <c r="F33"/>
  <c r="F32" s="1"/>
  <c r="H29"/>
  <c r="H28" s="1"/>
  <c r="H27" s="1"/>
  <c r="G29"/>
  <c r="G28" s="1"/>
  <c r="G27" s="1"/>
  <c r="F29"/>
  <c r="F28" s="1"/>
  <c r="H25"/>
  <c r="H24" s="1"/>
  <c r="H23" s="1"/>
  <c r="G25"/>
  <c r="G24" s="1"/>
  <c r="G23" s="1"/>
  <c r="F25"/>
  <c r="F24" s="1"/>
  <c r="H19"/>
  <c r="G19"/>
  <c r="F19"/>
  <c r="H16"/>
  <c r="G16"/>
  <c r="G15" s="1"/>
  <c r="G14" s="1"/>
  <c r="F16"/>
  <c r="F15" s="1"/>
  <c r="F14" s="1"/>
  <c r="H12"/>
  <c r="G12"/>
  <c r="G9" s="1"/>
  <c r="F12"/>
  <c r="F9" s="1"/>
  <c r="H10"/>
  <c r="G10"/>
  <c r="F10"/>
  <c r="J41"/>
  <c r="I41"/>
  <c r="I38"/>
  <c r="J34"/>
  <c r="I34"/>
  <c r="J30"/>
  <c r="I30"/>
  <c r="J26"/>
  <c r="I26"/>
  <c r="J21"/>
  <c r="I21"/>
  <c r="J20"/>
  <c r="I20"/>
  <c r="J18"/>
  <c r="J17"/>
  <c r="I17"/>
  <c r="J13"/>
  <c r="I13"/>
  <c r="J11"/>
  <c r="I11"/>
  <c r="E41"/>
  <c r="E38"/>
  <c r="E34"/>
  <c r="E21"/>
  <c r="F21" s="1"/>
  <c r="E20"/>
  <c r="E18"/>
  <c r="F18" s="1"/>
  <c r="I18" s="1"/>
  <c r="E17"/>
  <c r="E13"/>
  <c r="E11"/>
  <c r="D40"/>
  <c r="D37"/>
  <c r="D33"/>
  <c r="D19"/>
  <c r="D16"/>
  <c r="D12"/>
  <c r="D10"/>
  <c r="C40"/>
  <c r="C12"/>
  <c r="C16"/>
  <c r="C37"/>
  <c r="C33"/>
  <c r="C10"/>
  <c r="C19"/>
  <c r="C29"/>
  <c r="C25"/>
  <c r="G31" l="1"/>
  <c r="G45" s="1"/>
  <c r="H9"/>
  <c r="H22"/>
  <c r="G22"/>
  <c r="J40"/>
  <c r="H42"/>
  <c r="I33"/>
  <c r="I16"/>
  <c r="H15"/>
  <c r="H14" s="1"/>
  <c r="I19"/>
  <c r="J22"/>
  <c r="I40"/>
  <c r="F39"/>
  <c r="I37"/>
  <c r="F36"/>
  <c r="J33"/>
  <c r="I29"/>
  <c r="J29"/>
  <c r="F27"/>
  <c r="I28"/>
  <c r="J28"/>
  <c r="I24"/>
  <c r="F23"/>
  <c r="J24"/>
  <c r="J19"/>
  <c r="J16"/>
  <c r="I12"/>
  <c r="J12"/>
  <c r="D39"/>
  <c r="D32"/>
  <c r="D26" s="1"/>
  <c r="C28"/>
  <c r="C35"/>
  <c r="C24"/>
  <c r="C32"/>
  <c r="C39"/>
  <c r="D35"/>
  <c r="D30" s="1"/>
  <c r="E19"/>
  <c r="E10"/>
  <c r="E12"/>
  <c r="E40"/>
  <c r="E33"/>
  <c r="E16"/>
  <c r="E37"/>
  <c r="D14"/>
  <c r="D9"/>
  <c r="D15"/>
  <c r="D36"/>
  <c r="C9"/>
  <c r="C15"/>
  <c r="C14"/>
  <c r="C36"/>
  <c r="I27" l="1"/>
  <c r="F22"/>
  <c r="F45" s="1"/>
  <c r="H31"/>
  <c r="J31" s="1"/>
  <c r="F35"/>
  <c r="F31" s="1"/>
  <c r="I15"/>
  <c r="J15"/>
  <c r="I9"/>
  <c r="J9"/>
  <c r="I36"/>
  <c r="I32"/>
  <c r="J32"/>
  <c r="J27"/>
  <c r="I25"/>
  <c r="J25"/>
  <c r="I10"/>
  <c r="J10"/>
  <c r="E35"/>
  <c r="E39"/>
  <c r="C31"/>
  <c r="D31"/>
  <c r="E32"/>
  <c r="E26"/>
  <c r="D25"/>
  <c r="C23"/>
  <c r="C27"/>
  <c r="E9"/>
  <c r="E15"/>
  <c r="E36"/>
  <c r="E14"/>
  <c r="I22" l="1"/>
  <c r="H45"/>
  <c r="I35"/>
  <c r="I14"/>
  <c r="J14"/>
  <c r="J39"/>
  <c r="I39"/>
  <c r="J23"/>
  <c r="I23"/>
  <c r="E31"/>
  <c r="C22"/>
  <c r="D24"/>
  <c r="E25"/>
  <c r="D29"/>
  <c r="E30"/>
  <c r="I31" l="1"/>
  <c r="I45"/>
  <c r="C45"/>
  <c r="D28"/>
  <c r="E29"/>
  <c r="D23"/>
  <c r="E24"/>
  <c r="E23" l="1"/>
  <c r="D27"/>
  <c r="E28"/>
  <c r="D22" l="1"/>
  <c r="E27"/>
  <c r="D45" l="1"/>
  <c r="E22"/>
  <c r="E45" l="1"/>
</calcChain>
</file>

<file path=xl/sharedStrings.xml><?xml version="1.0" encoding="utf-8"?>
<sst xmlns="http://schemas.openxmlformats.org/spreadsheetml/2006/main" count="85" uniqueCount="85">
  <si>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</si>
  <si>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</si>
  <si>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</si>
  <si>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</si>
  <si>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</si>
  <si>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</si>
  <si>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</si>
  <si>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</si>
  <si>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</si>
  <si>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</si>
  <si>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</si>
  <si>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</si>
  <si>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</si>
  <si>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</si>
  <si>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</si>
  <si>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</si>
  <si>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</si>
  <si>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</si>
  <si>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</si>
  <si>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</si>
  <si>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</si>
  <si>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</si>
  <si>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</si>
  <si>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</si>
  <si>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</si>
  <si>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</si>
  <si>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</si>
  <si>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</si>
  <si>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</si>
  <si>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</si>
  <si>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</si>
  <si>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</si>
  <si>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</si>
  <si>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</si>
  <si>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</si>
  <si>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</si>
  <si>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</si>
  <si>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</si>
  <si>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</si>
  <si>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</si>
  <si>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</si>
  <si>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</si>
  <si>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</si>
  <si>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</si>
  <si>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</si>
  <si>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</si>
  <si>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</si>
  <si>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</si>
  <si>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</si>
  <si>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</si>
  <si>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</si>
  <si>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</si>
  <si>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</si>
  <si>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</si>
  <si>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</si>
  <si>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</si>
  <si>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</si>
  <si>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</si>
  <si>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</si>
  <si>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</si>
  <si>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</si>
  <si>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</si>
  <si>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</si>
  <si>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</si>
  <si>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</si>
  <si>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</si>
  <si>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</si>
  <si>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</si>
  <si>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</t>
  </si>
  <si>
    <t>Уточненная сводная бюджетная роспись на 2017 год по состоянию на 31.03.2017</t>
  </si>
  <si>
    <t xml:space="preserve">Исполнено </t>
  </si>
  <si>
    <t>Утверждено на год (в  ред.  05.06.2017 № 535-35-ОЗ)</t>
  </si>
  <si>
    <t>Исполнение 1 полугодия в процентах</t>
  </si>
  <si>
    <t>Приложение № 2 к пояснительной записке к отчету об исполнении областного бюджета за 1 полугодие 2017 года  по форме приложения № 8 к областному закону "Об областном бюджете на 2017 год и на плановый период 2018 и 2019 годов"</t>
  </si>
  <si>
    <t>Отчет об исполнении областного бюджета поисточникам финансирования дефицита областного бюджета за 1 полугодие 2017 года</t>
  </si>
  <si>
    <t>тыс. рублей</t>
  </si>
  <si>
    <t>к плану на 1 полугодие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</si>
  <si>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</si>
  <si>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</si>
  <si>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</si>
  <si>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</si>
  <si>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</si>
  <si>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</si>
  <si>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к прогнозу кассовых поступлений и выплат на год</t>
  </si>
  <si>
    <t>Прогноз кассовых поступлений и выплат на 1 полугодие 2017 года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</si>
</sst>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3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8" fillId="2" borderId="11">
      <alignment horizontal="center" vertical="center" wrapText="1"/>
    </xf>
    <xf numFmtId="165" fontId="8" fillId="0" borderId="11">
      <alignment horizontal="center" vertical="center" wrapText="1"/>
    </xf>
    <xf numFmtId="0" fontId="8" fillId="0" borderId="11">
      <alignment horizontal="center" vertical="center" wrapText="1"/>
    </xf>
    <xf numFmtId="0" fontId="5" fillId="0" borderId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vertical="center"/>
    </xf>
    <xf numFmtId="164" fontId="12" fillId="0" borderId="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 indent="2"/>
    </xf>
    <xf numFmtId="0" fontId="6" fillId="0" borderId="8" xfId="0" applyFont="1" applyFill="1" applyBorder="1" applyAlignment="1">
      <alignment horizontal="left" vertical="center" wrapText="1" indent="2"/>
    </xf>
    <xf numFmtId="164" fontId="6" fillId="0" borderId="1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0" fontId="6" fillId="0" borderId="21" xfId="5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 indent="1"/>
    </xf>
    <xf numFmtId="0" fontId="6" fillId="0" borderId="7" xfId="5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vertical="center"/>
    </xf>
    <xf numFmtId="164" fontId="12" fillId="0" borderId="1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11" fillId="0" borderId="18" xfId="0" applyFont="1" applyBorder="1" applyAlignment="1"/>
    <xf numFmtId="0" fontId="10" fillId="3" borderId="0" xfId="0" applyFont="1" applyFill="1" applyAlignment="1">
      <alignment horizontal="justify" vertical="center" wrapText="1"/>
    </xf>
    <xf numFmtId="0" fontId="0" fillId="0" borderId="0" xfId="0" applyAlignment="1"/>
    <xf numFmtId="0" fontId="4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9" xfId="0" applyFont="1" applyFill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9" fillId="2" borderId="12" xfId="2" applyNumberFormat="1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9" fillId="0" borderId="12" xfId="3" applyNumberFormat="1" applyFont="1" applyBorder="1" applyAlignment="1" applyProtection="1">
      <alignment horizontal="center" vertical="center" wrapText="1"/>
    </xf>
    <xf numFmtId="0" fontId="9" fillId="0" borderId="12" xfId="4" applyNumberFormat="1" applyFont="1" applyBorder="1" applyAlignment="1" applyProtection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6" fillId="0" borderId="21" xfId="5" applyFont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vertical="center"/>
    </xf>
  </cellXfs>
  <cellStyles count="6">
    <cellStyle name="xl25" xfId="2"/>
    <cellStyle name="xl56" xfId="3"/>
    <cellStyle name="xl62" xfId="4"/>
    <cellStyle name="Обычный" xfId="0" builtinId="0"/>
    <cellStyle name="Обычный 4" xfId="5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topLeftCell="A39" zoomScaleSheetLayoutView="100" workbookViewId="0">
      <selection activeCell="H50" sqref="H50"/>
    </sheetView>
  </sheetViews>
  <sheetFormatPr defaultColWidth="9.140625" defaultRowHeight="12.75"/>
  <cols>
    <col min="1" max="1" width="41.5703125" style="2" customWidth="1"/>
    <col min="2" max="2" width="32.140625" style="2" customWidth="1"/>
    <col min="3" max="3" width="16" style="2" hidden="1" customWidth="1"/>
    <col min="4" max="4" width="15.42578125" style="2" hidden="1" customWidth="1"/>
    <col min="5" max="5" width="21.140625" style="2" customWidth="1"/>
    <col min="6" max="6" width="21.7109375" style="1" customWidth="1"/>
    <col min="7" max="7" width="19.5703125" style="1" customWidth="1"/>
    <col min="8" max="8" width="19.7109375" style="1" customWidth="1"/>
    <col min="9" max="9" width="15.140625" style="1" customWidth="1"/>
    <col min="10" max="10" width="14" style="1" customWidth="1"/>
    <col min="11" max="16384" width="9.140625" style="1"/>
  </cols>
  <sheetData>
    <row r="1" spans="1:10" ht="60.75" customHeight="1">
      <c r="B1" s="3"/>
      <c r="F1" s="53" t="s">
        <v>73</v>
      </c>
      <c r="G1" s="53"/>
      <c r="H1" s="54"/>
      <c r="I1" s="54"/>
      <c r="J1" s="54"/>
    </row>
    <row r="2" spans="1:10">
      <c r="B2" s="4"/>
      <c r="C2" s="5"/>
      <c r="D2" s="5"/>
      <c r="E2" s="5"/>
    </row>
    <row r="3" spans="1:10" ht="15.75" customHeight="1">
      <c r="A3" s="55" t="s">
        <v>74</v>
      </c>
      <c r="B3" s="55"/>
      <c r="C3" s="55"/>
      <c r="D3" s="55"/>
      <c r="E3" s="55"/>
      <c r="F3" s="56"/>
      <c r="G3" s="56"/>
      <c r="H3" s="56"/>
      <c r="I3" s="56"/>
      <c r="J3" s="56"/>
    </row>
    <row r="4" spans="1:10" ht="15.75" customHeight="1">
      <c r="A4" s="11"/>
      <c r="B4" s="11"/>
      <c r="C4" s="11"/>
      <c r="D4" s="11"/>
      <c r="E4" s="11"/>
    </row>
    <row r="5" spans="1:10" ht="15.75" customHeight="1">
      <c r="A5" s="11"/>
      <c r="B5" s="11"/>
      <c r="C5" s="11"/>
      <c r="D5" s="11"/>
      <c r="E5" s="11"/>
      <c r="I5" s="57" t="s">
        <v>75</v>
      </c>
      <c r="J5" s="58"/>
    </row>
    <row r="6" spans="1:10" ht="33" customHeight="1">
      <c r="A6" s="51" t="s">
        <v>0</v>
      </c>
      <c r="B6" s="51" t="s">
        <v>55</v>
      </c>
      <c r="C6" s="5"/>
      <c r="D6" s="5"/>
      <c r="E6" s="59" t="s">
        <v>71</v>
      </c>
      <c r="F6" s="61" t="s">
        <v>69</v>
      </c>
      <c r="G6" s="62" t="s">
        <v>84</v>
      </c>
      <c r="H6" s="63" t="s">
        <v>70</v>
      </c>
      <c r="I6" s="49" t="s">
        <v>72</v>
      </c>
      <c r="J6" s="50"/>
    </row>
    <row r="7" spans="1:10" ht="85.5" customHeight="1">
      <c r="A7" s="52"/>
      <c r="B7" s="52"/>
      <c r="C7" s="6" t="s">
        <v>68</v>
      </c>
      <c r="D7" s="7" t="s">
        <v>67</v>
      </c>
      <c r="E7" s="60"/>
      <c r="F7" s="60"/>
      <c r="G7" s="60"/>
      <c r="H7" s="64"/>
      <c r="I7" s="12" t="s">
        <v>83</v>
      </c>
      <c r="J7" s="12" t="s">
        <v>76</v>
      </c>
    </row>
    <row r="8" spans="1:10">
      <c r="A8" s="8">
        <v>1</v>
      </c>
      <c r="B8" s="8">
        <v>2</v>
      </c>
      <c r="C8" s="9">
        <v>3</v>
      </c>
      <c r="D8" s="10">
        <v>4</v>
      </c>
      <c r="E8" s="10">
        <v>3</v>
      </c>
      <c r="F8" s="65">
        <v>4</v>
      </c>
      <c r="G8" s="65">
        <v>5</v>
      </c>
      <c r="H8" s="65">
        <v>6</v>
      </c>
      <c r="I8" s="65">
        <v>7</v>
      </c>
      <c r="J8" s="65">
        <v>8</v>
      </c>
    </row>
    <row r="9" spans="1:10" ht="31.5">
      <c r="A9" s="13" t="s">
        <v>1</v>
      </c>
      <c r="B9" s="14" t="s">
        <v>2</v>
      </c>
      <c r="C9" s="15">
        <f>C10-C12</f>
        <v>16709720</v>
      </c>
      <c r="D9" s="15">
        <f>D10-D12</f>
        <v>0</v>
      </c>
      <c r="E9" s="16">
        <f t="shared" ref="E9:F45" si="0">C9+D9</f>
        <v>16709720</v>
      </c>
      <c r="F9" s="16">
        <f>F11-F12</f>
        <v>16709720</v>
      </c>
      <c r="G9" s="16">
        <f>G11-G12</f>
        <v>9678000</v>
      </c>
      <c r="H9" s="16">
        <f>H10-H12</f>
        <v>9678000</v>
      </c>
      <c r="I9" s="16">
        <f>H9/F9*100</f>
        <v>57.918385227280886</v>
      </c>
      <c r="J9" s="16">
        <f>H9/G9*100</f>
        <v>100</v>
      </c>
    </row>
    <row r="10" spans="1:10" ht="47.25">
      <c r="A10" s="17" t="s">
        <v>3</v>
      </c>
      <c r="B10" s="18" t="s">
        <v>4</v>
      </c>
      <c r="C10" s="19">
        <f>C11</f>
        <v>38862687</v>
      </c>
      <c r="D10" s="19">
        <f>D11</f>
        <v>0</v>
      </c>
      <c r="E10" s="20">
        <f t="shared" si="0"/>
        <v>38862687</v>
      </c>
      <c r="F10" s="20">
        <f>F11</f>
        <v>50350156.450000003</v>
      </c>
      <c r="G10" s="20">
        <f>G11</f>
        <v>32650000</v>
      </c>
      <c r="H10" s="20">
        <f>H11</f>
        <v>32650000</v>
      </c>
      <c r="I10" s="20">
        <f t="shared" ref="I10:I45" si="1">H10/F10*100</f>
        <v>64.845875965495622</v>
      </c>
      <c r="J10" s="20">
        <f t="shared" ref="J10:J41" si="2">H10/G10*100</f>
        <v>100</v>
      </c>
    </row>
    <row r="11" spans="1:10" ht="63">
      <c r="A11" s="21" t="s">
        <v>59</v>
      </c>
      <c r="B11" s="18" t="s">
        <v>5</v>
      </c>
      <c r="C11" s="19">
        <v>38862687</v>
      </c>
      <c r="D11" s="19"/>
      <c r="E11" s="20">
        <f t="shared" si="0"/>
        <v>38862687</v>
      </c>
      <c r="F11" s="20">
        <v>50350156.450000003</v>
      </c>
      <c r="G11" s="20">
        <v>32650000</v>
      </c>
      <c r="H11" s="20">
        <v>32650000</v>
      </c>
      <c r="I11" s="20">
        <f t="shared" si="1"/>
        <v>64.845875965495622</v>
      </c>
      <c r="J11" s="20">
        <f t="shared" si="2"/>
        <v>100</v>
      </c>
    </row>
    <row r="12" spans="1:10" ht="47.25">
      <c r="A12" s="17" t="s">
        <v>6</v>
      </c>
      <c r="B12" s="18" t="s">
        <v>7</v>
      </c>
      <c r="C12" s="19">
        <f>C13</f>
        <v>22152967</v>
      </c>
      <c r="D12" s="19">
        <f>D13</f>
        <v>0</v>
      </c>
      <c r="E12" s="20">
        <f t="shared" si="0"/>
        <v>22152967</v>
      </c>
      <c r="F12" s="20">
        <f>F13</f>
        <v>33640436.450000003</v>
      </c>
      <c r="G12" s="20">
        <f>G13</f>
        <v>22972000</v>
      </c>
      <c r="H12" s="20">
        <f>H13</f>
        <v>22972000</v>
      </c>
      <c r="I12" s="20">
        <f t="shared" si="1"/>
        <v>68.28686671215884</v>
      </c>
      <c r="J12" s="20">
        <f t="shared" si="2"/>
        <v>100</v>
      </c>
    </row>
    <row r="13" spans="1:10" ht="63">
      <c r="A13" s="22" t="s">
        <v>60</v>
      </c>
      <c r="B13" s="23" t="s">
        <v>8</v>
      </c>
      <c r="C13" s="19">
        <v>22152967</v>
      </c>
      <c r="D13" s="19"/>
      <c r="E13" s="24">
        <f t="shared" si="0"/>
        <v>22152967</v>
      </c>
      <c r="F13" s="24">
        <v>33640436.450000003</v>
      </c>
      <c r="G13" s="24">
        <v>22972000</v>
      </c>
      <c r="H13" s="24">
        <v>22972000</v>
      </c>
      <c r="I13" s="24">
        <f t="shared" si="1"/>
        <v>68.28686671215884</v>
      </c>
      <c r="J13" s="24">
        <f t="shared" si="2"/>
        <v>100</v>
      </c>
    </row>
    <row r="14" spans="1:10" ht="47.25">
      <c r="A14" s="13" t="s">
        <v>44</v>
      </c>
      <c r="B14" s="25" t="s">
        <v>9</v>
      </c>
      <c r="C14" s="15">
        <f>C16-C19</f>
        <v>-16393520</v>
      </c>
      <c r="D14" s="15">
        <f>D16-D19</f>
        <v>0</v>
      </c>
      <c r="E14" s="16">
        <f t="shared" si="0"/>
        <v>-16393520</v>
      </c>
      <c r="F14" s="16">
        <f>F15</f>
        <v>-16393520</v>
      </c>
      <c r="G14" s="16">
        <f>G15</f>
        <v>-12324723</v>
      </c>
      <c r="H14" s="16">
        <f>H15-H19</f>
        <v>-12324723</v>
      </c>
      <c r="I14" s="16">
        <f t="shared" si="1"/>
        <v>75.180455448250285</v>
      </c>
      <c r="J14" s="16">
        <f t="shared" si="2"/>
        <v>100</v>
      </c>
    </row>
    <row r="15" spans="1:10" ht="63">
      <c r="A15" s="17" t="s">
        <v>43</v>
      </c>
      <c r="B15" s="18" t="s">
        <v>45</v>
      </c>
      <c r="C15" s="19">
        <f>C16-C19</f>
        <v>-16393520</v>
      </c>
      <c r="D15" s="19">
        <f>D16-D19</f>
        <v>0</v>
      </c>
      <c r="E15" s="20">
        <f t="shared" si="0"/>
        <v>-16393520</v>
      </c>
      <c r="F15" s="20">
        <f>F16-F20</f>
        <v>-16393520</v>
      </c>
      <c r="G15" s="20">
        <f>G16-G20</f>
        <v>-12324723</v>
      </c>
      <c r="H15" s="20">
        <f t="shared" ref="H15" si="3">H16</f>
        <v>13735077</v>
      </c>
      <c r="I15" s="20">
        <f t="shared" si="1"/>
        <v>-83.783574241529578</v>
      </c>
      <c r="J15" s="20">
        <f t="shared" si="2"/>
        <v>-111.44329166667681</v>
      </c>
    </row>
    <row r="16" spans="1:10" ht="63">
      <c r="A16" s="17" t="s">
        <v>10</v>
      </c>
      <c r="B16" s="18" t="s">
        <v>46</v>
      </c>
      <c r="C16" s="19">
        <f>C17</f>
        <v>27396658.100000001</v>
      </c>
      <c r="D16" s="19">
        <f>D17</f>
        <v>0</v>
      </c>
      <c r="E16" s="20">
        <f t="shared" si="0"/>
        <v>27396658.100000001</v>
      </c>
      <c r="F16" s="20">
        <f>F17</f>
        <v>27396658.100000001</v>
      </c>
      <c r="G16" s="20">
        <f>G17</f>
        <v>13735077</v>
      </c>
      <c r="H16" s="20">
        <f>H17</f>
        <v>13735077</v>
      </c>
      <c r="I16" s="20">
        <f t="shared" si="1"/>
        <v>50.134132965655397</v>
      </c>
      <c r="J16" s="20">
        <f t="shared" si="2"/>
        <v>100</v>
      </c>
    </row>
    <row r="17" spans="1:10" ht="78.75">
      <c r="A17" s="21" t="s">
        <v>61</v>
      </c>
      <c r="B17" s="18" t="s">
        <v>47</v>
      </c>
      <c r="C17" s="19">
        <v>27396658.100000001</v>
      </c>
      <c r="D17" s="19">
        <v>0</v>
      </c>
      <c r="E17" s="20">
        <f t="shared" si="0"/>
        <v>27396658.100000001</v>
      </c>
      <c r="F17" s="20">
        <v>27396658.100000001</v>
      </c>
      <c r="G17" s="20">
        <v>13735077</v>
      </c>
      <c r="H17" s="20">
        <v>13735077</v>
      </c>
      <c r="I17" s="20">
        <f t="shared" si="1"/>
        <v>50.134132965655397</v>
      </c>
      <c r="J17" s="20">
        <f t="shared" si="2"/>
        <v>100</v>
      </c>
    </row>
    <row r="18" spans="1:10" ht="78.75">
      <c r="A18" s="26" t="s">
        <v>56</v>
      </c>
      <c r="B18" s="18"/>
      <c r="C18" s="19">
        <v>27396658.100000001</v>
      </c>
      <c r="D18" s="19">
        <v>0</v>
      </c>
      <c r="E18" s="20">
        <f t="shared" si="0"/>
        <v>27396658.100000001</v>
      </c>
      <c r="F18" s="20">
        <f t="shared" si="0"/>
        <v>27396658.100000001</v>
      </c>
      <c r="G18" s="20">
        <v>13735037</v>
      </c>
      <c r="H18" s="20">
        <v>13735077</v>
      </c>
      <c r="I18" s="20">
        <f t="shared" si="1"/>
        <v>50.134132965655397</v>
      </c>
      <c r="J18" s="20">
        <f t="shared" si="2"/>
        <v>100.00029122600836</v>
      </c>
    </row>
    <row r="19" spans="1:10" ht="78.75">
      <c r="A19" s="17" t="s">
        <v>11</v>
      </c>
      <c r="B19" s="18" t="s">
        <v>48</v>
      </c>
      <c r="C19" s="19">
        <f>C20</f>
        <v>43790178.100000001</v>
      </c>
      <c r="D19" s="19">
        <f>D20</f>
        <v>0</v>
      </c>
      <c r="E19" s="20">
        <f t="shared" si="0"/>
        <v>43790178.100000001</v>
      </c>
      <c r="F19" s="20">
        <f>F20</f>
        <v>43790178.100000001</v>
      </c>
      <c r="G19" s="20">
        <f>G20</f>
        <v>26059800</v>
      </c>
      <c r="H19" s="20">
        <f>H20</f>
        <v>26059800</v>
      </c>
      <c r="I19" s="20">
        <f t="shared" si="1"/>
        <v>59.510605187513498</v>
      </c>
      <c r="J19" s="20">
        <f t="shared" si="2"/>
        <v>100</v>
      </c>
    </row>
    <row r="20" spans="1:10" ht="78.75">
      <c r="A20" s="21" t="s">
        <v>62</v>
      </c>
      <c r="B20" s="18" t="s">
        <v>49</v>
      </c>
      <c r="C20" s="19">
        <v>43790178.100000001</v>
      </c>
      <c r="D20" s="19"/>
      <c r="E20" s="20">
        <f t="shared" si="0"/>
        <v>43790178.100000001</v>
      </c>
      <c r="F20" s="20">
        <v>43790178.100000001</v>
      </c>
      <c r="G20" s="20">
        <v>26059800</v>
      </c>
      <c r="H20" s="20">
        <v>26059800</v>
      </c>
      <c r="I20" s="20">
        <f t="shared" si="1"/>
        <v>59.510605187513498</v>
      </c>
      <c r="J20" s="20">
        <f t="shared" si="2"/>
        <v>100</v>
      </c>
    </row>
    <row r="21" spans="1:10" ht="63">
      <c r="A21" s="27" t="s">
        <v>57</v>
      </c>
      <c r="B21" s="23"/>
      <c r="C21" s="28">
        <v>27396658.100000001</v>
      </c>
      <c r="D21" s="28">
        <v>0</v>
      </c>
      <c r="E21" s="24">
        <f t="shared" si="0"/>
        <v>27396658.100000001</v>
      </c>
      <c r="F21" s="20">
        <f t="shared" si="0"/>
        <v>27396658.100000001</v>
      </c>
      <c r="G21" s="24">
        <v>13735077</v>
      </c>
      <c r="H21" s="24">
        <v>13735077</v>
      </c>
      <c r="I21" s="24">
        <f t="shared" si="1"/>
        <v>50.134132965655397</v>
      </c>
      <c r="J21" s="24">
        <f t="shared" si="2"/>
        <v>100</v>
      </c>
    </row>
    <row r="22" spans="1:10" ht="31.5">
      <c r="A22" s="13" t="s">
        <v>63</v>
      </c>
      <c r="B22" s="14" t="s">
        <v>12</v>
      </c>
      <c r="C22" s="15">
        <f>C27-C23</f>
        <v>2513267.900000006</v>
      </c>
      <c r="D22" s="15">
        <f>D27-D23</f>
        <v>0</v>
      </c>
      <c r="E22" s="16">
        <f t="shared" si="0"/>
        <v>2513267.900000006</v>
      </c>
      <c r="F22" s="16">
        <f>F27-F23</f>
        <v>2513267.8300600052</v>
      </c>
      <c r="G22" s="16">
        <f>G27-G23</f>
        <v>1900451.9086900055</v>
      </c>
      <c r="H22" s="16">
        <f>H27-H23</f>
        <v>1900451.9086900055</v>
      </c>
      <c r="I22" s="16">
        <f t="shared" si="1"/>
        <v>75.616768175663623</v>
      </c>
      <c r="J22" s="16">
        <f t="shared" si="2"/>
        <v>100</v>
      </c>
    </row>
    <row r="23" spans="1:10" ht="15.75">
      <c r="A23" s="17" t="s">
        <v>13</v>
      </c>
      <c r="B23" s="29" t="s">
        <v>14</v>
      </c>
      <c r="C23" s="19">
        <f t="shared" ref="C23:D25" si="4">C24</f>
        <v>130033025.59999999</v>
      </c>
      <c r="D23" s="19">
        <f t="shared" si="4"/>
        <v>854110.7</v>
      </c>
      <c r="E23" s="20">
        <f t="shared" si="0"/>
        <v>130887136.3</v>
      </c>
      <c r="F23" s="20">
        <f>F24</f>
        <v>142929937.60828999</v>
      </c>
      <c r="G23" s="20">
        <f t="shared" ref="G23:H25" si="5">G24</f>
        <v>88936269.451529995</v>
      </c>
      <c r="H23" s="20">
        <f t="shared" si="5"/>
        <v>88936269.451529995</v>
      </c>
      <c r="I23" s="20">
        <f t="shared" si="1"/>
        <v>62.223681714090148</v>
      </c>
      <c r="J23" s="20">
        <f t="shared" si="2"/>
        <v>100</v>
      </c>
    </row>
    <row r="24" spans="1:10" ht="31.5">
      <c r="A24" s="17" t="s">
        <v>15</v>
      </c>
      <c r="B24" s="18" t="s">
        <v>16</v>
      </c>
      <c r="C24" s="19">
        <f t="shared" si="4"/>
        <v>130033025.59999999</v>
      </c>
      <c r="D24" s="19">
        <f t="shared" si="4"/>
        <v>854110.7</v>
      </c>
      <c r="E24" s="20">
        <f t="shared" si="0"/>
        <v>130887136.3</v>
      </c>
      <c r="F24" s="20">
        <f>F25</f>
        <v>142929937.60828999</v>
      </c>
      <c r="G24" s="20">
        <f t="shared" si="5"/>
        <v>88936269.451529995</v>
      </c>
      <c r="H24" s="20">
        <f t="shared" si="5"/>
        <v>88936269.451529995</v>
      </c>
      <c r="I24" s="20">
        <f t="shared" si="1"/>
        <v>62.223681714090148</v>
      </c>
      <c r="J24" s="20">
        <f t="shared" si="2"/>
        <v>100</v>
      </c>
    </row>
    <row r="25" spans="1:10" ht="31.5">
      <c r="A25" s="17" t="s">
        <v>17</v>
      </c>
      <c r="B25" s="18" t="s">
        <v>18</v>
      </c>
      <c r="C25" s="19">
        <f t="shared" si="4"/>
        <v>130033025.59999999</v>
      </c>
      <c r="D25" s="19">
        <f t="shared" si="4"/>
        <v>854110.7</v>
      </c>
      <c r="E25" s="20">
        <f t="shared" si="0"/>
        <v>130887136.3</v>
      </c>
      <c r="F25" s="20">
        <f>F26</f>
        <v>142929937.60828999</v>
      </c>
      <c r="G25" s="20">
        <f t="shared" si="5"/>
        <v>88936269.451529995</v>
      </c>
      <c r="H25" s="20">
        <f t="shared" si="5"/>
        <v>88936269.451529995</v>
      </c>
      <c r="I25" s="20">
        <f t="shared" si="1"/>
        <v>62.223681714090148</v>
      </c>
      <c r="J25" s="20">
        <f t="shared" si="2"/>
        <v>100</v>
      </c>
    </row>
    <row r="26" spans="1:10" ht="47.25">
      <c r="A26" s="21" t="s">
        <v>64</v>
      </c>
      <c r="B26" s="18" t="s">
        <v>19</v>
      </c>
      <c r="C26" s="19">
        <v>130033025.59999999</v>
      </c>
      <c r="D26" s="19">
        <f>854110.7+D10+D16+D32+D40</f>
        <v>854110.7</v>
      </c>
      <c r="E26" s="20">
        <f t="shared" si="0"/>
        <v>130887136.3</v>
      </c>
      <c r="F26" s="20">
        <v>142929937.60828999</v>
      </c>
      <c r="G26" s="20">
        <v>88936269.451529995</v>
      </c>
      <c r="H26" s="20">
        <v>88936269.451529995</v>
      </c>
      <c r="I26" s="20">
        <f t="shared" si="1"/>
        <v>62.223681714090148</v>
      </c>
      <c r="J26" s="20">
        <f t="shared" si="2"/>
        <v>100</v>
      </c>
    </row>
    <row r="27" spans="1:10" ht="31.5">
      <c r="A27" s="17" t="s">
        <v>20</v>
      </c>
      <c r="B27" s="18" t="s">
        <v>21</v>
      </c>
      <c r="C27" s="19">
        <f t="shared" ref="C27:D29" si="6">C28</f>
        <v>132546293.5</v>
      </c>
      <c r="D27" s="19">
        <f t="shared" si="6"/>
        <v>854110.7</v>
      </c>
      <c r="E27" s="20">
        <f t="shared" si="0"/>
        <v>133400404.2</v>
      </c>
      <c r="F27" s="20">
        <f>F28</f>
        <v>145443205.43834999</v>
      </c>
      <c r="G27" s="20">
        <f t="shared" ref="G27:H29" si="7">G28</f>
        <v>90836721.36022</v>
      </c>
      <c r="H27" s="20">
        <f t="shared" si="7"/>
        <v>90836721.36022</v>
      </c>
      <c r="I27" s="20">
        <f t="shared" si="1"/>
        <v>62.455115099016147</v>
      </c>
      <c r="J27" s="20">
        <f t="shared" si="2"/>
        <v>100</v>
      </c>
    </row>
    <row r="28" spans="1:10" ht="31.5">
      <c r="A28" s="17" t="s">
        <v>22</v>
      </c>
      <c r="B28" s="18" t="s">
        <v>23</v>
      </c>
      <c r="C28" s="19">
        <f t="shared" si="6"/>
        <v>132546293.5</v>
      </c>
      <c r="D28" s="19">
        <f t="shared" si="6"/>
        <v>854110.7</v>
      </c>
      <c r="E28" s="20">
        <f t="shared" si="0"/>
        <v>133400404.2</v>
      </c>
      <c r="F28" s="20">
        <f>F29</f>
        <v>145443205.43834999</v>
      </c>
      <c r="G28" s="20">
        <f t="shared" si="7"/>
        <v>90836721.36022</v>
      </c>
      <c r="H28" s="20">
        <f t="shared" si="7"/>
        <v>90836721.36022</v>
      </c>
      <c r="I28" s="20">
        <f t="shared" si="1"/>
        <v>62.455115099016147</v>
      </c>
      <c r="J28" s="20">
        <f t="shared" si="2"/>
        <v>100</v>
      </c>
    </row>
    <row r="29" spans="1:10" ht="31.5">
      <c r="A29" s="17" t="s">
        <v>24</v>
      </c>
      <c r="B29" s="18" t="s">
        <v>25</v>
      </c>
      <c r="C29" s="19">
        <f t="shared" si="6"/>
        <v>132546293.5</v>
      </c>
      <c r="D29" s="19">
        <f t="shared" si="6"/>
        <v>854110.7</v>
      </c>
      <c r="E29" s="20">
        <f t="shared" si="0"/>
        <v>133400404.2</v>
      </c>
      <c r="F29" s="20">
        <f>F30</f>
        <v>145443205.43834999</v>
      </c>
      <c r="G29" s="20">
        <f t="shared" si="7"/>
        <v>90836721.36022</v>
      </c>
      <c r="H29" s="20">
        <f t="shared" si="7"/>
        <v>90836721.36022</v>
      </c>
      <c r="I29" s="20">
        <f t="shared" si="1"/>
        <v>62.455115099016147</v>
      </c>
      <c r="J29" s="20">
        <f t="shared" si="2"/>
        <v>100</v>
      </c>
    </row>
    <row r="30" spans="1:10" ht="47.25">
      <c r="A30" s="22" t="s">
        <v>65</v>
      </c>
      <c r="B30" s="23" t="s">
        <v>26</v>
      </c>
      <c r="C30" s="19">
        <v>132546293.5</v>
      </c>
      <c r="D30" s="19">
        <f>854110.7+D12+D19+D35</f>
        <v>854110.7</v>
      </c>
      <c r="E30" s="24">
        <f t="shared" si="0"/>
        <v>133400404.2</v>
      </c>
      <c r="F30" s="24">
        <v>145443205.43834999</v>
      </c>
      <c r="G30" s="24">
        <v>90836721.36022</v>
      </c>
      <c r="H30" s="24">
        <v>90836721.36022</v>
      </c>
      <c r="I30" s="24">
        <f t="shared" si="1"/>
        <v>62.455115099016147</v>
      </c>
      <c r="J30" s="24">
        <f t="shared" si="2"/>
        <v>100</v>
      </c>
    </row>
    <row r="31" spans="1:10" ht="47.25">
      <c r="A31" s="30" t="s">
        <v>27</v>
      </c>
      <c r="B31" s="31" t="s">
        <v>28</v>
      </c>
      <c r="C31" s="32">
        <f>C32-C35+C39</f>
        <v>2179291.1</v>
      </c>
      <c r="D31" s="32">
        <f>D32-D35+D39</f>
        <v>0</v>
      </c>
      <c r="E31" s="33">
        <f t="shared" si="0"/>
        <v>2179291.1</v>
      </c>
      <c r="F31" s="33">
        <f>F32-F35+F39</f>
        <v>2179291.1</v>
      </c>
      <c r="G31" s="33">
        <f>G32-G35+G39</f>
        <v>43845.792909999996</v>
      </c>
      <c r="H31" s="33">
        <f>H32+H35+H39+H42</f>
        <v>2584649.9779099999</v>
      </c>
      <c r="I31" s="33">
        <f t="shared" si="1"/>
        <v>118.60049251382708</v>
      </c>
      <c r="J31" s="33">
        <f t="shared" si="2"/>
        <v>5894.8642648916803</v>
      </c>
    </row>
    <row r="32" spans="1:10" ht="63">
      <c r="A32" s="13" t="s">
        <v>29</v>
      </c>
      <c r="B32" s="25" t="s">
        <v>30</v>
      </c>
      <c r="C32" s="15">
        <f t="shared" ref="C32:D33" si="8">C33</f>
        <v>2456647.5</v>
      </c>
      <c r="D32" s="15">
        <f t="shared" si="8"/>
        <v>0</v>
      </c>
      <c r="E32" s="16">
        <f t="shared" si="0"/>
        <v>2456647.5</v>
      </c>
      <c r="F32" s="16">
        <f>F33</f>
        <v>2456647.5</v>
      </c>
      <c r="G32" s="16">
        <f t="shared" ref="G32:H33" si="9">G33</f>
        <v>1345</v>
      </c>
      <c r="H32" s="16">
        <f t="shared" si="9"/>
        <v>1345</v>
      </c>
      <c r="I32" s="16">
        <f t="shared" si="1"/>
        <v>5.4749409510318425E-2</v>
      </c>
      <c r="J32" s="16">
        <f t="shared" si="2"/>
        <v>100</v>
      </c>
    </row>
    <row r="33" spans="1:10" ht="63">
      <c r="A33" s="34" t="s">
        <v>31</v>
      </c>
      <c r="B33" s="35" t="s">
        <v>32</v>
      </c>
      <c r="C33" s="36">
        <f t="shared" si="8"/>
        <v>2456647.5</v>
      </c>
      <c r="D33" s="36">
        <f t="shared" si="8"/>
        <v>0</v>
      </c>
      <c r="E33" s="20">
        <f t="shared" si="0"/>
        <v>2456647.5</v>
      </c>
      <c r="F33" s="20">
        <f>F34</f>
        <v>2456647.5</v>
      </c>
      <c r="G33" s="20">
        <f t="shared" si="9"/>
        <v>1345</v>
      </c>
      <c r="H33" s="20">
        <f t="shared" si="9"/>
        <v>1345</v>
      </c>
      <c r="I33" s="20">
        <f t="shared" si="1"/>
        <v>5.4749409510318425E-2</v>
      </c>
      <c r="J33" s="20">
        <f t="shared" si="2"/>
        <v>100</v>
      </c>
    </row>
    <row r="34" spans="1:10" ht="63">
      <c r="A34" s="22" t="s">
        <v>66</v>
      </c>
      <c r="B34" s="23" t="s">
        <v>33</v>
      </c>
      <c r="C34" s="19">
        <v>2456647.5</v>
      </c>
      <c r="D34" s="19">
        <v>0</v>
      </c>
      <c r="E34" s="24">
        <f t="shared" si="0"/>
        <v>2456647.5</v>
      </c>
      <c r="F34" s="24">
        <v>2456647.5</v>
      </c>
      <c r="G34" s="24">
        <v>1345</v>
      </c>
      <c r="H34" s="24">
        <v>1345</v>
      </c>
      <c r="I34" s="24">
        <f t="shared" si="1"/>
        <v>5.4749409510318425E-2</v>
      </c>
      <c r="J34" s="24">
        <f t="shared" si="2"/>
        <v>100</v>
      </c>
    </row>
    <row r="35" spans="1:10" ht="31.5">
      <c r="A35" s="13" t="s">
        <v>51</v>
      </c>
      <c r="B35" s="25" t="s">
        <v>35</v>
      </c>
      <c r="C35" s="15">
        <f>C37</f>
        <v>440000</v>
      </c>
      <c r="D35" s="15">
        <f>D37</f>
        <v>0</v>
      </c>
      <c r="E35" s="16">
        <f t="shared" si="0"/>
        <v>440000</v>
      </c>
      <c r="F35" s="16">
        <f>F36</f>
        <v>440000</v>
      </c>
      <c r="G35" s="16">
        <f t="shared" ref="G35:H35" si="10">G36</f>
        <v>0</v>
      </c>
      <c r="H35" s="16">
        <f t="shared" si="10"/>
        <v>0</v>
      </c>
      <c r="I35" s="16">
        <f t="shared" si="1"/>
        <v>0</v>
      </c>
      <c r="J35" s="16">
        <v>0</v>
      </c>
    </row>
    <row r="36" spans="1:10" ht="47.25">
      <c r="A36" s="17" t="s">
        <v>34</v>
      </c>
      <c r="B36" s="18" t="s">
        <v>50</v>
      </c>
      <c r="C36" s="19">
        <f t="shared" ref="C36:D37" si="11">C37</f>
        <v>440000</v>
      </c>
      <c r="D36" s="19">
        <f t="shared" si="11"/>
        <v>0</v>
      </c>
      <c r="E36" s="20">
        <f t="shared" si="0"/>
        <v>440000</v>
      </c>
      <c r="F36" s="20">
        <f>F37</f>
        <v>440000</v>
      </c>
      <c r="G36" s="20">
        <f t="shared" ref="G36:H37" si="12">G37</f>
        <v>0</v>
      </c>
      <c r="H36" s="20">
        <f t="shared" si="12"/>
        <v>0</v>
      </c>
      <c r="I36" s="20">
        <f t="shared" si="1"/>
        <v>0</v>
      </c>
      <c r="J36" s="20">
        <v>0</v>
      </c>
    </row>
    <row r="37" spans="1:10" ht="141.75">
      <c r="A37" s="37" t="s">
        <v>41</v>
      </c>
      <c r="B37" s="18" t="s">
        <v>52</v>
      </c>
      <c r="C37" s="19">
        <f t="shared" si="11"/>
        <v>440000</v>
      </c>
      <c r="D37" s="19">
        <f t="shared" si="11"/>
        <v>0</v>
      </c>
      <c r="E37" s="20">
        <f t="shared" si="0"/>
        <v>440000</v>
      </c>
      <c r="F37" s="20">
        <f>F38</f>
        <v>440000</v>
      </c>
      <c r="G37" s="20">
        <f t="shared" si="12"/>
        <v>0</v>
      </c>
      <c r="H37" s="20">
        <f t="shared" si="12"/>
        <v>0</v>
      </c>
      <c r="I37" s="20">
        <f t="shared" si="1"/>
        <v>0</v>
      </c>
      <c r="J37" s="20">
        <v>0</v>
      </c>
    </row>
    <row r="38" spans="1:10" ht="173.25">
      <c r="A38" s="38" t="s">
        <v>54</v>
      </c>
      <c r="B38" s="23" t="s">
        <v>53</v>
      </c>
      <c r="C38" s="19">
        <v>440000</v>
      </c>
      <c r="D38" s="19">
        <v>0</v>
      </c>
      <c r="E38" s="24">
        <f t="shared" si="0"/>
        <v>440000</v>
      </c>
      <c r="F38" s="24">
        <v>440000</v>
      </c>
      <c r="G38" s="24"/>
      <c r="H38" s="24"/>
      <c r="I38" s="24">
        <f t="shared" si="1"/>
        <v>0</v>
      </c>
      <c r="J38" s="24">
        <v>0</v>
      </c>
    </row>
    <row r="39" spans="1:10" ht="47.25">
      <c r="A39" s="13" t="s">
        <v>36</v>
      </c>
      <c r="B39" s="25" t="s">
        <v>37</v>
      </c>
      <c r="C39" s="15">
        <f>C40</f>
        <v>162643.6</v>
      </c>
      <c r="D39" s="15">
        <f>D40</f>
        <v>0</v>
      </c>
      <c r="E39" s="16">
        <f t="shared" si="0"/>
        <v>162643.6</v>
      </c>
      <c r="F39" s="16">
        <f>F40</f>
        <v>162643.6</v>
      </c>
      <c r="G39" s="16">
        <f t="shared" ref="G39:H40" si="13">G40</f>
        <v>42500.792909999996</v>
      </c>
      <c r="H39" s="16">
        <f t="shared" si="13"/>
        <v>42500.792909999996</v>
      </c>
      <c r="I39" s="16">
        <f t="shared" si="1"/>
        <v>26.131242120808935</v>
      </c>
      <c r="J39" s="16">
        <f t="shared" si="2"/>
        <v>100</v>
      </c>
    </row>
    <row r="40" spans="1:10" ht="47.25">
      <c r="A40" s="17" t="s">
        <v>38</v>
      </c>
      <c r="B40" s="18" t="s">
        <v>39</v>
      </c>
      <c r="C40" s="19">
        <f>C41</f>
        <v>162643.6</v>
      </c>
      <c r="D40" s="19">
        <f>D41</f>
        <v>0</v>
      </c>
      <c r="E40" s="20">
        <f t="shared" si="0"/>
        <v>162643.6</v>
      </c>
      <c r="F40" s="20">
        <f>F41</f>
        <v>162643.6</v>
      </c>
      <c r="G40" s="20">
        <f t="shared" si="13"/>
        <v>42500.792909999996</v>
      </c>
      <c r="H40" s="20">
        <f t="shared" si="13"/>
        <v>42500.792909999996</v>
      </c>
      <c r="I40" s="20">
        <f t="shared" si="1"/>
        <v>26.131242120808935</v>
      </c>
      <c r="J40" s="20">
        <f t="shared" si="2"/>
        <v>100</v>
      </c>
    </row>
    <row r="41" spans="1:10" ht="78.75">
      <c r="A41" s="21" t="s">
        <v>58</v>
      </c>
      <c r="B41" s="18" t="s">
        <v>40</v>
      </c>
      <c r="C41" s="19">
        <v>162643.6</v>
      </c>
      <c r="D41" s="19">
        <v>0</v>
      </c>
      <c r="E41" s="24">
        <f t="shared" si="0"/>
        <v>162643.6</v>
      </c>
      <c r="F41" s="24">
        <v>162643.6</v>
      </c>
      <c r="G41" s="24">
        <v>42500.792909999996</v>
      </c>
      <c r="H41" s="24">
        <v>42500.792909999996</v>
      </c>
      <c r="I41" s="24">
        <f t="shared" si="1"/>
        <v>26.131242120808935</v>
      </c>
      <c r="J41" s="24">
        <f t="shared" si="2"/>
        <v>100</v>
      </c>
    </row>
    <row r="42" spans="1:10" ht="41.25" customHeight="1">
      <c r="A42" s="30" t="s">
        <v>77</v>
      </c>
      <c r="B42" s="31" t="s">
        <v>78</v>
      </c>
      <c r="C42" s="41"/>
      <c r="D42" s="41"/>
      <c r="E42" s="42">
        <v>0</v>
      </c>
      <c r="F42" s="42">
        <v>0</v>
      </c>
      <c r="G42" s="42">
        <v>0</v>
      </c>
      <c r="H42" s="47">
        <f>H43</f>
        <v>2540804.1850000001</v>
      </c>
      <c r="I42" s="46"/>
      <c r="J42" s="24"/>
    </row>
    <row r="43" spans="1:10" ht="123" customHeight="1">
      <c r="A43" s="66" t="s">
        <v>79</v>
      </c>
      <c r="B43" s="43" t="s">
        <v>80</v>
      </c>
      <c r="C43" s="41"/>
      <c r="D43" s="41"/>
      <c r="E43" s="67"/>
      <c r="F43" s="67"/>
      <c r="G43" s="67"/>
      <c r="H43" s="67">
        <f>H44</f>
        <v>2540804.1850000001</v>
      </c>
      <c r="I43" s="67"/>
      <c r="J43" s="67"/>
    </row>
    <row r="44" spans="1:10" ht="69" customHeight="1">
      <c r="A44" s="44" t="s">
        <v>81</v>
      </c>
      <c r="B44" s="45" t="s">
        <v>82</v>
      </c>
      <c r="C44" s="41"/>
      <c r="D44" s="41"/>
      <c r="E44" s="42"/>
      <c r="F44" s="42"/>
      <c r="G44" s="42"/>
      <c r="H44" s="42">
        <v>2540804.1850000001</v>
      </c>
      <c r="I44" s="42"/>
      <c r="J44" s="42"/>
    </row>
    <row r="45" spans="1:10" ht="25.5" customHeight="1">
      <c r="A45" s="39" t="s">
        <v>42</v>
      </c>
      <c r="B45" s="40"/>
      <c r="C45" s="32">
        <f>C9+C14+C22+C31</f>
        <v>5008759.0000000056</v>
      </c>
      <c r="D45" s="32">
        <f>D9+D14+D22+D31</f>
        <v>0</v>
      </c>
      <c r="E45" s="33">
        <f t="shared" si="0"/>
        <v>5008759.0000000056</v>
      </c>
      <c r="F45" s="33">
        <f>F9+F14+F22+F31</f>
        <v>5008758.9300600048</v>
      </c>
      <c r="G45" s="33">
        <f t="shared" ref="G45:H45" si="14">G9+G14+G22+G31</f>
        <v>-702425.2983999945</v>
      </c>
      <c r="H45" s="33">
        <f t="shared" si="14"/>
        <v>1838378.8866000054</v>
      </c>
      <c r="I45" s="48">
        <f t="shared" si="1"/>
        <v>36.703281436984263</v>
      </c>
      <c r="J45" s="46"/>
    </row>
  </sheetData>
  <mergeCells count="10">
    <mergeCell ref="I6:J6"/>
    <mergeCell ref="A6:A7"/>
    <mergeCell ref="B6:B7"/>
    <mergeCell ref="F1:J1"/>
    <mergeCell ref="A3:J3"/>
    <mergeCell ref="I5:J5"/>
    <mergeCell ref="E6:E7"/>
    <mergeCell ref="F6:F7"/>
    <mergeCell ref="G6:G7"/>
    <mergeCell ref="H6:H7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70" fitToHeight="5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2017-07-25T10:49:34Z</cp:lastPrinted>
  <dcterms:created xsi:type="dcterms:W3CDTF">1996-10-08T23:32:33Z</dcterms:created>
  <dcterms:modified xsi:type="dcterms:W3CDTF">2017-07-25T10:49:41Z</dcterms:modified>
</cp:coreProperties>
</file>