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450" windowHeight="12075"/>
  </bookViews>
  <sheets>
    <sheet name="Лист1" sheetId="1" r:id="rId1"/>
  </sheets>
  <definedNames>
    <definedName name="_xlnm.Print_Titles" localSheetId="0">Лист1!$6:$8</definedName>
  </definedNames>
  <calcPr calcId="125725"/>
</workbook>
</file>

<file path=xl/calcChain.xml><?xml version="1.0" encoding="utf-8"?>
<calcChain xmlns="http://schemas.openxmlformats.org/spreadsheetml/2006/main">
  <c r="G28" i="1"/>
  <c r="G25"/>
  <c r="G24"/>
  <c r="G23"/>
  <c r="G22"/>
  <c r="G21"/>
  <c r="G20"/>
  <c r="G18"/>
  <c r="G17"/>
  <c r="G16"/>
  <c r="G15"/>
  <c r="G12"/>
  <c r="G11"/>
  <c r="G10"/>
  <c r="G9"/>
  <c r="F17" l="1"/>
  <c r="C26"/>
  <c r="C24"/>
  <c r="C22"/>
  <c r="C20"/>
  <c r="C15"/>
  <c r="C13"/>
  <c r="F13" s="1"/>
  <c r="C9"/>
  <c r="E26"/>
  <c r="D26"/>
  <c r="E24"/>
  <c r="D24"/>
  <c r="E22"/>
  <c r="D22"/>
  <c r="E20"/>
  <c r="D20"/>
  <c r="E15"/>
  <c r="D15"/>
  <c r="E13"/>
  <c r="D13"/>
  <c r="E9"/>
  <c r="F9" s="1"/>
  <c r="D9"/>
  <c r="B26"/>
  <c r="B24"/>
  <c r="B20"/>
  <c r="B22"/>
  <c r="B15"/>
  <c r="B13"/>
  <c r="B9"/>
  <c r="F27"/>
  <c r="F25"/>
  <c r="F21"/>
  <c r="F16"/>
  <c r="F14"/>
  <c r="F12"/>
  <c r="F10"/>
  <c r="F19"/>
  <c r="F18"/>
  <c r="F23"/>
  <c r="F24" l="1"/>
  <c r="F15"/>
  <c r="F26"/>
  <c r="F22"/>
  <c r="F20"/>
  <c r="C28"/>
  <c r="B28"/>
  <c r="E28"/>
  <c r="D28"/>
  <c r="F28" l="1"/>
</calcChain>
</file>

<file path=xl/sharedStrings.xml><?xml version="1.0" encoding="utf-8"?>
<sst xmlns="http://schemas.openxmlformats.org/spreadsheetml/2006/main" count="31" uniqueCount="27">
  <si>
    <t>Наименование муниципального района, городского округа</t>
  </si>
  <si>
    <t>МО "Приморский муниципальный район"</t>
  </si>
  <si>
    <t>Итого</t>
  </si>
  <si>
    <t>тыс. рублей</t>
  </si>
  <si>
    <t>МО "Вельский муниципальный район"</t>
  </si>
  <si>
    <t>МО "Каргопольский муниципальный район"</t>
  </si>
  <si>
    <t>МО "Котласский муниципальный район"</t>
  </si>
  <si>
    <t>МО "Город Архангельск"</t>
  </si>
  <si>
    <t>Государственная программа Архангельской области "Развитие инфраструктуры Соловецкого архипелага (2014 – 2019 годы)"</t>
  </si>
  <si>
    <t>Государственная программа Архангельской области "Развитие образования и науки Архангельской области (2013 – 2018 годы)"</t>
  </si>
  <si>
    <t>Государственная программа Архангельской области "Патриотическое воспитание, развитие физической культуры, спорта, туризма и повышение эффективности реализации молодежной политики в Архангельской области (2014 – 2020 годы)"</t>
  </si>
  <si>
    <t>Государственная программа Архангельской области "Развитие энергетики и жилищно-коммунального хозяйства Архангельской области (2014 – 2020 годы)"</t>
  </si>
  <si>
    <t>Государственная программа Архангельской области "Устойчивое развитие сельских территорий Архангельской области (2014 – 2020 годы)"</t>
  </si>
  <si>
    <t>МО "Вилегодский муниципальный район"</t>
  </si>
  <si>
    <t>МО "Красноборский муниципальный район"</t>
  </si>
  <si>
    <t>МО "Котлас"</t>
  </si>
  <si>
    <t>Государственная программа Архангельской области "Культура Русского Севера (2014 – 2020 годы)"</t>
  </si>
  <si>
    <t>Государственная программа Архангельской области "Развитие транспортной системы Архангельской области (2014-2020 годы)"</t>
  </si>
  <si>
    <t xml:space="preserve">Исполнено </t>
  </si>
  <si>
    <t>Отчет об исполнении областного бюджета по субсидиям бюджетам муниципальных образований Архангельской области на софинансирование капитальных вложений в объекты муниципальной собственности за 1 полугодие 2017 года</t>
  </si>
  <si>
    <t>Утверждено на год (в  ред.  05.06.2017 № 535-35-ОЗ)</t>
  </si>
  <si>
    <t>Уточненная сводная бюджетная роспись на 2017 год по состоянию на 30.06.2017</t>
  </si>
  <si>
    <t>План кассовых выплат на 1 полугодие 2017 года</t>
  </si>
  <si>
    <t>Исполнение 
1 полугодия, в процентах</t>
  </si>
  <si>
    <t>к плану 
на 1 полугодие</t>
  </si>
  <si>
    <t>Приложение № 15 к пояснительной записке к отчету об исполнении областного бюджета за 1 полугодие 2017 года по форме таблицы 11 приложения № 18 к областному закону "Об областном бюджете на 2017 год и на плановый период 2018 и 2019 годов "</t>
  </si>
  <si>
    <t>к уточненной сводной бюджетной росписи на год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</si>
</sst>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#,##0.0"/>
    <numFmt numFmtId="165" formatCode="0.0"/>
  </numFmts>
  <fonts count="12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0" fontId="3" fillId="3" borderId="3">
      <alignment horizontal="center" vertical="center" wrapText="1"/>
    </xf>
  </cellStyleXfs>
  <cellXfs count="28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/>
    </xf>
    <xf numFmtId="0" fontId="6" fillId="0" borderId="2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165" fontId="1" fillId="0" borderId="1" xfId="0" applyNumberFormat="1" applyFont="1" applyBorder="1" applyAlignment="1">
      <alignment horizontal="right" vertical="center" wrapText="1"/>
    </xf>
    <xf numFmtId="165" fontId="8" fillId="0" borderId="1" xfId="0" applyNumberFormat="1" applyFont="1" applyBorder="1" applyAlignment="1">
      <alignment horizontal="right" wrapText="1"/>
    </xf>
    <xf numFmtId="165" fontId="10" fillId="2" borderId="1" xfId="0" applyNumberFormat="1" applyFont="1" applyFill="1" applyBorder="1" applyAlignment="1">
      <alignment horizontal="right" vertical="center" wrapText="1"/>
    </xf>
    <xf numFmtId="165" fontId="1" fillId="0" borderId="1" xfId="0" applyNumberFormat="1" applyFont="1" applyBorder="1" applyAlignment="1">
      <alignment horizontal="right" wrapText="1"/>
    </xf>
    <xf numFmtId="164" fontId="1" fillId="0" borderId="1" xfId="1" applyNumberFormat="1" applyFont="1" applyBorder="1" applyAlignment="1">
      <alignment horizontal="right" vertical="center" wrapText="1"/>
    </xf>
    <xf numFmtId="164" fontId="5" fillId="2" borderId="1" xfId="1" applyNumberFormat="1" applyFont="1" applyFill="1" applyBorder="1" applyAlignment="1">
      <alignment horizontal="right" vertical="center" wrapText="1"/>
    </xf>
    <xf numFmtId="164" fontId="10" fillId="2" borderId="1" xfId="1" applyNumberFormat="1" applyFont="1" applyFill="1" applyBorder="1" applyAlignment="1">
      <alignment horizontal="right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8" fillId="3" borderId="2" xfId="2" applyNumberFormat="1" applyFont="1" applyBorder="1" applyAlignment="1" applyProtection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3">
    <cellStyle name="xl25" xfId="2"/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8"/>
  <sheetViews>
    <sheetView tabSelected="1" view="pageBreakPreview" topLeftCell="A4" zoomScaleSheetLayoutView="100" workbookViewId="0">
      <selection activeCell="G15" sqref="G15"/>
    </sheetView>
  </sheetViews>
  <sheetFormatPr defaultRowHeight="15"/>
  <cols>
    <col min="1" max="1" width="42.5703125" style="1" customWidth="1"/>
    <col min="2" max="2" width="16.28515625" style="1" customWidth="1"/>
    <col min="3" max="3" width="14.85546875" customWidth="1"/>
    <col min="4" max="4" width="16.140625" customWidth="1"/>
    <col min="5" max="5" width="14.7109375" customWidth="1"/>
    <col min="6" max="6" width="13.7109375" customWidth="1"/>
    <col min="7" max="7" width="14.7109375" customWidth="1"/>
  </cols>
  <sheetData>
    <row r="1" spans="1:9" ht="84.75" customHeight="1">
      <c r="D1" s="18" t="s">
        <v>25</v>
      </c>
      <c r="E1" s="18"/>
      <c r="F1" s="18"/>
      <c r="G1" s="18"/>
      <c r="H1" s="4"/>
      <c r="I1" s="4"/>
    </row>
    <row r="3" spans="1:9" ht="39.75" customHeight="1">
      <c r="A3" s="21" t="s">
        <v>19</v>
      </c>
      <c r="B3" s="22"/>
      <c r="C3" s="22"/>
      <c r="D3" s="22"/>
      <c r="E3" s="22"/>
      <c r="F3" s="22"/>
      <c r="G3" s="22"/>
    </row>
    <row r="4" spans="1:9" ht="18" customHeight="1">
      <c r="A4" s="2"/>
      <c r="B4" s="3"/>
      <c r="C4" s="3"/>
      <c r="D4" s="3"/>
      <c r="E4" s="3"/>
      <c r="F4" s="3"/>
      <c r="G4" s="3"/>
    </row>
    <row r="5" spans="1:9">
      <c r="G5" s="5" t="s">
        <v>3</v>
      </c>
    </row>
    <row r="6" spans="1:9" ht="38.25" customHeight="1">
      <c r="A6" s="27" t="s">
        <v>0</v>
      </c>
      <c r="B6" s="19" t="s">
        <v>20</v>
      </c>
      <c r="C6" s="23" t="s">
        <v>21</v>
      </c>
      <c r="D6" s="23" t="s">
        <v>22</v>
      </c>
      <c r="E6" s="23" t="s">
        <v>18</v>
      </c>
      <c r="F6" s="25" t="s">
        <v>23</v>
      </c>
      <c r="G6" s="26"/>
    </row>
    <row r="7" spans="1:9" ht="98.25" customHeight="1">
      <c r="A7" s="27"/>
      <c r="B7" s="20"/>
      <c r="C7" s="24"/>
      <c r="D7" s="24"/>
      <c r="E7" s="24"/>
      <c r="F7" s="17" t="s">
        <v>26</v>
      </c>
      <c r="G7" s="17" t="s">
        <v>24</v>
      </c>
    </row>
    <row r="8" spans="1:9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</row>
    <row r="9" spans="1:9" ht="51">
      <c r="A9" s="9" t="s">
        <v>12</v>
      </c>
      <c r="B9" s="14">
        <f>B10+B11+B12</f>
        <v>2000</v>
      </c>
      <c r="C9" s="14">
        <f>C10+C11+C12</f>
        <v>2000</v>
      </c>
      <c r="D9" s="14">
        <f t="shared" ref="D9:E9" si="0">D10+D11+D12</f>
        <v>1773.1</v>
      </c>
      <c r="E9" s="14">
        <f t="shared" si="0"/>
        <v>1772.9</v>
      </c>
      <c r="F9" s="10">
        <f>E9/C9*100</f>
        <v>88.64500000000001</v>
      </c>
      <c r="G9" s="10">
        <f>E9/D9*100</f>
        <v>99.988720320342921</v>
      </c>
    </row>
    <row r="10" spans="1:9" ht="15.75">
      <c r="A10" s="8" t="s">
        <v>4</v>
      </c>
      <c r="B10" s="15">
        <v>1370</v>
      </c>
      <c r="C10" s="15">
        <v>1370</v>
      </c>
      <c r="D10" s="15">
        <v>1143.2</v>
      </c>
      <c r="E10" s="15">
        <v>1143</v>
      </c>
      <c r="F10" s="11">
        <f>E10/C10*100</f>
        <v>83.430656934306569</v>
      </c>
      <c r="G10" s="11">
        <f t="shared" ref="G10:G28" si="1">E10/D10*100</f>
        <v>99.982505248425468</v>
      </c>
    </row>
    <row r="11" spans="1:9" ht="15.75" hidden="1">
      <c r="A11" s="8" t="s">
        <v>13</v>
      </c>
      <c r="B11" s="15"/>
      <c r="C11" s="15"/>
      <c r="D11" s="15">
        <v>0</v>
      </c>
      <c r="E11" s="15">
        <v>0</v>
      </c>
      <c r="F11" s="11"/>
      <c r="G11" s="11" t="e">
        <f t="shared" si="1"/>
        <v>#DIV/0!</v>
      </c>
    </row>
    <row r="12" spans="1:9" ht="15.75">
      <c r="A12" s="8" t="s">
        <v>6</v>
      </c>
      <c r="B12" s="15">
        <v>630</v>
      </c>
      <c r="C12" s="15">
        <v>630</v>
      </c>
      <c r="D12" s="15">
        <v>629.9</v>
      </c>
      <c r="E12" s="15">
        <v>629.9</v>
      </c>
      <c r="F12" s="11">
        <f>E12/C12*100</f>
        <v>99.984126984126974</v>
      </c>
      <c r="G12" s="11">
        <f t="shared" si="1"/>
        <v>100</v>
      </c>
    </row>
    <row r="13" spans="1:9" ht="38.25">
      <c r="A13" s="9" t="s">
        <v>8</v>
      </c>
      <c r="B13" s="16">
        <f>B14</f>
        <v>64800</v>
      </c>
      <c r="C13" s="16">
        <f>C14</f>
        <v>64800</v>
      </c>
      <c r="D13" s="16">
        <f t="shared" ref="D13:E13" si="2">D14</f>
        <v>0</v>
      </c>
      <c r="E13" s="16">
        <f t="shared" si="2"/>
        <v>0</v>
      </c>
      <c r="F13" s="10">
        <f t="shared" ref="F13:F26" si="3">E13/C13*100</f>
        <v>0</v>
      </c>
      <c r="G13" s="12">
        <v>0</v>
      </c>
    </row>
    <row r="14" spans="1:9" ht="15.75">
      <c r="A14" s="8" t="s">
        <v>1</v>
      </c>
      <c r="B14" s="15">
        <v>64800</v>
      </c>
      <c r="C14" s="15">
        <v>64800</v>
      </c>
      <c r="D14" s="15">
        <v>0</v>
      </c>
      <c r="E14" s="15">
        <v>0</v>
      </c>
      <c r="F14" s="11">
        <f>E14/C14*100</f>
        <v>0</v>
      </c>
      <c r="G14" s="11">
        <v>0</v>
      </c>
    </row>
    <row r="15" spans="1:9" ht="38.25">
      <c r="A15" s="9" t="s">
        <v>9</v>
      </c>
      <c r="B15" s="16">
        <f>B16+B17+B18+B19</f>
        <v>179061.8</v>
      </c>
      <c r="C15" s="16">
        <f>C16+C17+C18+C19</f>
        <v>179061.8</v>
      </c>
      <c r="D15" s="16">
        <f t="shared" ref="D15:E15" si="4">D16+D17+D18+D19</f>
        <v>92458.9</v>
      </c>
      <c r="E15" s="16">
        <f t="shared" si="4"/>
        <v>92458.9</v>
      </c>
      <c r="F15" s="12">
        <f t="shared" si="3"/>
        <v>51.635189638437687</v>
      </c>
      <c r="G15" s="12">
        <f t="shared" si="1"/>
        <v>100</v>
      </c>
    </row>
    <row r="16" spans="1:9" ht="15.75" hidden="1">
      <c r="A16" s="8" t="s">
        <v>5</v>
      </c>
      <c r="B16" s="15"/>
      <c r="C16" s="15"/>
      <c r="D16" s="15"/>
      <c r="E16" s="15"/>
      <c r="F16" s="11" t="e">
        <f t="shared" si="3"/>
        <v>#DIV/0!</v>
      </c>
      <c r="G16" s="11" t="e">
        <f t="shared" si="1"/>
        <v>#DIV/0!</v>
      </c>
    </row>
    <row r="17" spans="1:7" ht="20.25" customHeight="1">
      <c r="A17" s="8" t="s">
        <v>14</v>
      </c>
      <c r="B17" s="15">
        <v>132159.79999999999</v>
      </c>
      <c r="C17" s="15">
        <v>132159.79999999999</v>
      </c>
      <c r="D17" s="15">
        <v>92458.9</v>
      </c>
      <c r="E17" s="15">
        <v>92458.9</v>
      </c>
      <c r="F17" s="11">
        <f>E17/C17*100</f>
        <v>69.959927300132122</v>
      </c>
      <c r="G17" s="11">
        <f t="shared" si="1"/>
        <v>100</v>
      </c>
    </row>
    <row r="18" spans="1:7" ht="15.75" hidden="1">
      <c r="A18" s="8" t="s">
        <v>1</v>
      </c>
      <c r="B18" s="15"/>
      <c r="C18" s="15"/>
      <c r="D18" s="15"/>
      <c r="E18" s="15"/>
      <c r="F18" s="11" t="e">
        <f t="shared" ref="F18:F19" si="5">E18/C18*100</f>
        <v>#DIV/0!</v>
      </c>
      <c r="G18" s="11" t="e">
        <f t="shared" si="1"/>
        <v>#DIV/0!</v>
      </c>
    </row>
    <row r="19" spans="1:7" ht="15.75">
      <c r="A19" s="8" t="s">
        <v>7</v>
      </c>
      <c r="B19" s="15">
        <v>46902</v>
      </c>
      <c r="C19" s="15">
        <v>46902</v>
      </c>
      <c r="D19" s="15">
        <v>0</v>
      </c>
      <c r="E19" s="15">
        <v>0</v>
      </c>
      <c r="F19" s="11">
        <f t="shared" si="5"/>
        <v>0</v>
      </c>
      <c r="G19" s="11">
        <v>0</v>
      </c>
    </row>
    <row r="20" spans="1:7" ht="51" hidden="1">
      <c r="A20" s="9" t="s">
        <v>11</v>
      </c>
      <c r="B20" s="16">
        <f>B21</f>
        <v>0</v>
      </c>
      <c r="C20" s="16">
        <f>C21</f>
        <v>0</v>
      </c>
      <c r="D20" s="16">
        <f t="shared" ref="D20:E20" si="6">D21</f>
        <v>0</v>
      </c>
      <c r="E20" s="16">
        <f t="shared" si="6"/>
        <v>0</v>
      </c>
      <c r="F20" s="12" t="e">
        <f t="shared" si="3"/>
        <v>#DIV/0!</v>
      </c>
      <c r="G20" s="12" t="e">
        <f t="shared" si="1"/>
        <v>#DIV/0!</v>
      </c>
    </row>
    <row r="21" spans="1:7" ht="15.75" hidden="1">
      <c r="A21" s="8" t="s">
        <v>7</v>
      </c>
      <c r="B21" s="15"/>
      <c r="C21" s="15"/>
      <c r="D21" s="15"/>
      <c r="E21" s="15"/>
      <c r="F21" s="11" t="e">
        <f>E21/C21*100</f>
        <v>#DIV/0!</v>
      </c>
      <c r="G21" s="11" t="e">
        <f t="shared" si="1"/>
        <v>#DIV/0!</v>
      </c>
    </row>
    <row r="22" spans="1:7" ht="76.5" hidden="1">
      <c r="A22" s="9" t="s">
        <v>10</v>
      </c>
      <c r="B22" s="16">
        <f>B23</f>
        <v>0</v>
      </c>
      <c r="C22" s="16">
        <f>C23</f>
        <v>0</v>
      </c>
      <c r="D22" s="16">
        <f t="shared" ref="D22:E22" si="7">D23</f>
        <v>0</v>
      </c>
      <c r="E22" s="16">
        <f t="shared" si="7"/>
        <v>0</v>
      </c>
      <c r="F22" s="12" t="e">
        <f t="shared" si="3"/>
        <v>#DIV/0!</v>
      </c>
      <c r="G22" s="12" t="e">
        <f t="shared" si="1"/>
        <v>#DIV/0!</v>
      </c>
    </row>
    <row r="23" spans="1:7" ht="16.5" hidden="1" customHeight="1">
      <c r="A23" s="8" t="s">
        <v>15</v>
      </c>
      <c r="B23" s="15"/>
      <c r="C23" s="15"/>
      <c r="D23" s="15"/>
      <c r="E23" s="15"/>
      <c r="F23" s="11" t="e">
        <f t="shared" si="3"/>
        <v>#DIV/0!</v>
      </c>
      <c r="G23" s="11" t="e">
        <f t="shared" si="1"/>
        <v>#DIV/0!</v>
      </c>
    </row>
    <row r="24" spans="1:7" ht="51.75" customHeight="1">
      <c r="A24" s="9" t="s">
        <v>16</v>
      </c>
      <c r="B24" s="16">
        <f>B25</f>
        <v>21000</v>
      </c>
      <c r="C24" s="16">
        <f>C25</f>
        <v>21000</v>
      </c>
      <c r="D24" s="16">
        <f t="shared" ref="D24:E24" si="8">D25</f>
        <v>5608.5</v>
      </c>
      <c r="E24" s="16">
        <f t="shared" si="8"/>
        <v>5608.5</v>
      </c>
      <c r="F24" s="12">
        <f t="shared" si="3"/>
        <v>26.707142857142856</v>
      </c>
      <c r="G24" s="12">
        <f t="shared" si="1"/>
        <v>100</v>
      </c>
    </row>
    <row r="25" spans="1:7" ht="17.25" customHeight="1">
      <c r="A25" s="8" t="s">
        <v>5</v>
      </c>
      <c r="B25" s="15">
        <v>21000</v>
      </c>
      <c r="C25" s="15">
        <v>21000</v>
      </c>
      <c r="D25" s="15">
        <v>5608.5</v>
      </c>
      <c r="E25" s="15">
        <v>5608.5</v>
      </c>
      <c r="F25" s="11">
        <f t="shared" si="3"/>
        <v>26.707142857142856</v>
      </c>
      <c r="G25" s="11">
        <f t="shared" si="1"/>
        <v>100</v>
      </c>
    </row>
    <row r="26" spans="1:7" ht="46.5" customHeight="1">
      <c r="A26" s="9" t="s">
        <v>17</v>
      </c>
      <c r="B26" s="16">
        <f>B27</f>
        <v>184000</v>
      </c>
      <c r="C26" s="16">
        <f>C27</f>
        <v>184000</v>
      </c>
      <c r="D26" s="16">
        <f t="shared" ref="D26:E26" si="9">D27</f>
        <v>0</v>
      </c>
      <c r="E26" s="16">
        <f t="shared" si="9"/>
        <v>0</v>
      </c>
      <c r="F26" s="12">
        <f t="shared" si="3"/>
        <v>0</v>
      </c>
      <c r="G26" s="12">
        <v>0</v>
      </c>
    </row>
    <row r="27" spans="1:7" ht="15.75">
      <c r="A27" s="8" t="s">
        <v>7</v>
      </c>
      <c r="B27" s="15">
        <v>184000</v>
      </c>
      <c r="C27" s="15">
        <v>184000</v>
      </c>
      <c r="D27" s="15">
        <v>0</v>
      </c>
      <c r="E27" s="15">
        <v>0</v>
      </c>
      <c r="F27" s="11">
        <f>E27/C27*100</f>
        <v>0</v>
      </c>
      <c r="G27" s="15">
        <v>0</v>
      </c>
    </row>
    <row r="28" spans="1:7" ht="15.75">
      <c r="A28" s="9" t="s">
        <v>2</v>
      </c>
      <c r="B28" s="7">
        <f>B9+B13+B15+B20+B22+B24+B26</f>
        <v>450861.8</v>
      </c>
      <c r="C28" s="7">
        <f>C9+C13+C15+C20+C22+C24+C26</f>
        <v>450861.8</v>
      </c>
      <c r="D28" s="7">
        <f>D9+D13+D15+D20+D22+D24+D26</f>
        <v>99840.5</v>
      </c>
      <c r="E28" s="7">
        <f>E9+E13+E15+E20+E22+E24+E26</f>
        <v>99840.299999999988</v>
      </c>
      <c r="F28" s="13">
        <f>E28/C28*100</f>
        <v>22.144324491451702</v>
      </c>
      <c r="G28" s="13">
        <f t="shared" si="1"/>
        <v>99.999799680490369</v>
      </c>
    </row>
  </sheetData>
  <mergeCells count="8">
    <mergeCell ref="D1:G1"/>
    <mergeCell ref="B6:B7"/>
    <mergeCell ref="A3:G3"/>
    <mergeCell ref="C6:C7"/>
    <mergeCell ref="D6:D7"/>
    <mergeCell ref="E6:E7"/>
    <mergeCell ref="F6:G6"/>
    <mergeCell ref="A6:A7"/>
  </mergeCells>
  <pageMargins left="0.98425196850393704" right="0.51181102362204722" top="0.78740157480314965" bottom="0.78740157480314965" header="0.31496062992125984" footer="0.31496062992125984"/>
  <pageSetup paperSize="9" scale="97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Карпова НН</cp:lastModifiedBy>
  <cp:lastPrinted>2017-04-20T13:25:35Z</cp:lastPrinted>
  <dcterms:created xsi:type="dcterms:W3CDTF">2016-04-12T05:33:06Z</dcterms:created>
  <dcterms:modified xsi:type="dcterms:W3CDTF">2017-07-25T09:38:09Z</dcterms:modified>
</cp:coreProperties>
</file>