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showInkAnnotation="0" defaultThemeVersion="124226"/>
  <bookViews>
    <workbookView xWindow="120" yWindow="180" windowWidth="9720" windowHeight="7260"/>
  </bookViews>
  <sheets>
    <sheet name="Лист1" sheetId="9" r:id="rId1"/>
  </sheets>
  <definedNames>
    <definedName name="_xlnm.Print_Titles" localSheetId="0">Лист1!$6:$8</definedName>
    <definedName name="_xlnm.Print_Area" localSheetId="0">Лист1!$A$1:$M$34</definedName>
  </definedNames>
  <calcPr calcId="125725"/>
</workbook>
</file>

<file path=xl/calcChain.xml><?xml version="1.0" encoding="utf-8"?>
<calcChain xmlns="http://schemas.openxmlformats.org/spreadsheetml/2006/main">
  <c r="F12" i="9"/>
  <c r="H33"/>
  <c r="L33" s="1"/>
  <c r="L32" s="1"/>
  <c r="G33"/>
  <c r="K33" s="1"/>
  <c r="K32" s="1"/>
  <c r="F32"/>
  <c r="F31" s="1"/>
  <c r="F30" s="1"/>
  <c r="F29" s="1"/>
  <c r="E32"/>
  <c r="E31" s="1"/>
  <c r="E30" s="1"/>
  <c r="E29" s="1"/>
  <c r="D32"/>
  <c r="C32"/>
  <c r="C31" s="1"/>
  <c r="J30"/>
  <c r="I30"/>
  <c r="J32"/>
  <c r="I32"/>
  <c r="J29"/>
  <c r="I29"/>
  <c r="C27"/>
  <c r="D27"/>
  <c r="E27"/>
  <c r="F27"/>
  <c r="G28"/>
  <c r="H28"/>
  <c r="H27" l="1"/>
  <c r="G32"/>
  <c r="G27"/>
  <c r="H32"/>
  <c r="G31"/>
  <c r="K31" s="1"/>
  <c r="C30"/>
  <c r="D31"/>
  <c r="K29" l="1"/>
  <c r="K30"/>
  <c r="C29"/>
  <c r="G29" s="1"/>
  <c r="G30"/>
  <c r="D30"/>
  <c r="D29" s="1"/>
  <c r="H31"/>
  <c r="L31" s="1"/>
  <c r="H29" l="1"/>
  <c r="H30"/>
  <c r="L29"/>
  <c r="L30"/>
  <c r="H24" l="1"/>
  <c r="L24" s="1"/>
  <c r="L23" s="1"/>
  <c r="L22" s="1"/>
  <c r="L21" s="1"/>
  <c r="G24"/>
  <c r="H19"/>
  <c r="L19" s="1"/>
  <c r="L18" s="1"/>
  <c r="G19"/>
  <c r="K19" s="1"/>
  <c r="K18" s="1"/>
  <c r="H17"/>
  <c r="G17"/>
  <c r="H13"/>
  <c r="L13" s="1"/>
  <c r="L12" s="1"/>
  <c r="G13"/>
  <c r="K13" s="1"/>
  <c r="K12" s="1"/>
  <c r="F26"/>
  <c r="F25" s="1"/>
  <c r="E26"/>
  <c r="E25" s="1"/>
  <c r="F23"/>
  <c r="F22" s="1"/>
  <c r="F21" s="1"/>
  <c r="E23"/>
  <c r="E22" s="1"/>
  <c r="E21" s="1"/>
  <c r="F18"/>
  <c r="E18"/>
  <c r="F16"/>
  <c r="E16"/>
  <c r="E12"/>
  <c r="F10"/>
  <c r="E10"/>
  <c r="D26"/>
  <c r="D25" s="1"/>
  <c r="C26"/>
  <c r="C25" s="1"/>
  <c r="D23"/>
  <c r="D22" s="1"/>
  <c r="D21" s="1"/>
  <c r="C23"/>
  <c r="C22" s="1"/>
  <c r="C21" s="1"/>
  <c r="D18"/>
  <c r="C18"/>
  <c r="D16"/>
  <c r="C16"/>
  <c r="D12"/>
  <c r="C12"/>
  <c r="D10"/>
  <c r="G11"/>
  <c r="I23"/>
  <c r="I22" s="1"/>
  <c r="I21" s="1"/>
  <c r="I16"/>
  <c r="J16"/>
  <c r="K16"/>
  <c r="L16"/>
  <c r="I18"/>
  <c r="J18"/>
  <c r="I12"/>
  <c r="J12"/>
  <c r="I10"/>
  <c r="J10"/>
  <c r="G12" l="1"/>
  <c r="D14"/>
  <c r="H10"/>
  <c r="C10"/>
  <c r="C9" s="1"/>
  <c r="C20"/>
  <c r="H21"/>
  <c r="C14"/>
  <c r="G21"/>
  <c r="D20"/>
  <c r="H12"/>
  <c r="H18"/>
  <c r="F20"/>
  <c r="H11"/>
  <c r="G18"/>
  <c r="H16"/>
  <c r="G25"/>
  <c r="H26"/>
  <c r="H25"/>
  <c r="G26"/>
  <c r="H22"/>
  <c r="H23"/>
  <c r="G23"/>
  <c r="G22"/>
  <c r="E14"/>
  <c r="G16"/>
  <c r="F15"/>
  <c r="F14"/>
  <c r="F9"/>
  <c r="E20"/>
  <c r="E15"/>
  <c r="E9"/>
  <c r="E34" s="1"/>
  <c r="C15"/>
  <c r="D9"/>
  <c r="D15"/>
  <c r="K11"/>
  <c r="K10" s="1"/>
  <c r="K9" s="1"/>
  <c r="J9"/>
  <c r="J14"/>
  <c r="J15"/>
  <c r="L15"/>
  <c r="L14"/>
  <c r="I15"/>
  <c r="I27"/>
  <c r="I26" s="1"/>
  <c r="I25" s="1"/>
  <c r="I20" s="1"/>
  <c r="I9"/>
  <c r="J27"/>
  <c r="J26" s="1"/>
  <c r="J25" s="1"/>
  <c r="L28"/>
  <c r="L27" s="1"/>
  <c r="L26" s="1"/>
  <c r="L25" s="1"/>
  <c r="L20" s="1"/>
  <c r="K14"/>
  <c r="K15"/>
  <c r="J23"/>
  <c r="J22" s="1"/>
  <c r="J21" s="1"/>
  <c r="I14"/>
  <c r="H20" l="1"/>
  <c r="L11"/>
  <c r="L10" s="1"/>
  <c r="L9" s="1"/>
  <c r="L34" s="1"/>
  <c r="D34"/>
  <c r="F34"/>
  <c r="C34"/>
  <c r="H14"/>
  <c r="G20"/>
  <c r="G10"/>
  <c r="H9"/>
  <c r="G14"/>
  <c r="G15"/>
  <c r="H15"/>
  <c r="G9"/>
  <c r="I34"/>
  <c r="J20"/>
  <c r="J34" s="1"/>
  <c r="K28"/>
  <c r="K27" s="1"/>
  <c r="K26" s="1"/>
  <c r="K25" s="1"/>
  <c r="K24"/>
  <c r="K23" s="1"/>
  <c r="K22" s="1"/>
  <c r="K21" s="1"/>
  <c r="G34" l="1"/>
  <c r="H34"/>
  <c r="K20"/>
  <c r="K34" s="1"/>
</calcChain>
</file>

<file path=xl/sharedStrings.xml><?xml version="1.0" encoding="utf-8"?>
<sst xmlns="http://schemas.openxmlformats.org/spreadsheetml/2006/main" count="72" uniqueCount="65">
  <si>
    <t>Наименование</t>
  </si>
  <si>
    <t>Кредиты кредитных организаций в валюте Российской Федерации</t>
  </si>
  <si>
    <t>000 01 02 00 00 00 0000 000</t>
  </si>
  <si>
    <t>Получение кредитов от кредитных организаций в валюте Российской Федерации</t>
  </si>
  <si>
    <t>000 01 02 00 00 00 0000 700</t>
  </si>
  <si>
    <t>000 01 02 00 00 02 0000 710</t>
  </si>
  <si>
    <t xml:space="preserve">Погашение кредитов, предоставленных кредитными организациями в валюте Российской Федерации </t>
  </si>
  <si>
    <t>000 01 02 00 00 00 0000 800</t>
  </si>
  <si>
    <t>000 01 02 00 00 02 0000 810</t>
  </si>
  <si>
    <t>000 01 03 00 00 00 0000 000</t>
  </si>
  <si>
    <t>Получение бюджетных кредитов от других бюджетов бюджетной системы Российской Федерации в валюте Российской Федерации</t>
  </si>
  <si>
    <t>Погашение бюджетных кредитов, полученных от других бюджетов бюджетной системы Российской Федерации в валюте Российской Федерации</t>
  </si>
  <si>
    <t>000 01 05 00 00 00 0000 000</t>
  </si>
  <si>
    <t>Увеличение остатков средств бюджетов</t>
  </si>
  <si>
    <t>000 01 05 00 00 00 0000 500</t>
  </si>
  <si>
    <t>Увеличение прочих остатков средств бюджетов</t>
  </si>
  <si>
    <t>000 01 05 02 00 00 0000 500</t>
  </si>
  <si>
    <t>Увеличение прочих остатков денежных средств бюджетов</t>
  </si>
  <si>
    <t>000 01 05 02 01 00 0000 510</t>
  </si>
  <si>
    <t>000 01 05 02 01 02 0000 510</t>
  </si>
  <si>
    <t>Уменьшение остатков средств бюджетов</t>
  </si>
  <si>
    <t>000 01 05 00 00 00 0000 600</t>
  </si>
  <si>
    <t>Уменьшение прочих остатков средств бюджетов</t>
  </si>
  <si>
    <t>000 01 05 02 00 00 0000 600</t>
  </si>
  <si>
    <t>Уменьшение прочих остатков денежных средств бюджетов</t>
  </si>
  <si>
    <t>000 01 05 02 01 00 0000 610</t>
  </si>
  <si>
    <t>000 01 05 02 01 02 0000 610</t>
  </si>
  <si>
    <t>Получение кредитов от других бюджетов бюджетной системы Российской Федерации  бюджетом субъекта Российской Федерации в валюте Российской Федерации</t>
  </si>
  <si>
    <t>Итого</t>
  </si>
  <si>
    <t>Бюджетные кредиты от других бюджетов бюджетной системы Российской Федерации в валюте Российской Федерации</t>
  </si>
  <si>
    <t xml:space="preserve">Бюджетные кредиты от других бюджетов бюджетной системы Российской Федерации </t>
  </si>
  <si>
    <t>000 01 03 01 00 00 0000 000</t>
  </si>
  <si>
    <t>000 01 03 01 00 00 0000 800</t>
  </si>
  <si>
    <t>000 01 03 01 00 02 0000 810</t>
  </si>
  <si>
    <t>000 01 03 01 00 00 0000 700</t>
  </si>
  <si>
    <t>000 01 03 01 00 02 0000 710</t>
  </si>
  <si>
    <t>2016 год</t>
  </si>
  <si>
    <t>Код бюджетной классификации 
Российской Федерации</t>
  </si>
  <si>
    <t>Сумма, тыс. рублей</t>
  </si>
  <si>
    <t>Получение кредитов от кредитных организаций бюджетами субъектов Российской Федерации в валюте Российской Федерации</t>
  </si>
  <si>
    <t>Погашение бюджетами субъектов Российской Федерации кредитов от кредитных организаций в валюте Российской Федерации</t>
  </si>
  <si>
    <t>Погашение бюджетами субъектов Российской Федерации кредитов от других бюджетов бюджетной системы Российской Федерации в валюте Российской Федерации</t>
  </si>
  <si>
    <t>Изменение остатков средств на счетах по учету средств бюджетов</t>
  </si>
  <si>
    <t>Увеличение прочих остатков денежных средств бюджетов субъектов Российской Федерации</t>
  </si>
  <si>
    <t>Уменьшение прочих остатков денежных средств бюджетов субъектов Российской Федерации</t>
  </si>
  <si>
    <t>2017 год</t>
  </si>
  <si>
    <t>Предлагаемые изменения</t>
  </si>
  <si>
    <t>2019 год</t>
  </si>
  <si>
    <t>2018 год</t>
  </si>
  <si>
    <t>Утверждено</t>
  </si>
  <si>
    <t>Иные источники внутреннего финансирования дефицитов бюджетов</t>
  </si>
  <si>
    <t>000 01 06 00 00 00 0000 000</t>
  </si>
  <si>
    <t xml:space="preserve">Исполнение государственных и муниципальных гарантий </t>
  </si>
  <si>
    <t>000 01 06 04 00 00 0000 000</t>
  </si>
  <si>
    <t>Исполнение государственных и муниципальных гарантий в валюте Российской Федерации</t>
  </si>
  <si>
    <t>000 01 06 04 01 00 0000 000</t>
  </si>
  <si>
    <t>Исполнение государственных и муниципальных гарантий в валюте Российской Федерации в случае, если исполнение гарантом государственных и муниципальных гарантий ведет к возникновению права регрессного требования гаранта к принципалу либо обусловлено уступкой гаранту прав требования бенефициара к принципалу</t>
  </si>
  <si>
    <t>000 01 06 04 01 00 0000 800</t>
  </si>
  <si>
    <t>Исполнение государственных гарантий субъектов Российской Федерации в валюте Российской Федерации в случае, если исполнение гарантом государственных гарантий субъекта Российской Федерации ведет к возникновению права регрессного требования гаранта к принципалу либо обусловлено уступкой гаранту прав требования бенефициара к принципалу</t>
  </si>
  <si>
    <t>000 01 06 04 01 02 0000 810</t>
  </si>
  <si>
    <t>Предлагаемое изменение источников финансирования дефицита областного бюджета на плановый период 2018 года и направлений профицита областного бюджета на плановый период 2019 года</t>
  </si>
  <si>
    <t xml:space="preserve">                   к пояснительной записке</t>
  </si>
  <si>
    <t>Сумма с учетом предлагаемых изменений</t>
  </si>
  <si>
    <t>(тыс. рублей)</t>
  </si>
  <si>
    <t xml:space="preserve">                   Приложение № 3</t>
  </si>
</sst>
</file>

<file path=xl/styles.xml><?xml version="1.0" encoding="utf-8"?>
<styleSheet xmlns="http://schemas.openxmlformats.org/spreadsheetml/2006/main">
  <numFmts count="2">
    <numFmt numFmtId="164" formatCode="_-* #,##0.0_р_._-;\-* #,##0.0_р_._-;_-* &quot;-&quot;?_р_._-;_-@_-"/>
    <numFmt numFmtId="165" formatCode="#,##0.0_ ;\-#,##0.0\ "/>
  </numFmts>
  <fonts count="12">
    <font>
      <sz val="10"/>
      <name val="Arial"/>
    </font>
    <font>
      <sz val="8"/>
      <name val="Arial"/>
      <family val="2"/>
      <charset val="204"/>
    </font>
    <font>
      <sz val="10"/>
      <name val="Times New Roman"/>
      <family val="1"/>
      <charset val="204"/>
    </font>
    <font>
      <sz val="10"/>
      <name val="Arial Cyr"/>
      <charset val="204"/>
    </font>
    <font>
      <b/>
      <sz val="10"/>
      <name val="Times New Roman"/>
      <family val="1"/>
      <charset val="204"/>
    </font>
    <font>
      <sz val="12"/>
      <name val="Arial Cyr"/>
      <family val="2"/>
      <charset val="204"/>
    </font>
    <font>
      <sz val="10"/>
      <name val="Arial Cyr"/>
      <family val="2"/>
      <charset val="204"/>
    </font>
    <font>
      <sz val="7"/>
      <name val="Arial Cyr"/>
      <family val="2"/>
      <charset val="204"/>
    </font>
    <font>
      <b/>
      <sz val="10"/>
      <name val="Arial"/>
      <family val="2"/>
      <charset val="204"/>
    </font>
    <font>
      <b/>
      <sz val="11"/>
      <name val="Arial Cyr"/>
      <family val="2"/>
      <charset val="204"/>
    </font>
    <font>
      <b/>
      <sz val="11"/>
      <name val="Times New Roman"/>
      <family val="1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50">
    <xf numFmtId="0" fontId="0" fillId="0" borderId="0" xfId="0"/>
    <xf numFmtId="0" fontId="10" fillId="0" borderId="1" xfId="0" applyFont="1" applyFill="1" applyBorder="1" applyAlignment="1">
      <alignment vertical="center" wrapText="1"/>
    </xf>
    <xf numFmtId="0" fontId="0" fillId="0" borderId="0" xfId="0" applyFill="1"/>
    <xf numFmtId="0" fontId="5" fillId="0" borderId="0" xfId="1" applyFont="1" applyFill="1"/>
    <xf numFmtId="49" fontId="6" fillId="0" borderId="2" xfId="0" applyNumberFormat="1" applyFont="1" applyFill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center" vertical="center" wrapText="1"/>
    </xf>
    <xf numFmtId="0" fontId="7" fillId="0" borderId="2" xfId="1" applyNumberFormat="1" applyFont="1" applyFill="1" applyBorder="1" applyAlignment="1">
      <alignment horizontal="center" vertical="center"/>
    </xf>
    <xf numFmtId="0" fontId="7" fillId="0" borderId="3" xfId="1" applyNumberFormat="1" applyFont="1" applyFill="1" applyBorder="1" applyAlignment="1">
      <alignment horizontal="center" vertical="center"/>
    </xf>
    <xf numFmtId="164" fontId="8" fillId="0" borderId="4" xfId="0" applyNumberFormat="1" applyFont="1" applyFill="1" applyBorder="1" applyAlignment="1">
      <alignment vertical="center"/>
    </xf>
    <xf numFmtId="164" fontId="8" fillId="0" borderId="5" xfId="0" applyNumberFormat="1" applyFont="1" applyFill="1" applyBorder="1" applyAlignment="1">
      <alignment vertical="center"/>
    </xf>
    <xf numFmtId="164" fontId="8" fillId="0" borderId="2" xfId="0" applyNumberFormat="1" applyFont="1" applyFill="1" applyBorder="1" applyAlignment="1">
      <alignment vertical="center"/>
    </xf>
    <xf numFmtId="164" fontId="8" fillId="0" borderId="3" xfId="0" applyNumberFormat="1" applyFont="1" applyFill="1" applyBorder="1" applyAlignment="1">
      <alignment vertical="center"/>
    </xf>
    <xf numFmtId="0" fontId="11" fillId="0" borderId="0" xfId="0" applyFont="1" applyFill="1" applyAlignment="1">
      <alignment horizontal="right"/>
    </xf>
    <xf numFmtId="0" fontId="7" fillId="0" borderId="1" xfId="1" applyNumberFormat="1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left" vertical="center" wrapText="1" indent="1"/>
    </xf>
    <xf numFmtId="0" fontId="2" fillId="0" borderId="8" xfId="0" applyFont="1" applyFill="1" applyBorder="1" applyAlignment="1">
      <alignment horizontal="left" vertical="center" wrapText="1" indent="1"/>
    </xf>
    <xf numFmtId="0" fontId="2" fillId="0" borderId="8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/>
    </xf>
    <xf numFmtId="164" fontId="0" fillId="0" borderId="0" xfId="0" applyNumberFormat="1" applyFill="1"/>
    <xf numFmtId="0" fontId="0" fillId="0" borderId="1" xfId="0" applyFill="1" applyBorder="1" applyAlignment="1">
      <alignment vertical="center"/>
    </xf>
    <xf numFmtId="0" fontId="0" fillId="0" borderId="0" xfId="0" applyFill="1" applyAlignment="1">
      <alignment vertical="center"/>
    </xf>
    <xf numFmtId="164" fontId="11" fillId="0" borderId="10" xfId="0" applyNumberFormat="1" applyFont="1" applyFill="1" applyBorder="1" applyAlignment="1">
      <alignment vertical="center"/>
    </xf>
    <xf numFmtId="164" fontId="11" fillId="0" borderId="11" xfId="0" applyNumberFormat="1" applyFont="1" applyFill="1" applyBorder="1" applyAlignment="1">
      <alignment vertical="center"/>
    </xf>
    <xf numFmtId="164" fontId="11" fillId="0" borderId="12" xfId="0" applyNumberFormat="1" applyFont="1" applyFill="1" applyBorder="1" applyAlignment="1">
      <alignment vertical="center"/>
    </xf>
    <xf numFmtId="164" fontId="11" fillId="0" borderId="13" xfId="0" applyNumberFormat="1" applyFont="1" applyFill="1" applyBorder="1" applyAlignment="1">
      <alignment vertical="center"/>
    </xf>
    <xf numFmtId="0" fontId="0" fillId="0" borderId="0" xfId="0" applyFill="1" applyAlignment="1"/>
    <xf numFmtId="0" fontId="11" fillId="0" borderId="0" xfId="0" applyFont="1" applyFill="1" applyAlignment="1">
      <alignment vertical="center"/>
    </xf>
    <xf numFmtId="164" fontId="11" fillId="0" borderId="4" xfId="0" applyNumberFormat="1" applyFont="1" applyFill="1" applyBorder="1" applyAlignment="1">
      <alignment vertical="center"/>
    </xf>
    <xf numFmtId="164" fontId="11" fillId="0" borderId="5" xfId="0" applyNumberFormat="1" applyFont="1" applyFill="1" applyBorder="1" applyAlignment="1">
      <alignment vertical="center"/>
    </xf>
    <xf numFmtId="2" fontId="7" fillId="0" borderId="2" xfId="1" applyNumberFormat="1" applyFont="1" applyFill="1" applyBorder="1" applyAlignment="1">
      <alignment horizontal="center" vertical="center" wrapText="1"/>
    </xf>
    <xf numFmtId="2" fontId="7" fillId="0" borderId="3" xfId="1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7" xfId="0" applyNumberFormat="1" applyFont="1" applyFill="1" applyBorder="1" applyAlignment="1">
      <alignment horizontal="left" vertical="center" wrapText="1"/>
    </xf>
    <xf numFmtId="0" fontId="2" fillId="0" borderId="8" xfId="0" applyNumberFormat="1" applyFont="1" applyFill="1" applyBorder="1" applyAlignment="1">
      <alignment horizontal="left" vertical="center" wrapText="1" indent="1"/>
    </xf>
    <xf numFmtId="0" fontId="11" fillId="0" borderId="0" xfId="0" applyFont="1" applyAlignment="1">
      <alignment horizontal="right"/>
    </xf>
    <xf numFmtId="165" fontId="8" fillId="0" borderId="3" xfId="0" applyNumberFormat="1" applyFont="1" applyFill="1" applyBorder="1" applyAlignment="1">
      <alignment horizontal="right" vertical="center"/>
    </xf>
    <xf numFmtId="0" fontId="11" fillId="0" borderId="0" xfId="0" applyFont="1" applyAlignment="1"/>
    <xf numFmtId="0" fontId="11" fillId="0" borderId="0" xfId="0" applyFont="1" applyFill="1"/>
    <xf numFmtId="0" fontId="6" fillId="0" borderId="14" xfId="1" applyFont="1" applyFill="1" applyBorder="1" applyAlignment="1">
      <alignment horizontal="center" vertical="center" wrapText="1"/>
    </xf>
    <xf numFmtId="0" fontId="11" fillId="0" borderId="15" xfId="0" applyFont="1" applyFill="1" applyBorder="1" applyAlignment="1">
      <alignment horizontal="center" vertical="center" wrapText="1"/>
    </xf>
    <xf numFmtId="0" fontId="9" fillId="0" borderId="0" xfId="1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6" fillId="0" borderId="16" xfId="1" applyFont="1" applyFill="1" applyBorder="1" applyAlignment="1">
      <alignment horizontal="center" vertical="center" wrapText="1"/>
    </xf>
    <xf numFmtId="0" fontId="0" fillId="0" borderId="9" xfId="0" applyFill="1" applyBorder="1" applyAlignment="1">
      <alignment vertical="center"/>
    </xf>
  </cellXfs>
  <cellStyles count="2">
    <cellStyle name="Обычный" xfId="0" builtinId="0"/>
    <cellStyle name="Обычный_Приложение №1 - источники финансирования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34"/>
  <sheetViews>
    <sheetView tabSelected="1" view="pageBreakPreview" zoomScale="115" zoomScaleNormal="100" zoomScaleSheetLayoutView="115" workbookViewId="0">
      <selection activeCell="B6" sqref="B6:B7"/>
    </sheetView>
  </sheetViews>
  <sheetFormatPr defaultColWidth="9.140625" defaultRowHeight="12.75"/>
  <cols>
    <col min="1" max="1" width="41.140625" style="2" customWidth="1"/>
    <col min="2" max="2" width="24.28515625" style="2" customWidth="1"/>
    <col min="3" max="3" width="16.140625" style="2" customWidth="1"/>
    <col min="4" max="4" width="16.28515625" style="2" customWidth="1"/>
    <col min="5" max="5" width="15.42578125" style="2" customWidth="1"/>
    <col min="6" max="6" width="14.7109375" style="2" customWidth="1"/>
    <col min="7" max="7" width="15.7109375" style="2" customWidth="1"/>
    <col min="8" max="8" width="15.42578125" style="2" customWidth="1"/>
    <col min="9" max="12" width="14.7109375" style="2" hidden="1" customWidth="1"/>
    <col min="13" max="13" width="1.140625" style="2" customWidth="1"/>
    <col min="14" max="14" width="14.7109375" style="2" bestFit="1" customWidth="1"/>
    <col min="15" max="16384" width="9.140625" style="2"/>
  </cols>
  <sheetData>
    <row r="1" spans="1:12">
      <c r="G1" s="25" t="s">
        <v>64</v>
      </c>
    </row>
    <row r="2" spans="1:12">
      <c r="G2" s="31" t="s">
        <v>61</v>
      </c>
    </row>
    <row r="3" spans="1:12">
      <c r="G3" s="42"/>
      <c r="H3" s="30"/>
      <c r="K3" s="25"/>
    </row>
    <row r="4" spans="1:12" ht="32.25" customHeight="1">
      <c r="A4" s="46" t="s">
        <v>60</v>
      </c>
      <c r="B4" s="46"/>
      <c r="C4" s="46"/>
      <c r="D4" s="46"/>
      <c r="E4" s="46"/>
      <c r="F4" s="46"/>
      <c r="G4" s="46"/>
      <c r="H4" s="46"/>
      <c r="I4" s="47"/>
      <c r="J4" s="47"/>
      <c r="K4" s="47"/>
      <c r="L4" s="47"/>
    </row>
    <row r="5" spans="1:12" ht="15.75" customHeight="1">
      <c r="A5" s="3"/>
      <c r="B5" s="3"/>
      <c r="C5" s="3"/>
      <c r="D5" s="3"/>
      <c r="E5" s="3"/>
      <c r="F5" s="3"/>
      <c r="G5" s="12"/>
      <c r="H5" s="40" t="s">
        <v>63</v>
      </c>
      <c r="I5" s="12"/>
      <c r="J5" s="12"/>
      <c r="K5" s="12"/>
      <c r="L5" s="12"/>
    </row>
    <row r="6" spans="1:12" ht="27.75" customHeight="1">
      <c r="A6" s="48" t="s">
        <v>0</v>
      </c>
      <c r="B6" s="48" t="s">
        <v>37</v>
      </c>
      <c r="C6" s="44" t="s">
        <v>49</v>
      </c>
      <c r="D6" s="45"/>
      <c r="E6" s="44" t="s">
        <v>46</v>
      </c>
      <c r="F6" s="45"/>
      <c r="G6" s="44" t="s">
        <v>62</v>
      </c>
      <c r="H6" s="45"/>
      <c r="I6" s="44" t="s">
        <v>46</v>
      </c>
      <c r="J6" s="45"/>
      <c r="K6" s="44" t="s">
        <v>38</v>
      </c>
      <c r="L6" s="45"/>
    </row>
    <row r="7" spans="1:12" ht="26.25" customHeight="1">
      <c r="A7" s="49"/>
      <c r="B7" s="49"/>
      <c r="C7" s="4" t="s">
        <v>48</v>
      </c>
      <c r="D7" s="5" t="s">
        <v>47</v>
      </c>
      <c r="E7" s="4" t="s">
        <v>48</v>
      </c>
      <c r="F7" s="5" t="s">
        <v>47</v>
      </c>
      <c r="G7" s="4" t="s">
        <v>48</v>
      </c>
      <c r="H7" s="5" t="s">
        <v>47</v>
      </c>
      <c r="I7" s="4" t="s">
        <v>36</v>
      </c>
      <c r="J7" s="5" t="s">
        <v>45</v>
      </c>
      <c r="K7" s="4" t="s">
        <v>47</v>
      </c>
      <c r="L7" s="5" t="s">
        <v>45</v>
      </c>
    </row>
    <row r="8" spans="1:12">
      <c r="A8" s="13">
        <v>1</v>
      </c>
      <c r="B8" s="13">
        <v>2</v>
      </c>
      <c r="C8" s="6">
        <v>3</v>
      </c>
      <c r="D8" s="7">
        <v>4</v>
      </c>
      <c r="E8" s="34"/>
      <c r="F8" s="35"/>
      <c r="G8" s="6">
        <v>3</v>
      </c>
      <c r="H8" s="7">
        <v>4</v>
      </c>
      <c r="I8" s="6">
        <v>5</v>
      </c>
      <c r="J8" s="7">
        <v>6</v>
      </c>
      <c r="K8" s="6">
        <v>3</v>
      </c>
      <c r="L8" s="7">
        <v>4</v>
      </c>
    </row>
    <row r="9" spans="1:12" ht="30" customHeight="1">
      <c r="A9" s="14" t="s">
        <v>1</v>
      </c>
      <c r="B9" s="15" t="s">
        <v>2</v>
      </c>
      <c r="C9" s="8">
        <f>C10-C12</f>
        <v>300000</v>
      </c>
      <c r="D9" s="9">
        <f>D10-D12</f>
        <v>0</v>
      </c>
      <c r="E9" s="8">
        <f>E10-E12</f>
        <v>2030594</v>
      </c>
      <c r="F9" s="9">
        <f>F10-F12</f>
        <v>3045890</v>
      </c>
      <c r="G9" s="8">
        <f>C9+E9</f>
        <v>2330594</v>
      </c>
      <c r="H9" s="9">
        <f>D9+F9</f>
        <v>3045890</v>
      </c>
      <c r="I9" s="8">
        <f t="shared" ref="I9:L9" si="0">I10-I12</f>
        <v>0</v>
      </c>
      <c r="J9" s="9">
        <f t="shared" si="0"/>
        <v>0</v>
      </c>
      <c r="K9" s="8">
        <f t="shared" si="0"/>
        <v>2330594</v>
      </c>
      <c r="L9" s="9">
        <f t="shared" si="0"/>
        <v>3045890</v>
      </c>
    </row>
    <row r="10" spans="1:12" ht="29.45" customHeight="1">
      <c r="A10" s="16" t="s">
        <v>3</v>
      </c>
      <c r="B10" s="17" t="s">
        <v>4</v>
      </c>
      <c r="C10" s="26">
        <f>C11</f>
        <v>6300000</v>
      </c>
      <c r="D10" s="27">
        <f>D11</f>
        <v>13282724.199999999</v>
      </c>
      <c r="E10" s="26">
        <f>E11</f>
        <v>2030594</v>
      </c>
      <c r="F10" s="27">
        <f>F11</f>
        <v>3045890</v>
      </c>
      <c r="G10" s="26">
        <f>C10+E10</f>
        <v>8330594</v>
      </c>
      <c r="H10" s="27">
        <f>D10+F10</f>
        <v>16328614.199999999</v>
      </c>
      <c r="I10" s="26">
        <f t="shared" ref="I10:L10" si="1">I11</f>
        <v>0</v>
      </c>
      <c r="J10" s="27">
        <f t="shared" si="1"/>
        <v>0</v>
      </c>
      <c r="K10" s="26">
        <f t="shared" si="1"/>
        <v>8330594</v>
      </c>
      <c r="L10" s="27">
        <f t="shared" si="1"/>
        <v>16328614.199999999</v>
      </c>
    </row>
    <row r="11" spans="1:12" ht="42" customHeight="1">
      <c r="A11" s="18" t="s">
        <v>39</v>
      </c>
      <c r="B11" s="17" t="s">
        <v>5</v>
      </c>
      <c r="C11" s="26">
        <v>6300000</v>
      </c>
      <c r="D11" s="27">
        <v>13282724.199999999</v>
      </c>
      <c r="E11" s="26">
        <v>2030594</v>
      </c>
      <c r="F11" s="27">
        <v>3045890</v>
      </c>
      <c r="G11" s="26">
        <f t="shared" ref="G11:G33" si="2">C11+E11</f>
        <v>8330594</v>
      </c>
      <c r="H11" s="27">
        <f t="shared" ref="H11:H33" si="3">D11+F11</f>
        <v>16328614.199999999</v>
      </c>
      <c r="I11" s="26"/>
      <c r="J11" s="27"/>
      <c r="K11" s="26">
        <f>G11+I11</f>
        <v>8330594</v>
      </c>
      <c r="L11" s="27">
        <f>H11+J11</f>
        <v>16328614.199999999</v>
      </c>
    </row>
    <row r="12" spans="1:12" ht="44.25" customHeight="1">
      <c r="A12" s="16" t="s">
        <v>6</v>
      </c>
      <c r="B12" s="17" t="s">
        <v>7</v>
      </c>
      <c r="C12" s="26">
        <f>C13</f>
        <v>6000000</v>
      </c>
      <c r="D12" s="27">
        <f>D13</f>
        <v>13282724.199999999</v>
      </c>
      <c r="E12" s="26">
        <f>E13</f>
        <v>0</v>
      </c>
      <c r="F12" s="27">
        <f>F13</f>
        <v>0</v>
      </c>
      <c r="G12" s="26">
        <f t="shared" si="2"/>
        <v>6000000</v>
      </c>
      <c r="H12" s="27">
        <f t="shared" si="3"/>
        <v>13282724.199999999</v>
      </c>
      <c r="I12" s="26">
        <f t="shared" ref="I12:L12" si="4">I13</f>
        <v>0</v>
      </c>
      <c r="J12" s="27">
        <f t="shared" si="4"/>
        <v>0</v>
      </c>
      <c r="K12" s="26">
        <f t="shared" si="4"/>
        <v>6000000</v>
      </c>
      <c r="L12" s="27">
        <f t="shared" si="4"/>
        <v>13282724.199999999</v>
      </c>
    </row>
    <row r="13" spans="1:12" ht="40.9" customHeight="1">
      <c r="A13" s="19" t="s">
        <v>40</v>
      </c>
      <c r="B13" s="20" t="s">
        <v>8</v>
      </c>
      <c r="C13" s="26">
        <v>6000000</v>
      </c>
      <c r="D13" s="27">
        <v>13282724.199999999</v>
      </c>
      <c r="E13" s="26"/>
      <c r="F13" s="27"/>
      <c r="G13" s="28">
        <f t="shared" si="2"/>
        <v>6000000</v>
      </c>
      <c r="H13" s="29">
        <f t="shared" si="3"/>
        <v>13282724.199999999</v>
      </c>
      <c r="I13" s="26"/>
      <c r="J13" s="27">
        <v>0</v>
      </c>
      <c r="K13" s="26">
        <f>G13+I13</f>
        <v>6000000</v>
      </c>
      <c r="L13" s="27">
        <f>H13+J13</f>
        <v>13282724.199999999</v>
      </c>
    </row>
    <row r="14" spans="1:12" ht="32.25" customHeight="1">
      <c r="A14" s="14" t="s">
        <v>30</v>
      </c>
      <c r="B14" s="21" t="s">
        <v>9</v>
      </c>
      <c r="C14" s="8">
        <f>C16-C18</f>
        <v>-300000</v>
      </c>
      <c r="D14" s="9">
        <f>D16-D18</f>
        <v>0</v>
      </c>
      <c r="E14" s="8">
        <f>E16-E18</f>
        <v>-2030594</v>
      </c>
      <c r="F14" s="9">
        <f>F16-F18</f>
        <v>-3045890</v>
      </c>
      <c r="G14" s="8">
        <f t="shared" si="2"/>
        <v>-2330594</v>
      </c>
      <c r="H14" s="9">
        <f t="shared" si="3"/>
        <v>-3045890</v>
      </c>
      <c r="I14" s="8">
        <f t="shared" ref="I14:L14" si="5">I16-I18</f>
        <v>0</v>
      </c>
      <c r="J14" s="9">
        <f t="shared" si="5"/>
        <v>0</v>
      </c>
      <c r="K14" s="8">
        <f t="shared" si="5"/>
        <v>-31694426.5</v>
      </c>
      <c r="L14" s="9">
        <f t="shared" si="5"/>
        <v>-33807993.600000001</v>
      </c>
    </row>
    <row r="15" spans="1:12" ht="42.75" customHeight="1">
      <c r="A15" s="16" t="s">
        <v>29</v>
      </c>
      <c r="B15" s="17" t="s">
        <v>31</v>
      </c>
      <c r="C15" s="26">
        <f>C16-C18</f>
        <v>-300000</v>
      </c>
      <c r="D15" s="27">
        <f>D16-D18</f>
        <v>0</v>
      </c>
      <c r="E15" s="26">
        <f>E16-E18</f>
        <v>-2030594</v>
      </c>
      <c r="F15" s="27">
        <f>F16-F18</f>
        <v>-3045890</v>
      </c>
      <c r="G15" s="26">
        <f t="shared" si="2"/>
        <v>-2330594</v>
      </c>
      <c r="H15" s="27">
        <f t="shared" si="3"/>
        <v>-3045890</v>
      </c>
      <c r="I15" s="26">
        <f t="shared" ref="I15:L15" si="6">I16-I18</f>
        <v>0</v>
      </c>
      <c r="J15" s="27">
        <f t="shared" si="6"/>
        <v>0</v>
      </c>
      <c r="K15" s="26">
        <f t="shared" si="6"/>
        <v>-31694426.5</v>
      </c>
      <c r="L15" s="27">
        <f t="shared" si="6"/>
        <v>-33807993.600000001</v>
      </c>
    </row>
    <row r="16" spans="1:12" ht="38.25">
      <c r="A16" s="16" t="s">
        <v>10</v>
      </c>
      <c r="B16" s="17" t="s">
        <v>34</v>
      </c>
      <c r="C16" s="26">
        <f>C17</f>
        <v>29363832.5</v>
      </c>
      <c r="D16" s="27">
        <f>D17</f>
        <v>30762103.600000001</v>
      </c>
      <c r="E16" s="26">
        <f>E17</f>
        <v>0</v>
      </c>
      <c r="F16" s="27">
        <f>F17</f>
        <v>0</v>
      </c>
      <c r="G16" s="26">
        <f t="shared" si="2"/>
        <v>29363832.5</v>
      </c>
      <c r="H16" s="27">
        <f t="shared" si="3"/>
        <v>30762103.600000001</v>
      </c>
      <c r="I16" s="26">
        <f t="shared" ref="I16:L16" si="7">I17</f>
        <v>0</v>
      </c>
      <c r="J16" s="27">
        <f t="shared" si="7"/>
        <v>0</v>
      </c>
      <c r="K16" s="26">
        <f t="shared" si="7"/>
        <v>0</v>
      </c>
      <c r="L16" s="27">
        <f t="shared" si="7"/>
        <v>0</v>
      </c>
    </row>
    <row r="17" spans="1:14" ht="51">
      <c r="A17" s="18" t="s">
        <v>27</v>
      </c>
      <c r="B17" s="17" t="s">
        <v>35</v>
      </c>
      <c r="C17" s="26">
        <v>29363832.5</v>
      </c>
      <c r="D17" s="27">
        <v>30762103.600000001</v>
      </c>
      <c r="E17" s="26">
        <v>0</v>
      </c>
      <c r="F17" s="27">
        <v>0</v>
      </c>
      <c r="G17" s="26">
        <f t="shared" si="2"/>
        <v>29363832.5</v>
      </c>
      <c r="H17" s="27">
        <f t="shared" si="3"/>
        <v>30762103.600000001</v>
      </c>
      <c r="I17" s="26"/>
      <c r="J17" s="27"/>
      <c r="K17" s="26"/>
      <c r="L17" s="27"/>
    </row>
    <row r="18" spans="1:14" ht="51">
      <c r="A18" s="16" t="s">
        <v>11</v>
      </c>
      <c r="B18" s="17" t="s">
        <v>32</v>
      </c>
      <c r="C18" s="26">
        <f>C19</f>
        <v>29663832.5</v>
      </c>
      <c r="D18" s="27">
        <f>D19</f>
        <v>30762103.600000001</v>
      </c>
      <c r="E18" s="26">
        <f>E19</f>
        <v>2030594</v>
      </c>
      <c r="F18" s="27">
        <f>F19</f>
        <v>3045890</v>
      </c>
      <c r="G18" s="26">
        <f t="shared" si="2"/>
        <v>31694426.5</v>
      </c>
      <c r="H18" s="27">
        <f t="shared" si="3"/>
        <v>33807993.600000001</v>
      </c>
      <c r="I18" s="26">
        <f t="shared" ref="I18:L18" si="8">I19</f>
        <v>0</v>
      </c>
      <c r="J18" s="27">
        <f t="shared" si="8"/>
        <v>0</v>
      </c>
      <c r="K18" s="26">
        <f t="shared" si="8"/>
        <v>31694426.5</v>
      </c>
      <c r="L18" s="27">
        <f t="shared" si="8"/>
        <v>33807993.600000001</v>
      </c>
    </row>
    <row r="19" spans="1:14" ht="54" customHeight="1">
      <c r="A19" s="19" t="s">
        <v>41</v>
      </c>
      <c r="B19" s="20" t="s">
        <v>33</v>
      </c>
      <c r="C19" s="26">
        <v>29663832.5</v>
      </c>
      <c r="D19" s="27">
        <v>30762103.600000001</v>
      </c>
      <c r="E19" s="26">
        <v>2030594</v>
      </c>
      <c r="F19" s="27">
        <v>3045890</v>
      </c>
      <c r="G19" s="28">
        <f t="shared" si="2"/>
        <v>31694426.5</v>
      </c>
      <c r="H19" s="29">
        <f t="shared" si="3"/>
        <v>33807993.600000001</v>
      </c>
      <c r="I19" s="26"/>
      <c r="J19" s="27"/>
      <c r="K19" s="26">
        <f>G19+I19</f>
        <v>31694426.5</v>
      </c>
      <c r="L19" s="27">
        <f>H19+J19</f>
        <v>33807993.600000001</v>
      </c>
    </row>
    <row r="20" spans="1:14" ht="33" customHeight="1">
      <c r="A20" s="14" t="s">
        <v>42</v>
      </c>
      <c r="B20" s="15" t="s">
        <v>12</v>
      </c>
      <c r="C20" s="8">
        <f>C25-C21</f>
        <v>0</v>
      </c>
      <c r="D20" s="9">
        <f>D25-D21</f>
        <v>0</v>
      </c>
      <c r="E20" s="8">
        <f>E25-E21</f>
        <v>0</v>
      </c>
      <c r="F20" s="9">
        <f>F25-F21</f>
        <v>0</v>
      </c>
      <c r="G20" s="8">
        <f t="shared" si="2"/>
        <v>0</v>
      </c>
      <c r="H20" s="9">
        <f t="shared" si="3"/>
        <v>0</v>
      </c>
      <c r="I20" s="8">
        <f t="shared" ref="I20:L20" si="9">I25-I21</f>
        <v>0</v>
      </c>
      <c r="J20" s="9">
        <f t="shared" si="9"/>
        <v>0</v>
      </c>
      <c r="K20" s="8">
        <f t="shared" si="9"/>
        <v>0</v>
      </c>
      <c r="L20" s="9">
        <f t="shared" si="9"/>
        <v>0</v>
      </c>
    </row>
    <row r="21" spans="1:14" ht="14.25" customHeight="1">
      <c r="A21" s="16" t="s">
        <v>13</v>
      </c>
      <c r="B21" s="22" t="s">
        <v>14</v>
      </c>
      <c r="C21" s="26">
        <f t="shared" ref="C21:F23" si="10">C22</f>
        <v>97818486.700000003</v>
      </c>
      <c r="D21" s="27">
        <f t="shared" si="10"/>
        <v>109609949.5</v>
      </c>
      <c r="E21" s="26">
        <f t="shared" si="10"/>
        <v>0</v>
      </c>
      <c r="F21" s="27">
        <f t="shared" si="10"/>
        <v>0</v>
      </c>
      <c r="G21" s="26">
        <f t="shared" si="2"/>
        <v>97818486.700000003</v>
      </c>
      <c r="H21" s="27">
        <f t="shared" si="3"/>
        <v>109609949.5</v>
      </c>
      <c r="I21" s="26">
        <f t="shared" ref="I21:L23" si="11">I22</f>
        <v>0</v>
      </c>
      <c r="J21" s="27">
        <f t="shared" si="11"/>
        <v>0</v>
      </c>
      <c r="K21" s="26">
        <f t="shared" si="11"/>
        <v>97818486.700000003</v>
      </c>
      <c r="L21" s="27">
        <f t="shared" si="11"/>
        <v>109609949.5</v>
      </c>
    </row>
    <row r="22" spans="1:14" ht="15" customHeight="1">
      <c r="A22" s="16" t="s">
        <v>15</v>
      </c>
      <c r="B22" s="17" t="s">
        <v>16</v>
      </c>
      <c r="C22" s="26">
        <f t="shared" si="10"/>
        <v>97818486.700000003</v>
      </c>
      <c r="D22" s="27">
        <f t="shared" si="10"/>
        <v>109609949.5</v>
      </c>
      <c r="E22" s="26">
        <f t="shared" si="10"/>
        <v>0</v>
      </c>
      <c r="F22" s="27">
        <f t="shared" si="10"/>
        <v>0</v>
      </c>
      <c r="G22" s="26">
        <f t="shared" si="2"/>
        <v>97818486.700000003</v>
      </c>
      <c r="H22" s="27">
        <f t="shared" si="3"/>
        <v>109609949.5</v>
      </c>
      <c r="I22" s="26">
        <f t="shared" si="11"/>
        <v>0</v>
      </c>
      <c r="J22" s="27">
        <f t="shared" si="11"/>
        <v>0</v>
      </c>
      <c r="K22" s="26">
        <f t="shared" si="11"/>
        <v>97818486.700000003</v>
      </c>
      <c r="L22" s="27">
        <f t="shared" si="11"/>
        <v>109609949.5</v>
      </c>
    </row>
    <row r="23" spans="1:14" ht="27.75" customHeight="1">
      <c r="A23" s="16" t="s">
        <v>17</v>
      </c>
      <c r="B23" s="17" t="s">
        <v>18</v>
      </c>
      <c r="C23" s="26">
        <f t="shared" si="10"/>
        <v>97818486.700000003</v>
      </c>
      <c r="D23" s="27">
        <f t="shared" si="10"/>
        <v>109609949.5</v>
      </c>
      <c r="E23" s="26">
        <f t="shared" si="10"/>
        <v>0</v>
      </c>
      <c r="F23" s="27">
        <f t="shared" si="10"/>
        <v>0</v>
      </c>
      <c r="G23" s="26">
        <f t="shared" si="2"/>
        <v>97818486.700000003</v>
      </c>
      <c r="H23" s="27">
        <f t="shared" si="3"/>
        <v>109609949.5</v>
      </c>
      <c r="I23" s="26">
        <f t="shared" si="11"/>
        <v>0</v>
      </c>
      <c r="J23" s="27">
        <f t="shared" si="11"/>
        <v>0</v>
      </c>
      <c r="K23" s="26">
        <f t="shared" si="11"/>
        <v>97818486.700000003</v>
      </c>
      <c r="L23" s="27">
        <f t="shared" si="11"/>
        <v>109609949.5</v>
      </c>
    </row>
    <row r="24" spans="1:14" ht="32.450000000000003" customHeight="1">
      <c r="A24" s="18" t="s">
        <v>43</v>
      </c>
      <c r="B24" s="17" t="s">
        <v>19</v>
      </c>
      <c r="C24" s="26">
        <v>97818486.700000003</v>
      </c>
      <c r="D24" s="27">
        <v>109609949.5</v>
      </c>
      <c r="E24" s="26">
        <v>0</v>
      </c>
      <c r="F24" s="27">
        <v>0</v>
      </c>
      <c r="G24" s="26">
        <f t="shared" si="2"/>
        <v>97818486.700000003</v>
      </c>
      <c r="H24" s="27">
        <f t="shared" si="3"/>
        <v>109609949.5</v>
      </c>
      <c r="I24" s="26"/>
      <c r="J24" s="27"/>
      <c r="K24" s="26">
        <f>G24+I24</f>
        <v>97818486.700000003</v>
      </c>
      <c r="L24" s="27">
        <f>H24+J24</f>
        <v>109609949.5</v>
      </c>
      <c r="N24" s="23"/>
    </row>
    <row r="25" spans="1:14" ht="15" customHeight="1">
      <c r="A25" s="16" t="s">
        <v>20</v>
      </c>
      <c r="B25" s="17" t="s">
        <v>21</v>
      </c>
      <c r="C25" s="26">
        <f t="shared" ref="C25:F27" si="12">C26</f>
        <v>97818486.700000003</v>
      </c>
      <c r="D25" s="27">
        <f t="shared" si="12"/>
        <v>109609949.5</v>
      </c>
      <c r="E25" s="26">
        <f t="shared" si="12"/>
        <v>0</v>
      </c>
      <c r="F25" s="27">
        <f t="shared" si="12"/>
        <v>0</v>
      </c>
      <c r="G25" s="26">
        <f t="shared" si="2"/>
        <v>97818486.700000003</v>
      </c>
      <c r="H25" s="27">
        <f t="shared" si="3"/>
        <v>109609949.5</v>
      </c>
      <c r="I25" s="26">
        <f t="shared" ref="I25:L32" si="13">I26</f>
        <v>0</v>
      </c>
      <c r="J25" s="27">
        <f t="shared" si="13"/>
        <v>0</v>
      </c>
      <c r="K25" s="26">
        <f t="shared" si="13"/>
        <v>97818486.700000003</v>
      </c>
      <c r="L25" s="27">
        <f t="shared" si="13"/>
        <v>109609949.5</v>
      </c>
    </row>
    <row r="26" spans="1:14" ht="14.25" customHeight="1">
      <c r="A26" s="16" t="s">
        <v>22</v>
      </c>
      <c r="B26" s="17" t="s">
        <v>23</v>
      </c>
      <c r="C26" s="26">
        <f>C27</f>
        <v>97818486.700000003</v>
      </c>
      <c r="D26" s="27">
        <f>D27</f>
        <v>109609949.5</v>
      </c>
      <c r="E26" s="26">
        <f>E27</f>
        <v>0</v>
      </c>
      <c r="F26" s="27">
        <f>F27</f>
        <v>0</v>
      </c>
      <c r="G26" s="26">
        <f t="shared" si="2"/>
        <v>97818486.700000003</v>
      </c>
      <c r="H26" s="27">
        <f t="shared" si="3"/>
        <v>109609949.5</v>
      </c>
      <c r="I26" s="26">
        <f>I27</f>
        <v>0</v>
      </c>
      <c r="J26" s="27">
        <f>J27</f>
        <v>0</v>
      </c>
      <c r="K26" s="26">
        <f>K27</f>
        <v>97818486.700000003</v>
      </c>
      <c r="L26" s="27">
        <f>L27</f>
        <v>109609949.5</v>
      </c>
    </row>
    <row r="27" spans="1:14" ht="29.25" customHeight="1">
      <c r="A27" s="16" t="s">
        <v>24</v>
      </c>
      <c r="B27" s="17" t="s">
        <v>25</v>
      </c>
      <c r="C27" s="26">
        <f t="shared" si="12"/>
        <v>97818486.700000003</v>
      </c>
      <c r="D27" s="27">
        <f t="shared" si="12"/>
        <v>109609949.5</v>
      </c>
      <c r="E27" s="26">
        <f t="shared" si="12"/>
        <v>0</v>
      </c>
      <c r="F27" s="27">
        <f t="shared" si="12"/>
        <v>0</v>
      </c>
      <c r="G27" s="26">
        <f t="shared" si="2"/>
        <v>97818486.700000003</v>
      </c>
      <c r="H27" s="27">
        <f t="shared" si="3"/>
        <v>109609949.5</v>
      </c>
      <c r="I27" s="26">
        <f t="shared" si="13"/>
        <v>0</v>
      </c>
      <c r="J27" s="27">
        <f t="shared" si="13"/>
        <v>0</v>
      </c>
      <c r="K27" s="26">
        <f t="shared" si="13"/>
        <v>97818486.700000003</v>
      </c>
      <c r="L27" s="27">
        <f t="shared" si="13"/>
        <v>109609949.5</v>
      </c>
    </row>
    <row r="28" spans="1:14" ht="33" customHeight="1">
      <c r="A28" s="19" t="s">
        <v>44</v>
      </c>
      <c r="B28" s="20" t="s">
        <v>26</v>
      </c>
      <c r="C28" s="28">
        <v>97818486.700000003</v>
      </c>
      <c r="D28" s="29">
        <v>109609949.5</v>
      </c>
      <c r="E28" s="28">
        <v>0</v>
      </c>
      <c r="F28" s="29">
        <v>0</v>
      </c>
      <c r="G28" s="28">
        <f t="shared" si="2"/>
        <v>97818486.700000003</v>
      </c>
      <c r="H28" s="29">
        <f t="shared" si="3"/>
        <v>109609949.5</v>
      </c>
      <c r="I28" s="28"/>
      <c r="J28" s="29"/>
      <c r="K28" s="26">
        <f>G28+I28</f>
        <v>97818486.700000003</v>
      </c>
      <c r="L28" s="27">
        <f>H28+J28</f>
        <v>109609949.5</v>
      </c>
      <c r="N28" s="23"/>
    </row>
    <row r="29" spans="1:14" ht="29.25" customHeight="1">
      <c r="A29" s="36" t="s">
        <v>50</v>
      </c>
      <c r="B29" s="37" t="s">
        <v>51</v>
      </c>
      <c r="C29" s="32">
        <f t="shared" ref="C29:F32" si="14">C30</f>
        <v>0</v>
      </c>
      <c r="D29" s="33">
        <f>-D30</f>
        <v>-440000</v>
      </c>
      <c r="E29" s="32">
        <f t="shared" si="14"/>
        <v>0</v>
      </c>
      <c r="F29" s="33">
        <f>F30</f>
        <v>0</v>
      </c>
      <c r="G29" s="26">
        <f t="shared" si="2"/>
        <v>0</v>
      </c>
      <c r="H29" s="27">
        <f t="shared" si="3"/>
        <v>-440000</v>
      </c>
      <c r="I29" s="26">
        <f>I31</f>
        <v>0</v>
      </c>
      <c r="J29" s="27">
        <f>J31</f>
        <v>0</v>
      </c>
      <c r="K29" s="26">
        <f>K31</f>
        <v>0</v>
      </c>
      <c r="L29" s="27">
        <f>L31</f>
        <v>440000</v>
      </c>
    </row>
    <row r="30" spans="1:14" ht="29.25" customHeight="1">
      <c r="A30" s="14" t="s">
        <v>52</v>
      </c>
      <c r="B30" s="21" t="s">
        <v>53</v>
      </c>
      <c r="C30" s="26">
        <f t="shared" si="14"/>
        <v>0</v>
      </c>
      <c r="D30" s="27">
        <f t="shared" si="14"/>
        <v>440000</v>
      </c>
      <c r="E30" s="26">
        <f t="shared" si="14"/>
        <v>0</v>
      </c>
      <c r="F30" s="27">
        <f t="shared" si="14"/>
        <v>0</v>
      </c>
      <c r="G30" s="26">
        <f t="shared" si="2"/>
        <v>0</v>
      </c>
      <c r="H30" s="27">
        <f t="shared" si="3"/>
        <v>440000</v>
      </c>
      <c r="I30" s="26">
        <f t="shared" si="13"/>
        <v>0</v>
      </c>
      <c r="J30" s="27">
        <f t="shared" si="13"/>
        <v>0</v>
      </c>
      <c r="K30" s="26">
        <f t="shared" si="13"/>
        <v>0</v>
      </c>
      <c r="L30" s="27">
        <f t="shared" si="13"/>
        <v>440000</v>
      </c>
    </row>
    <row r="31" spans="1:14" ht="33" customHeight="1">
      <c r="A31" s="16" t="s">
        <v>54</v>
      </c>
      <c r="B31" s="17" t="s">
        <v>55</v>
      </c>
      <c r="C31" s="26">
        <f t="shared" si="14"/>
        <v>0</v>
      </c>
      <c r="D31" s="27">
        <f t="shared" si="14"/>
        <v>440000</v>
      </c>
      <c r="E31" s="26">
        <f t="shared" si="14"/>
        <v>0</v>
      </c>
      <c r="F31" s="27">
        <f t="shared" si="14"/>
        <v>0</v>
      </c>
      <c r="G31" s="26">
        <f t="shared" si="2"/>
        <v>0</v>
      </c>
      <c r="H31" s="27">
        <f t="shared" si="3"/>
        <v>440000</v>
      </c>
      <c r="I31" s="28"/>
      <c r="J31" s="29"/>
      <c r="K31" s="26">
        <f>G31+I31</f>
        <v>0</v>
      </c>
      <c r="L31" s="27">
        <f>H31+J31</f>
        <v>440000</v>
      </c>
      <c r="N31" s="23"/>
    </row>
    <row r="32" spans="1:14" ht="29.25" customHeight="1">
      <c r="A32" s="38" t="s">
        <v>56</v>
      </c>
      <c r="B32" s="17" t="s">
        <v>57</v>
      </c>
      <c r="C32" s="26">
        <f t="shared" si="14"/>
        <v>0</v>
      </c>
      <c r="D32" s="27">
        <f t="shared" si="14"/>
        <v>440000</v>
      </c>
      <c r="E32" s="26">
        <f t="shared" si="14"/>
        <v>0</v>
      </c>
      <c r="F32" s="27">
        <f t="shared" si="14"/>
        <v>0</v>
      </c>
      <c r="G32" s="26">
        <f t="shared" si="2"/>
        <v>0</v>
      </c>
      <c r="H32" s="27">
        <f t="shared" si="3"/>
        <v>440000</v>
      </c>
      <c r="I32" s="26">
        <f t="shared" si="13"/>
        <v>0</v>
      </c>
      <c r="J32" s="27">
        <f t="shared" si="13"/>
        <v>0</v>
      </c>
      <c r="K32" s="26">
        <f t="shared" si="13"/>
        <v>0</v>
      </c>
      <c r="L32" s="27">
        <f t="shared" si="13"/>
        <v>440000</v>
      </c>
    </row>
    <row r="33" spans="1:14" ht="51.75" customHeight="1">
      <c r="A33" s="39" t="s">
        <v>58</v>
      </c>
      <c r="B33" s="20" t="s">
        <v>59</v>
      </c>
      <c r="C33" s="28">
        <v>0</v>
      </c>
      <c r="D33" s="29">
        <v>440000</v>
      </c>
      <c r="E33" s="28">
        <v>0</v>
      </c>
      <c r="F33" s="29"/>
      <c r="G33" s="28">
        <f t="shared" si="2"/>
        <v>0</v>
      </c>
      <c r="H33" s="29">
        <f t="shared" si="3"/>
        <v>440000</v>
      </c>
      <c r="I33" s="28"/>
      <c r="J33" s="29"/>
      <c r="K33" s="26">
        <f>G33+I33</f>
        <v>0</v>
      </c>
      <c r="L33" s="27">
        <f>H33+J33</f>
        <v>440000</v>
      </c>
      <c r="N33" s="23"/>
    </row>
    <row r="34" spans="1:14" ht="25.5" customHeight="1">
      <c r="A34" s="1" t="s">
        <v>28</v>
      </c>
      <c r="B34" s="24"/>
      <c r="C34" s="41">
        <f>C9+C20+C14+C29</f>
        <v>0</v>
      </c>
      <c r="D34" s="41">
        <f>D9+D20+D14+D29</f>
        <v>-440000</v>
      </c>
      <c r="E34" s="41">
        <f t="shared" ref="E34:H34" si="15">E9+E20+E14+E29</f>
        <v>0</v>
      </c>
      <c r="F34" s="41">
        <f t="shared" si="15"/>
        <v>0</v>
      </c>
      <c r="G34" s="41">
        <f t="shared" si="15"/>
        <v>0</v>
      </c>
      <c r="H34" s="41">
        <f t="shared" si="15"/>
        <v>-440000</v>
      </c>
      <c r="I34" s="10" t="e">
        <f>I9+I14+I20+#REF!</f>
        <v>#REF!</v>
      </c>
      <c r="J34" s="11" t="e">
        <f>J9+J14+J20+#REF!</f>
        <v>#REF!</v>
      </c>
      <c r="K34" s="10" t="e">
        <f>K9+K14+K20+#REF!</f>
        <v>#REF!</v>
      </c>
      <c r="L34" s="11" t="e">
        <f>L9+L14+L20+#REF!</f>
        <v>#REF!</v>
      </c>
      <c r="M34" s="43"/>
    </row>
  </sheetData>
  <mergeCells count="8">
    <mergeCell ref="I6:J6"/>
    <mergeCell ref="K6:L6"/>
    <mergeCell ref="A4:L4"/>
    <mergeCell ref="G6:H6"/>
    <mergeCell ref="B6:B7"/>
    <mergeCell ref="A6:A7"/>
    <mergeCell ref="C6:D6"/>
    <mergeCell ref="E6:F6"/>
  </mergeCells>
  <phoneticPr fontId="1" type="noConversion"/>
  <pageMargins left="0.82677165354330717" right="0.39370078740157483" top="0.59055118110236227" bottom="0.78740157480314965" header="0.31496062992125984" footer="0.51181102362204722"/>
  <pageSetup paperSize="9" scale="57" fitToHeight="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minfin user</cp:lastModifiedBy>
  <cp:lastPrinted>2017-09-06T08:10:33Z</cp:lastPrinted>
  <dcterms:created xsi:type="dcterms:W3CDTF">1996-10-08T23:32:33Z</dcterms:created>
  <dcterms:modified xsi:type="dcterms:W3CDTF">2017-09-08T16:22:41Z</dcterms:modified>
</cp:coreProperties>
</file>