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Table1!$2:$7</definedName>
  </definedNames>
  <calcPr calcId="125725"/>
</workbook>
</file>

<file path=xl/calcChain.xml><?xml version="1.0" encoding="utf-8"?>
<calcChain xmlns="http://schemas.openxmlformats.org/spreadsheetml/2006/main">
  <c r="M32" i="1"/>
  <c r="N32" s="1"/>
  <c r="E8" l="1"/>
  <c r="I8" s="1"/>
  <c r="M8" l="1"/>
  <c r="J8"/>
  <c r="F8"/>
  <c r="G8" s="1"/>
  <c r="N8" l="1"/>
  <c r="K8"/>
  <c r="B33"/>
  <c r="E9"/>
  <c r="I9" s="1"/>
  <c r="E10"/>
  <c r="I10" s="1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20"/>
  <c r="I20" s="1"/>
  <c r="E21"/>
  <c r="I21" s="1"/>
  <c r="E22"/>
  <c r="I22" s="1"/>
  <c r="E23"/>
  <c r="I23" s="1"/>
  <c r="E24"/>
  <c r="I24" s="1"/>
  <c r="E25"/>
  <c r="I25" s="1"/>
  <c r="E26"/>
  <c r="I26" s="1"/>
  <c r="E27"/>
  <c r="I27" s="1"/>
  <c r="E28"/>
  <c r="I28" s="1"/>
  <c r="E29"/>
  <c r="I29" s="1"/>
  <c r="E30"/>
  <c r="I30" s="1"/>
  <c r="E31"/>
  <c r="I31" s="1"/>
  <c r="M29" l="1"/>
  <c r="J29"/>
  <c r="K29" s="1"/>
  <c r="M25"/>
  <c r="J25"/>
  <c r="K25" s="1"/>
  <c r="M21"/>
  <c r="J21"/>
  <c r="K21"/>
  <c r="M17"/>
  <c r="J17"/>
  <c r="K17" s="1"/>
  <c r="M13"/>
  <c r="J13"/>
  <c r="K13" s="1"/>
  <c r="M9"/>
  <c r="J9"/>
  <c r="J26"/>
  <c r="K26"/>
  <c r="M26"/>
  <c r="J22"/>
  <c r="K22" s="1"/>
  <c r="M22"/>
  <c r="J18"/>
  <c r="K18"/>
  <c r="M18"/>
  <c r="J14"/>
  <c r="K14" s="1"/>
  <c r="M14"/>
  <c r="J10"/>
  <c r="K10"/>
  <c r="M10"/>
  <c r="I33"/>
  <c r="O8"/>
  <c r="J30"/>
  <c r="K30" s="1"/>
  <c r="M30"/>
  <c r="K23"/>
  <c r="M23"/>
  <c r="J23"/>
  <c r="M19"/>
  <c r="J19"/>
  <c r="K19" s="1"/>
  <c r="M15"/>
  <c r="J15"/>
  <c r="K15" s="1"/>
  <c r="K11"/>
  <c r="J11"/>
  <c r="M11"/>
  <c r="K31"/>
  <c r="M31"/>
  <c r="J31"/>
  <c r="K27"/>
  <c r="J27"/>
  <c r="M27"/>
  <c r="M28"/>
  <c r="J28"/>
  <c r="K28" s="1"/>
  <c r="M24"/>
  <c r="J24"/>
  <c r="K24"/>
  <c r="M20"/>
  <c r="J20"/>
  <c r="K20" s="1"/>
  <c r="M16"/>
  <c r="J16"/>
  <c r="K16"/>
  <c r="M12"/>
  <c r="J12"/>
  <c r="K12" s="1"/>
  <c r="F9"/>
  <c r="G9" s="1"/>
  <c r="F10"/>
  <c r="G10" s="1"/>
  <c r="F29"/>
  <c r="G29" s="1"/>
  <c r="F25"/>
  <c r="G25" s="1"/>
  <c r="F21"/>
  <c r="G21" s="1"/>
  <c r="F17"/>
  <c r="G17" s="1"/>
  <c r="F13"/>
  <c r="G13" s="1"/>
  <c r="F30"/>
  <c r="G30" s="1"/>
  <c r="F26"/>
  <c r="G26" s="1"/>
  <c r="F22"/>
  <c r="G22" s="1"/>
  <c r="F18"/>
  <c r="G18" s="1"/>
  <c r="F14"/>
  <c r="G14" s="1"/>
  <c r="F31"/>
  <c r="G31" s="1"/>
  <c r="F27"/>
  <c r="G27" s="1"/>
  <c r="F23"/>
  <c r="G23" s="1"/>
  <c r="F19"/>
  <c r="G19" s="1"/>
  <c r="F15"/>
  <c r="G15" s="1"/>
  <c r="F11"/>
  <c r="F28"/>
  <c r="G28" s="1"/>
  <c r="F24"/>
  <c r="G24" s="1"/>
  <c r="F20"/>
  <c r="G20" s="1"/>
  <c r="F16"/>
  <c r="G16" s="1"/>
  <c r="F12"/>
  <c r="G12" s="1"/>
  <c r="E33"/>
  <c r="N24" l="1"/>
  <c r="O24" s="1"/>
  <c r="O27"/>
  <c r="N27"/>
  <c r="N31"/>
  <c r="O31" s="1"/>
  <c r="O23"/>
  <c r="N23"/>
  <c r="N22"/>
  <c r="O22"/>
  <c r="N13"/>
  <c r="O13" s="1"/>
  <c r="N29"/>
  <c r="O29"/>
  <c r="J33"/>
  <c r="N12"/>
  <c r="O12"/>
  <c r="N28"/>
  <c r="O28"/>
  <c r="N10"/>
  <c r="O10"/>
  <c r="N26"/>
  <c r="O26"/>
  <c r="N17"/>
  <c r="O17"/>
  <c r="G33"/>
  <c r="K9"/>
  <c r="K33" s="1"/>
  <c r="N16"/>
  <c r="O16"/>
  <c r="O11"/>
  <c r="N11"/>
  <c r="N15"/>
  <c r="O15" s="1"/>
  <c r="N30"/>
  <c r="O30" s="1"/>
  <c r="N14"/>
  <c r="O14"/>
  <c r="N21"/>
  <c r="O21" s="1"/>
  <c r="N20"/>
  <c r="O20"/>
  <c r="O19"/>
  <c r="N19"/>
  <c r="N18"/>
  <c r="O18"/>
  <c r="N9"/>
  <c r="N33" s="1"/>
  <c r="O9"/>
  <c r="O33" s="1"/>
  <c r="M33"/>
  <c r="N25"/>
  <c r="O25"/>
  <c r="F33"/>
  <c r="G11"/>
</calcChain>
</file>

<file path=xl/sharedStrings.xml><?xml version="1.0" encoding="utf-8"?>
<sst xmlns="http://schemas.openxmlformats.org/spreadsheetml/2006/main" count="61" uniqueCount="55">
  <si>
    <t/>
  </si>
  <si>
    <t>Наименование муниципального образования</t>
  </si>
  <si>
    <t>Расчет на 2018 год</t>
  </si>
  <si>
    <t>1</t>
  </si>
  <si>
    <t xml:space="preserve">МО "Вельский муниципальный район" </t>
  </si>
  <si>
    <t xml:space="preserve">МО "Верхнетоемский муниципальный район" </t>
  </si>
  <si>
    <t xml:space="preserve">МО "Вилегодский муниципальный район" </t>
  </si>
  <si>
    <t>МО "Виноградовский муниципальный район"</t>
  </si>
  <si>
    <t>МО "Каргопольский муниципальный район"</t>
  </si>
  <si>
    <t xml:space="preserve">МО "Коношский муниципальный район" </t>
  </si>
  <si>
    <t xml:space="preserve">МО "Котласский муниципальный район" </t>
  </si>
  <si>
    <t>МО "Ленский муниципальный район"</t>
  </si>
  <si>
    <t xml:space="preserve">МО "Лешуконский муниципальный район" </t>
  </si>
  <si>
    <t>МО "Няндомский муниципальный район"</t>
  </si>
  <si>
    <t xml:space="preserve">МО "Плесецкий район" </t>
  </si>
  <si>
    <t xml:space="preserve">МО "Приморский муниципальный район" </t>
  </si>
  <si>
    <t xml:space="preserve">МО "Устьянский муниципальный район" </t>
  </si>
  <si>
    <t xml:space="preserve">МО "Холмогорский муниципальный район" </t>
  </si>
  <si>
    <t xml:space="preserve">МО "Шенкурский муниципальный район" </t>
  </si>
  <si>
    <t xml:space="preserve">МО "Котлас" </t>
  </si>
  <si>
    <t>Нераспределенный остаток</t>
  </si>
  <si>
    <t>ИТОГО</t>
  </si>
  <si>
    <t>5=гр2*гр.3*гр.4</t>
  </si>
  <si>
    <t>6=5*0,05</t>
  </si>
  <si>
    <t>7=5-6</t>
  </si>
  <si>
    <t>Расчет на 2019 год</t>
  </si>
  <si>
    <t xml:space="preserve">МО "Красноборский муниципальный район" </t>
  </si>
  <si>
    <t xml:space="preserve">МО "Мезенский муниципальный район" </t>
  </si>
  <si>
    <t xml:space="preserve">МО "Онежский муниципальный район" </t>
  </si>
  <si>
    <t xml:space="preserve">МО "Пинежский муниципальный район" </t>
  </si>
  <si>
    <t xml:space="preserve">МО "Город Архангельск" </t>
  </si>
  <si>
    <t>МО "Северодвинск"</t>
  </si>
  <si>
    <t>МО "Город Коряжма"</t>
  </si>
  <si>
    <t>МО "Новая Земля"</t>
  </si>
  <si>
    <t>в том числе</t>
  </si>
  <si>
    <t>Объем  на 2018 год, тыс. руб.</t>
  </si>
  <si>
    <t>ИТОГО объем иных межбюджетных трансфертов на 2018 год, тыс. руб.</t>
  </si>
  <si>
    <t>ИТОГО объем иных межбюджетных трансфертов на 2019 год, тыс. руб.</t>
  </si>
  <si>
    <t>Расчет на 2020 год</t>
  </si>
  <si>
    <t>ИТОГО объем иных межбюджетных трансфертов на 2020 год, тыс. руб.</t>
  </si>
  <si>
    <t>Объем  на 2019  год, тыс. руб.</t>
  </si>
  <si>
    <t>Объем  на 2020 год, тыс. руб.</t>
  </si>
  <si>
    <t>9=гр.5*гр.8</t>
  </si>
  <si>
    <t>10=гр.9*0,05</t>
  </si>
  <si>
    <t>11=гр.9-гр.10</t>
  </si>
  <si>
    <t>13=гр.9*гр.12</t>
  </si>
  <si>
    <t>14=гр.13*0,05</t>
  </si>
  <si>
    <t>15=гр.13-гр.14</t>
  </si>
  <si>
    <t>Индекс роста бюджетных расходов на очередной финансовый год, %</t>
  </si>
  <si>
    <t>расходы в размере 5 %, тыс. руб.</t>
  </si>
  <si>
    <t>Индекс роста бюджетных расходов на 1-й год планового периода, %</t>
  </si>
  <si>
    <t>Индекс роста бюджетных расходов на 2-й год планового периода, %</t>
  </si>
  <si>
    <t>Кассовые расходы за отчетный год, тыс. руб.</t>
  </si>
  <si>
    <t>Расчет иных межбюджетных трансфертов 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 на 2018 год и на плановый период 2019 и 2020 годов</t>
  </si>
  <si>
    <t>Средний расчетный индекс роста бюджетных расходов (соотношение расходов за январь-июль года, в котором осуществляется планирование бюджета к расходам за январь-июль предшествующего года, по данным ОМС) , %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</si>
</sst>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_-* #,##0.0_р_._-;\-* #,##0.0_р_._-;_-* &quot;-&quot;??_р_._-;_-@_-"/>
    <numFmt numFmtId="169" formatCode="_-* #,##0.000_р_._-;\-* #,##0.000_р_._-;_-* &quot;-&quot;??_р_._-;_-@_-"/>
  </numFmts>
  <fonts count="1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164" fontId="0" fillId="0" borderId="0">
      <alignment vertical="top" wrapText="1"/>
    </xf>
    <xf numFmtId="165" fontId="6" fillId="0" borderId="0" applyFont="0" applyFill="0" applyBorder="0" applyAlignment="0" applyProtection="0"/>
    <xf numFmtId="0" fontId="7" fillId="0" borderId="0"/>
  </cellStyleXfs>
  <cellXfs count="43">
    <xf numFmtId="164" fontId="0" fillId="0" borderId="0" xfId="0" applyNumberFormat="1" applyFont="1" applyFill="1" applyAlignment="1">
      <alignment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69" fontId="8" fillId="0" borderId="2" xfId="1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168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 wrapText="1"/>
    </xf>
    <xf numFmtId="168" fontId="8" fillId="0" borderId="13" xfId="1" applyNumberFormat="1" applyFont="1" applyFill="1" applyBorder="1" applyAlignment="1">
      <alignment horizontal="center" vertical="center" wrapText="1"/>
    </xf>
    <xf numFmtId="168" fontId="8" fillId="0" borderId="2" xfId="1" applyNumberFormat="1" applyFont="1" applyFill="1" applyBorder="1" applyAlignment="1">
      <alignment horizontal="center" vertical="center" wrapText="1"/>
    </xf>
    <xf numFmtId="168" fontId="5" fillId="2" borderId="2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8" fontId="9" fillId="0" borderId="4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8" fontId="9" fillId="0" borderId="2" xfId="1" applyNumberFormat="1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A6"/>
    </sheetView>
  </sheetViews>
  <sheetFormatPr defaultRowHeight="12.75"/>
  <cols>
    <col min="1" max="1" width="44.33203125" customWidth="1"/>
    <col min="2" max="2" width="18.83203125" customWidth="1"/>
    <col min="3" max="3" width="21" customWidth="1"/>
    <col min="4" max="4" width="14.5" customWidth="1"/>
    <col min="5" max="6" width="16.1640625" customWidth="1"/>
    <col min="7" max="7" width="17.83203125" customWidth="1"/>
    <col min="8" max="8" width="13.1640625" customWidth="1"/>
    <col min="9" max="11" width="17.5" customWidth="1"/>
    <col min="12" max="12" width="15.5" customWidth="1"/>
    <col min="13" max="15" width="17" customWidth="1"/>
  </cols>
  <sheetData>
    <row r="1" spans="1:15" ht="15.75" customHeight="1">
      <c r="A1" t="s">
        <v>0</v>
      </c>
    </row>
    <row r="2" spans="1:15" ht="63.75" customHeigh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5.25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"/>
      <c r="O3" s="6"/>
    </row>
    <row r="4" spans="1:15" ht="29.65" customHeight="1">
      <c r="A4" s="31" t="s">
        <v>1</v>
      </c>
      <c r="B4" s="32" t="s">
        <v>52</v>
      </c>
      <c r="C4" s="35" t="s">
        <v>2</v>
      </c>
      <c r="D4" s="36"/>
      <c r="E4" s="36"/>
      <c r="F4" s="36"/>
      <c r="G4" s="37"/>
      <c r="H4" s="39" t="s">
        <v>25</v>
      </c>
      <c r="I4" s="40"/>
      <c r="J4" s="40"/>
      <c r="K4" s="40"/>
      <c r="L4" s="28" t="s">
        <v>38</v>
      </c>
      <c r="M4" s="28"/>
      <c r="N4" s="28"/>
      <c r="O4" s="28"/>
    </row>
    <row r="5" spans="1:15" ht="24.75" customHeight="1">
      <c r="A5" s="31"/>
      <c r="B5" s="33"/>
      <c r="C5" s="28" t="s">
        <v>54</v>
      </c>
      <c r="D5" s="28" t="s">
        <v>48</v>
      </c>
      <c r="E5" s="28" t="s">
        <v>35</v>
      </c>
      <c r="F5" s="22" t="s">
        <v>34</v>
      </c>
      <c r="G5" s="38" t="s">
        <v>36</v>
      </c>
      <c r="H5" s="41" t="s">
        <v>50</v>
      </c>
      <c r="I5" s="28" t="s">
        <v>40</v>
      </c>
      <c r="J5" s="22" t="s">
        <v>34</v>
      </c>
      <c r="K5" s="38" t="s">
        <v>37</v>
      </c>
      <c r="L5" s="9"/>
      <c r="M5" s="27" t="s">
        <v>41</v>
      </c>
      <c r="N5" s="21" t="s">
        <v>34</v>
      </c>
      <c r="O5" s="25" t="s">
        <v>39</v>
      </c>
    </row>
    <row r="6" spans="1:15" ht="160.5" customHeight="1">
      <c r="A6" s="31" t="s">
        <v>0</v>
      </c>
      <c r="B6" s="34"/>
      <c r="C6" s="28"/>
      <c r="D6" s="28"/>
      <c r="E6" s="28"/>
      <c r="F6" s="24" t="s">
        <v>49</v>
      </c>
      <c r="G6" s="26"/>
      <c r="H6" s="42"/>
      <c r="I6" s="28"/>
      <c r="J6" s="24" t="s">
        <v>49</v>
      </c>
      <c r="K6" s="26"/>
      <c r="L6" s="23" t="s">
        <v>51</v>
      </c>
      <c r="M6" s="28"/>
      <c r="N6" s="24" t="s">
        <v>49</v>
      </c>
      <c r="O6" s="26"/>
    </row>
    <row r="7" spans="1:15" ht="24.2" customHeight="1">
      <c r="A7" s="8" t="s">
        <v>3</v>
      </c>
      <c r="B7" s="8">
        <v>2</v>
      </c>
      <c r="C7" s="9">
        <v>3</v>
      </c>
      <c r="D7" s="9">
        <v>4</v>
      </c>
      <c r="E7" s="9" t="s">
        <v>22</v>
      </c>
      <c r="F7" s="9" t="s">
        <v>23</v>
      </c>
      <c r="G7" s="9" t="s">
        <v>24</v>
      </c>
      <c r="H7" s="8">
        <v>8</v>
      </c>
      <c r="I7" s="8" t="s">
        <v>42</v>
      </c>
      <c r="J7" s="8" t="s">
        <v>43</v>
      </c>
      <c r="K7" s="8" t="s">
        <v>44</v>
      </c>
      <c r="L7" s="8">
        <v>12</v>
      </c>
      <c r="M7" s="11" t="s">
        <v>45</v>
      </c>
      <c r="N7" s="10" t="s">
        <v>46</v>
      </c>
      <c r="O7" s="10" t="s">
        <v>47</v>
      </c>
    </row>
    <row r="8" spans="1:15" ht="24.2" customHeight="1">
      <c r="A8" s="1" t="s">
        <v>4</v>
      </c>
      <c r="B8" s="15">
        <v>24268.99855</v>
      </c>
      <c r="C8" s="4">
        <v>1.075583</v>
      </c>
      <c r="D8" s="16">
        <v>1.04</v>
      </c>
      <c r="E8" s="7">
        <f>ROUND(B8*C8*D8,1)</f>
        <v>27147.5</v>
      </c>
      <c r="F8" s="7">
        <f>ROUND(E8*0.05,1)</f>
        <v>1357.4</v>
      </c>
      <c r="G8" s="7">
        <f>E8-F8</f>
        <v>25790.1</v>
      </c>
      <c r="H8" s="5">
        <v>1</v>
      </c>
      <c r="I8" s="7">
        <f>E8*H8</f>
        <v>27147.5</v>
      </c>
      <c r="J8" s="7">
        <f>I8*0.05</f>
        <v>1357.375</v>
      </c>
      <c r="K8" s="7">
        <f>I8-J8</f>
        <v>25790.125</v>
      </c>
      <c r="L8" s="7">
        <v>1</v>
      </c>
      <c r="M8" s="13">
        <f>I8*L8</f>
        <v>27147.5</v>
      </c>
      <c r="N8" s="14">
        <f>M8*0.05</f>
        <v>1357.375</v>
      </c>
      <c r="O8" s="14">
        <f>M8-N8</f>
        <v>25790.125</v>
      </c>
    </row>
    <row r="9" spans="1:15" ht="24.2" customHeight="1">
      <c r="A9" s="1" t="s">
        <v>5</v>
      </c>
      <c r="B9" s="15">
        <v>18753.599999999999</v>
      </c>
      <c r="C9" s="4">
        <v>1.075583</v>
      </c>
      <c r="D9" s="16">
        <v>1.04</v>
      </c>
      <c r="E9" s="7">
        <f t="shared" ref="E9:E31" si="0">ROUND(B9*C9*D9,1)</f>
        <v>20977.9</v>
      </c>
      <c r="F9" s="7">
        <f t="shared" ref="F9:F31" si="1">ROUND(E9*0.05,1)</f>
        <v>1048.9000000000001</v>
      </c>
      <c r="G9" s="7">
        <f t="shared" ref="G9:G31" si="2">E9-F9</f>
        <v>19929</v>
      </c>
      <c r="H9" s="5">
        <v>1</v>
      </c>
      <c r="I9" s="7">
        <f t="shared" ref="I9:I31" si="3">E9*H9</f>
        <v>20977.9</v>
      </c>
      <c r="J9" s="7">
        <f t="shared" ref="J9:J31" si="4">I9*0.05</f>
        <v>1048.8950000000002</v>
      </c>
      <c r="K9" s="7">
        <f t="shared" ref="K9:K31" si="5">I9-J9</f>
        <v>19929.005000000001</v>
      </c>
      <c r="L9" s="7">
        <v>1</v>
      </c>
      <c r="M9" s="13">
        <f t="shared" ref="M9:M32" si="6">I9*L9</f>
        <v>20977.9</v>
      </c>
      <c r="N9" s="14">
        <f t="shared" ref="N9:N32" si="7">M9*0.05</f>
        <v>1048.8950000000002</v>
      </c>
      <c r="O9" s="14">
        <f t="shared" ref="O9:O31" si="8">M9-N9</f>
        <v>19929.005000000001</v>
      </c>
    </row>
    <row r="10" spans="1:15" ht="24.2" customHeight="1">
      <c r="A10" s="1" t="s">
        <v>6</v>
      </c>
      <c r="B10" s="15">
        <v>16000</v>
      </c>
      <c r="C10" s="4">
        <v>1.075583</v>
      </c>
      <c r="D10" s="16">
        <v>1.04</v>
      </c>
      <c r="E10" s="7">
        <f t="shared" si="0"/>
        <v>17897.7</v>
      </c>
      <c r="F10" s="7">
        <f t="shared" si="1"/>
        <v>894.9</v>
      </c>
      <c r="G10" s="7">
        <f t="shared" si="2"/>
        <v>17002.8</v>
      </c>
      <c r="H10" s="5">
        <v>1</v>
      </c>
      <c r="I10" s="7">
        <f t="shared" si="3"/>
        <v>17897.7</v>
      </c>
      <c r="J10" s="7">
        <f t="shared" si="4"/>
        <v>894.8850000000001</v>
      </c>
      <c r="K10" s="7">
        <f t="shared" si="5"/>
        <v>17002.815000000002</v>
      </c>
      <c r="L10" s="7">
        <v>1</v>
      </c>
      <c r="M10" s="13">
        <f t="shared" si="6"/>
        <v>17897.7</v>
      </c>
      <c r="N10" s="14">
        <f t="shared" si="7"/>
        <v>894.8850000000001</v>
      </c>
      <c r="O10" s="14">
        <f t="shared" si="8"/>
        <v>17002.815000000002</v>
      </c>
    </row>
    <row r="11" spans="1:15" ht="24.2" customHeight="1">
      <c r="A11" s="1" t="s">
        <v>7</v>
      </c>
      <c r="B11" s="15">
        <v>22642.9</v>
      </c>
      <c r="C11" s="4">
        <v>1.075583</v>
      </c>
      <c r="D11" s="16">
        <v>1.04</v>
      </c>
      <c r="E11" s="7">
        <f t="shared" si="0"/>
        <v>25328.5</v>
      </c>
      <c r="F11" s="7">
        <f t="shared" si="1"/>
        <v>1266.4000000000001</v>
      </c>
      <c r="G11" s="7">
        <f t="shared" si="2"/>
        <v>24062.1</v>
      </c>
      <c r="H11" s="5">
        <v>1</v>
      </c>
      <c r="I11" s="7">
        <f t="shared" si="3"/>
        <v>25328.5</v>
      </c>
      <c r="J11" s="7">
        <f t="shared" si="4"/>
        <v>1266.4250000000002</v>
      </c>
      <c r="K11" s="7">
        <f t="shared" si="5"/>
        <v>24062.075000000001</v>
      </c>
      <c r="L11" s="7">
        <v>1</v>
      </c>
      <c r="M11" s="13">
        <f t="shared" si="6"/>
        <v>25328.5</v>
      </c>
      <c r="N11" s="14">
        <f t="shared" si="7"/>
        <v>1266.4250000000002</v>
      </c>
      <c r="O11" s="14">
        <f t="shared" si="8"/>
        <v>24062.075000000001</v>
      </c>
    </row>
    <row r="12" spans="1:15" ht="24.2" customHeight="1">
      <c r="A12" s="1" t="s">
        <v>8</v>
      </c>
      <c r="B12" s="15">
        <v>8700</v>
      </c>
      <c r="C12" s="4">
        <v>1.075583</v>
      </c>
      <c r="D12" s="16">
        <v>1.04</v>
      </c>
      <c r="E12" s="7">
        <f t="shared" si="0"/>
        <v>9731.9</v>
      </c>
      <c r="F12" s="7">
        <f t="shared" si="1"/>
        <v>486.6</v>
      </c>
      <c r="G12" s="7">
        <f t="shared" si="2"/>
        <v>9245.2999999999993</v>
      </c>
      <c r="H12" s="5">
        <v>1</v>
      </c>
      <c r="I12" s="7">
        <f t="shared" si="3"/>
        <v>9731.9</v>
      </c>
      <c r="J12" s="7">
        <f t="shared" si="4"/>
        <v>486.59500000000003</v>
      </c>
      <c r="K12" s="7">
        <f t="shared" si="5"/>
        <v>9245.3050000000003</v>
      </c>
      <c r="L12" s="7">
        <v>1</v>
      </c>
      <c r="M12" s="13">
        <f t="shared" si="6"/>
        <v>9731.9</v>
      </c>
      <c r="N12" s="14">
        <f t="shared" si="7"/>
        <v>486.59500000000003</v>
      </c>
      <c r="O12" s="14">
        <f t="shared" si="8"/>
        <v>9245.3050000000003</v>
      </c>
    </row>
    <row r="13" spans="1:15" ht="24.2" customHeight="1">
      <c r="A13" s="1" t="s">
        <v>9</v>
      </c>
      <c r="B13" s="15">
        <v>22010.3</v>
      </c>
      <c r="C13" s="4">
        <v>1.075583</v>
      </c>
      <c r="D13" s="16">
        <v>1.04</v>
      </c>
      <c r="E13" s="7">
        <f t="shared" si="0"/>
        <v>24620.9</v>
      </c>
      <c r="F13" s="7">
        <f t="shared" si="1"/>
        <v>1231</v>
      </c>
      <c r="G13" s="7">
        <f t="shared" si="2"/>
        <v>23389.9</v>
      </c>
      <c r="H13" s="5">
        <v>1</v>
      </c>
      <c r="I13" s="7">
        <f t="shared" si="3"/>
        <v>24620.9</v>
      </c>
      <c r="J13" s="7">
        <f t="shared" si="4"/>
        <v>1231.0450000000001</v>
      </c>
      <c r="K13" s="7">
        <f t="shared" si="5"/>
        <v>23389.855000000003</v>
      </c>
      <c r="L13" s="7">
        <v>1</v>
      </c>
      <c r="M13" s="13">
        <f t="shared" si="6"/>
        <v>24620.9</v>
      </c>
      <c r="N13" s="14">
        <f t="shared" si="7"/>
        <v>1231.0450000000001</v>
      </c>
      <c r="O13" s="14">
        <f t="shared" si="8"/>
        <v>23389.855000000003</v>
      </c>
    </row>
    <row r="14" spans="1:15" ht="24.2" customHeight="1">
      <c r="A14" s="1" t="s">
        <v>10</v>
      </c>
      <c r="B14" s="15">
        <v>16948.704510000003</v>
      </c>
      <c r="C14" s="4">
        <v>1.075583</v>
      </c>
      <c r="D14" s="16">
        <v>1.04</v>
      </c>
      <c r="E14" s="7">
        <f t="shared" si="0"/>
        <v>18958.900000000001</v>
      </c>
      <c r="F14" s="7">
        <f t="shared" si="1"/>
        <v>947.9</v>
      </c>
      <c r="G14" s="7">
        <f t="shared" si="2"/>
        <v>18011</v>
      </c>
      <c r="H14" s="5">
        <v>1</v>
      </c>
      <c r="I14" s="7">
        <f t="shared" si="3"/>
        <v>18958.900000000001</v>
      </c>
      <c r="J14" s="7">
        <f t="shared" si="4"/>
        <v>947.94500000000016</v>
      </c>
      <c r="K14" s="7">
        <f t="shared" si="5"/>
        <v>18010.955000000002</v>
      </c>
      <c r="L14" s="7">
        <v>1</v>
      </c>
      <c r="M14" s="13">
        <f t="shared" si="6"/>
        <v>18958.900000000001</v>
      </c>
      <c r="N14" s="14">
        <f t="shared" si="7"/>
        <v>947.94500000000016</v>
      </c>
      <c r="O14" s="14">
        <f t="shared" si="8"/>
        <v>18010.955000000002</v>
      </c>
    </row>
    <row r="15" spans="1:15" ht="24.2" customHeight="1">
      <c r="A15" s="1" t="s">
        <v>26</v>
      </c>
      <c r="B15" s="15">
        <v>17685.7</v>
      </c>
      <c r="C15" s="4">
        <v>1.075583</v>
      </c>
      <c r="D15" s="16">
        <v>1.04</v>
      </c>
      <c r="E15" s="7">
        <f t="shared" si="0"/>
        <v>19783.3</v>
      </c>
      <c r="F15" s="7">
        <f t="shared" si="1"/>
        <v>989.2</v>
      </c>
      <c r="G15" s="7">
        <f t="shared" si="2"/>
        <v>18794.099999999999</v>
      </c>
      <c r="H15" s="5">
        <v>1</v>
      </c>
      <c r="I15" s="7">
        <f t="shared" si="3"/>
        <v>19783.3</v>
      </c>
      <c r="J15" s="7">
        <f t="shared" si="4"/>
        <v>989.16499999999996</v>
      </c>
      <c r="K15" s="7">
        <f t="shared" si="5"/>
        <v>18794.134999999998</v>
      </c>
      <c r="L15" s="7">
        <v>1</v>
      </c>
      <c r="M15" s="13">
        <f t="shared" si="6"/>
        <v>19783.3</v>
      </c>
      <c r="N15" s="14">
        <f t="shared" si="7"/>
        <v>989.16499999999996</v>
      </c>
      <c r="O15" s="14">
        <f t="shared" si="8"/>
        <v>18794.134999999998</v>
      </c>
    </row>
    <row r="16" spans="1:15" ht="24.2" customHeight="1">
      <c r="A16" s="1" t="s">
        <v>11</v>
      </c>
      <c r="B16" s="15">
        <v>15900</v>
      </c>
      <c r="C16" s="4">
        <v>1.075583</v>
      </c>
      <c r="D16" s="16">
        <v>1.04</v>
      </c>
      <c r="E16" s="7">
        <f t="shared" si="0"/>
        <v>17785.8</v>
      </c>
      <c r="F16" s="7">
        <f t="shared" si="1"/>
        <v>889.3</v>
      </c>
      <c r="G16" s="7">
        <f t="shared" si="2"/>
        <v>16896.5</v>
      </c>
      <c r="H16" s="5">
        <v>1</v>
      </c>
      <c r="I16" s="7">
        <f t="shared" si="3"/>
        <v>17785.8</v>
      </c>
      <c r="J16" s="7">
        <f t="shared" si="4"/>
        <v>889.29</v>
      </c>
      <c r="K16" s="7">
        <f t="shared" si="5"/>
        <v>16896.509999999998</v>
      </c>
      <c r="L16" s="7">
        <v>1</v>
      </c>
      <c r="M16" s="13">
        <f t="shared" si="6"/>
        <v>17785.8</v>
      </c>
      <c r="N16" s="14">
        <f t="shared" si="7"/>
        <v>889.29</v>
      </c>
      <c r="O16" s="14">
        <f t="shared" si="8"/>
        <v>16896.509999999998</v>
      </c>
    </row>
    <row r="17" spans="1:15" ht="24.2" customHeight="1">
      <c r="A17" s="1" t="s">
        <v>12</v>
      </c>
      <c r="B17" s="15">
        <v>11100.4</v>
      </c>
      <c r="C17" s="4">
        <v>1.075583</v>
      </c>
      <c r="D17" s="16">
        <v>1.04</v>
      </c>
      <c r="E17" s="7">
        <f t="shared" si="0"/>
        <v>12417</v>
      </c>
      <c r="F17" s="7">
        <f t="shared" si="1"/>
        <v>620.9</v>
      </c>
      <c r="G17" s="7">
        <f t="shared" si="2"/>
        <v>11796.1</v>
      </c>
      <c r="H17" s="5">
        <v>1</v>
      </c>
      <c r="I17" s="7">
        <f t="shared" si="3"/>
        <v>12417</v>
      </c>
      <c r="J17" s="7">
        <f t="shared" si="4"/>
        <v>620.85</v>
      </c>
      <c r="K17" s="7">
        <f t="shared" si="5"/>
        <v>11796.15</v>
      </c>
      <c r="L17" s="7">
        <v>1</v>
      </c>
      <c r="M17" s="13">
        <f t="shared" si="6"/>
        <v>12417</v>
      </c>
      <c r="N17" s="14">
        <f t="shared" si="7"/>
        <v>620.85</v>
      </c>
      <c r="O17" s="14">
        <f t="shared" si="8"/>
        <v>11796.15</v>
      </c>
    </row>
    <row r="18" spans="1:15" ht="24.2" customHeight="1">
      <c r="A18" s="1" t="s">
        <v>27</v>
      </c>
      <c r="B18" s="15">
        <v>9360.6441500000001</v>
      </c>
      <c r="C18" s="4">
        <v>1.075583</v>
      </c>
      <c r="D18" s="16">
        <v>1.04</v>
      </c>
      <c r="E18" s="7">
        <f t="shared" si="0"/>
        <v>10470.9</v>
      </c>
      <c r="F18" s="7">
        <f t="shared" si="1"/>
        <v>523.5</v>
      </c>
      <c r="G18" s="7">
        <f t="shared" si="2"/>
        <v>9947.4</v>
      </c>
      <c r="H18" s="5">
        <v>1</v>
      </c>
      <c r="I18" s="7">
        <f t="shared" si="3"/>
        <v>10470.9</v>
      </c>
      <c r="J18" s="7">
        <f t="shared" si="4"/>
        <v>523.54499999999996</v>
      </c>
      <c r="K18" s="7">
        <f t="shared" si="5"/>
        <v>9947.3549999999996</v>
      </c>
      <c r="L18" s="7">
        <v>1</v>
      </c>
      <c r="M18" s="13">
        <f t="shared" si="6"/>
        <v>10470.9</v>
      </c>
      <c r="N18" s="14">
        <f t="shared" si="7"/>
        <v>523.54499999999996</v>
      </c>
      <c r="O18" s="14">
        <f t="shared" si="8"/>
        <v>9947.3549999999996</v>
      </c>
    </row>
    <row r="19" spans="1:15" ht="24.2" customHeight="1">
      <c r="A19" s="1" t="s">
        <v>13</v>
      </c>
      <c r="B19" s="15">
        <v>5105.4359999999997</v>
      </c>
      <c r="C19" s="4">
        <v>1.075583</v>
      </c>
      <c r="D19" s="16">
        <v>1.04</v>
      </c>
      <c r="E19" s="7">
        <f t="shared" si="0"/>
        <v>5711</v>
      </c>
      <c r="F19" s="7">
        <f t="shared" si="1"/>
        <v>285.60000000000002</v>
      </c>
      <c r="G19" s="7">
        <f t="shared" si="2"/>
        <v>5425.4</v>
      </c>
      <c r="H19" s="5">
        <v>1</v>
      </c>
      <c r="I19" s="7">
        <f t="shared" si="3"/>
        <v>5711</v>
      </c>
      <c r="J19" s="7">
        <f t="shared" si="4"/>
        <v>285.55</v>
      </c>
      <c r="K19" s="7">
        <f t="shared" si="5"/>
        <v>5425.45</v>
      </c>
      <c r="L19" s="7">
        <v>1</v>
      </c>
      <c r="M19" s="13">
        <f t="shared" si="6"/>
        <v>5711</v>
      </c>
      <c r="N19" s="14">
        <f t="shared" si="7"/>
        <v>285.55</v>
      </c>
      <c r="O19" s="14">
        <f t="shared" si="8"/>
        <v>5425.45</v>
      </c>
    </row>
    <row r="20" spans="1:15" ht="24.2" customHeight="1">
      <c r="A20" s="1" t="s">
        <v>28</v>
      </c>
      <c r="B20" s="15">
        <v>10990.8</v>
      </c>
      <c r="C20" s="4">
        <v>1.075583</v>
      </c>
      <c r="D20" s="16">
        <v>1.04</v>
      </c>
      <c r="E20" s="7">
        <f t="shared" si="0"/>
        <v>12294.4</v>
      </c>
      <c r="F20" s="7">
        <f t="shared" si="1"/>
        <v>614.70000000000005</v>
      </c>
      <c r="G20" s="7">
        <f t="shared" si="2"/>
        <v>11679.699999999999</v>
      </c>
      <c r="H20" s="5">
        <v>1</v>
      </c>
      <c r="I20" s="7">
        <f t="shared" si="3"/>
        <v>12294.4</v>
      </c>
      <c r="J20" s="7">
        <f t="shared" si="4"/>
        <v>614.72</v>
      </c>
      <c r="K20" s="7">
        <f t="shared" si="5"/>
        <v>11679.68</v>
      </c>
      <c r="L20" s="7">
        <v>1</v>
      </c>
      <c r="M20" s="13">
        <f t="shared" si="6"/>
        <v>12294.4</v>
      </c>
      <c r="N20" s="14">
        <f t="shared" si="7"/>
        <v>614.72</v>
      </c>
      <c r="O20" s="14">
        <f t="shared" si="8"/>
        <v>11679.68</v>
      </c>
    </row>
    <row r="21" spans="1:15" ht="24.2" customHeight="1">
      <c r="A21" s="1" t="s">
        <v>29</v>
      </c>
      <c r="B21" s="15">
        <v>43284.824479999996</v>
      </c>
      <c r="C21" s="4">
        <v>1.075583</v>
      </c>
      <c r="D21" s="16">
        <v>1.04</v>
      </c>
      <c r="E21" s="7">
        <f t="shared" si="0"/>
        <v>48418.7</v>
      </c>
      <c r="F21" s="7">
        <f t="shared" si="1"/>
        <v>2420.9</v>
      </c>
      <c r="G21" s="7">
        <f t="shared" si="2"/>
        <v>45997.799999999996</v>
      </c>
      <c r="H21" s="5">
        <v>1</v>
      </c>
      <c r="I21" s="7">
        <f t="shared" si="3"/>
        <v>48418.7</v>
      </c>
      <c r="J21" s="7">
        <f t="shared" si="4"/>
        <v>2420.9349999999999</v>
      </c>
      <c r="K21" s="7">
        <f t="shared" si="5"/>
        <v>45997.764999999999</v>
      </c>
      <c r="L21" s="7">
        <v>1</v>
      </c>
      <c r="M21" s="13">
        <f t="shared" si="6"/>
        <v>48418.7</v>
      </c>
      <c r="N21" s="14">
        <f t="shared" si="7"/>
        <v>2420.9349999999999</v>
      </c>
      <c r="O21" s="14">
        <f t="shared" si="8"/>
        <v>45997.764999999999</v>
      </c>
    </row>
    <row r="22" spans="1:15" ht="24.2" customHeight="1">
      <c r="A22" s="1" t="s">
        <v>14</v>
      </c>
      <c r="B22" s="15">
        <v>41899.412479999999</v>
      </c>
      <c r="C22" s="4">
        <v>1.075583</v>
      </c>
      <c r="D22" s="16">
        <v>1.04</v>
      </c>
      <c r="E22" s="7">
        <f t="shared" si="0"/>
        <v>46868.9</v>
      </c>
      <c r="F22" s="7">
        <f t="shared" si="1"/>
        <v>2343.4</v>
      </c>
      <c r="G22" s="7">
        <f t="shared" si="2"/>
        <v>44525.5</v>
      </c>
      <c r="H22" s="5">
        <v>1</v>
      </c>
      <c r="I22" s="7">
        <f t="shared" si="3"/>
        <v>46868.9</v>
      </c>
      <c r="J22" s="7">
        <f t="shared" si="4"/>
        <v>2343.4450000000002</v>
      </c>
      <c r="K22" s="7">
        <f t="shared" si="5"/>
        <v>44525.455000000002</v>
      </c>
      <c r="L22" s="7">
        <v>1</v>
      </c>
      <c r="M22" s="13">
        <f t="shared" si="6"/>
        <v>46868.9</v>
      </c>
      <c r="N22" s="14">
        <f t="shared" si="7"/>
        <v>2343.4450000000002</v>
      </c>
      <c r="O22" s="14">
        <f t="shared" si="8"/>
        <v>44525.455000000002</v>
      </c>
    </row>
    <row r="23" spans="1:15" ht="24.2" customHeight="1">
      <c r="A23" s="3" t="s">
        <v>15</v>
      </c>
      <c r="B23" s="15">
        <v>33400</v>
      </c>
      <c r="C23" s="4">
        <v>1.075583</v>
      </c>
      <c r="D23" s="16">
        <v>1.04</v>
      </c>
      <c r="E23" s="7">
        <f t="shared" si="0"/>
        <v>37361.5</v>
      </c>
      <c r="F23" s="7">
        <f t="shared" si="1"/>
        <v>1868.1</v>
      </c>
      <c r="G23" s="7">
        <f t="shared" si="2"/>
        <v>35493.4</v>
      </c>
      <c r="H23" s="5">
        <v>1</v>
      </c>
      <c r="I23" s="7">
        <f t="shared" si="3"/>
        <v>37361.5</v>
      </c>
      <c r="J23" s="7">
        <f t="shared" si="4"/>
        <v>1868.075</v>
      </c>
      <c r="K23" s="7">
        <f t="shared" si="5"/>
        <v>35493.425000000003</v>
      </c>
      <c r="L23" s="7">
        <v>1</v>
      </c>
      <c r="M23" s="13">
        <f t="shared" si="6"/>
        <v>37361.5</v>
      </c>
      <c r="N23" s="14">
        <f t="shared" si="7"/>
        <v>1868.075</v>
      </c>
      <c r="O23" s="14">
        <f t="shared" si="8"/>
        <v>35493.425000000003</v>
      </c>
    </row>
    <row r="24" spans="1:15" ht="24.2" customHeight="1">
      <c r="A24" s="3" t="s">
        <v>16</v>
      </c>
      <c r="B24" s="15">
        <v>45000</v>
      </c>
      <c r="C24" s="4">
        <v>1.075583</v>
      </c>
      <c r="D24" s="16">
        <v>1.04</v>
      </c>
      <c r="E24" s="7">
        <f t="shared" si="0"/>
        <v>50337.3</v>
      </c>
      <c r="F24" s="7">
        <f t="shared" si="1"/>
        <v>2516.9</v>
      </c>
      <c r="G24" s="7">
        <f t="shared" si="2"/>
        <v>47820.4</v>
      </c>
      <c r="H24" s="5">
        <v>1</v>
      </c>
      <c r="I24" s="7">
        <f t="shared" si="3"/>
        <v>50337.3</v>
      </c>
      <c r="J24" s="7">
        <f t="shared" si="4"/>
        <v>2516.8650000000002</v>
      </c>
      <c r="K24" s="7">
        <f t="shared" si="5"/>
        <v>47820.435000000005</v>
      </c>
      <c r="L24" s="7">
        <v>1</v>
      </c>
      <c r="M24" s="13">
        <f t="shared" si="6"/>
        <v>50337.3</v>
      </c>
      <c r="N24" s="14">
        <f t="shared" si="7"/>
        <v>2516.8650000000002</v>
      </c>
      <c r="O24" s="14">
        <f t="shared" si="8"/>
        <v>47820.435000000005</v>
      </c>
    </row>
    <row r="25" spans="1:15" ht="24.2" customHeight="1">
      <c r="A25" s="1" t="s">
        <v>17</v>
      </c>
      <c r="B25" s="15">
        <v>32667.59</v>
      </c>
      <c r="C25" s="4">
        <v>1.075583</v>
      </c>
      <c r="D25" s="16">
        <v>1.04</v>
      </c>
      <c r="E25" s="7">
        <f t="shared" si="0"/>
        <v>36542.199999999997</v>
      </c>
      <c r="F25" s="7">
        <f t="shared" si="1"/>
        <v>1827.1</v>
      </c>
      <c r="G25" s="7">
        <f t="shared" si="2"/>
        <v>34715.1</v>
      </c>
      <c r="H25" s="5">
        <v>1</v>
      </c>
      <c r="I25" s="7">
        <f t="shared" si="3"/>
        <v>36542.199999999997</v>
      </c>
      <c r="J25" s="7">
        <f t="shared" si="4"/>
        <v>1827.11</v>
      </c>
      <c r="K25" s="7">
        <f t="shared" si="5"/>
        <v>34715.089999999997</v>
      </c>
      <c r="L25" s="7">
        <v>1</v>
      </c>
      <c r="M25" s="13">
        <f t="shared" si="6"/>
        <v>36542.199999999997</v>
      </c>
      <c r="N25" s="14">
        <f t="shared" si="7"/>
        <v>1827.11</v>
      </c>
      <c r="O25" s="14">
        <f t="shared" si="8"/>
        <v>34715.089999999997</v>
      </c>
    </row>
    <row r="26" spans="1:15" ht="35.25" customHeight="1">
      <c r="A26" s="1" t="s">
        <v>18</v>
      </c>
      <c r="B26" s="15">
        <v>8689</v>
      </c>
      <c r="C26" s="4">
        <v>1.075583</v>
      </c>
      <c r="D26" s="16">
        <v>1.04</v>
      </c>
      <c r="E26" s="7">
        <f t="shared" si="0"/>
        <v>9719.6</v>
      </c>
      <c r="F26" s="7">
        <f t="shared" si="1"/>
        <v>486</v>
      </c>
      <c r="G26" s="7">
        <f t="shared" si="2"/>
        <v>9233.6</v>
      </c>
      <c r="H26" s="5">
        <v>1</v>
      </c>
      <c r="I26" s="7">
        <f t="shared" si="3"/>
        <v>9719.6</v>
      </c>
      <c r="J26" s="7">
        <f t="shared" si="4"/>
        <v>485.98</v>
      </c>
      <c r="K26" s="7">
        <f t="shared" si="5"/>
        <v>9233.6200000000008</v>
      </c>
      <c r="L26" s="7">
        <v>1</v>
      </c>
      <c r="M26" s="13">
        <f t="shared" si="6"/>
        <v>9719.6</v>
      </c>
      <c r="N26" s="14">
        <f t="shared" si="7"/>
        <v>485.98</v>
      </c>
      <c r="O26" s="14">
        <f t="shared" si="8"/>
        <v>9233.6200000000008</v>
      </c>
    </row>
    <row r="27" spans="1:15" ht="24" customHeight="1">
      <c r="A27" s="1" t="s">
        <v>30</v>
      </c>
      <c r="B27" s="15">
        <v>5247.5931200000005</v>
      </c>
      <c r="C27" s="4">
        <v>1.075583</v>
      </c>
      <c r="D27" s="16">
        <v>1.04</v>
      </c>
      <c r="E27" s="7">
        <f t="shared" si="0"/>
        <v>5870</v>
      </c>
      <c r="F27" s="7">
        <f t="shared" si="1"/>
        <v>293.5</v>
      </c>
      <c r="G27" s="7">
        <f t="shared" si="2"/>
        <v>5576.5</v>
      </c>
      <c r="H27" s="5">
        <v>1</v>
      </c>
      <c r="I27" s="7">
        <f t="shared" si="3"/>
        <v>5870</v>
      </c>
      <c r="J27" s="7">
        <f t="shared" si="4"/>
        <v>293.5</v>
      </c>
      <c r="K27" s="7">
        <f t="shared" si="5"/>
        <v>5576.5</v>
      </c>
      <c r="L27" s="7">
        <v>1</v>
      </c>
      <c r="M27" s="13">
        <f t="shared" si="6"/>
        <v>5870</v>
      </c>
      <c r="N27" s="14">
        <f t="shared" si="7"/>
        <v>293.5</v>
      </c>
      <c r="O27" s="14">
        <f t="shared" si="8"/>
        <v>5576.5</v>
      </c>
    </row>
    <row r="28" spans="1:15" ht="27.75" customHeight="1">
      <c r="A28" s="1" t="s">
        <v>31</v>
      </c>
      <c r="B28" s="15">
        <v>903.00549999999998</v>
      </c>
      <c r="C28" s="4">
        <v>1.075583</v>
      </c>
      <c r="D28" s="16">
        <v>1.04</v>
      </c>
      <c r="E28" s="7">
        <f t="shared" si="0"/>
        <v>1010.1</v>
      </c>
      <c r="F28" s="7">
        <f t="shared" si="1"/>
        <v>50.5</v>
      </c>
      <c r="G28" s="7">
        <f t="shared" si="2"/>
        <v>959.6</v>
      </c>
      <c r="H28" s="5">
        <v>1</v>
      </c>
      <c r="I28" s="7">
        <f t="shared" si="3"/>
        <v>1010.1</v>
      </c>
      <c r="J28" s="7">
        <f t="shared" si="4"/>
        <v>50.505000000000003</v>
      </c>
      <c r="K28" s="7">
        <f t="shared" si="5"/>
        <v>959.59500000000003</v>
      </c>
      <c r="L28" s="7">
        <v>1</v>
      </c>
      <c r="M28" s="13">
        <f t="shared" si="6"/>
        <v>1010.1</v>
      </c>
      <c r="N28" s="14">
        <f t="shared" si="7"/>
        <v>50.505000000000003</v>
      </c>
      <c r="O28" s="14">
        <f t="shared" si="8"/>
        <v>959.59500000000003</v>
      </c>
    </row>
    <row r="29" spans="1:15" ht="22.9" customHeight="1">
      <c r="A29" s="1" t="s">
        <v>19</v>
      </c>
      <c r="B29" s="15">
        <v>14854.63812</v>
      </c>
      <c r="C29" s="4">
        <v>1.075583</v>
      </c>
      <c r="D29" s="16">
        <v>1.04</v>
      </c>
      <c r="E29" s="7">
        <f t="shared" si="0"/>
        <v>16616.5</v>
      </c>
      <c r="F29" s="7">
        <f t="shared" si="1"/>
        <v>830.8</v>
      </c>
      <c r="G29" s="7">
        <f t="shared" si="2"/>
        <v>15785.7</v>
      </c>
      <c r="H29" s="5">
        <v>1</v>
      </c>
      <c r="I29" s="7">
        <f t="shared" si="3"/>
        <v>16616.5</v>
      </c>
      <c r="J29" s="7">
        <f t="shared" si="4"/>
        <v>830.82500000000005</v>
      </c>
      <c r="K29" s="7">
        <f t="shared" si="5"/>
        <v>15785.674999999999</v>
      </c>
      <c r="L29" s="7">
        <v>1</v>
      </c>
      <c r="M29" s="13">
        <f t="shared" si="6"/>
        <v>16616.5</v>
      </c>
      <c r="N29" s="14">
        <f t="shared" si="7"/>
        <v>830.82500000000005</v>
      </c>
      <c r="O29" s="14">
        <f t="shared" si="8"/>
        <v>15785.674999999999</v>
      </c>
    </row>
    <row r="30" spans="1:15" ht="24" customHeight="1">
      <c r="A30" s="1" t="s">
        <v>32</v>
      </c>
      <c r="B30" s="15">
        <v>319.69433000000004</v>
      </c>
      <c r="C30" s="4">
        <v>1.075583</v>
      </c>
      <c r="D30" s="16">
        <v>1.04</v>
      </c>
      <c r="E30" s="7">
        <f t="shared" si="0"/>
        <v>357.6</v>
      </c>
      <c r="F30" s="7">
        <f t="shared" si="1"/>
        <v>17.899999999999999</v>
      </c>
      <c r="G30" s="7">
        <f t="shared" si="2"/>
        <v>339.70000000000005</v>
      </c>
      <c r="H30" s="5">
        <v>1</v>
      </c>
      <c r="I30" s="7">
        <f t="shared" si="3"/>
        <v>357.6</v>
      </c>
      <c r="J30" s="7">
        <f t="shared" si="4"/>
        <v>17.880000000000003</v>
      </c>
      <c r="K30" s="7">
        <f t="shared" si="5"/>
        <v>339.72</v>
      </c>
      <c r="L30" s="7">
        <v>1</v>
      </c>
      <c r="M30" s="13">
        <f t="shared" si="6"/>
        <v>357.6</v>
      </c>
      <c r="N30" s="14">
        <f t="shared" si="7"/>
        <v>17.880000000000003</v>
      </c>
      <c r="O30" s="14">
        <f t="shared" si="8"/>
        <v>339.72</v>
      </c>
    </row>
    <row r="31" spans="1:15" ht="21.6" customHeight="1">
      <c r="A31" s="1" t="s">
        <v>33</v>
      </c>
      <c r="B31" s="15">
        <v>5.4562700000000008</v>
      </c>
      <c r="C31" s="4">
        <v>1.075583</v>
      </c>
      <c r="D31" s="16">
        <v>1.04</v>
      </c>
      <c r="E31" s="7">
        <f t="shared" si="0"/>
        <v>6.1</v>
      </c>
      <c r="F31" s="7">
        <f t="shared" si="1"/>
        <v>0.3</v>
      </c>
      <c r="G31" s="7">
        <f t="shared" si="2"/>
        <v>5.8</v>
      </c>
      <c r="H31" s="5">
        <v>1</v>
      </c>
      <c r="I31" s="7">
        <f t="shared" si="3"/>
        <v>6.1</v>
      </c>
      <c r="J31" s="7">
        <f t="shared" si="4"/>
        <v>0.30499999999999999</v>
      </c>
      <c r="K31" s="7">
        <f t="shared" si="5"/>
        <v>5.7949999999999999</v>
      </c>
      <c r="L31" s="7">
        <v>1</v>
      </c>
      <c r="M31" s="13">
        <f t="shared" si="6"/>
        <v>6.1</v>
      </c>
      <c r="N31" s="14">
        <f t="shared" si="7"/>
        <v>0.30499999999999999</v>
      </c>
      <c r="O31" s="14">
        <f t="shared" si="8"/>
        <v>5.7949999999999999</v>
      </c>
    </row>
    <row r="32" spans="1:15" ht="20.25" customHeight="1">
      <c r="A32" s="1" t="s">
        <v>20</v>
      </c>
      <c r="B32" s="17"/>
      <c r="C32" s="16"/>
      <c r="D32" s="16"/>
      <c r="E32" s="14"/>
      <c r="F32" s="14"/>
      <c r="G32" s="7">
        <v>23811.7</v>
      </c>
      <c r="H32" s="5"/>
      <c r="I32" s="14"/>
      <c r="J32" s="12"/>
      <c r="K32" s="7">
        <v>23811.7</v>
      </c>
      <c r="L32" s="7"/>
      <c r="M32" s="13">
        <f t="shared" si="6"/>
        <v>0</v>
      </c>
      <c r="N32" s="14">
        <f t="shared" si="7"/>
        <v>0</v>
      </c>
      <c r="O32" s="14">
        <v>23811.7</v>
      </c>
    </row>
    <row r="33" spans="1:15" ht="21.75" customHeight="1">
      <c r="A33" s="2" t="s">
        <v>21</v>
      </c>
      <c r="B33" s="18">
        <f>SUM(B8:B32)</f>
        <v>425738.69751000009</v>
      </c>
      <c r="C33" s="4">
        <v>1.075583</v>
      </c>
      <c r="D33" s="19">
        <v>1.04</v>
      </c>
      <c r="E33" s="18">
        <f t="shared" ref="E33:O33" si="9">SUM(E8:E32)</f>
        <v>476234.1999999999</v>
      </c>
      <c r="F33" s="18">
        <f t="shared" ref="F33" si="10">SUM(F8:F32)</f>
        <v>23811.7</v>
      </c>
      <c r="G33" s="18">
        <f>SUM(G8:G32)</f>
        <v>476234.2</v>
      </c>
      <c r="H33" s="18">
        <v>1</v>
      </c>
      <c r="I33" s="18">
        <f t="shared" si="9"/>
        <v>476234.1999999999</v>
      </c>
      <c r="J33" s="18">
        <f t="shared" si="9"/>
        <v>23811.710000000006</v>
      </c>
      <c r="K33" s="18">
        <f t="shared" si="9"/>
        <v>476234.19</v>
      </c>
      <c r="L33" s="18">
        <v>1</v>
      </c>
      <c r="M33" s="18">
        <f t="shared" si="9"/>
        <v>476234.1999999999</v>
      </c>
      <c r="N33" s="18">
        <f t="shared" si="9"/>
        <v>23811.710000000006</v>
      </c>
      <c r="O33" s="20">
        <f t="shared" si="9"/>
        <v>476234.19</v>
      </c>
    </row>
  </sheetData>
  <mergeCells count="16">
    <mergeCell ref="O5:O6"/>
    <mergeCell ref="M5:M6"/>
    <mergeCell ref="L4:O4"/>
    <mergeCell ref="A2:O2"/>
    <mergeCell ref="A3:M3"/>
    <mergeCell ref="A4:A6"/>
    <mergeCell ref="B4:B6"/>
    <mergeCell ref="C4:G4"/>
    <mergeCell ref="C5:C6"/>
    <mergeCell ref="D5:D6"/>
    <mergeCell ref="E5:E6"/>
    <mergeCell ref="G5:G6"/>
    <mergeCell ref="H4:K4"/>
    <mergeCell ref="H5:H6"/>
    <mergeCell ref="I5:I6"/>
    <mergeCell ref="K5:K6"/>
  </mergeCells>
  <pageMargins left="0.39370078740157483" right="0.39370078740157483" top="0.39370078740157483" bottom="0.3937007874015748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2017-10-11T14:37:17Z</dcterms:modified>
</cp:coreProperties>
</file>