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Лист1!$9:$11</definedName>
    <definedName name="_xlnm.Print_Area" localSheetId="0">Лист1!$A$1:$I$37</definedName>
  </definedNames>
  <calcPr calcId="125725"/>
</workbook>
</file>

<file path=xl/calcChain.xml><?xml version="1.0" encoding="utf-8"?>
<calcChain xmlns="http://schemas.openxmlformats.org/spreadsheetml/2006/main">
  <c r="D31" i="9"/>
  <c r="D27"/>
  <c r="C31"/>
  <c r="C27"/>
  <c r="C15"/>
  <c r="C21"/>
  <c r="D32"/>
  <c r="C32"/>
  <c r="D33" l="1"/>
  <c r="C33"/>
  <c r="C34" l="1"/>
  <c r="C35"/>
  <c r="H27" l="1"/>
  <c r="H26" s="1"/>
  <c r="H25" s="1"/>
  <c r="H24" s="1"/>
  <c r="E26"/>
  <c r="E25" s="1"/>
  <c r="E24" s="1"/>
  <c r="H22"/>
  <c r="H21" s="1"/>
  <c r="G22"/>
  <c r="G21" s="1"/>
  <c r="H16"/>
  <c r="H15" s="1"/>
  <c r="G16"/>
  <c r="G15" s="1"/>
  <c r="H14"/>
  <c r="H13" s="1"/>
  <c r="G14"/>
  <c r="G13" s="1"/>
  <c r="E19"/>
  <c r="F19"/>
  <c r="G19"/>
  <c r="H19"/>
  <c r="E21"/>
  <c r="F21"/>
  <c r="E15"/>
  <c r="F15"/>
  <c r="E13"/>
  <c r="F13"/>
  <c r="D15"/>
  <c r="D21"/>
  <c r="D19"/>
  <c r="C19"/>
  <c r="C13"/>
  <c r="D13"/>
  <c r="D26"/>
  <c r="D25" s="1"/>
  <c r="D24" s="1"/>
  <c r="D30"/>
  <c r="D29" s="1"/>
  <c r="D28" s="1"/>
  <c r="F12" l="1"/>
  <c r="C17"/>
  <c r="G12"/>
  <c r="F17"/>
  <c r="H12"/>
  <c r="D12"/>
  <c r="C12"/>
  <c r="D18"/>
  <c r="D23"/>
  <c r="F18"/>
  <c r="H18"/>
  <c r="H17"/>
  <c r="E18"/>
  <c r="E30"/>
  <c r="E29" s="1"/>
  <c r="E28" s="1"/>
  <c r="E23" s="1"/>
  <c r="E12"/>
  <c r="F30"/>
  <c r="F29" s="1"/>
  <c r="F28" s="1"/>
  <c r="H31"/>
  <c r="H30" s="1"/>
  <c r="H29" s="1"/>
  <c r="H28" s="1"/>
  <c r="H23" s="1"/>
  <c r="G17"/>
  <c r="G18"/>
  <c r="C18"/>
  <c r="F26"/>
  <c r="F25" s="1"/>
  <c r="F24" s="1"/>
  <c r="C30"/>
  <c r="C29" s="1"/>
  <c r="C28" s="1"/>
  <c r="E17"/>
  <c r="D17"/>
  <c r="D37" s="1"/>
  <c r="H37" l="1"/>
  <c r="E37"/>
  <c r="F23"/>
  <c r="F37" s="1"/>
  <c r="G31"/>
  <c r="G30" s="1"/>
  <c r="G29" s="1"/>
  <c r="G28" s="1"/>
  <c r="C26"/>
  <c r="C25" s="1"/>
  <c r="C24" s="1"/>
  <c r="C23" s="1"/>
  <c r="C37" s="1"/>
  <c r="G27"/>
  <c r="G26" s="1"/>
  <c r="G25" s="1"/>
  <c r="G24" s="1"/>
  <c r="G23" l="1"/>
  <c r="G37" s="1"/>
</calcChain>
</file>

<file path=xl/sharedStrings.xml><?xml version="1.0" encoding="utf-8"?>
<sst xmlns="http://schemas.openxmlformats.org/spreadsheetml/2006/main" count="66" uniqueCount="63">
  <si>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</si>
  <si>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</si>
  <si>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</si>
  <si>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</si>
  <si>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</si>
  <si>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</si>
  <si>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</si>
  <si>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</si>
  <si>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</si>
  <si>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</si>
  <si>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</si>
  <si>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</si>
  <si>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</si>
  <si>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</si>
  <si>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</si>
  <si>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</si>
  <si>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</si>
  <si>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</si>
  <si>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</si>
  <si>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</si>
  <si>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</si>
  <si>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</si>
  <si>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</si>
  <si>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</si>
  <si>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</si>
  <si>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</si>
  <si>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</si>
  <si>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</si>
  <si>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</si>
  <si>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</si>
  <si>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</si>
  <si>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</si>
  <si>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</si>
  <si>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</si>
  <si>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</si>
  <si>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</si>
  <si>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</si>
  <si>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</si>
  <si>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</si>
  <si>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</si>
  <si>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</si>
  <si>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</si>
  <si>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</si>
  <si>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</si>
  <si>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</si>
  <si>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</si>
  <si>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</si>
  <si>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</si>
  <si>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</si>
  <si>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</si>
  <si>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</si>
  <si>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</si>
  <si>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</si>
  <si>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</si>
  <si>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</si>
  <si>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</si>
  <si>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</si>
  <si>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</si>
  <si>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</si>
  <si>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>Направления профицита областного бюджета на плановый период 2019 года и источники финансирования дефицита областного бюджета на плановый период 2020 года</t>
  </si>
  <si>
    <t xml:space="preserve">                  к постановлению областного</t>
  </si>
  <si>
    <t xml:space="preserve">                  Приложение № 5</t>
  </si>
  <si>
    <t xml:space="preserve">                  Собрания депутатов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</si>
</sst>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164" fontId="11" fillId="0" borderId="17" xfId="0" applyNumberFormat="1" applyFont="1" applyFill="1" applyBorder="1" applyAlignment="1">
      <alignment vertical="center"/>
    </xf>
    <xf numFmtId="164" fontId="11" fillId="0" borderId="18" xfId="0" applyNumberFormat="1" applyFon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zoomScale="115" zoomScaleNormal="100" zoomScaleSheetLayoutView="115" workbookViewId="0">
      <selection activeCell="C4" sqref="C4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3" width="17.140625" style="2" customWidth="1"/>
    <col min="4" max="4" width="15.85546875" style="2" customWidth="1"/>
    <col min="5" max="8" width="14.7109375" style="2" hidden="1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12">
      <c r="C1" s="33" t="s">
        <v>61</v>
      </c>
      <c r="D1" s="32"/>
      <c r="G1" s="33"/>
    </row>
    <row r="2" spans="1:12">
      <c r="C2" s="25" t="s">
        <v>60</v>
      </c>
      <c r="D2" s="32"/>
      <c r="G2" s="25"/>
    </row>
    <row r="3" spans="1:12">
      <c r="C3" s="25" t="s">
        <v>62</v>
      </c>
      <c r="D3" s="30"/>
      <c r="E3" s="30"/>
      <c r="F3" s="30"/>
      <c r="G3" s="30"/>
      <c r="H3" s="30"/>
    </row>
    <row r="4" spans="1:12">
      <c r="C4" s="30"/>
      <c r="D4" s="30"/>
      <c r="E4" s="30"/>
      <c r="F4" s="30"/>
      <c r="G4" s="30"/>
      <c r="H4" s="30"/>
    </row>
    <row r="5" spans="1:12">
      <c r="C5" s="31"/>
      <c r="D5" s="31"/>
      <c r="E5" s="31"/>
      <c r="F5" s="31"/>
      <c r="G5" s="31"/>
      <c r="H5" s="31"/>
    </row>
    <row r="7" spans="1:12" ht="35.25" customHeight="1">
      <c r="A7" s="47" t="s">
        <v>59</v>
      </c>
      <c r="B7" s="47"/>
      <c r="C7" s="47"/>
      <c r="D7" s="47"/>
      <c r="E7" s="48"/>
      <c r="F7" s="48"/>
      <c r="G7" s="48"/>
      <c r="H7" s="48"/>
    </row>
    <row r="8" spans="1:12" ht="15.75" customHeight="1">
      <c r="A8" s="3"/>
      <c r="B8" s="3"/>
      <c r="C8" s="12"/>
      <c r="D8" s="12"/>
      <c r="E8" s="12"/>
      <c r="F8" s="12"/>
      <c r="G8" s="12"/>
      <c r="H8" s="12"/>
    </row>
    <row r="9" spans="1:12" ht="22.5" customHeight="1">
      <c r="A9" s="49" t="s">
        <v>0</v>
      </c>
      <c r="B9" s="49" t="s">
        <v>37</v>
      </c>
      <c r="C9" s="45" t="s">
        <v>38</v>
      </c>
      <c r="D9" s="46"/>
      <c r="E9" s="45" t="s">
        <v>46</v>
      </c>
      <c r="F9" s="46"/>
      <c r="G9" s="45" t="s">
        <v>38</v>
      </c>
      <c r="H9" s="46"/>
    </row>
    <row r="10" spans="1:12" ht="21" customHeight="1">
      <c r="A10" s="50"/>
      <c r="B10" s="50"/>
      <c r="C10" s="4" t="s">
        <v>47</v>
      </c>
      <c r="D10" s="5" t="s">
        <v>48</v>
      </c>
      <c r="E10" s="4" t="s">
        <v>36</v>
      </c>
      <c r="F10" s="5" t="s">
        <v>45</v>
      </c>
      <c r="G10" s="4" t="s">
        <v>47</v>
      </c>
      <c r="H10" s="5" t="s">
        <v>45</v>
      </c>
    </row>
    <row r="11" spans="1:12">
      <c r="A11" s="13">
        <v>1</v>
      </c>
      <c r="B11" s="13">
        <v>2</v>
      </c>
      <c r="C11" s="6">
        <v>3</v>
      </c>
      <c r="D11" s="7">
        <v>4</v>
      </c>
      <c r="E11" s="6">
        <v>5</v>
      </c>
      <c r="F11" s="7">
        <v>6</v>
      </c>
      <c r="G11" s="6">
        <v>3</v>
      </c>
      <c r="H11" s="7">
        <v>4</v>
      </c>
    </row>
    <row r="12" spans="1:12" ht="30" customHeight="1">
      <c r="A12" s="14" t="s">
        <v>1</v>
      </c>
      <c r="B12" s="15" t="s">
        <v>2</v>
      </c>
      <c r="C12" s="8">
        <f t="shared" ref="C12:H12" si="0">C13-C15</f>
        <v>-1172160</v>
      </c>
      <c r="D12" s="9">
        <f t="shared" si="0"/>
        <v>1454420</v>
      </c>
      <c r="E12" s="8">
        <f t="shared" si="0"/>
        <v>0</v>
      </c>
      <c r="F12" s="9">
        <f t="shared" si="0"/>
        <v>0</v>
      </c>
      <c r="G12" s="8">
        <f t="shared" si="0"/>
        <v>-1172160</v>
      </c>
      <c r="H12" s="9">
        <f t="shared" si="0"/>
        <v>1454420</v>
      </c>
      <c r="K12" s="23"/>
      <c r="L12" s="23"/>
    </row>
    <row r="13" spans="1:12" ht="29.45" customHeight="1">
      <c r="A13" s="16" t="s">
        <v>3</v>
      </c>
      <c r="B13" s="17" t="s">
        <v>4</v>
      </c>
      <c r="C13" s="26">
        <f t="shared" ref="C13:H13" si="1">C14</f>
        <v>4827840</v>
      </c>
      <c r="D13" s="27">
        <f t="shared" si="1"/>
        <v>16954420</v>
      </c>
      <c r="E13" s="26">
        <f t="shared" si="1"/>
        <v>0</v>
      </c>
      <c r="F13" s="27">
        <f t="shared" si="1"/>
        <v>0</v>
      </c>
      <c r="G13" s="26">
        <f t="shared" si="1"/>
        <v>4827840</v>
      </c>
      <c r="H13" s="27">
        <f t="shared" si="1"/>
        <v>16954420</v>
      </c>
    </row>
    <row r="14" spans="1:12" ht="42" customHeight="1">
      <c r="A14" s="18" t="s">
        <v>39</v>
      </c>
      <c r="B14" s="17" t="s">
        <v>5</v>
      </c>
      <c r="C14" s="26">
        <v>4827840</v>
      </c>
      <c r="D14" s="27">
        <v>16954420</v>
      </c>
      <c r="E14" s="26"/>
      <c r="F14" s="27"/>
      <c r="G14" s="26">
        <f>C14+E14</f>
        <v>4827840</v>
      </c>
      <c r="H14" s="27">
        <f>D14+F14</f>
        <v>16954420</v>
      </c>
    </row>
    <row r="15" spans="1:12" ht="44.25" customHeight="1">
      <c r="A15" s="16" t="s">
        <v>6</v>
      </c>
      <c r="B15" s="17" t="s">
        <v>7</v>
      </c>
      <c r="C15" s="26">
        <f t="shared" ref="C15:H15" si="2">C16</f>
        <v>6000000</v>
      </c>
      <c r="D15" s="27">
        <f t="shared" si="2"/>
        <v>15500000</v>
      </c>
      <c r="E15" s="26">
        <f t="shared" si="2"/>
        <v>0</v>
      </c>
      <c r="F15" s="27">
        <f t="shared" si="2"/>
        <v>0</v>
      </c>
      <c r="G15" s="26">
        <f t="shared" si="2"/>
        <v>6000000</v>
      </c>
      <c r="H15" s="27">
        <f t="shared" si="2"/>
        <v>15500000</v>
      </c>
    </row>
    <row r="16" spans="1:12" ht="40.9" customHeight="1">
      <c r="A16" s="19" t="s">
        <v>40</v>
      </c>
      <c r="B16" s="20" t="s">
        <v>8</v>
      </c>
      <c r="C16" s="26">
        <v>6000000</v>
      </c>
      <c r="D16" s="27">
        <v>15500000</v>
      </c>
      <c r="E16" s="26"/>
      <c r="F16" s="27">
        <v>0</v>
      </c>
      <c r="G16" s="26">
        <f>C16+E16</f>
        <v>6000000</v>
      </c>
      <c r="H16" s="27">
        <f>D16+F16</f>
        <v>15500000</v>
      </c>
    </row>
    <row r="17" spans="1:10" ht="32.25" customHeight="1">
      <c r="A17" s="14" t="s">
        <v>30</v>
      </c>
      <c r="B17" s="21" t="s">
        <v>9</v>
      </c>
      <c r="C17" s="8">
        <f t="shared" ref="C17:H17" si="3">C19-C21</f>
        <v>-558793.80000000075</v>
      </c>
      <c r="D17" s="9">
        <f t="shared" si="3"/>
        <v>-1117587.6000000015</v>
      </c>
      <c r="E17" s="8">
        <f t="shared" si="3"/>
        <v>0</v>
      </c>
      <c r="F17" s="9">
        <f t="shared" si="3"/>
        <v>0</v>
      </c>
      <c r="G17" s="8">
        <f t="shared" si="3"/>
        <v>-32874750.699999999</v>
      </c>
      <c r="H17" s="9">
        <f t="shared" si="3"/>
        <v>-34899676.600000001</v>
      </c>
    </row>
    <row r="18" spans="1:10" ht="42.75" customHeight="1">
      <c r="A18" s="16" t="s">
        <v>29</v>
      </c>
      <c r="B18" s="17" t="s">
        <v>31</v>
      </c>
      <c r="C18" s="26">
        <f t="shared" ref="C18:H18" si="4">C19-C21</f>
        <v>-558793.80000000075</v>
      </c>
      <c r="D18" s="27">
        <f t="shared" si="4"/>
        <v>-1117587.6000000015</v>
      </c>
      <c r="E18" s="26">
        <f t="shared" si="4"/>
        <v>0</v>
      </c>
      <c r="F18" s="27">
        <f t="shared" si="4"/>
        <v>0</v>
      </c>
      <c r="G18" s="26">
        <f t="shared" si="4"/>
        <v>-32874750.699999999</v>
      </c>
      <c r="H18" s="27">
        <f t="shared" si="4"/>
        <v>-34899676.600000001</v>
      </c>
    </row>
    <row r="19" spans="1:10" ht="42.75" customHeight="1">
      <c r="A19" s="16" t="s">
        <v>10</v>
      </c>
      <c r="B19" s="17" t="s">
        <v>34</v>
      </c>
      <c r="C19" s="26">
        <f t="shared" ref="C19:H19" si="5">C20</f>
        <v>32315956.899999999</v>
      </c>
      <c r="D19" s="27">
        <f t="shared" si="5"/>
        <v>33782089</v>
      </c>
      <c r="E19" s="26">
        <f t="shared" si="5"/>
        <v>0</v>
      </c>
      <c r="F19" s="27">
        <f t="shared" si="5"/>
        <v>0</v>
      </c>
      <c r="G19" s="26">
        <f t="shared" si="5"/>
        <v>0</v>
      </c>
      <c r="H19" s="27">
        <f t="shared" si="5"/>
        <v>0</v>
      </c>
    </row>
    <row r="20" spans="1:10" ht="57" customHeight="1">
      <c r="A20" s="18" t="s">
        <v>27</v>
      </c>
      <c r="B20" s="17" t="s">
        <v>35</v>
      </c>
      <c r="C20" s="26">
        <v>32315956.899999999</v>
      </c>
      <c r="D20" s="27">
        <v>33782089</v>
      </c>
      <c r="E20" s="26"/>
      <c r="F20" s="27"/>
      <c r="G20" s="26"/>
      <c r="H20" s="27"/>
    </row>
    <row r="21" spans="1:10" ht="51">
      <c r="A21" s="16" t="s">
        <v>11</v>
      </c>
      <c r="B21" s="17" t="s">
        <v>32</v>
      </c>
      <c r="C21" s="26">
        <f t="shared" ref="C21:H21" si="6">C22</f>
        <v>32874750.699999999</v>
      </c>
      <c r="D21" s="27">
        <f t="shared" si="6"/>
        <v>34899676.600000001</v>
      </c>
      <c r="E21" s="26">
        <f t="shared" si="6"/>
        <v>0</v>
      </c>
      <c r="F21" s="27">
        <f t="shared" si="6"/>
        <v>0</v>
      </c>
      <c r="G21" s="26">
        <f t="shared" si="6"/>
        <v>32874750.699999999</v>
      </c>
      <c r="H21" s="27">
        <f t="shared" si="6"/>
        <v>34899676.600000001</v>
      </c>
    </row>
    <row r="22" spans="1:10" ht="54" customHeight="1">
      <c r="A22" s="19" t="s">
        <v>41</v>
      </c>
      <c r="B22" s="20" t="s">
        <v>33</v>
      </c>
      <c r="C22" s="26">
        <v>32874750.699999999</v>
      </c>
      <c r="D22" s="27">
        <v>34899676.600000001</v>
      </c>
      <c r="E22" s="26"/>
      <c r="F22" s="27"/>
      <c r="G22" s="26">
        <f>C22+E22</f>
        <v>32874750.699999999</v>
      </c>
      <c r="H22" s="27">
        <f>D22+F22</f>
        <v>34899676.600000001</v>
      </c>
    </row>
    <row r="23" spans="1:10" ht="33" customHeight="1">
      <c r="A23" s="14" t="s">
        <v>42</v>
      </c>
      <c r="B23" s="15" t="s">
        <v>12</v>
      </c>
      <c r="C23" s="8">
        <f t="shared" ref="C23:H23" si="7">C28-C24</f>
        <v>0</v>
      </c>
      <c r="D23" s="9">
        <f t="shared" si="7"/>
        <v>0</v>
      </c>
      <c r="E23" s="8">
        <f t="shared" si="7"/>
        <v>0</v>
      </c>
      <c r="F23" s="9">
        <f t="shared" si="7"/>
        <v>0</v>
      </c>
      <c r="G23" s="8">
        <f t="shared" si="7"/>
        <v>0</v>
      </c>
      <c r="H23" s="9">
        <f t="shared" si="7"/>
        <v>0</v>
      </c>
    </row>
    <row r="24" spans="1:10" ht="14.25" customHeight="1">
      <c r="A24" s="16" t="s">
        <v>13</v>
      </c>
      <c r="B24" s="22" t="s">
        <v>14</v>
      </c>
      <c r="C24" s="26">
        <f t="shared" ref="C24:H26" si="8">C25</f>
        <v>106476174.40000001</v>
      </c>
      <c r="D24" s="27">
        <f t="shared" si="8"/>
        <v>122749155.2</v>
      </c>
      <c r="E24" s="26">
        <f t="shared" si="8"/>
        <v>0</v>
      </c>
      <c r="F24" s="27">
        <f t="shared" si="8"/>
        <v>0</v>
      </c>
      <c r="G24" s="26">
        <f t="shared" si="8"/>
        <v>106476174.40000001</v>
      </c>
      <c r="H24" s="27">
        <f t="shared" si="8"/>
        <v>122749155.2</v>
      </c>
    </row>
    <row r="25" spans="1:10" ht="15" customHeight="1">
      <c r="A25" s="16" t="s">
        <v>15</v>
      </c>
      <c r="B25" s="17" t="s">
        <v>16</v>
      </c>
      <c r="C25" s="26">
        <f t="shared" si="8"/>
        <v>106476174.40000001</v>
      </c>
      <c r="D25" s="27">
        <f t="shared" si="8"/>
        <v>122749155.2</v>
      </c>
      <c r="E25" s="26">
        <f t="shared" si="8"/>
        <v>0</v>
      </c>
      <c r="F25" s="27">
        <f t="shared" si="8"/>
        <v>0</v>
      </c>
      <c r="G25" s="26">
        <f t="shared" si="8"/>
        <v>106476174.40000001</v>
      </c>
      <c r="H25" s="27">
        <f t="shared" si="8"/>
        <v>122749155.2</v>
      </c>
    </row>
    <row r="26" spans="1:10" ht="27.75" customHeight="1">
      <c r="A26" s="16" t="s">
        <v>17</v>
      </c>
      <c r="B26" s="17" t="s">
        <v>18</v>
      </c>
      <c r="C26" s="26">
        <f t="shared" si="8"/>
        <v>106476174.40000001</v>
      </c>
      <c r="D26" s="27">
        <f t="shared" si="8"/>
        <v>122749155.2</v>
      </c>
      <c r="E26" s="26">
        <f t="shared" si="8"/>
        <v>0</v>
      </c>
      <c r="F26" s="27">
        <f t="shared" si="8"/>
        <v>0</v>
      </c>
      <c r="G26" s="26">
        <f t="shared" si="8"/>
        <v>106476174.40000001</v>
      </c>
      <c r="H26" s="27">
        <f t="shared" si="8"/>
        <v>122749155.2</v>
      </c>
    </row>
    <row r="27" spans="1:10" ht="32.450000000000003" customHeight="1">
      <c r="A27" s="18" t="s">
        <v>43</v>
      </c>
      <c r="B27" s="17" t="s">
        <v>19</v>
      </c>
      <c r="C27" s="26">
        <f>69332377.5+C13+C19</f>
        <v>106476174.40000001</v>
      </c>
      <c r="D27" s="27">
        <f>72012646.2+D13+D19</f>
        <v>122749155.2</v>
      </c>
      <c r="E27" s="26"/>
      <c r="F27" s="27"/>
      <c r="G27" s="26">
        <f>C27+E27</f>
        <v>106476174.40000001</v>
      </c>
      <c r="H27" s="27">
        <f>D27+F27</f>
        <v>122749155.2</v>
      </c>
      <c r="J27" s="23"/>
    </row>
    <row r="28" spans="1:10" ht="15" customHeight="1">
      <c r="A28" s="16" t="s">
        <v>20</v>
      </c>
      <c r="B28" s="17" t="s">
        <v>21</v>
      </c>
      <c r="C28" s="26">
        <f t="shared" ref="C28:H30" si="9">C29</f>
        <v>106476174.40000001</v>
      </c>
      <c r="D28" s="27">
        <f t="shared" si="9"/>
        <v>122749155.19999999</v>
      </c>
      <c r="E28" s="26">
        <f t="shared" si="9"/>
        <v>0</v>
      </c>
      <c r="F28" s="27">
        <f t="shared" si="9"/>
        <v>0</v>
      </c>
      <c r="G28" s="26">
        <f t="shared" si="9"/>
        <v>106476174.40000001</v>
      </c>
      <c r="H28" s="27">
        <f t="shared" si="9"/>
        <v>122749155.19999999</v>
      </c>
    </row>
    <row r="29" spans="1:10" ht="14.25" customHeight="1">
      <c r="A29" s="16" t="s">
        <v>22</v>
      </c>
      <c r="B29" s="17" t="s">
        <v>23</v>
      </c>
      <c r="C29" s="26">
        <f t="shared" si="9"/>
        <v>106476174.40000001</v>
      </c>
      <c r="D29" s="27">
        <f t="shared" si="9"/>
        <v>122749155.19999999</v>
      </c>
      <c r="E29" s="26">
        <f t="shared" si="9"/>
        <v>0</v>
      </c>
      <c r="F29" s="27">
        <f t="shared" si="9"/>
        <v>0</v>
      </c>
      <c r="G29" s="26">
        <f t="shared" si="9"/>
        <v>106476174.40000001</v>
      </c>
      <c r="H29" s="27">
        <f t="shared" si="9"/>
        <v>122749155.19999999</v>
      </c>
    </row>
    <row r="30" spans="1:10" ht="29.25" customHeight="1">
      <c r="A30" s="16" t="s">
        <v>24</v>
      </c>
      <c r="B30" s="17" t="s">
        <v>25</v>
      </c>
      <c r="C30" s="26">
        <f t="shared" si="9"/>
        <v>106476174.40000001</v>
      </c>
      <c r="D30" s="27">
        <f t="shared" si="9"/>
        <v>122749155.19999999</v>
      </c>
      <c r="E30" s="26">
        <f t="shared" si="9"/>
        <v>0</v>
      </c>
      <c r="F30" s="27">
        <f t="shared" si="9"/>
        <v>0</v>
      </c>
      <c r="G30" s="26">
        <f t="shared" si="9"/>
        <v>106476174.40000001</v>
      </c>
      <c r="H30" s="27">
        <f t="shared" si="9"/>
        <v>122749155.19999999</v>
      </c>
    </row>
    <row r="31" spans="1:10" ht="33" customHeight="1">
      <c r="A31" s="19" t="s">
        <v>44</v>
      </c>
      <c r="B31" s="20" t="s">
        <v>26</v>
      </c>
      <c r="C31" s="28">
        <f>67161423.7+C15+C21+C34</f>
        <v>106476174.40000001</v>
      </c>
      <c r="D31" s="29">
        <f>72349478.6+D15+D21</f>
        <v>122749155.19999999</v>
      </c>
      <c r="E31" s="28"/>
      <c r="F31" s="29"/>
      <c r="G31" s="26">
        <f>C31+E31</f>
        <v>106476174.40000001</v>
      </c>
      <c r="H31" s="27">
        <f>D31+F31</f>
        <v>122749155.19999999</v>
      </c>
      <c r="J31" s="23"/>
    </row>
    <row r="32" spans="1:10" ht="33" customHeight="1">
      <c r="A32" s="42" t="s">
        <v>57</v>
      </c>
      <c r="B32" s="43" t="s">
        <v>58</v>
      </c>
      <c r="C32" s="10">
        <f>C33</f>
        <v>-440000</v>
      </c>
      <c r="D32" s="44">
        <f>D33</f>
        <v>0</v>
      </c>
      <c r="E32" s="34"/>
      <c r="F32" s="35"/>
      <c r="G32" s="36"/>
      <c r="H32" s="37"/>
      <c r="J32" s="23"/>
    </row>
    <row r="33" spans="1:10" ht="33.75" customHeight="1">
      <c r="A33" s="14" t="s">
        <v>49</v>
      </c>
      <c r="B33" s="21" t="s">
        <v>50</v>
      </c>
      <c r="C33" s="40">
        <f>-C34</f>
        <v>-440000</v>
      </c>
      <c r="D33" s="41">
        <f>-D34</f>
        <v>0</v>
      </c>
      <c r="E33" s="34"/>
      <c r="F33" s="35"/>
      <c r="G33" s="36"/>
      <c r="H33" s="37"/>
      <c r="J33" s="23"/>
    </row>
    <row r="34" spans="1:10" ht="29.25" customHeight="1">
      <c r="A34" s="16" t="s">
        <v>51</v>
      </c>
      <c r="B34" s="17" t="s">
        <v>52</v>
      </c>
      <c r="C34" s="26">
        <f>C35</f>
        <v>440000</v>
      </c>
      <c r="D34" s="27"/>
      <c r="E34" s="34"/>
      <c r="F34" s="35"/>
      <c r="G34" s="36"/>
      <c r="H34" s="37"/>
      <c r="J34" s="23"/>
    </row>
    <row r="35" spans="1:10" ht="102">
      <c r="A35" s="38" t="s">
        <v>53</v>
      </c>
      <c r="B35" s="17" t="s">
        <v>54</v>
      </c>
      <c r="C35" s="26">
        <f>C36</f>
        <v>440000</v>
      </c>
      <c r="D35" s="27"/>
      <c r="E35" s="34"/>
      <c r="F35" s="35"/>
      <c r="G35" s="36"/>
      <c r="H35" s="37"/>
      <c r="J35" s="23"/>
    </row>
    <row r="36" spans="1:10" ht="114.75">
      <c r="A36" s="39" t="s">
        <v>55</v>
      </c>
      <c r="B36" s="20" t="s">
        <v>56</v>
      </c>
      <c r="C36" s="28">
        <v>440000</v>
      </c>
      <c r="D36" s="29">
        <v>0</v>
      </c>
      <c r="E36" s="34"/>
      <c r="F36" s="35"/>
      <c r="G36" s="36"/>
      <c r="H36" s="37"/>
      <c r="J36" s="23"/>
    </row>
    <row r="37" spans="1:10" ht="39.6" customHeight="1">
      <c r="A37" s="1" t="s">
        <v>28</v>
      </c>
      <c r="B37" s="24"/>
      <c r="C37" s="10">
        <f>C12+C17+C23+C32</f>
        <v>-2170953.8000000007</v>
      </c>
      <c r="D37" s="11">
        <f>D12+D17+D23+D32</f>
        <v>336832.39999999851</v>
      </c>
      <c r="E37" s="10" t="e">
        <f>E12+E17+E23+#REF!</f>
        <v>#REF!</v>
      </c>
      <c r="F37" s="11" t="e">
        <f>F12+F17+F23+#REF!</f>
        <v>#REF!</v>
      </c>
      <c r="G37" s="10" t="e">
        <f>G12+G17+G23+#REF!</f>
        <v>#REF!</v>
      </c>
      <c r="H37" s="11" t="e">
        <f>H12+H17+H23+#REF!</f>
        <v>#REF!</v>
      </c>
    </row>
    <row r="38" spans="1:10" ht="39.6" customHeight="1"/>
    <row r="39" spans="1:10" ht="39.6" customHeight="1"/>
    <row r="40" spans="1:10" ht="39.6" customHeight="1"/>
    <row r="41" spans="1:10" ht="39.6" customHeight="1"/>
    <row r="42" spans="1:10" ht="39.6" customHeight="1"/>
    <row r="43" spans="1:10" ht="39.6" customHeight="1"/>
    <row r="44" spans="1:10" ht="39.6" customHeight="1"/>
    <row r="45" spans="1:10" ht="39.6" customHeight="1"/>
    <row r="46" spans="1:10" ht="39.6" customHeight="1"/>
    <row r="47" spans="1:10" ht="39.6" customHeight="1"/>
    <row r="48" spans="1:10" ht="39.6" customHeight="1"/>
    <row r="49" ht="39.6" customHeight="1"/>
    <row r="50" ht="39.6" customHeight="1"/>
    <row r="51" ht="39.6" customHeight="1"/>
    <row r="52" ht="39.6" customHeight="1"/>
  </sheetData>
  <mergeCells count="6">
    <mergeCell ref="E9:F9"/>
    <mergeCell ref="G9:H9"/>
    <mergeCell ref="A7:H7"/>
    <mergeCell ref="C9:D9"/>
    <mergeCell ref="B9:B10"/>
    <mergeCell ref="A9:A10"/>
  </mergeCells>
  <phoneticPr fontId="1" type="noConversion"/>
  <pageMargins left="1.1023622047244095" right="0.39370078740157483" top="0.78740157480314965" bottom="0.78740157480314965" header="0.31496062992125984" footer="0.51181102362204722"/>
  <pageSetup paperSize="9" scale="87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2017-10-15T09:26:19Z</cp:lastPrinted>
  <dcterms:created xsi:type="dcterms:W3CDTF">1996-10-08T23:32:33Z</dcterms:created>
  <dcterms:modified xsi:type="dcterms:W3CDTF">2017-10-15T09:31:26Z</dcterms:modified>
</cp:coreProperties>
</file>