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Лист1!$13:$16</definedName>
    <definedName name="_xlnm.Print_Area" localSheetId="0">Лист1!$B$1:$L$30</definedName>
  </definedNames>
  <calcPr calcId="125725"/>
</workbook>
</file>

<file path=xl/calcChain.xml><?xml version="1.0" encoding="utf-8"?>
<calcChain xmlns="http://schemas.openxmlformats.org/spreadsheetml/2006/main">
  <c r="G28" i="2"/>
  <c r="G22"/>
  <c r="G20"/>
  <c r="F28"/>
  <c r="F22"/>
  <c r="F20"/>
  <c r="F19" s="1"/>
  <c r="F17" s="1"/>
  <c r="J20"/>
  <c r="I22"/>
  <c r="J22"/>
  <c r="K27"/>
  <c r="H27"/>
  <c r="E27"/>
  <c r="K26"/>
  <c r="H26"/>
  <c r="E26"/>
  <c r="K25"/>
  <c r="H25"/>
  <c r="E25"/>
  <c r="K24"/>
  <c r="H24"/>
  <c r="E24"/>
  <c r="G19" l="1"/>
  <c r="G17" s="1"/>
  <c r="I28" l="1"/>
  <c r="I20"/>
  <c r="I19" s="1"/>
  <c r="C28"/>
  <c r="C20"/>
  <c r="C19" s="1"/>
  <c r="I17" l="1"/>
  <c r="C17"/>
  <c r="J28"/>
  <c r="K30"/>
  <c r="K23"/>
  <c r="K22" s="1"/>
  <c r="K21"/>
  <c r="K20"/>
  <c r="J19"/>
  <c r="H30"/>
  <c r="H23"/>
  <c r="H22" s="1"/>
  <c r="H21"/>
  <c r="H20" s="1"/>
  <c r="E30"/>
  <c r="E29"/>
  <c r="E23"/>
  <c r="E22"/>
  <c r="E21"/>
  <c r="E20"/>
  <c r="D28"/>
  <c r="D19"/>
  <c r="H29"/>
  <c r="J17" l="1"/>
  <c r="E19"/>
  <c r="H19"/>
  <c r="H17" s="1"/>
  <c r="H28"/>
  <c r="E28"/>
  <c r="K19"/>
  <c r="K29"/>
  <c r="K28"/>
  <c r="D17"/>
  <c r="K17" l="1"/>
  <c r="E17"/>
</calcChain>
</file>

<file path=xl/sharedStrings.xml><?xml version="1.0" encoding="utf-8"?>
<sst xmlns="http://schemas.openxmlformats.org/spreadsheetml/2006/main" count="36" uniqueCount="28">
  <si>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</si>
  <si>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</si>
  <si>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</si>
  <si>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</si>
  <si>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</si>
  <si>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</si>
  <si>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</si>
  <si>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</si>
  <si>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</si>
  <si>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</si>
  <si>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</si>
  <si>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</si>
  <si>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</si>
  <si>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</si>
  <si>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>Сумма, тыс. рублей</t>
  </si>
  <si>
    <t xml:space="preserve">                 к областному закону</t>
  </si>
  <si>
    <t>"</t>
  </si>
  <si>
    <t xml:space="preserve">                    к областному закону</t>
  </si>
  <si>
    <t xml:space="preserve">                    от 15 декабря 2017 г.</t>
  </si>
  <si>
    <t xml:space="preserve">                    № 581-40-ОЗ</t>
  </si>
  <si>
    <t xml:space="preserve">                    "Приложение № 29</t>
  </si>
  <si>
    <t>Программа государственных внутренних заимствований Архангельской области на 2018 год и на плановый период 2019 и 2020 годов</t>
  </si>
  <si>
    <t>2020 год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</si>
  <si>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</si>
  <si>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</si>
  <si>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</si>
  <si>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</si>
  <si>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   Приложение № 15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</si>
</sst>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5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164" fontId="0" fillId="0" borderId="15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164" fontId="0" fillId="0" borderId="18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2"/>
    </xf>
    <xf numFmtId="0" fontId="0" fillId="0" borderId="2" xfId="0" applyFont="1" applyBorder="1" applyAlignment="1">
      <alignment horizontal="left" vertical="center" wrapText="1" indent="3"/>
    </xf>
    <xf numFmtId="0" fontId="0" fillId="0" borderId="3" xfId="0" applyFont="1" applyBorder="1" applyAlignment="1">
      <alignment horizontal="left" vertical="center" wrapText="1" indent="2"/>
    </xf>
    <xf numFmtId="164" fontId="0" fillId="0" borderId="14" xfId="0" applyNumberFormat="1" applyFont="1" applyBorder="1" applyAlignment="1">
      <alignment horizontal="center" vertical="center"/>
    </xf>
    <xf numFmtId="164" fontId="0" fillId="0" borderId="24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164" fontId="0" fillId="0" borderId="21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164" fontId="0" fillId="0" borderId="17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view="pageBreakPreview" topLeftCell="B1" zoomScaleNormal="100" zoomScaleSheetLayoutView="100" workbookViewId="0">
      <selection activeCell="P14" sqref="P14"/>
    </sheetView>
  </sheetViews>
  <sheetFormatPr defaultRowHeight="12.75"/>
  <cols>
    <col min="1" max="1" width="2.5703125" hidden="1" customWidth="1"/>
    <col min="2" max="2" width="39" customWidth="1"/>
    <col min="3" max="3" width="15.42578125" hidden="1" customWidth="1"/>
    <col min="4" max="4" width="15.7109375" hidden="1" customWidth="1"/>
    <col min="5" max="5" width="15.7109375" style="10" customWidth="1"/>
    <col min="6" max="7" width="15.7109375" style="10" hidden="1" customWidth="1"/>
    <col min="8" max="8" width="15.7109375" style="10" customWidth="1"/>
    <col min="9" max="10" width="15.7109375" style="10" hidden="1" customWidth="1"/>
    <col min="11" max="11" width="15.7109375" style="10" customWidth="1"/>
    <col min="12" max="12" width="1.140625" customWidth="1"/>
  </cols>
  <sheetData>
    <row r="1" spans="1:11">
      <c r="H1" s="16" t="s">
        <v>27</v>
      </c>
    </row>
    <row r="2" spans="1:11">
      <c r="H2" s="17" t="s">
        <v>15</v>
      </c>
    </row>
    <row r="6" spans="1:11">
      <c r="H6" s="18" t="s">
        <v>20</v>
      </c>
    </row>
    <row r="7" spans="1:11">
      <c r="H7" s="18" t="s">
        <v>17</v>
      </c>
    </row>
    <row r="8" spans="1:11">
      <c r="H8" t="s">
        <v>18</v>
      </c>
    </row>
    <row r="9" spans="1:11">
      <c r="H9" t="s">
        <v>19</v>
      </c>
    </row>
    <row r="10" spans="1:11" ht="14.25" customHeight="1"/>
    <row r="11" spans="1:11" ht="35.25" customHeight="1">
      <c r="B11" s="48" t="s">
        <v>21</v>
      </c>
      <c r="C11" s="49"/>
      <c r="D11" s="49"/>
      <c r="E11" s="49"/>
      <c r="F11" s="50"/>
      <c r="G11" s="50"/>
      <c r="H11" s="50"/>
      <c r="I11" s="50"/>
      <c r="J11" s="50"/>
      <c r="K11" s="51"/>
    </row>
    <row r="12" spans="1:11" ht="14.25" customHeight="1">
      <c r="B12" s="6"/>
      <c r="C12" s="7"/>
      <c r="D12" s="7"/>
      <c r="E12" s="11"/>
      <c r="F12" s="12"/>
      <c r="G12" s="12"/>
      <c r="H12" s="12"/>
      <c r="I12" s="12"/>
      <c r="J12" s="12"/>
      <c r="K12" s="13"/>
    </row>
    <row r="13" spans="1:11" ht="18.75" customHeight="1">
      <c r="B13" s="56" t="s">
        <v>4</v>
      </c>
      <c r="C13" s="59" t="s">
        <v>14</v>
      </c>
      <c r="D13" s="60"/>
      <c r="E13" s="60"/>
      <c r="F13" s="60"/>
      <c r="G13" s="60"/>
      <c r="H13" s="60"/>
      <c r="I13" s="60"/>
      <c r="J13" s="60"/>
      <c r="K13" s="61"/>
    </row>
    <row r="14" spans="1:11" ht="21.75" customHeight="1">
      <c r="B14" s="57"/>
      <c r="C14" s="52" t="s">
        <v>9</v>
      </c>
      <c r="D14" s="53"/>
      <c r="E14" s="54"/>
      <c r="F14" s="55" t="s">
        <v>10</v>
      </c>
      <c r="G14" s="55"/>
      <c r="H14" s="55"/>
      <c r="I14" s="55" t="s">
        <v>22</v>
      </c>
      <c r="J14" s="55"/>
      <c r="K14" s="55"/>
    </row>
    <row r="15" spans="1:11" ht="27" hidden="1" customHeight="1">
      <c r="A15" s="1"/>
      <c r="B15" s="58"/>
      <c r="C15" s="19" t="s">
        <v>11</v>
      </c>
      <c r="D15" s="20" t="s">
        <v>12</v>
      </c>
      <c r="E15" s="21" t="s">
        <v>13</v>
      </c>
      <c r="F15" s="21" t="s">
        <v>11</v>
      </c>
      <c r="G15" s="21" t="s">
        <v>12</v>
      </c>
      <c r="H15" s="21" t="s">
        <v>13</v>
      </c>
      <c r="I15" s="21" t="s">
        <v>11</v>
      </c>
      <c r="J15" s="21" t="s">
        <v>12</v>
      </c>
      <c r="K15" s="22" t="s">
        <v>13</v>
      </c>
    </row>
    <row r="16" spans="1:11" s="4" customFormat="1" ht="15" customHeight="1">
      <c r="A16" s="3"/>
      <c r="B16" s="2">
        <v>1</v>
      </c>
      <c r="C16" s="8">
        <v>2</v>
      </c>
      <c r="D16" s="9">
        <v>3</v>
      </c>
      <c r="E16" s="15">
        <v>2</v>
      </c>
      <c r="F16" s="41">
        <v>5</v>
      </c>
      <c r="G16" s="14">
        <v>6</v>
      </c>
      <c r="H16" s="15">
        <v>3</v>
      </c>
      <c r="I16" s="41">
        <v>8</v>
      </c>
      <c r="J16" s="14">
        <v>9</v>
      </c>
      <c r="K16" s="15">
        <v>4</v>
      </c>
    </row>
    <row r="17" spans="2:12" ht="28.5" customHeight="1">
      <c r="B17" s="5" t="s">
        <v>6</v>
      </c>
      <c r="C17" s="36">
        <f t="shared" ref="C17:K17" si="0">C19+C28</f>
        <v>667504.19999999925</v>
      </c>
      <c r="D17" s="30">
        <f t="shared" si="0"/>
        <v>8776</v>
      </c>
      <c r="E17" s="25">
        <f t="shared" si="0"/>
        <v>676280.19999999925</v>
      </c>
      <c r="F17" s="36">
        <f t="shared" si="0"/>
        <v>-1730953.8000000007</v>
      </c>
      <c r="G17" s="42">
        <f t="shared" si="0"/>
        <v>-3.7107383832335472E-10</v>
      </c>
      <c r="H17" s="25">
        <f t="shared" si="0"/>
        <v>-1730953.8000000012</v>
      </c>
      <c r="I17" s="36">
        <f t="shared" si="0"/>
        <v>336832.39999999851</v>
      </c>
      <c r="J17" s="24">
        <f t="shared" si="0"/>
        <v>7.4214767664670944E-10</v>
      </c>
      <c r="K17" s="25">
        <f t="shared" si="0"/>
        <v>336832.39999999921</v>
      </c>
    </row>
    <row r="18" spans="2:12" ht="17.25" customHeight="1">
      <c r="B18" s="23" t="s">
        <v>5</v>
      </c>
      <c r="C18" s="37"/>
      <c r="D18" s="31"/>
      <c r="E18" s="27"/>
      <c r="F18" s="37"/>
      <c r="G18" s="43"/>
      <c r="H18" s="27"/>
      <c r="I18" s="37"/>
      <c r="J18" s="26"/>
      <c r="K18" s="27"/>
    </row>
    <row r="19" spans="2:12" ht="25.5">
      <c r="B19" s="32" t="s">
        <v>0</v>
      </c>
      <c r="C19" s="38">
        <f>C20-C22</f>
        <v>-558793.80000000075</v>
      </c>
      <c r="D19" s="31">
        <f>D20-D22</f>
        <v>-18680.400000000373</v>
      </c>
      <c r="E19" s="27">
        <f t="shared" ref="E19:E30" si="1">C19+D19</f>
        <v>-577474.20000000112</v>
      </c>
      <c r="F19" s="38">
        <f>F20-F22</f>
        <v>-558793.80000000075</v>
      </c>
      <c r="G19" s="43">
        <f>G20-G22</f>
        <v>-18680.400000000373</v>
      </c>
      <c r="H19" s="27">
        <f t="shared" ref="H19:H30" si="2">F19+G19</f>
        <v>-577474.20000000112</v>
      </c>
      <c r="I19" s="38">
        <f>I20-I22</f>
        <v>-1117587.6000000015</v>
      </c>
      <c r="J19" s="26">
        <f>J20-J22</f>
        <v>-37360.699999999255</v>
      </c>
      <c r="K19" s="27">
        <f t="shared" ref="K19:K30" si="3">I19+J19</f>
        <v>-1154948.3000000007</v>
      </c>
    </row>
    <row r="20" spans="2:12" ht="21.75" customHeight="1">
      <c r="B20" s="33" t="s">
        <v>1</v>
      </c>
      <c r="C20" s="38">
        <f>C21</f>
        <v>30972142.399999999</v>
      </c>
      <c r="D20" s="31">
        <v>-10324050.4</v>
      </c>
      <c r="E20" s="27">
        <f t="shared" si="1"/>
        <v>20648092</v>
      </c>
      <c r="F20" s="38">
        <f>F21</f>
        <v>32315956.899999999</v>
      </c>
      <c r="G20" s="43">
        <f>G21</f>
        <v>-10771985.6</v>
      </c>
      <c r="H20" s="27">
        <f t="shared" ref="H20" si="4">H21</f>
        <v>21543971.299999997</v>
      </c>
      <c r="I20" s="38">
        <f>I21</f>
        <v>33782089</v>
      </c>
      <c r="J20" s="26">
        <f>J21</f>
        <v>-11260696.300000001</v>
      </c>
      <c r="K20" s="27">
        <f t="shared" si="3"/>
        <v>22521392.699999999</v>
      </c>
    </row>
    <row r="21" spans="2:12" ht="69" customHeight="1">
      <c r="B21" s="34" t="s">
        <v>7</v>
      </c>
      <c r="C21" s="38">
        <v>30972142.399999999</v>
      </c>
      <c r="D21" s="31">
        <v>-10324050.4</v>
      </c>
      <c r="E21" s="27">
        <f t="shared" si="1"/>
        <v>20648092</v>
      </c>
      <c r="F21" s="38">
        <v>32315956.899999999</v>
      </c>
      <c r="G21" s="43">
        <v>-10771985.6</v>
      </c>
      <c r="H21" s="27">
        <f t="shared" si="2"/>
        <v>21543971.299999997</v>
      </c>
      <c r="I21" s="38">
        <v>33782089</v>
      </c>
      <c r="J21" s="26">
        <v>-11260696.300000001</v>
      </c>
      <c r="K21" s="27">
        <f t="shared" si="3"/>
        <v>22521392.699999999</v>
      </c>
    </row>
    <row r="22" spans="2:12" ht="22.5" customHeight="1">
      <c r="B22" s="33" t="s">
        <v>2</v>
      </c>
      <c r="C22" s="38">
        <v>31530936.199999999</v>
      </c>
      <c r="D22" s="31">
        <v>-10305370</v>
      </c>
      <c r="E22" s="27">
        <f t="shared" si="1"/>
        <v>21225566.199999999</v>
      </c>
      <c r="F22" s="38">
        <f>SUM(F23:F27)</f>
        <v>32874750.699999999</v>
      </c>
      <c r="G22" s="43">
        <f>SUM(G23:G27)</f>
        <v>-10753305.199999999</v>
      </c>
      <c r="H22" s="27">
        <f t="shared" ref="H22:K22" si="5">SUM(H23:H27)</f>
        <v>22121445.499999996</v>
      </c>
      <c r="I22" s="38">
        <f t="shared" si="5"/>
        <v>34899676.600000001</v>
      </c>
      <c r="J22" s="26">
        <f t="shared" si="5"/>
        <v>-11223335.600000001</v>
      </c>
      <c r="K22" s="27">
        <f t="shared" si="5"/>
        <v>23676340.999999996</v>
      </c>
    </row>
    <row r="23" spans="2:12" s="10" customFormat="1" ht="56.25" customHeight="1">
      <c r="B23" s="45" t="s">
        <v>8</v>
      </c>
      <c r="C23" s="46">
        <v>30972142.100000001</v>
      </c>
      <c r="D23" s="26">
        <v>-10324050.1</v>
      </c>
      <c r="E23" s="27">
        <f t="shared" si="1"/>
        <v>20648092</v>
      </c>
      <c r="F23" s="46">
        <v>32315956.899999999</v>
      </c>
      <c r="G23" s="43">
        <v>-10771985.6</v>
      </c>
      <c r="H23" s="27">
        <f t="shared" si="2"/>
        <v>21543971.299999997</v>
      </c>
      <c r="I23" s="46">
        <v>33782089</v>
      </c>
      <c r="J23" s="26">
        <v>-11260696.300000001</v>
      </c>
      <c r="K23" s="27">
        <f t="shared" si="3"/>
        <v>22521392.699999999</v>
      </c>
    </row>
    <row r="24" spans="2:12" s="10" customFormat="1" ht="155.25" customHeight="1">
      <c r="B24" s="45" t="s">
        <v>23</v>
      </c>
      <c r="C24" s="46">
        <v>15000</v>
      </c>
      <c r="D24" s="26">
        <v>0</v>
      </c>
      <c r="E24" s="27">
        <f>C24+D24</f>
        <v>15000</v>
      </c>
      <c r="F24" s="46">
        <v>15000</v>
      </c>
      <c r="G24" s="43">
        <v>0</v>
      </c>
      <c r="H24" s="27">
        <f>F24+G24</f>
        <v>15000</v>
      </c>
      <c r="I24" s="46">
        <v>30000</v>
      </c>
      <c r="J24" s="26">
        <v>0</v>
      </c>
      <c r="K24" s="27">
        <f>I24+J24</f>
        <v>30000</v>
      </c>
    </row>
    <row r="25" spans="2:12" s="10" customFormat="1" ht="154.5" customHeight="1">
      <c r="B25" s="45" t="s">
        <v>24</v>
      </c>
      <c r="C25" s="46">
        <v>253824.2</v>
      </c>
      <c r="D25" s="26">
        <v>0</v>
      </c>
      <c r="E25" s="27">
        <f t="shared" ref="E25:E27" si="6">C25+D25</f>
        <v>253824.2</v>
      </c>
      <c r="F25" s="46">
        <v>253824.2</v>
      </c>
      <c r="G25" s="43">
        <v>0</v>
      </c>
      <c r="H25" s="27">
        <f t="shared" ref="H25:H27" si="7">F25+G25</f>
        <v>253824.2</v>
      </c>
      <c r="I25" s="46">
        <v>507648.4</v>
      </c>
      <c r="J25" s="26">
        <v>0</v>
      </c>
      <c r="K25" s="27">
        <f t="shared" ref="K25:K27" si="8">I25+J25</f>
        <v>507648.4</v>
      </c>
    </row>
    <row r="26" spans="2:12" s="10" customFormat="1" ht="153">
      <c r="B26" s="45" t="s">
        <v>25</v>
      </c>
      <c r="C26" s="46">
        <v>289969.59999999998</v>
      </c>
      <c r="D26" s="26">
        <v>0</v>
      </c>
      <c r="E26" s="27">
        <f t="shared" si="6"/>
        <v>289969.59999999998</v>
      </c>
      <c r="F26" s="46">
        <v>289969.59999999998</v>
      </c>
      <c r="G26" s="43">
        <v>0</v>
      </c>
      <c r="H26" s="27">
        <f t="shared" si="7"/>
        <v>289969.59999999998</v>
      </c>
      <c r="I26" s="46">
        <v>579939.19999999995</v>
      </c>
      <c r="J26" s="26">
        <v>0</v>
      </c>
      <c r="K26" s="27">
        <f t="shared" si="8"/>
        <v>579939.19999999995</v>
      </c>
    </row>
    <row r="27" spans="2:12" s="10" customFormat="1" ht="165.75">
      <c r="B27" s="45" t="s">
        <v>26</v>
      </c>
      <c r="C27" s="46">
        <v>0</v>
      </c>
      <c r="D27" s="26">
        <v>18680.400000000001</v>
      </c>
      <c r="E27" s="27">
        <f t="shared" si="6"/>
        <v>18680.400000000001</v>
      </c>
      <c r="F27" s="46">
        <v>0</v>
      </c>
      <c r="G27" s="43">
        <v>18680.400000000001</v>
      </c>
      <c r="H27" s="27">
        <f t="shared" si="7"/>
        <v>18680.400000000001</v>
      </c>
      <c r="I27" s="46">
        <v>0</v>
      </c>
      <c r="J27" s="26">
        <v>37360.699999999997</v>
      </c>
      <c r="K27" s="27">
        <f t="shared" si="8"/>
        <v>37360.699999999997</v>
      </c>
    </row>
    <row r="28" spans="2:12" s="10" customFormat="1" ht="30" customHeight="1">
      <c r="B28" s="47" t="s">
        <v>3</v>
      </c>
      <c r="C28" s="46">
        <f>C29-C30</f>
        <v>1226298</v>
      </c>
      <c r="D28" s="26">
        <f>D29-D30</f>
        <v>27456.400000000373</v>
      </c>
      <c r="E28" s="27">
        <f t="shared" si="1"/>
        <v>1253754.4000000004</v>
      </c>
      <c r="F28" s="46">
        <f>F29-F30</f>
        <v>-1172160</v>
      </c>
      <c r="G28" s="43">
        <f>G29-G30</f>
        <v>18680.400000000001</v>
      </c>
      <c r="H28" s="27">
        <f t="shared" si="2"/>
        <v>-1153479.6000000001</v>
      </c>
      <c r="I28" s="46">
        <f t="shared" ref="I28" si="9">I29-I30</f>
        <v>1454420</v>
      </c>
      <c r="J28" s="26">
        <f>J29-J30</f>
        <v>37360.699999999997</v>
      </c>
      <c r="K28" s="27">
        <f t="shared" si="3"/>
        <v>1491780.7</v>
      </c>
    </row>
    <row r="29" spans="2:12" ht="20.25" customHeight="1">
      <c r="B29" s="33" t="s">
        <v>1</v>
      </c>
      <c r="C29" s="38">
        <v>13099944</v>
      </c>
      <c r="D29" s="31">
        <v>7527456.4000000004</v>
      </c>
      <c r="E29" s="27">
        <f t="shared" si="1"/>
        <v>20627400.399999999</v>
      </c>
      <c r="F29" s="38">
        <v>4827840</v>
      </c>
      <c r="G29" s="43">
        <v>18680.400000000001</v>
      </c>
      <c r="H29" s="27">
        <f t="shared" si="2"/>
        <v>4846520.4000000004</v>
      </c>
      <c r="I29" s="38">
        <v>16954420</v>
      </c>
      <c r="J29" s="26">
        <v>37360.699999999997</v>
      </c>
      <c r="K29" s="27">
        <f t="shared" si="3"/>
        <v>16991780.699999999</v>
      </c>
    </row>
    <row r="30" spans="2:12" ht="24" customHeight="1">
      <c r="B30" s="35" t="s">
        <v>2</v>
      </c>
      <c r="C30" s="39">
        <v>11873646</v>
      </c>
      <c r="D30" s="40">
        <v>7500000</v>
      </c>
      <c r="E30" s="29">
        <f t="shared" si="1"/>
        <v>19373646</v>
      </c>
      <c r="F30" s="39">
        <v>6000000</v>
      </c>
      <c r="G30" s="44">
        <v>0</v>
      </c>
      <c r="H30" s="29">
        <f t="shared" si="2"/>
        <v>6000000</v>
      </c>
      <c r="I30" s="39">
        <v>15500000</v>
      </c>
      <c r="J30" s="28">
        <v>0</v>
      </c>
      <c r="K30" s="29">
        <f t="shared" si="3"/>
        <v>15500000</v>
      </c>
      <c r="L30" t="s">
        <v>16</v>
      </c>
    </row>
  </sheetData>
  <mergeCells count="6">
    <mergeCell ref="B11:K11"/>
    <mergeCell ref="C14:E14"/>
    <mergeCell ref="F14:H14"/>
    <mergeCell ref="I14:K14"/>
    <mergeCell ref="B13:B15"/>
    <mergeCell ref="C13:K13"/>
  </mergeCells>
  <phoneticPr fontId="3" type="noConversion"/>
  <pageMargins left="1.1811023622047245" right="0.39370078740157483" top="0.78740157480314965" bottom="0.78740157480314965" header="0.51181102362204722" footer="0.51181102362204722"/>
  <pageSetup paperSize="9" scale="9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2018-01-27T17:35:50Z</cp:lastPrinted>
  <dcterms:created xsi:type="dcterms:W3CDTF">2000-09-19T07:45:36Z</dcterms:created>
  <dcterms:modified xsi:type="dcterms:W3CDTF">2018-01-29T08:13:39Z</dcterms:modified>
</cp:coreProperties>
</file>