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Лист1!$6:$9</definedName>
    <definedName name="_xlnm.Print_Area" localSheetId="0">Лист1!$B$1:$L$23</definedName>
  </definedNames>
  <calcPr calcId="125725"/>
</workbook>
</file>

<file path=xl/calcChain.xml><?xml version="1.0" encoding="utf-8"?>
<calcChain xmlns="http://schemas.openxmlformats.org/spreadsheetml/2006/main">
  <c r="G21" i="2"/>
  <c r="G15"/>
  <c r="G13"/>
  <c r="F21"/>
  <c r="F15"/>
  <c r="F13"/>
  <c r="F12" s="1"/>
  <c r="F10" s="1"/>
  <c r="J13"/>
  <c r="I15"/>
  <c r="J15"/>
  <c r="K20"/>
  <c r="H20"/>
  <c r="E20"/>
  <c r="K19"/>
  <c r="H19"/>
  <c r="E19"/>
  <c r="K18"/>
  <c r="H18"/>
  <c r="E18"/>
  <c r="K17"/>
  <c r="H17"/>
  <c r="E17"/>
  <c r="G12" l="1"/>
  <c r="I21" l="1"/>
  <c r="I13"/>
  <c r="I12" s="1"/>
  <c r="C21"/>
  <c r="C13"/>
  <c r="C12" s="1"/>
  <c r="I10" l="1"/>
  <c r="C10"/>
  <c r="J21"/>
  <c r="K23"/>
  <c r="K16"/>
  <c r="K15" s="1"/>
  <c r="K14"/>
  <c r="K13"/>
  <c r="J12"/>
  <c r="H23"/>
  <c r="H16"/>
  <c r="H15" s="1"/>
  <c r="H14"/>
  <c r="H13" s="1"/>
  <c r="E23"/>
  <c r="E22"/>
  <c r="E16"/>
  <c r="E15"/>
  <c r="E14"/>
  <c r="E13"/>
  <c r="D21"/>
  <c r="D12"/>
  <c r="H22"/>
  <c r="J10" l="1"/>
  <c r="E12"/>
  <c r="H12"/>
  <c r="H10" s="1"/>
  <c r="H21"/>
  <c r="E21"/>
  <c r="K12"/>
  <c r="K22"/>
  <c r="K21"/>
  <c r="D10"/>
  <c r="K10" l="1"/>
  <c r="E10"/>
</calcChain>
</file>

<file path=xl/sharedStrings.xml><?xml version="1.0" encoding="utf-8"?>
<sst xmlns="http://schemas.openxmlformats.org/spreadsheetml/2006/main" count="32" uniqueCount="24">
  <si>
    <t>Кредиты, привлекаемые от других бюджетов</t>
  </si>
  <si>
    <t>Привлечение</t>
  </si>
  <si>
    <t>Погашение</t>
  </si>
  <si>
    <t>Кредиты, привлекаемые от кредитных организаций</t>
  </si>
  <si>
    <t>Наименование показателя</t>
  </si>
  <si>
    <t>в том числе:</t>
  </si>
  <si>
    <t>Государственные заимствования, всего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</si>
  <si>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</si>
  <si>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</si>
  <si>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2018 год</t>
  </si>
  <si>
    <t>2019 год</t>
  </si>
  <si>
    <t>Утверждено</t>
  </si>
  <si>
    <t>Предлагаемые изменения</t>
  </si>
  <si>
    <t>Сумма с учетом изменений</t>
  </si>
  <si>
    <t>Сумма, тыс. рублей</t>
  </si>
  <si>
    <t>"</t>
  </si>
  <si>
    <t>2020 год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</si>
  <si>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</si>
  <si>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</si>
  <si>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</si>
  <si>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</si>
  <si>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к пояснительной записке</t>
  </si>
  <si>
    <t>Предлагаемое изменение программы государственных внутренних заимствований Архангельской области на 2018 год и на плановый период 2019 и 2020 годов</t>
  </si>
  <si>
    <t>Приложение № 15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</si>
</sst>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5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164" fontId="0" fillId="0" borderId="15" xfId="0" applyNumberFormat="1" applyFont="1" applyFill="1" applyBorder="1" applyAlignment="1">
      <alignment horizontal="center" vertical="center"/>
    </xf>
    <xf numFmtId="164" fontId="0" fillId="0" borderId="16" xfId="0" applyNumberFormat="1" applyFon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164" fontId="0" fillId="0" borderId="22" xfId="0" applyNumberFormat="1" applyFont="1" applyFill="1" applyBorder="1" applyAlignment="1">
      <alignment horizontal="center" vertical="center"/>
    </xf>
    <xf numFmtId="164" fontId="0" fillId="0" borderId="15" xfId="0" applyNumberFormat="1" applyFont="1" applyBorder="1" applyAlignment="1">
      <alignment horizontal="center" vertical="center"/>
    </xf>
    <xf numFmtId="164" fontId="0" fillId="0" borderId="18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left" vertical="center" wrapText="1" indent="2"/>
    </xf>
    <xf numFmtId="0" fontId="0" fillId="0" borderId="2" xfId="0" applyFont="1" applyBorder="1" applyAlignment="1">
      <alignment horizontal="left" vertical="center" wrapText="1" indent="3"/>
    </xf>
    <xf numFmtId="0" fontId="0" fillId="0" borderId="3" xfId="0" applyFont="1" applyBorder="1" applyAlignment="1">
      <alignment horizontal="left" vertical="center" wrapText="1" indent="2"/>
    </xf>
    <xf numFmtId="164" fontId="0" fillId="0" borderId="14" xfId="0" applyNumberFormat="1" applyFont="1" applyBorder="1" applyAlignment="1">
      <alignment horizontal="center" vertical="center"/>
    </xf>
    <xf numFmtId="164" fontId="0" fillId="0" borderId="24" xfId="0" applyNumberFormat="1" applyFont="1" applyBorder="1" applyAlignment="1">
      <alignment horizontal="center" vertical="center"/>
    </xf>
    <xf numFmtId="164" fontId="0" fillId="0" borderId="17" xfId="0" applyNumberFormat="1" applyFont="1" applyBorder="1" applyAlignment="1">
      <alignment horizontal="center" vertical="center"/>
    </xf>
    <xf numFmtId="164" fontId="0" fillId="0" borderId="20" xfId="0" applyNumberFormat="1" applyFont="1" applyBorder="1" applyAlignment="1">
      <alignment horizontal="center" vertical="center"/>
    </xf>
    <xf numFmtId="164" fontId="0" fillId="0" borderId="21" xfId="0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65" fontId="0" fillId="0" borderId="15" xfId="0" applyNumberFormat="1" applyFont="1" applyFill="1" applyBorder="1" applyAlignment="1">
      <alignment horizontal="center" vertical="center"/>
    </xf>
    <xf numFmtId="165" fontId="0" fillId="0" borderId="18" xfId="0" applyNumberFormat="1" applyFont="1" applyFill="1" applyBorder="1" applyAlignment="1">
      <alignment horizontal="center" vertical="center"/>
    </xf>
    <xf numFmtId="165" fontId="0" fillId="0" borderId="2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3"/>
    </xf>
    <xf numFmtId="164" fontId="0" fillId="0" borderId="17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view="pageBreakPreview" topLeftCell="B4" zoomScaleNormal="100" zoomScaleSheetLayoutView="100" workbookViewId="0">
      <selection activeCell="D22" sqref="D22"/>
    </sheetView>
  </sheetViews>
  <sheetFormatPr defaultRowHeight="12.75"/>
  <cols>
    <col min="1" max="1" width="2.5703125" hidden="1" customWidth="1"/>
    <col min="2" max="2" width="39" customWidth="1"/>
    <col min="3" max="3" width="15.42578125" customWidth="1"/>
    <col min="4" max="4" width="15.7109375" customWidth="1"/>
    <col min="5" max="11" width="15.7109375" style="10" customWidth="1"/>
    <col min="12" max="12" width="1.140625" customWidth="1"/>
  </cols>
  <sheetData>
    <row r="1" spans="1:11">
      <c r="J1" s="16" t="s">
        <v>23</v>
      </c>
    </row>
    <row r="2" spans="1:11">
      <c r="J2" s="17" t="s">
        <v>21</v>
      </c>
    </row>
    <row r="4" spans="1:11" ht="35.25" customHeight="1">
      <c r="B4" s="50" t="s">
        <v>22</v>
      </c>
      <c r="C4" s="51"/>
      <c r="D4" s="51"/>
      <c r="E4" s="51"/>
      <c r="F4" s="52"/>
      <c r="G4" s="52"/>
      <c r="H4" s="52"/>
      <c r="I4" s="52"/>
      <c r="J4" s="52"/>
      <c r="K4" s="53"/>
    </row>
    <row r="5" spans="1:11" ht="14.25" customHeight="1">
      <c r="B5" s="6"/>
      <c r="C5" s="7"/>
      <c r="D5" s="7"/>
      <c r="E5" s="11"/>
      <c r="F5" s="12"/>
      <c r="G5" s="12"/>
      <c r="H5" s="12"/>
      <c r="I5" s="12"/>
      <c r="J5" s="12"/>
      <c r="K5" s="13"/>
    </row>
    <row r="6" spans="1:11" ht="18.75" customHeight="1">
      <c r="B6" s="62" t="s">
        <v>4</v>
      </c>
      <c r="C6" s="65" t="s">
        <v>14</v>
      </c>
      <c r="D6" s="66"/>
      <c r="E6" s="66"/>
      <c r="F6" s="66"/>
      <c r="G6" s="66"/>
      <c r="H6" s="66"/>
      <c r="I6" s="66"/>
      <c r="J6" s="66"/>
      <c r="K6" s="67"/>
    </row>
    <row r="7" spans="1:11" ht="21.75" customHeight="1">
      <c r="B7" s="63"/>
      <c r="C7" s="54" t="s">
        <v>9</v>
      </c>
      <c r="D7" s="55"/>
      <c r="E7" s="56"/>
      <c r="F7" s="57" t="s">
        <v>10</v>
      </c>
      <c r="G7" s="58"/>
      <c r="H7" s="59"/>
      <c r="I7" s="60" t="s">
        <v>16</v>
      </c>
      <c r="J7" s="58"/>
      <c r="K7" s="61"/>
    </row>
    <row r="8" spans="1:11" ht="27" customHeight="1">
      <c r="A8" s="1"/>
      <c r="B8" s="64"/>
      <c r="C8" s="18" t="s">
        <v>11</v>
      </c>
      <c r="D8" s="19" t="s">
        <v>12</v>
      </c>
      <c r="E8" s="21" t="s">
        <v>13</v>
      </c>
      <c r="F8" s="49" t="s">
        <v>11</v>
      </c>
      <c r="G8" s="20" t="s">
        <v>12</v>
      </c>
      <c r="H8" s="47" t="s">
        <v>13</v>
      </c>
      <c r="I8" s="48" t="s">
        <v>11</v>
      </c>
      <c r="J8" s="20" t="s">
        <v>12</v>
      </c>
      <c r="K8" s="21" t="s">
        <v>13</v>
      </c>
    </row>
    <row r="9" spans="1:11" s="4" customFormat="1" ht="15" customHeight="1">
      <c r="A9" s="3"/>
      <c r="B9" s="2">
        <v>1</v>
      </c>
      <c r="C9" s="8">
        <v>2</v>
      </c>
      <c r="D9" s="9">
        <v>3</v>
      </c>
      <c r="E9" s="15">
        <v>4</v>
      </c>
      <c r="F9" s="40">
        <v>5</v>
      </c>
      <c r="G9" s="14">
        <v>6</v>
      </c>
      <c r="H9" s="15">
        <v>7</v>
      </c>
      <c r="I9" s="40">
        <v>8</v>
      </c>
      <c r="J9" s="14">
        <v>9</v>
      </c>
      <c r="K9" s="15">
        <v>10</v>
      </c>
    </row>
    <row r="10" spans="1:11" ht="28.5" customHeight="1">
      <c r="B10" s="5" t="s">
        <v>6</v>
      </c>
      <c r="C10" s="35">
        <f t="shared" ref="C10:K10" si="0">C12+C21</f>
        <v>667504.19999999925</v>
      </c>
      <c r="D10" s="29">
        <f t="shared" si="0"/>
        <v>8776</v>
      </c>
      <c r="E10" s="24">
        <f t="shared" si="0"/>
        <v>676280.19999999925</v>
      </c>
      <c r="F10" s="35">
        <f t="shared" si="0"/>
        <v>-1730953.8000000007</v>
      </c>
      <c r="G10" s="41">
        <v>0</v>
      </c>
      <c r="H10" s="24">
        <f t="shared" si="0"/>
        <v>-1730953.8000000012</v>
      </c>
      <c r="I10" s="35">
        <f t="shared" si="0"/>
        <v>336832.39999999851</v>
      </c>
      <c r="J10" s="23">
        <f t="shared" si="0"/>
        <v>7.4214767664670944E-10</v>
      </c>
      <c r="K10" s="24">
        <f t="shared" si="0"/>
        <v>336832.39999999921</v>
      </c>
    </row>
    <row r="11" spans="1:11" ht="17.25" customHeight="1">
      <c r="B11" s="22" t="s">
        <v>5</v>
      </c>
      <c r="C11" s="36"/>
      <c r="D11" s="30"/>
      <c r="E11" s="26"/>
      <c r="F11" s="36"/>
      <c r="G11" s="42"/>
      <c r="H11" s="26"/>
      <c r="I11" s="36"/>
      <c r="J11" s="25"/>
      <c r="K11" s="26"/>
    </row>
    <row r="12" spans="1:11" ht="25.5">
      <c r="B12" s="31" t="s">
        <v>0</v>
      </c>
      <c r="C12" s="37">
        <f>C13-C15</f>
        <v>-558793.80000000075</v>
      </c>
      <c r="D12" s="30">
        <f>D13-D15</f>
        <v>-18680.400000000373</v>
      </c>
      <c r="E12" s="26">
        <f t="shared" ref="E12:E23" si="1">C12+D12</f>
        <v>-577474.20000000112</v>
      </c>
      <c r="F12" s="37">
        <f>F13-F15</f>
        <v>-558793.80000000075</v>
      </c>
      <c r="G12" s="42">
        <f>G13-G15</f>
        <v>-18680.400000000373</v>
      </c>
      <c r="H12" s="26">
        <f t="shared" ref="H12:H23" si="2">F12+G12</f>
        <v>-577474.20000000112</v>
      </c>
      <c r="I12" s="37">
        <f>I13-I15</f>
        <v>-1117587.6000000015</v>
      </c>
      <c r="J12" s="25">
        <f>J13-J15</f>
        <v>-37360.699999999255</v>
      </c>
      <c r="K12" s="26">
        <f t="shared" ref="K12:K23" si="3">I12+J12</f>
        <v>-1154948.3000000007</v>
      </c>
    </row>
    <row r="13" spans="1:11" ht="21.75" customHeight="1">
      <c r="B13" s="32" t="s">
        <v>1</v>
      </c>
      <c r="C13" s="37">
        <f>C14</f>
        <v>30972142.399999999</v>
      </c>
      <c r="D13" s="30">
        <v>-10324050.4</v>
      </c>
      <c r="E13" s="26">
        <f t="shared" si="1"/>
        <v>20648092</v>
      </c>
      <c r="F13" s="37">
        <f>F14</f>
        <v>32315956.899999999</v>
      </c>
      <c r="G13" s="42">
        <f>G14</f>
        <v>-10771985.6</v>
      </c>
      <c r="H13" s="26">
        <f t="shared" ref="H13" si="4">H14</f>
        <v>21543971.299999997</v>
      </c>
      <c r="I13" s="37">
        <f>I14</f>
        <v>33782089</v>
      </c>
      <c r="J13" s="25">
        <f>J14</f>
        <v>-11260696.300000001</v>
      </c>
      <c r="K13" s="26">
        <f t="shared" si="3"/>
        <v>22521392.699999999</v>
      </c>
    </row>
    <row r="14" spans="1:11" ht="69" customHeight="1">
      <c r="B14" s="33" t="s">
        <v>7</v>
      </c>
      <c r="C14" s="37">
        <v>30972142.399999999</v>
      </c>
      <c r="D14" s="30">
        <v>-10324050.4</v>
      </c>
      <c r="E14" s="26">
        <f t="shared" si="1"/>
        <v>20648092</v>
      </c>
      <c r="F14" s="37">
        <v>32315956.899999999</v>
      </c>
      <c r="G14" s="42">
        <v>-10771985.6</v>
      </c>
      <c r="H14" s="26">
        <f t="shared" si="2"/>
        <v>21543971.299999997</v>
      </c>
      <c r="I14" s="37">
        <v>33782089</v>
      </c>
      <c r="J14" s="25">
        <v>-11260696.300000001</v>
      </c>
      <c r="K14" s="26">
        <f t="shared" si="3"/>
        <v>22521392.699999999</v>
      </c>
    </row>
    <row r="15" spans="1:11" ht="22.5" customHeight="1">
      <c r="B15" s="32" t="s">
        <v>2</v>
      </c>
      <c r="C15" s="37">
        <v>31530936.199999999</v>
      </c>
      <c r="D15" s="30">
        <v>-10305370</v>
      </c>
      <c r="E15" s="26">
        <f t="shared" si="1"/>
        <v>21225566.199999999</v>
      </c>
      <c r="F15" s="37">
        <f>SUM(F16:F20)</f>
        <v>32874750.699999999</v>
      </c>
      <c r="G15" s="42">
        <f>SUM(G16:G20)</f>
        <v>-10753305.199999999</v>
      </c>
      <c r="H15" s="26">
        <f t="shared" ref="H15:K15" si="5">SUM(H16:H20)</f>
        <v>22121445.499999996</v>
      </c>
      <c r="I15" s="37">
        <f t="shared" si="5"/>
        <v>34899676.600000001</v>
      </c>
      <c r="J15" s="25">
        <f t="shared" si="5"/>
        <v>-11223335.600000001</v>
      </c>
      <c r="K15" s="26">
        <f t="shared" si="5"/>
        <v>23676340.999999996</v>
      </c>
    </row>
    <row r="16" spans="1:11" s="10" customFormat="1" ht="56.25" customHeight="1">
      <c r="B16" s="44" t="s">
        <v>8</v>
      </c>
      <c r="C16" s="45">
        <v>30972142.100000001</v>
      </c>
      <c r="D16" s="25">
        <v>-10324050.1</v>
      </c>
      <c r="E16" s="26">
        <f t="shared" si="1"/>
        <v>20648092</v>
      </c>
      <c r="F16" s="45">
        <v>32315956.899999999</v>
      </c>
      <c r="G16" s="42">
        <v>-10771985.6</v>
      </c>
      <c r="H16" s="26">
        <f t="shared" si="2"/>
        <v>21543971.299999997</v>
      </c>
      <c r="I16" s="45">
        <v>33782089</v>
      </c>
      <c r="J16" s="25">
        <v>-11260696.300000001</v>
      </c>
      <c r="K16" s="26">
        <f t="shared" si="3"/>
        <v>22521392.699999999</v>
      </c>
    </row>
    <row r="17" spans="2:12" s="10" customFormat="1" ht="155.25" customHeight="1">
      <c r="B17" s="44" t="s">
        <v>17</v>
      </c>
      <c r="C17" s="45">
        <v>15000</v>
      </c>
      <c r="D17" s="25">
        <v>0</v>
      </c>
      <c r="E17" s="26">
        <f>C17+D17</f>
        <v>15000</v>
      </c>
      <c r="F17" s="45">
        <v>15000</v>
      </c>
      <c r="G17" s="42">
        <v>0</v>
      </c>
      <c r="H17" s="26">
        <f>F17+G17</f>
        <v>15000</v>
      </c>
      <c r="I17" s="45">
        <v>30000</v>
      </c>
      <c r="J17" s="25">
        <v>0</v>
      </c>
      <c r="K17" s="26">
        <f>I17+J17</f>
        <v>30000</v>
      </c>
    </row>
    <row r="18" spans="2:12" s="10" customFormat="1" ht="154.5" customHeight="1">
      <c r="B18" s="44" t="s">
        <v>18</v>
      </c>
      <c r="C18" s="45">
        <v>253824.2</v>
      </c>
      <c r="D18" s="25">
        <v>0</v>
      </c>
      <c r="E18" s="26">
        <f t="shared" ref="E18:E20" si="6">C18+D18</f>
        <v>253824.2</v>
      </c>
      <c r="F18" s="45">
        <v>253824.2</v>
      </c>
      <c r="G18" s="42">
        <v>0</v>
      </c>
      <c r="H18" s="26">
        <f t="shared" ref="H18:H20" si="7">F18+G18</f>
        <v>253824.2</v>
      </c>
      <c r="I18" s="45">
        <v>507648.4</v>
      </c>
      <c r="J18" s="25">
        <v>0</v>
      </c>
      <c r="K18" s="26">
        <f t="shared" ref="K18:K20" si="8">I18+J18</f>
        <v>507648.4</v>
      </c>
    </row>
    <row r="19" spans="2:12" s="10" customFormat="1" ht="153">
      <c r="B19" s="44" t="s">
        <v>19</v>
      </c>
      <c r="C19" s="45">
        <v>289969.59999999998</v>
      </c>
      <c r="D19" s="25">
        <v>0</v>
      </c>
      <c r="E19" s="26">
        <f t="shared" si="6"/>
        <v>289969.59999999998</v>
      </c>
      <c r="F19" s="45">
        <v>289969.59999999998</v>
      </c>
      <c r="G19" s="42">
        <v>0</v>
      </c>
      <c r="H19" s="26">
        <f t="shared" si="7"/>
        <v>289969.59999999998</v>
      </c>
      <c r="I19" s="45">
        <v>579939.19999999995</v>
      </c>
      <c r="J19" s="25">
        <v>0</v>
      </c>
      <c r="K19" s="26">
        <f t="shared" si="8"/>
        <v>579939.19999999995</v>
      </c>
    </row>
    <row r="20" spans="2:12" s="10" customFormat="1" ht="165.75">
      <c r="B20" s="44" t="s">
        <v>20</v>
      </c>
      <c r="C20" s="45">
        <v>0</v>
      </c>
      <c r="D20" s="25">
        <v>18680.400000000001</v>
      </c>
      <c r="E20" s="26">
        <f t="shared" si="6"/>
        <v>18680.400000000001</v>
      </c>
      <c r="F20" s="45">
        <v>0</v>
      </c>
      <c r="G20" s="42">
        <v>18680.400000000001</v>
      </c>
      <c r="H20" s="26">
        <f t="shared" si="7"/>
        <v>18680.400000000001</v>
      </c>
      <c r="I20" s="45">
        <v>0</v>
      </c>
      <c r="J20" s="25">
        <v>37360.699999999997</v>
      </c>
      <c r="K20" s="26">
        <f t="shared" si="8"/>
        <v>37360.699999999997</v>
      </c>
    </row>
    <row r="21" spans="2:12" s="10" customFormat="1" ht="30" customHeight="1">
      <c r="B21" s="46" t="s">
        <v>3</v>
      </c>
      <c r="C21" s="45">
        <f>C22-C23</f>
        <v>1226298</v>
      </c>
      <c r="D21" s="25">
        <f>D22-D23</f>
        <v>27456.400000000373</v>
      </c>
      <c r="E21" s="26">
        <f t="shared" si="1"/>
        <v>1253754.4000000004</v>
      </c>
      <c r="F21" s="45">
        <f>F22-F23</f>
        <v>-1172160</v>
      </c>
      <c r="G21" s="42">
        <f>G22-G23</f>
        <v>18680.400000000001</v>
      </c>
      <c r="H21" s="26">
        <f t="shared" si="2"/>
        <v>-1153479.6000000001</v>
      </c>
      <c r="I21" s="45">
        <f t="shared" ref="I21" si="9">I22-I23</f>
        <v>1454420</v>
      </c>
      <c r="J21" s="25">
        <f>J22-J23</f>
        <v>37360.699999999997</v>
      </c>
      <c r="K21" s="26">
        <f t="shared" si="3"/>
        <v>1491780.7</v>
      </c>
    </row>
    <row r="22" spans="2:12" ht="20.25" customHeight="1">
      <c r="B22" s="32" t="s">
        <v>1</v>
      </c>
      <c r="C22" s="37">
        <v>13099944</v>
      </c>
      <c r="D22" s="30">
        <v>7527456.4000000004</v>
      </c>
      <c r="E22" s="26">
        <f t="shared" si="1"/>
        <v>20627400.399999999</v>
      </c>
      <c r="F22" s="37">
        <v>4827840</v>
      </c>
      <c r="G22" s="42">
        <v>18680.400000000001</v>
      </c>
      <c r="H22" s="26">
        <f t="shared" si="2"/>
        <v>4846520.4000000004</v>
      </c>
      <c r="I22" s="37">
        <v>16954420</v>
      </c>
      <c r="J22" s="25">
        <v>37360.699999999997</v>
      </c>
      <c r="K22" s="26">
        <f t="shared" si="3"/>
        <v>16991780.699999999</v>
      </c>
    </row>
    <row r="23" spans="2:12" ht="24" customHeight="1">
      <c r="B23" s="34" t="s">
        <v>2</v>
      </c>
      <c r="C23" s="38">
        <v>11873646</v>
      </c>
      <c r="D23" s="39">
        <v>7500000</v>
      </c>
      <c r="E23" s="28">
        <f t="shared" si="1"/>
        <v>19373646</v>
      </c>
      <c r="F23" s="38">
        <v>6000000</v>
      </c>
      <c r="G23" s="43">
        <v>0</v>
      </c>
      <c r="H23" s="28">
        <f t="shared" si="2"/>
        <v>6000000</v>
      </c>
      <c r="I23" s="38">
        <v>15500000</v>
      </c>
      <c r="J23" s="27">
        <v>0</v>
      </c>
      <c r="K23" s="28">
        <f t="shared" si="3"/>
        <v>15500000</v>
      </c>
      <c r="L23" t="s">
        <v>15</v>
      </c>
    </row>
  </sheetData>
  <mergeCells count="6">
    <mergeCell ref="B4:K4"/>
    <mergeCell ref="C7:E7"/>
    <mergeCell ref="F7:H7"/>
    <mergeCell ref="I7:K7"/>
    <mergeCell ref="B6:B8"/>
    <mergeCell ref="C6:K6"/>
  </mergeCells>
  <phoneticPr fontId="3" type="noConversion"/>
  <pageMargins left="1.1811023622047245" right="0.39370078740157483" top="0.78740157480314965" bottom="0.78740157480314965" header="0.51181102362204722" footer="0.51181102362204722"/>
  <pageSetup paperSize="9" scale="72" fitToHeight="5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2018-01-27T17:33:28Z</cp:lastPrinted>
  <dcterms:created xsi:type="dcterms:W3CDTF">2000-09-19T07:45:36Z</dcterms:created>
  <dcterms:modified xsi:type="dcterms:W3CDTF">2018-01-29T08:12:58Z</dcterms:modified>
</cp:coreProperties>
</file>