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Лист1!$6:$8</definedName>
    <definedName name="_xlnm.Print_Area" localSheetId="0">Лист1!$A$1:$M$40</definedName>
  </definedNames>
  <calcPr calcId="125725"/>
</workbook>
</file>

<file path=xl/calcChain.xml><?xml version="1.0" encoding="utf-8"?>
<calcChain xmlns="http://schemas.openxmlformats.org/spreadsheetml/2006/main">
  <c r="E20" i="9"/>
  <c r="F20"/>
  <c r="D20"/>
  <c r="C20"/>
  <c r="F38" l="1"/>
  <c r="D38"/>
  <c r="H25"/>
  <c r="G25"/>
  <c r="H24"/>
  <c r="G24"/>
  <c r="H23"/>
  <c r="G23"/>
  <c r="H22"/>
  <c r="G22"/>
  <c r="H21"/>
  <c r="G21"/>
  <c r="H20" l="1"/>
  <c r="G20"/>
  <c r="G18"/>
  <c r="H18"/>
  <c r="H39" l="1"/>
  <c r="H38" s="1"/>
  <c r="G39"/>
  <c r="H17"/>
  <c r="G17"/>
  <c r="G11"/>
  <c r="H13"/>
  <c r="G13"/>
  <c r="H11"/>
  <c r="E38"/>
  <c r="E37" s="1"/>
  <c r="F36"/>
  <c r="F35" s="1"/>
  <c r="F19"/>
  <c r="E19"/>
  <c r="F16"/>
  <c r="E16"/>
  <c r="F12"/>
  <c r="F34" s="1"/>
  <c r="E12"/>
  <c r="F10"/>
  <c r="E10"/>
  <c r="E30" s="1"/>
  <c r="F30" l="1"/>
  <c r="F29" s="1"/>
  <c r="F28" s="1"/>
  <c r="F27" s="1"/>
  <c r="E34"/>
  <c r="G12"/>
  <c r="F14"/>
  <c r="E33"/>
  <c r="E32" s="1"/>
  <c r="E31" s="1"/>
  <c r="E9"/>
  <c r="E15"/>
  <c r="F9"/>
  <c r="E29"/>
  <c r="E28" s="1"/>
  <c r="E27" s="1"/>
  <c r="F33"/>
  <c r="F32" s="1"/>
  <c r="F31" s="1"/>
  <c r="F15"/>
  <c r="E36"/>
  <c r="E35" s="1"/>
  <c r="E14"/>
  <c r="F26" l="1"/>
  <c r="F40" s="1"/>
  <c r="E26"/>
  <c r="E40" s="1"/>
  <c r="C38" l="1"/>
  <c r="C37" s="1"/>
  <c r="D36"/>
  <c r="D35" s="1"/>
  <c r="D19"/>
  <c r="C19"/>
  <c r="D16"/>
  <c r="C16"/>
  <c r="C14" s="1"/>
  <c r="D12"/>
  <c r="C12"/>
  <c r="D10"/>
  <c r="C10"/>
  <c r="D15" l="1"/>
  <c r="D14"/>
  <c r="C9"/>
  <c r="D29"/>
  <c r="D28" s="1"/>
  <c r="D27" s="1"/>
  <c r="H30"/>
  <c r="D9"/>
  <c r="C15"/>
  <c r="C36"/>
  <c r="C35" s="1"/>
  <c r="D33" l="1"/>
  <c r="D32" s="1"/>
  <c r="D31" s="1"/>
  <c r="D26" s="1"/>
  <c r="D40" s="1"/>
  <c r="H34"/>
  <c r="C29"/>
  <c r="C28" s="1"/>
  <c r="C27" s="1"/>
  <c r="G30"/>
  <c r="C33"/>
  <c r="C32" s="1"/>
  <c r="C31" s="1"/>
  <c r="G34"/>
  <c r="G19"/>
  <c r="C26" l="1"/>
  <c r="C40" s="1"/>
  <c r="H36"/>
  <c r="H35" s="1"/>
  <c r="G38" l="1"/>
  <c r="G37" s="1"/>
  <c r="G36" l="1"/>
  <c r="G35" s="1"/>
  <c r="I29"/>
  <c r="I28" s="1"/>
  <c r="I27" s="1"/>
  <c r="L20"/>
  <c r="L19" s="1"/>
  <c r="K20"/>
  <c r="K19" s="1"/>
  <c r="L13"/>
  <c r="L12" s="1"/>
  <c r="K13"/>
  <c r="K12" s="1"/>
  <c r="L11"/>
  <c r="L10" s="1"/>
  <c r="K11"/>
  <c r="K10" s="1"/>
  <c r="I16"/>
  <c r="J16"/>
  <c r="K16"/>
  <c r="L16"/>
  <c r="I19"/>
  <c r="J19"/>
  <c r="I12"/>
  <c r="J12"/>
  <c r="I10"/>
  <c r="J10"/>
  <c r="H12"/>
  <c r="H19"/>
  <c r="H16"/>
  <c r="G16"/>
  <c r="G10"/>
  <c r="H10"/>
  <c r="H33" l="1"/>
  <c r="H32" s="1"/>
  <c r="L30"/>
  <c r="L29" s="1"/>
  <c r="L28" s="1"/>
  <c r="L27" s="1"/>
  <c r="J9"/>
  <c r="G14"/>
  <c r="K9"/>
  <c r="J14"/>
  <c r="L9"/>
  <c r="H9"/>
  <c r="G9"/>
  <c r="H15"/>
  <c r="J15"/>
  <c r="L15"/>
  <c r="L14"/>
  <c r="I15"/>
  <c r="I33"/>
  <c r="I32" s="1"/>
  <c r="I31" s="1"/>
  <c r="I26" s="1"/>
  <c r="I9"/>
  <c r="J33"/>
  <c r="J32" s="1"/>
  <c r="J31" s="1"/>
  <c r="L34"/>
  <c r="L33" s="1"/>
  <c r="L32" s="1"/>
  <c r="L31" s="1"/>
  <c r="K14"/>
  <c r="K15"/>
  <c r="G15"/>
  <c r="J29"/>
  <c r="J28" s="1"/>
  <c r="J27" s="1"/>
  <c r="G33"/>
  <c r="I14"/>
  <c r="H14"/>
  <c r="H31" l="1"/>
  <c r="G32"/>
  <c r="L26"/>
  <c r="L40" s="1"/>
  <c r="H29"/>
  <c r="I40"/>
  <c r="J26"/>
  <c r="J40" s="1"/>
  <c r="K34"/>
  <c r="K33" s="1"/>
  <c r="K32" s="1"/>
  <c r="K31" s="1"/>
  <c r="G29"/>
  <c r="K30"/>
  <c r="K29" s="1"/>
  <c r="K28" s="1"/>
  <c r="K27" s="1"/>
  <c r="G31" l="1"/>
  <c r="H28"/>
  <c r="G28"/>
  <c r="K26"/>
  <c r="K40" s="1"/>
  <c r="H27" l="1"/>
  <c r="G27"/>
  <c r="H26" l="1"/>
  <c r="G26"/>
  <c r="H40" l="1"/>
  <c r="G40"/>
</calcChain>
</file>

<file path=xl/sharedStrings.xml><?xml version="1.0" encoding="utf-8"?>
<sst xmlns="http://schemas.openxmlformats.org/spreadsheetml/2006/main" count="78" uniqueCount="71">
  <si>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</si>
  <si>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</si>
  <si>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</si>
  <si>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</si>
  <si>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</si>
  <si>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</si>
  <si>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</si>
  <si>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</si>
  <si>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</si>
  <si>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</si>
  <si>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</si>
  <si>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</si>
  <si>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</si>
  <si>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</si>
  <si>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</si>
  <si>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</si>
  <si>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</si>
  <si>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</si>
  <si>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</si>
  <si>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</si>
  <si>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</si>
  <si>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</si>
  <si>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</si>
  <si>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</si>
  <si>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</si>
  <si>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</si>
  <si>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</si>
  <si>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</si>
  <si>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</si>
  <si>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</si>
  <si>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</si>
  <si>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</si>
  <si>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</si>
  <si>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</si>
  <si>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</si>
  <si>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</si>
  <si>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2016 год</t>
  </si>
  <si>
    <t>Код бюджетной классификации 
Российской Федерации</t>
  </si>
  <si>
    <t>Сумма, тыс. рублей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</si>
  <si>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</si>
  <si>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</si>
  <si>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</si>
  <si>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</si>
  <si>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</si>
  <si>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</si>
  <si>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2017 год</t>
  </si>
  <si>
    <t>Предлагаемые изменения</t>
  </si>
  <si>
    <t>2019 год</t>
  </si>
  <si>
    <t>2020 год</t>
  </si>
  <si>
    <t xml:space="preserve">Исполнение государственных и муниципальных гарантий </t>
  </si>
  <si>
    <t>000 01 06 04 00 00 0000 000</t>
  </si>
  <si>
    <t>Исполнение государственных и муниципальных гарантий в валюте Российской Федерации</t>
  </si>
  <si>
    <t>000 01 06 04 01 00 0000 000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</si>
  <si>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</si>
  <si>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000 01 06 04 01 00 0000 800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</si>
  <si>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</si>
  <si>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000 01 06 04 01 02 0000 810</t>
  </si>
  <si>
    <t>Иные источники внутреннего финансирования дефицитов бюджетов</t>
  </si>
  <si>
    <t>000 01 06 00 00 00 0000 000</t>
  </si>
  <si>
    <t>Утверждено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</si>
  <si>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</si>
  <si>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</si>
  <si>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</si>
  <si>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</si>
  <si>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</si>
  <si>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</si>
  <si>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Предлагаемое изменение направлений профицита областного бюджета на плановый период 2019 года и источников финансирования дефицита областного бюджета на плановый период 2020 года</t>
  </si>
  <si>
    <t xml:space="preserve">                       к пояснительной записке</t>
  </si>
  <si>
    <t xml:space="preserve">                       Приложение № 4</t>
  </si>
  <si>
    <t>(тыс. рублей)</t>
  </si>
  <si>
    <t>Сумма с учетом предлагаемых изменений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</si>
</sst>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0" fontId="0" fillId="0" borderId="0" xfId="0" applyFill="1" applyAlignment="1"/>
    <xf numFmtId="0" fontId="11" fillId="0" borderId="0" xfId="0" applyFont="1" applyFill="1" applyAlignment="1">
      <alignment vertical="center"/>
    </xf>
    <xf numFmtId="164" fontId="11" fillId="0" borderId="17" xfId="0" applyNumberFormat="1" applyFont="1" applyFill="1" applyBorder="1" applyAlignment="1">
      <alignment vertical="center"/>
    </xf>
    <xf numFmtId="164" fontId="11" fillId="0" borderId="18" xfId="0" applyNumberFormat="1" applyFont="1" applyFill="1" applyBorder="1" applyAlignment="1">
      <alignment vertical="center"/>
    </xf>
    <xf numFmtId="164" fontId="11" fillId="0" borderId="19" xfId="0" applyNumberFormat="1" applyFont="1" applyFill="1" applyBorder="1" applyAlignment="1">
      <alignment vertical="center"/>
    </xf>
    <xf numFmtId="164" fontId="11" fillId="0" borderId="20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164" fontId="11" fillId="0" borderId="4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vertical="center"/>
    </xf>
    <xf numFmtId="164" fontId="11" fillId="0" borderId="21" xfId="0" applyNumberFormat="1" applyFont="1" applyFill="1" applyBorder="1" applyAlignment="1">
      <alignment vertical="center"/>
    </xf>
    <xf numFmtId="164" fontId="11" fillId="0" borderId="22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 indent="2"/>
    </xf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indent="2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view="pageBreakPreview" topLeftCell="A37" zoomScale="115" zoomScaleNormal="100" zoomScaleSheetLayoutView="115" workbookViewId="0">
      <selection activeCell="E38" sqref="E38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6" width="16.85546875" style="2" customWidth="1"/>
    <col min="7" max="7" width="17.140625" style="2" customWidth="1"/>
    <col min="8" max="8" width="15.85546875" style="2" customWidth="1"/>
    <col min="9" max="12" width="14.7109375" style="2" hidden="1" customWidth="1"/>
    <col min="13" max="13" width="1.140625" style="2" customWidth="1"/>
    <col min="14" max="14" width="14.7109375" style="2" bestFit="1" customWidth="1"/>
    <col min="15" max="16384" width="9.140625" style="2"/>
  </cols>
  <sheetData>
    <row r="1" spans="1:12">
      <c r="G1" s="25" t="s">
        <v>68</v>
      </c>
      <c r="H1" s="30"/>
      <c r="K1" s="31"/>
    </row>
    <row r="2" spans="1:12">
      <c r="G2" s="31" t="s">
        <v>67</v>
      </c>
      <c r="H2" s="30"/>
      <c r="K2" s="25"/>
    </row>
    <row r="4" spans="1:12" ht="35.25" customHeight="1">
      <c r="A4" s="48" t="s">
        <v>66</v>
      </c>
      <c r="B4" s="48"/>
      <c r="C4" s="48"/>
      <c r="D4" s="48"/>
      <c r="E4" s="48"/>
      <c r="F4" s="48"/>
      <c r="G4" s="48"/>
      <c r="H4" s="48"/>
      <c r="I4" s="49"/>
      <c r="J4" s="49"/>
      <c r="K4" s="49"/>
      <c r="L4" s="49"/>
    </row>
    <row r="5" spans="1:12" ht="15.75" customHeight="1">
      <c r="A5" s="3"/>
      <c r="B5" s="3"/>
      <c r="C5" s="3"/>
      <c r="D5" s="3"/>
      <c r="E5" s="3"/>
      <c r="F5" s="3"/>
      <c r="G5" s="12"/>
      <c r="H5" s="12" t="s">
        <v>69</v>
      </c>
      <c r="I5" s="12"/>
      <c r="J5" s="12"/>
      <c r="K5" s="12"/>
      <c r="L5" s="12"/>
    </row>
    <row r="6" spans="1:12" ht="29.25" customHeight="1">
      <c r="A6" s="50" t="s">
        <v>0</v>
      </c>
      <c r="B6" s="50" t="s">
        <v>37</v>
      </c>
      <c r="C6" s="46" t="s">
        <v>59</v>
      </c>
      <c r="D6" s="47"/>
      <c r="E6" s="46" t="s">
        <v>46</v>
      </c>
      <c r="F6" s="47"/>
      <c r="G6" s="46" t="s">
        <v>70</v>
      </c>
      <c r="H6" s="47"/>
      <c r="I6" s="46" t="s">
        <v>46</v>
      </c>
      <c r="J6" s="47"/>
      <c r="K6" s="46" t="s">
        <v>38</v>
      </c>
      <c r="L6" s="47"/>
    </row>
    <row r="7" spans="1:12" ht="21" customHeight="1">
      <c r="A7" s="51"/>
      <c r="B7" s="51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36</v>
      </c>
      <c r="J7" s="5" t="s">
        <v>45</v>
      </c>
      <c r="K7" s="4" t="s">
        <v>47</v>
      </c>
      <c r="L7" s="5" t="s">
        <v>45</v>
      </c>
    </row>
    <row r="8" spans="1:12">
      <c r="A8" s="13">
        <v>1</v>
      </c>
      <c r="B8" s="13">
        <v>2</v>
      </c>
      <c r="C8" s="6">
        <v>3</v>
      </c>
      <c r="D8" s="7">
        <v>4</v>
      </c>
      <c r="E8" s="6">
        <v>5</v>
      </c>
      <c r="F8" s="7">
        <v>6</v>
      </c>
      <c r="G8" s="6">
        <v>7</v>
      </c>
      <c r="H8" s="7">
        <v>8</v>
      </c>
      <c r="I8" s="6">
        <v>5</v>
      </c>
      <c r="J8" s="7">
        <v>6</v>
      </c>
      <c r="K8" s="6">
        <v>3</v>
      </c>
      <c r="L8" s="7">
        <v>4</v>
      </c>
    </row>
    <row r="9" spans="1:12" ht="30" customHeight="1">
      <c r="A9" s="14" t="s">
        <v>1</v>
      </c>
      <c r="B9" s="15" t="s">
        <v>2</v>
      </c>
      <c r="C9" s="8">
        <f t="shared" ref="C9:F9" si="0">C10-C12</f>
        <v>-1153479.5999999996</v>
      </c>
      <c r="D9" s="9">
        <f t="shared" si="0"/>
        <v>1491780.6999999993</v>
      </c>
      <c r="E9" s="8">
        <f t="shared" si="0"/>
        <v>0</v>
      </c>
      <c r="F9" s="9">
        <f t="shared" si="0"/>
        <v>0</v>
      </c>
      <c r="G9" s="8">
        <f t="shared" ref="G9:L9" si="1">G10-G12</f>
        <v>-1153479.5999999996</v>
      </c>
      <c r="H9" s="9">
        <f t="shared" si="1"/>
        <v>1491780.6999999993</v>
      </c>
      <c r="I9" s="8">
        <f t="shared" si="1"/>
        <v>0</v>
      </c>
      <c r="J9" s="9">
        <f t="shared" si="1"/>
        <v>0</v>
      </c>
      <c r="K9" s="8">
        <f t="shared" si="1"/>
        <v>-1153479.5999999996</v>
      </c>
      <c r="L9" s="9">
        <f t="shared" si="1"/>
        <v>1491780.6999999993</v>
      </c>
    </row>
    <row r="10" spans="1:12" ht="29.45" customHeight="1">
      <c r="A10" s="16" t="s">
        <v>3</v>
      </c>
      <c r="B10" s="17" t="s">
        <v>4</v>
      </c>
      <c r="C10" s="26">
        <f t="shared" ref="C10:D10" si="2">C11</f>
        <v>4846520.4000000004</v>
      </c>
      <c r="D10" s="27">
        <f t="shared" si="2"/>
        <v>16991780.699999999</v>
      </c>
      <c r="E10" s="26">
        <f t="shared" ref="E10:L10" si="3">E11</f>
        <v>0</v>
      </c>
      <c r="F10" s="27">
        <f t="shared" si="3"/>
        <v>0</v>
      </c>
      <c r="G10" s="26">
        <f t="shared" si="3"/>
        <v>4846520.4000000004</v>
      </c>
      <c r="H10" s="27">
        <f t="shared" si="3"/>
        <v>16991780.699999999</v>
      </c>
      <c r="I10" s="26">
        <f t="shared" si="3"/>
        <v>0</v>
      </c>
      <c r="J10" s="27">
        <f t="shared" si="3"/>
        <v>0</v>
      </c>
      <c r="K10" s="26">
        <f t="shared" si="3"/>
        <v>4846520.4000000004</v>
      </c>
      <c r="L10" s="27">
        <f t="shared" si="3"/>
        <v>16991780.699999999</v>
      </c>
    </row>
    <row r="11" spans="1:12" ht="42" customHeight="1">
      <c r="A11" s="18" t="s">
        <v>39</v>
      </c>
      <c r="B11" s="17" t="s">
        <v>5</v>
      </c>
      <c r="C11" s="26">
        <v>4846520.4000000004</v>
      </c>
      <c r="D11" s="27">
        <v>16991780.699999999</v>
      </c>
      <c r="E11" s="26"/>
      <c r="F11" s="27"/>
      <c r="G11" s="26">
        <f>C11+E11</f>
        <v>4846520.4000000004</v>
      </c>
      <c r="H11" s="27">
        <f>D11+F11</f>
        <v>16991780.699999999</v>
      </c>
      <c r="I11" s="26"/>
      <c r="J11" s="27"/>
      <c r="K11" s="26">
        <f>G11+I11</f>
        <v>4846520.4000000004</v>
      </c>
      <c r="L11" s="27">
        <f>H11+J11</f>
        <v>16991780.699999999</v>
      </c>
    </row>
    <row r="12" spans="1:12" ht="44.25" customHeight="1">
      <c r="A12" s="16" t="s">
        <v>6</v>
      </c>
      <c r="B12" s="17" t="s">
        <v>7</v>
      </c>
      <c r="C12" s="26">
        <f t="shared" ref="C12:D12" si="4">C13</f>
        <v>6000000</v>
      </c>
      <c r="D12" s="27">
        <f t="shared" si="4"/>
        <v>15500000</v>
      </c>
      <c r="E12" s="26">
        <f t="shared" ref="E12:L12" si="5">E13</f>
        <v>0</v>
      </c>
      <c r="F12" s="27">
        <f t="shared" si="5"/>
        <v>0</v>
      </c>
      <c r="G12" s="26">
        <f t="shared" si="5"/>
        <v>6000000</v>
      </c>
      <c r="H12" s="27">
        <f t="shared" si="5"/>
        <v>15500000</v>
      </c>
      <c r="I12" s="26">
        <f t="shared" si="5"/>
        <v>0</v>
      </c>
      <c r="J12" s="27">
        <f t="shared" si="5"/>
        <v>0</v>
      </c>
      <c r="K12" s="26">
        <f t="shared" si="5"/>
        <v>6000000</v>
      </c>
      <c r="L12" s="27">
        <f t="shared" si="5"/>
        <v>15500000</v>
      </c>
    </row>
    <row r="13" spans="1:12" ht="40.9" customHeight="1">
      <c r="A13" s="19" t="s">
        <v>40</v>
      </c>
      <c r="B13" s="20" t="s">
        <v>8</v>
      </c>
      <c r="C13" s="28">
        <v>6000000</v>
      </c>
      <c r="D13" s="29">
        <v>15500000</v>
      </c>
      <c r="E13" s="28">
        <v>0</v>
      </c>
      <c r="F13" s="29">
        <v>0</v>
      </c>
      <c r="G13" s="28">
        <f>C13+E13</f>
        <v>6000000</v>
      </c>
      <c r="H13" s="29">
        <f>D13+F13</f>
        <v>15500000</v>
      </c>
      <c r="I13" s="26"/>
      <c r="J13" s="27">
        <v>0</v>
      </c>
      <c r="K13" s="26">
        <f>G13+I13</f>
        <v>6000000</v>
      </c>
      <c r="L13" s="27">
        <f>H13+J13</f>
        <v>15500000</v>
      </c>
    </row>
    <row r="14" spans="1:12" ht="32.25" customHeight="1">
      <c r="A14" s="14" t="s">
        <v>30</v>
      </c>
      <c r="B14" s="21" t="s">
        <v>9</v>
      </c>
      <c r="C14" s="8">
        <f t="shared" ref="C14:F14" si="6">C16-C19</f>
        <v>-577474.19999999925</v>
      </c>
      <c r="D14" s="9">
        <f t="shared" si="6"/>
        <v>-1154948.299999997</v>
      </c>
      <c r="E14" s="8">
        <f t="shared" si="6"/>
        <v>0</v>
      </c>
      <c r="F14" s="9">
        <f t="shared" si="6"/>
        <v>0</v>
      </c>
      <c r="G14" s="8">
        <f t="shared" ref="G14:L14" si="7">G16-G19</f>
        <v>-577474.19999999925</v>
      </c>
      <c r="H14" s="9">
        <f t="shared" si="7"/>
        <v>-1154948.299999997</v>
      </c>
      <c r="I14" s="8">
        <f t="shared" si="7"/>
        <v>0</v>
      </c>
      <c r="J14" s="9">
        <f t="shared" si="7"/>
        <v>0</v>
      </c>
      <c r="K14" s="8">
        <f t="shared" si="7"/>
        <v>-22121445.499999996</v>
      </c>
      <c r="L14" s="9">
        <f t="shared" si="7"/>
        <v>-23676340.999999996</v>
      </c>
    </row>
    <row r="15" spans="1:12" ht="42.75" customHeight="1">
      <c r="A15" s="16" t="s">
        <v>29</v>
      </c>
      <c r="B15" s="17" t="s">
        <v>31</v>
      </c>
      <c r="C15" s="26">
        <f t="shared" ref="C15:F15" si="8">C16-C19</f>
        <v>-577474.19999999925</v>
      </c>
      <c r="D15" s="27">
        <f t="shared" si="8"/>
        <v>-1154948.299999997</v>
      </c>
      <c r="E15" s="26">
        <f t="shared" si="8"/>
        <v>0</v>
      </c>
      <c r="F15" s="27">
        <f t="shared" si="8"/>
        <v>0</v>
      </c>
      <c r="G15" s="26">
        <f t="shared" ref="G15:L15" si="9">G16-G19</f>
        <v>-577474.19999999925</v>
      </c>
      <c r="H15" s="27">
        <f t="shared" si="9"/>
        <v>-1154948.299999997</v>
      </c>
      <c r="I15" s="26">
        <f t="shared" si="9"/>
        <v>0</v>
      </c>
      <c r="J15" s="27">
        <f t="shared" si="9"/>
        <v>0</v>
      </c>
      <c r="K15" s="26">
        <f t="shared" si="9"/>
        <v>-22121445.499999996</v>
      </c>
      <c r="L15" s="27">
        <f t="shared" si="9"/>
        <v>-23676340.999999996</v>
      </c>
    </row>
    <row r="16" spans="1:12" ht="42.75" customHeight="1">
      <c r="A16" s="16" t="s">
        <v>10</v>
      </c>
      <c r="B16" s="17" t="s">
        <v>34</v>
      </c>
      <c r="C16" s="26">
        <f t="shared" ref="C16:D16" si="10">C17</f>
        <v>21543971.299999997</v>
      </c>
      <c r="D16" s="27">
        <f t="shared" si="10"/>
        <v>22521392.699999999</v>
      </c>
      <c r="E16" s="26">
        <f t="shared" ref="E16:L16" si="11">E17</f>
        <v>0</v>
      </c>
      <c r="F16" s="27">
        <f t="shared" si="11"/>
        <v>0</v>
      </c>
      <c r="G16" s="26">
        <f t="shared" si="11"/>
        <v>21543971.299999997</v>
      </c>
      <c r="H16" s="27">
        <f t="shared" si="11"/>
        <v>22521392.699999999</v>
      </c>
      <c r="I16" s="26">
        <f t="shared" si="11"/>
        <v>0</v>
      </c>
      <c r="J16" s="27">
        <f t="shared" si="11"/>
        <v>0</v>
      </c>
      <c r="K16" s="26">
        <f t="shared" si="11"/>
        <v>0</v>
      </c>
      <c r="L16" s="27">
        <f t="shared" si="11"/>
        <v>0</v>
      </c>
    </row>
    <row r="17" spans="1:14" ht="57" customHeight="1">
      <c r="A17" s="18" t="s">
        <v>27</v>
      </c>
      <c r="B17" s="17" t="s">
        <v>35</v>
      </c>
      <c r="C17" s="26">
        <v>21543971.299999997</v>
      </c>
      <c r="D17" s="27">
        <v>22521392.699999999</v>
      </c>
      <c r="E17" s="26"/>
      <c r="F17" s="27"/>
      <c r="G17" s="26">
        <f>C17+E17</f>
        <v>21543971.299999997</v>
      </c>
      <c r="H17" s="27">
        <f>D17+F17</f>
        <v>22521392.699999999</v>
      </c>
      <c r="I17" s="26"/>
      <c r="J17" s="27"/>
      <c r="K17" s="26"/>
      <c r="L17" s="27"/>
    </row>
    <row r="18" spans="1:14" ht="57" customHeight="1">
      <c r="A18" s="45" t="s">
        <v>60</v>
      </c>
      <c r="B18" s="17"/>
      <c r="C18" s="26">
        <v>21543971.299999997</v>
      </c>
      <c r="D18" s="27">
        <v>22521392.699999999</v>
      </c>
      <c r="E18" s="26"/>
      <c r="F18" s="27"/>
      <c r="G18" s="26">
        <f>C18+E18</f>
        <v>21543971.299999997</v>
      </c>
      <c r="H18" s="27">
        <f>D18+F18</f>
        <v>22521392.699999999</v>
      </c>
      <c r="I18" s="26"/>
      <c r="J18" s="27"/>
      <c r="K18" s="26"/>
      <c r="L18" s="27"/>
    </row>
    <row r="19" spans="1:14" ht="51">
      <c r="A19" s="16" t="s">
        <v>11</v>
      </c>
      <c r="B19" s="17" t="s">
        <v>32</v>
      </c>
      <c r="C19" s="26">
        <f t="shared" ref="C19:D19" si="12">C20</f>
        <v>22121445.499999996</v>
      </c>
      <c r="D19" s="27">
        <f t="shared" si="12"/>
        <v>23676340.999999996</v>
      </c>
      <c r="E19" s="26">
        <f t="shared" ref="E19:L19" si="13">E20</f>
        <v>0</v>
      </c>
      <c r="F19" s="27">
        <f t="shared" si="13"/>
        <v>0</v>
      </c>
      <c r="G19" s="26">
        <f t="shared" si="13"/>
        <v>22121445.499999996</v>
      </c>
      <c r="H19" s="27">
        <f t="shared" si="13"/>
        <v>23676340.999999996</v>
      </c>
      <c r="I19" s="26">
        <f t="shared" si="13"/>
        <v>0</v>
      </c>
      <c r="J19" s="27">
        <f t="shared" si="13"/>
        <v>0</v>
      </c>
      <c r="K19" s="26">
        <f t="shared" si="13"/>
        <v>22121445.499999996</v>
      </c>
      <c r="L19" s="27">
        <f t="shared" si="13"/>
        <v>23676340.999999996</v>
      </c>
    </row>
    <row r="20" spans="1:14" ht="54" customHeight="1">
      <c r="A20" s="18" t="s">
        <v>41</v>
      </c>
      <c r="B20" s="17" t="s">
        <v>33</v>
      </c>
      <c r="C20" s="26">
        <f>C21+C22+C23+C24+C25</f>
        <v>22121445.499999996</v>
      </c>
      <c r="D20" s="27">
        <f t="shared" ref="D20:H20" si="14">D21+D22+D23+D24+D25</f>
        <v>23676340.999999996</v>
      </c>
      <c r="E20" s="26">
        <f t="shared" si="14"/>
        <v>0</v>
      </c>
      <c r="F20" s="27">
        <f t="shared" si="14"/>
        <v>0</v>
      </c>
      <c r="G20" s="26">
        <f t="shared" si="14"/>
        <v>22121445.499999996</v>
      </c>
      <c r="H20" s="27">
        <f t="shared" si="14"/>
        <v>23676340.999999996</v>
      </c>
      <c r="I20" s="26"/>
      <c r="J20" s="27"/>
      <c r="K20" s="26">
        <f>G20+I20</f>
        <v>22121445.499999996</v>
      </c>
      <c r="L20" s="27">
        <f>H20+J20</f>
        <v>23676340.999999996</v>
      </c>
    </row>
    <row r="21" spans="1:14" ht="43.5" customHeight="1">
      <c r="A21" s="45" t="s">
        <v>61</v>
      </c>
      <c r="B21" s="17"/>
      <c r="C21" s="26">
        <v>21543971.299999997</v>
      </c>
      <c r="D21" s="27">
        <v>22521392.699999999</v>
      </c>
      <c r="E21" s="26"/>
      <c r="F21" s="27"/>
      <c r="G21" s="26">
        <f t="shared" ref="G21:H25" si="15">C21+E21</f>
        <v>21543971.299999997</v>
      </c>
      <c r="H21" s="27">
        <f t="shared" si="15"/>
        <v>22521392.699999999</v>
      </c>
      <c r="I21" s="43"/>
      <c r="J21" s="44"/>
      <c r="K21" s="43"/>
      <c r="L21" s="44"/>
    </row>
    <row r="22" spans="1:14" ht="121.5" customHeight="1">
      <c r="A22" s="45" t="s">
        <v>62</v>
      </c>
      <c r="B22" s="17"/>
      <c r="C22" s="26">
        <v>15000</v>
      </c>
      <c r="D22" s="27">
        <v>30000</v>
      </c>
      <c r="E22" s="26">
        <v>0</v>
      </c>
      <c r="F22" s="27">
        <v>0</v>
      </c>
      <c r="G22" s="26">
        <f t="shared" si="15"/>
        <v>15000</v>
      </c>
      <c r="H22" s="27">
        <f t="shared" si="15"/>
        <v>30000</v>
      </c>
      <c r="I22" s="43"/>
      <c r="J22" s="44"/>
      <c r="K22" s="43"/>
      <c r="L22" s="44"/>
    </row>
    <row r="23" spans="1:14" ht="124.5" customHeight="1">
      <c r="A23" s="45" t="s">
        <v>63</v>
      </c>
      <c r="B23" s="17"/>
      <c r="C23" s="26">
        <v>253824.2</v>
      </c>
      <c r="D23" s="27">
        <v>507648.4</v>
      </c>
      <c r="E23" s="26">
        <v>0</v>
      </c>
      <c r="F23" s="27">
        <v>0</v>
      </c>
      <c r="G23" s="26">
        <f t="shared" si="15"/>
        <v>253824.2</v>
      </c>
      <c r="H23" s="27">
        <f t="shared" si="15"/>
        <v>507648.4</v>
      </c>
      <c r="I23" s="43"/>
      <c r="J23" s="44"/>
      <c r="K23" s="43"/>
      <c r="L23" s="44"/>
    </row>
    <row r="24" spans="1:14" ht="119.25" customHeight="1">
      <c r="A24" s="45" t="s">
        <v>64</v>
      </c>
      <c r="B24" s="17"/>
      <c r="C24" s="26">
        <v>289969.59999999998</v>
      </c>
      <c r="D24" s="27">
        <v>579939.19999999995</v>
      </c>
      <c r="E24" s="26">
        <v>0</v>
      </c>
      <c r="F24" s="27">
        <v>0</v>
      </c>
      <c r="G24" s="26">
        <f t="shared" si="15"/>
        <v>289969.59999999998</v>
      </c>
      <c r="H24" s="27">
        <f t="shared" si="15"/>
        <v>579939.19999999995</v>
      </c>
      <c r="I24" s="43"/>
      <c r="J24" s="44"/>
      <c r="K24" s="43"/>
      <c r="L24" s="44"/>
    </row>
    <row r="25" spans="1:14" ht="120.75" customHeight="1">
      <c r="A25" s="52" t="s">
        <v>65</v>
      </c>
      <c r="B25" s="20"/>
      <c r="C25" s="28">
        <v>18680.400000000001</v>
      </c>
      <c r="D25" s="29">
        <v>37360.699999999997</v>
      </c>
      <c r="E25" s="28"/>
      <c r="F25" s="29"/>
      <c r="G25" s="28">
        <f t="shared" si="15"/>
        <v>18680.400000000001</v>
      </c>
      <c r="H25" s="29">
        <f t="shared" si="15"/>
        <v>37360.699999999997</v>
      </c>
      <c r="I25" s="43"/>
      <c r="J25" s="44"/>
      <c r="K25" s="43"/>
      <c r="L25" s="44"/>
    </row>
    <row r="26" spans="1:14" ht="33" customHeight="1">
      <c r="A26" s="14" t="s">
        <v>42</v>
      </c>
      <c r="B26" s="15" t="s">
        <v>12</v>
      </c>
      <c r="C26" s="8">
        <f t="shared" ref="C26:F26" si="16">C31-C27</f>
        <v>0</v>
      </c>
      <c r="D26" s="9">
        <f t="shared" si="16"/>
        <v>0</v>
      </c>
      <c r="E26" s="8">
        <f t="shared" si="16"/>
        <v>0</v>
      </c>
      <c r="F26" s="9">
        <f t="shared" si="16"/>
        <v>0</v>
      </c>
      <c r="G26" s="8">
        <f t="shared" ref="G26:L26" si="17">G31-G27</f>
        <v>0</v>
      </c>
      <c r="H26" s="9">
        <f t="shared" si="17"/>
        <v>0</v>
      </c>
      <c r="I26" s="8">
        <f t="shared" si="17"/>
        <v>0</v>
      </c>
      <c r="J26" s="9">
        <f t="shared" si="17"/>
        <v>0</v>
      </c>
      <c r="K26" s="8">
        <f t="shared" si="17"/>
        <v>0</v>
      </c>
      <c r="L26" s="9">
        <f t="shared" si="17"/>
        <v>0</v>
      </c>
    </row>
    <row r="27" spans="1:14" ht="14.25" customHeight="1">
      <c r="A27" s="16" t="s">
        <v>13</v>
      </c>
      <c r="B27" s="22" t="s">
        <v>14</v>
      </c>
      <c r="C27" s="26">
        <f t="shared" ref="C27:D29" si="18">C28</f>
        <v>95839322.200000003</v>
      </c>
      <c r="D27" s="27">
        <f t="shared" si="18"/>
        <v>111651602</v>
      </c>
      <c r="E27" s="26">
        <f t="shared" ref="E27:L29" si="19">E28</f>
        <v>249027.20000000001</v>
      </c>
      <c r="F27" s="27">
        <f t="shared" si="19"/>
        <v>249027.20000000001</v>
      </c>
      <c r="G27" s="26">
        <f t="shared" si="19"/>
        <v>96088349.400000006</v>
      </c>
      <c r="H27" s="27">
        <f t="shared" si="19"/>
        <v>111900629.2</v>
      </c>
      <c r="I27" s="26">
        <f t="shared" si="19"/>
        <v>0</v>
      </c>
      <c r="J27" s="27">
        <f t="shared" si="19"/>
        <v>0</v>
      </c>
      <c r="K27" s="26">
        <f t="shared" si="19"/>
        <v>96088349.400000006</v>
      </c>
      <c r="L27" s="27">
        <f t="shared" si="19"/>
        <v>111900629.2</v>
      </c>
    </row>
    <row r="28" spans="1:14" ht="15" customHeight="1">
      <c r="A28" s="16" t="s">
        <v>15</v>
      </c>
      <c r="B28" s="17" t="s">
        <v>16</v>
      </c>
      <c r="C28" s="26">
        <f t="shared" si="18"/>
        <v>95839322.200000003</v>
      </c>
      <c r="D28" s="27">
        <f t="shared" si="18"/>
        <v>111651602</v>
      </c>
      <c r="E28" s="26">
        <f t="shared" si="19"/>
        <v>249027.20000000001</v>
      </c>
      <c r="F28" s="27">
        <f t="shared" si="19"/>
        <v>249027.20000000001</v>
      </c>
      <c r="G28" s="26">
        <f t="shared" si="19"/>
        <v>96088349.400000006</v>
      </c>
      <c r="H28" s="27">
        <f t="shared" si="19"/>
        <v>111900629.2</v>
      </c>
      <c r="I28" s="26">
        <f t="shared" si="19"/>
        <v>0</v>
      </c>
      <c r="J28" s="27">
        <f t="shared" si="19"/>
        <v>0</v>
      </c>
      <c r="K28" s="26">
        <f t="shared" si="19"/>
        <v>96088349.400000006</v>
      </c>
      <c r="L28" s="27">
        <f t="shared" si="19"/>
        <v>111900629.2</v>
      </c>
    </row>
    <row r="29" spans="1:14" ht="27.75" customHeight="1">
      <c r="A29" s="16" t="s">
        <v>17</v>
      </c>
      <c r="B29" s="17" t="s">
        <v>18</v>
      </c>
      <c r="C29" s="26">
        <f t="shared" si="18"/>
        <v>95839322.200000003</v>
      </c>
      <c r="D29" s="27">
        <f t="shared" si="18"/>
        <v>111651602</v>
      </c>
      <c r="E29" s="26">
        <f t="shared" si="19"/>
        <v>249027.20000000001</v>
      </c>
      <c r="F29" s="27">
        <f t="shared" si="19"/>
        <v>249027.20000000001</v>
      </c>
      <c r="G29" s="26">
        <f t="shared" si="19"/>
        <v>96088349.400000006</v>
      </c>
      <c r="H29" s="27">
        <f t="shared" si="19"/>
        <v>111900629.2</v>
      </c>
      <c r="I29" s="26">
        <f t="shared" si="19"/>
        <v>0</v>
      </c>
      <c r="J29" s="27">
        <f t="shared" si="19"/>
        <v>0</v>
      </c>
      <c r="K29" s="26">
        <f t="shared" si="19"/>
        <v>96088349.400000006</v>
      </c>
      <c r="L29" s="27">
        <f t="shared" si="19"/>
        <v>111900629.2</v>
      </c>
    </row>
    <row r="30" spans="1:14" ht="32.450000000000003" customHeight="1">
      <c r="A30" s="18" t="s">
        <v>43</v>
      </c>
      <c r="B30" s="17" t="s">
        <v>19</v>
      </c>
      <c r="C30" s="26">
        <v>95839322.200000003</v>
      </c>
      <c r="D30" s="27">
        <v>111651602</v>
      </c>
      <c r="E30" s="26">
        <f>249027.2+E10+E16</f>
        <v>249027.20000000001</v>
      </c>
      <c r="F30" s="27">
        <f>249027.2+F10+F16</f>
        <v>249027.20000000001</v>
      </c>
      <c r="G30" s="26">
        <f>C30+E30</f>
        <v>96088349.400000006</v>
      </c>
      <c r="H30" s="27">
        <f>D30+F30</f>
        <v>111900629.2</v>
      </c>
      <c r="I30" s="26"/>
      <c r="J30" s="27"/>
      <c r="K30" s="26">
        <f>G30+I30</f>
        <v>96088349.400000006</v>
      </c>
      <c r="L30" s="27">
        <f>H30+J30</f>
        <v>111900629.2</v>
      </c>
      <c r="N30" s="23"/>
    </row>
    <row r="31" spans="1:14" ht="15" customHeight="1">
      <c r="A31" s="16" t="s">
        <v>20</v>
      </c>
      <c r="B31" s="17" t="s">
        <v>21</v>
      </c>
      <c r="C31" s="26">
        <f t="shared" ref="C31:D33" si="20">C32</f>
        <v>95839322.200000003</v>
      </c>
      <c r="D31" s="27">
        <f t="shared" si="20"/>
        <v>111651601.99999999</v>
      </c>
      <c r="E31" s="26">
        <f t="shared" ref="E31:L33" si="21">E32</f>
        <v>249027.20000000001</v>
      </c>
      <c r="F31" s="27">
        <f t="shared" si="21"/>
        <v>249027.20000000001</v>
      </c>
      <c r="G31" s="26">
        <f t="shared" si="21"/>
        <v>96088349.400000006</v>
      </c>
      <c r="H31" s="27">
        <f t="shared" si="21"/>
        <v>111900629.19999999</v>
      </c>
      <c r="I31" s="26">
        <f t="shared" si="21"/>
        <v>0</v>
      </c>
      <c r="J31" s="27">
        <f t="shared" si="21"/>
        <v>0</v>
      </c>
      <c r="K31" s="26">
        <f t="shared" si="21"/>
        <v>96088349.400000006</v>
      </c>
      <c r="L31" s="27">
        <f t="shared" si="21"/>
        <v>111900629.19999999</v>
      </c>
    </row>
    <row r="32" spans="1:14" ht="14.25" customHeight="1">
      <c r="A32" s="16" t="s">
        <v>22</v>
      </c>
      <c r="B32" s="17" t="s">
        <v>23</v>
      </c>
      <c r="C32" s="26">
        <f t="shared" si="20"/>
        <v>95839322.200000003</v>
      </c>
      <c r="D32" s="27">
        <f t="shared" si="20"/>
        <v>111651601.99999999</v>
      </c>
      <c r="E32" s="26">
        <f t="shared" si="21"/>
        <v>249027.20000000001</v>
      </c>
      <c r="F32" s="27">
        <f t="shared" si="21"/>
        <v>249027.20000000001</v>
      </c>
      <c r="G32" s="26">
        <f t="shared" si="21"/>
        <v>96088349.400000006</v>
      </c>
      <c r="H32" s="27">
        <f t="shared" si="21"/>
        <v>111900629.19999999</v>
      </c>
      <c r="I32" s="26">
        <f t="shared" si="21"/>
        <v>0</v>
      </c>
      <c r="J32" s="27">
        <f t="shared" si="21"/>
        <v>0</v>
      </c>
      <c r="K32" s="26">
        <f t="shared" si="21"/>
        <v>96088349.400000006</v>
      </c>
      <c r="L32" s="27">
        <f t="shared" si="21"/>
        <v>111900629.19999999</v>
      </c>
    </row>
    <row r="33" spans="1:14" ht="29.25" customHeight="1">
      <c r="A33" s="16" t="s">
        <v>24</v>
      </c>
      <c r="B33" s="17" t="s">
        <v>25</v>
      </c>
      <c r="C33" s="26">
        <f t="shared" si="20"/>
        <v>95839322.200000003</v>
      </c>
      <c r="D33" s="27">
        <f t="shared" si="20"/>
        <v>111651601.99999999</v>
      </c>
      <c r="E33" s="26">
        <f t="shared" si="21"/>
        <v>249027.20000000001</v>
      </c>
      <c r="F33" s="27">
        <f t="shared" si="21"/>
        <v>249027.20000000001</v>
      </c>
      <c r="G33" s="26">
        <f t="shared" si="21"/>
        <v>96088349.400000006</v>
      </c>
      <c r="H33" s="27">
        <f t="shared" si="21"/>
        <v>111900629.19999999</v>
      </c>
      <c r="I33" s="26">
        <f t="shared" si="21"/>
        <v>0</v>
      </c>
      <c r="J33" s="27">
        <f t="shared" si="21"/>
        <v>0</v>
      </c>
      <c r="K33" s="26">
        <f t="shared" si="21"/>
        <v>96088349.400000006</v>
      </c>
      <c r="L33" s="27">
        <f t="shared" si="21"/>
        <v>111900629.19999999</v>
      </c>
    </row>
    <row r="34" spans="1:14" ht="33" customHeight="1">
      <c r="A34" s="19" t="s">
        <v>44</v>
      </c>
      <c r="B34" s="20" t="s">
        <v>26</v>
      </c>
      <c r="C34" s="28">
        <v>95839322.200000003</v>
      </c>
      <c r="D34" s="29">
        <v>111651601.99999999</v>
      </c>
      <c r="E34" s="28">
        <f>249027.2+E12+E19+E37</f>
        <v>249027.20000000001</v>
      </c>
      <c r="F34" s="29">
        <f>249027.2+F12+F19+F37</f>
        <v>249027.20000000001</v>
      </c>
      <c r="G34" s="28">
        <f>C34+E34</f>
        <v>96088349.400000006</v>
      </c>
      <c r="H34" s="29">
        <f>D34+F34</f>
        <v>111900629.19999999</v>
      </c>
      <c r="I34" s="28"/>
      <c r="J34" s="29"/>
      <c r="K34" s="26">
        <f>G34+I34</f>
        <v>96088349.400000006</v>
      </c>
      <c r="L34" s="27">
        <f>H34+J34</f>
        <v>111900629.19999999</v>
      </c>
      <c r="N34" s="23"/>
    </row>
    <row r="35" spans="1:14" ht="33" customHeight="1">
      <c r="A35" s="40" t="s">
        <v>57</v>
      </c>
      <c r="B35" s="41" t="s">
        <v>58</v>
      </c>
      <c r="C35" s="10">
        <f t="shared" ref="C35:H35" si="22">C36</f>
        <v>-440000</v>
      </c>
      <c r="D35" s="42">
        <f t="shared" si="22"/>
        <v>0</v>
      </c>
      <c r="E35" s="10">
        <f t="shared" si="22"/>
        <v>0</v>
      </c>
      <c r="F35" s="42">
        <f t="shared" si="22"/>
        <v>0</v>
      </c>
      <c r="G35" s="10">
        <f t="shared" si="22"/>
        <v>-440000</v>
      </c>
      <c r="H35" s="42">
        <f t="shared" si="22"/>
        <v>0</v>
      </c>
      <c r="I35" s="32"/>
      <c r="J35" s="33"/>
      <c r="K35" s="34"/>
      <c r="L35" s="35"/>
      <c r="N35" s="23"/>
    </row>
    <row r="36" spans="1:14" ht="33.75" customHeight="1">
      <c r="A36" s="14" t="s">
        <v>49</v>
      </c>
      <c r="B36" s="21" t="s">
        <v>50</v>
      </c>
      <c r="C36" s="38">
        <f t="shared" ref="C36:H36" si="23">-C37</f>
        <v>-440000</v>
      </c>
      <c r="D36" s="39">
        <f t="shared" si="23"/>
        <v>0</v>
      </c>
      <c r="E36" s="38">
        <f t="shared" si="23"/>
        <v>0</v>
      </c>
      <c r="F36" s="39">
        <f t="shared" si="23"/>
        <v>0</v>
      </c>
      <c r="G36" s="38">
        <f t="shared" si="23"/>
        <v>-440000</v>
      </c>
      <c r="H36" s="39">
        <f t="shared" si="23"/>
        <v>0</v>
      </c>
      <c r="I36" s="32"/>
      <c r="J36" s="33"/>
      <c r="K36" s="34"/>
      <c r="L36" s="35"/>
      <c r="N36" s="23"/>
    </row>
    <row r="37" spans="1:14" ht="29.25" customHeight="1">
      <c r="A37" s="16" t="s">
        <v>51</v>
      </c>
      <c r="B37" s="17" t="s">
        <v>52</v>
      </c>
      <c r="C37" s="26">
        <f>C38</f>
        <v>440000</v>
      </c>
      <c r="D37" s="27"/>
      <c r="E37" s="26">
        <f>E38</f>
        <v>0</v>
      </c>
      <c r="F37" s="27">
        <v>0</v>
      </c>
      <c r="G37" s="26">
        <f>G38</f>
        <v>440000</v>
      </c>
      <c r="H37" s="27"/>
      <c r="I37" s="32"/>
      <c r="J37" s="33"/>
      <c r="K37" s="34"/>
      <c r="L37" s="35"/>
      <c r="N37" s="23"/>
    </row>
    <row r="38" spans="1:14" ht="102">
      <c r="A38" s="36" t="s">
        <v>53</v>
      </c>
      <c r="B38" s="17" t="s">
        <v>54</v>
      </c>
      <c r="C38" s="26">
        <f>C39</f>
        <v>440000</v>
      </c>
      <c r="D38" s="27">
        <f>D39</f>
        <v>0</v>
      </c>
      <c r="E38" s="26">
        <f>E39</f>
        <v>0</v>
      </c>
      <c r="F38" s="27">
        <f>F39</f>
        <v>0</v>
      </c>
      <c r="G38" s="26">
        <f>G39</f>
        <v>440000</v>
      </c>
      <c r="H38" s="27">
        <f>H39</f>
        <v>0</v>
      </c>
      <c r="I38" s="32"/>
      <c r="J38" s="33"/>
      <c r="K38" s="34"/>
      <c r="L38" s="35"/>
      <c r="N38" s="23"/>
    </row>
    <row r="39" spans="1:14" ht="120" customHeight="1">
      <c r="A39" s="37" t="s">
        <v>55</v>
      </c>
      <c r="B39" s="20" t="s">
        <v>56</v>
      </c>
      <c r="C39" s="28">
        <v>440000</v>
      </c>
      <c r="D39" s="29">
        <v>0</v>
      </c>
      <c r="E39" s="28"/>
      <c r="F39" s="29"/>
      <c r="G39" s="28">
        <f>C39+E39</f>
        <v>440000</v>
      </c>
      <c r="H39" s="29">
        <f>D39+F39</f>
        <v>0</v>
      </c>
      <c r="I39" s="32"/>
      <c r="J39" s="33"/>
      <c r="K39" s="34"/>
      <c r="L39" s="35"/>
      <c r="N39" s="23"/>
    </row>
    <row r="40" spans="1:14" ht="39.6" customHeight="1">
      <c r="A40" s="1" t="s">
        <v>28</v>
      </c>
      <c r="B40" s="24"/>
      <c r="C40" s="10">
        <f t="shared" ref="C40:H40" si="24">C9+C14+C26+C35</f>
        <v>-2170953.7999999989</v>
      </c>
      <c r="D40" s="11">
        <f t="shared" si="24"/>
        <v>336832.40000000224</v>
      </c>
      <c r="E40" s="10">
        <f t="shared" si="24"/>
        <v>0</v>
      </c>
      <c r="F40" s="11">
        <f t="shared" si="24"/>
        <v>0</v>
      </c>
      <c r="G40" s="10">
        <f t="shared" si="24"/>
        <v>-2170953.7999999989</v>
      </c>
      <c r="H40" s="11">
        <f t="shared" si="24"/>
        <v>336832.40000000224</v>
      </c>
      <c r="I40" s="10" t="e">
        <f>I9+I14+I26+#REF!</f>
        <v>#REF!</v>
      </c>
      <c r="J40" s="11" t="e">
        <f>J9+J14+J26+#REF!</f>
        <v>#REF!</v>
      </c>
      <c r="K40" s="10" t="e">
        <f>K9+K14+K26+#REF!</f>
        <v>#REF!</v>
      </c>
      <c r="L40" s="11" t="e">
        <f>L9+L14+L26+#REF!</f>
        <v>#REF!</v>
      </c>
    </row>
    <row r="41" spans="1:14" ht="39.6" customHeight="1"/>
    <row r="42" spans="1:14" ht="39.6" customHeight="1"/>
    <row r="43" spans="1:14" ht="39.6" customHeight="1"/>
    <row r="44" spans="1:14" ht="39.6" customHeight="1"/>
    <row r="45" spans="1:14" ht="39.6" customHeight="1"/>
    <row r="46" spans="1:14" ht="39.6" customHeight="1"/>
    <row r="47" spans="1:14" ht="39.6" customHeight="1"/>
    <row r="48" spans="1:14" ht="39.6" customHeight="1"/>
    <row r="49" ht="39.6" customHeight="1"/>
    <row r="50" ht="39.6" customHeight="1"/>
    <row r="51" ht="39.6" customHeight="1"/>
    <row r="52" ht="39.6" customHeight="1"/>
    <row r="53" ht="39.6" customHeight="1"/>
    <row r="54" ht="39.6" customHeight="1"/>
    <row r="55" ht="39.6" customHeight="1"/>
  </sheetData>
  <mergeCells count="8">
    <mergeCell ref="I6:J6"/>
    <mergeCell ref="K6:L6"/>
    <mergeCell ref="A4:L4"/>
    <mergeCell ref="G6:H6"/>
    <mergeCell ref="B6:B7"/>
    <mergeCell ref="A6:A7"/>
    <mergeCell ref="C6:D6"/>
    <mergeCell ref="E6:F6"/>
  </mergeCells>
  <phoneticPr fontId="1" type="noConversion"/>
  <pageMargins left="1.1023622047244095" right="0.39370078740157483" top="0.78740157480314965" bottom="0.78740157480314965" header="0.31496062992125984" footer="0.51181102362204722"/>
  <pageSetup paperSize="9" scale="79" fitToWidth="0" fitToHeight="0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2018-03-13T08:07:21Z</cp:lastPrinted>
  <dcterms:created xsi:type="dcterms:W3CDTF">1996-10-08T23:32:33Z</dcterms:created>
  <dcterms:modified xsi:type="dcterms:W3CDTF">2018-03-13T08:17:23Z</dcterms:modified>
</cp:coreProperties>
</file>