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Лист1!$15:$16</definedName>
    <definedName name="_xlnm.Print_Area" localSheetId="0">Лист1!$A$1:$H$54</definedName>
  </definedNames>
  <calcPr calcId="125725"/>
</workbook>
</file>

<file path=xl/calcChain.xml><?xml version="1.0" encoding="utf-8"?>
<calcChain xmlns="http://schemas.openxmlformats.org/spreadsheetml/2006/main">
  <c r="D42" i="9"/>
  <c r="D38"/>
  <c r="D28"/>
  <c r="C28"/>
  <c r="D27" l="1"/>
  <c r="D45"/>
  <c r="D44" s="1"/>
  <c r="D52"/>
  <c r="D24"/>
  <c r="D20"/>
  <c r="D18"/>
  <c r="E31"/>
  <c r="E32"/>
  <c r="E33"/>
  <c r="E30"/>
  <c r="D37" l="1"/>
  <c r="D36" s="1"/>
  <c r="D35" s="1"/>
  <c r="D17"/>
  <c r="D41"/>
  <c r="D40" s="1"/>
  <c r="D39" s="1"/>
  <c r="D23"/>
  <c r="D22"/>
  <c r="D51"/>
  <c r="D34" l="1"/>
  <c r="E53"/>
  <c r="E52" s="1"/>
  <c r="E51" s="1"/>
  <c r="E46"/>
  <c r="E45" s="1"/>
  <c r="E44" s="1"/>
  <c r="E29"/>
  <c r="E28" s="1"/>
  <c r="G28" s="1"/>
  <c r="G27" s="1"/>
  <c r="E26"/>
  <c r="G26" s="1"/>
  <c r="E25"/>
  <c r="G25" s="1"/>
  <c r="G24" s="1"/>
  <c r="E21"/>
  <c r="E20" s="1"/>
  <c r="E19"/>
  <c r="G19" s="1"/>
  <c r="G18" s="1"/>
  <c r="D49"/>
  <c r="D48" s="1"/>
  <c r="C52"/>
  <c r="C51" s="1"/>
  <c r="C49"/>
  <c r="C47" s="1"/>
  <c r="C45"/>
  <c r="C44" s="1"/>
  <c r="C27"/>
  <c r="C41" s="1"/>
  <c r="C40" s="1"/>
  <c r="C39" s="1"/>
  <c r="C24"/>
  <c r="C20"/>
  <c r="C18"/>
  <c r="F20"/>
  <c r="F24"/>
  <c r="F27"/>
  <c r="G29"/>
  <c r="F45"/>
  <c r="F44" s="1"/>
  <c r="F49"/>
  <c r="F47" s="1"/>
  <c r="G49"/>
  <c r="G48" s="1"/>
  <c r="F52"/>
  <c r="E49"/>
  <c r="E47" s="1"/>
  <c r="E27" l="1"/>
  <c r="G21"/>
  <c r="G20" s="1"/>
  <c r="G17" s="1"/>
  <c r="G53"/>
  <c r="G52" s="1"/>
  <c r="G51" s="1"/>
  <c r="G46"/>
  <c r="G45" s="1"/>
  <c r="G44" s="1"/>
  <c r="C22"/>
  <c r="E24"/>
  <c r="E18"/>
  <c r="E17" s="1"/>
  <c r="C37"/>
  <c r="C36" s="1"/>
  <c r="C35" s="1"/>
  <c r="C34" s="1"/>
  <c r="C43"/>
  <c r="C17"/>
  <c r="C23"/>
  <c r="C48"/>
  <c r="D47"/>
  <c r="D43" s="1"/>
  <c r="D54" s="1"/>
  <c r="E42"/>
  <c r="F23"/>
  <c r="F51"/>
  <c r="F43" s="1"/>
  <c r="F48"/>
  <c r="F42" s="1"/>
  <c r="F41" s="1"/>
  <c r="F40" s="1"/>
  <c r="F39" s="1"/>
  <c r="G47"/>
  <c r="E43"/>
  <c r="G23"/>
  <c r="G22"/>
  <c r="F22"/>
  <c r="F18"/>
  <c r="E48"/>
  <c r="E41" l="1"/>
  <c r="E22"/>
  <c r="E38"/>
  <c r="E23"/>
  <c r="C54"/>
  <c r="G43"/>
  <c r="G42"/>
  <c r="G41" s="1"/>
  <c r="G40" s="1"/>
  <c r="G39" s="1"/>
  <c r="F17"/>
  <c r="E40" l="1"/>
  <c r="E37"/>
  <c r="G38"/>
  <c r="G37" s="1"/>
  <c r="G36" s="1"/>
  <c r="G35" s="1"/>
  <c r="G34" s="1"/>
  <c r="G54" s="1"/>
  <c r="F37"/>
  <c r="F36" s="1"/>
  <c r="F35" s="1"/>
  <c r="F34" s="1"/>
  <c r="F54" s="1"/>
  <c r="E39" l="1"/>
  <c r="E36"/>
  <c r="E35" l="1"/>
  <c r="E34" l="1"/>
  <c r="E54" l="1"/>
</calcChain>
</file>

<file path=xl/sharedStrings.xml><?xml version="1.0" encoding="utf-8"?>
<sst xmlns="http://schemas.openxmlformats.org/spreadsheetml/2006/main" count="84" uniqueCount="82">
  <si>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</si>
  <si>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</si>
  <si>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</si>
  <si>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</si>
  <si>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</si>
  <si>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</si>
  <si>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</si>
  <si>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</si>
  <si>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</si>
  <si>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</si>
  <si>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</si>
  <si>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</si>
  <si>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</si>
  <si>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</si>
  <si>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</si>
  <si>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</si>
  <si>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</si>
  <si>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</si>
  <si>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</si>
  <si>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</si>
  <si>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</si>
  <si>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</si>
  <si>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</si>
  <si>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</si>
  <si>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</si>
  <si>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</si>
  <si>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</si>
  <si>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</si>
  <si>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</si>
  <si>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</si>
  <si>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</si>
  <si>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</si>
  <si>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</si>
  <si>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</si>
  <si>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</si>
  <si>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</si>
  <si>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</si>
  <si>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</si>
  <si>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</si>
  <si>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</si>
  <si>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</si>
  <si>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</si>
  <si>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</si>
  <si>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</si>
  <si>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</si>
  <si>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</si>
  <si>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</si>
  <si>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</si>
  <si>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</si>
  <si>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</si>
  <si>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</si>
  <si>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</si>
  <si>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</si>
  <si>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</si>
  <si>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</si>
  <si>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</si>
  <si>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</si>
  <si>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</si>
  <si>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</si>
  <si>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</si>
  <si>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</si>
  <si>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</si>
  <si>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</si>
  <si>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</si>
  <si>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</si>
  <si>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</si>
  <si>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</si>
  <si>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</si>
  <si>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Сумма,
тыс. рублей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</si>
  <si>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</si>
  <si>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</si>
  <si>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</si>
  <si>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</si>
  <si>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Утверждено</t>
  </si>
  <si>
    <t xml:space="preserve">                                       к областному закону</t>
  </si>
  <si>
    <t xml:space="preserve">                                        "Приложение № 8</t>
  </si>
  <si>
    <t xml:space="preserve">                                        к областному закону</t>
  </si>
  <si>
    <t xml:space="preserve">                                        от 15 декабря 2017 г.</t>
  </si>
  <si>
    <t xml:space="preserve">                                        № 581-40-ОЗ</t>
  </si>
  <si>
    <t>Источники финансирования дефицита областного бюджета на 2018 год</t>
  </si>
  <si>
    <t>"</t>
  </si>
  <si>
    <t xml:space="preserve">                                       Приложение № 2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</si>
</sst>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/>
    <xf numFmtId="164" fontId="0" fillId="0" borderId="8" xfId="0" applyNumberForma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4" fontId="0" fillId="0" borderId="11" xfId="0" applyNumberFormat="1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165" fontId="8" fillId="0" borderId="3" xfId="0" applyNumberFormat="1" applyFont="1" applyFill="1" applyBorder="1" applyAlignment="1">
      <alignment vertical="center"/>
    </xf>
    <xf numFmtId="165" fontId="0" fillId="0" borderId="4" xfId="0" applyNumberFormat="1" applyFill="1" applyBorder="1" applyAlignment="1">
      <alignment vertical="center"/>
    </xf>
    <xf numFmtId="165" fontId="11" fillId="0" borderId="4" xfId="0" applyNumberFormat="1" applyFont="1" applyFill="1" applyBorder="1" applyAlignment="1">
      <alignment vertical="center"/>
    </xf>
    <xf numFmtId="165" fontId="8" fillId="0" borderId="2" xfId="0" applyNumberFormat="1" applyFont="1" applyFill="1" applyBorder="1" applyAlignment="1">
      <alignment vertical="center"/>
    </xf>
    <xf numFmtId="165" fontId="0" fillId="0" borderId="5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tabSelected="1" view="pageBreakPreview" topLeftCell="A7" zoomScale="133" zoomScaleNormal="100" zoomScaleSheetLayoutView="133" workbookViewId="0">
      <selection activeCell="B2" sqref="B2"/>
    </sheetView>
  </sheetViews>
  <sheetFormatPr defaultColWidth="9.140625" defaultRowHeight="12.75"/>
  <cols>
    <col min="1" max="1" width="45.28515625" style="9" customWidth="1"/>
    <col min="2" max="2" width="25.5703125" style="9" customWidth="1"/>
    <col min="3" max="3" width="16.85546875" style="9" hidden="1" customWidth="1"/>
    <col min="4" max="4" width="15.85546875" style="9" hidden="1" customWidth="1"/>
    <col min="5" max="5" width="16" style="9" customWidth="1"/>
    <col min="6" max="6" width="13.85546875" style="9" hidden="1" customWidth="1"/>
    <col min="7" max="7" width="15.42578125" style="9" hidden="1" customWidth="1"/>
    <col min="8" max="8" width="1.28515625" style="9" customWidth="1"/>
    <col min="9" max="16384" width="9.140625" style="9"/>
  </cols>
  <sheetData>
    <row r="1" spans="1:7">
      <c r="B1" s="42" t="s">
        <v>81</v>
      </c>
      <c r="C1" s="32"/>
      <c r="D1" s="42"/>
    </row>
    <row r="2" spans="1:7">
      <c r="B2" s="34" t="s">
        <v>74</v>
      </c>
      <c r="C2" s="32"/>
      <c r="D2" s="34"/>
    </row>
    <row r="3" spans="1:7">
      <c r="C3" s="32"/>
      <c r="D3" s="34"/>
    </row>
    <row r="4" spans="1:7">
      <c r="C4" s="32"/>
      <c r="D4" s="34"/>
    </row>
    <row r="5" spans="1:7">
      <c r="C5" s="32"/>
      <c r="D5" s="34"/>
    </row>
    <row r="6" spans="1:7">
      <c r="C6" s="32"/>
      <c r="D6" s="34"/>
    </row>
    <row r="7" spans="1:7">
      <c r="B7" s="32" t="s">
        <v>75</v>
      </c>
      <c r="C7" s="32"/>
      <c r="D7" s="34"/>
    </row>
    <row r="8" spans="1:7">
      <c r="B8" s="32" t="s">
        <v>76</v>
      </c>
      <c r="C8" s="32"/>
      <c r="D8" s="34"/>
    </row>
    <row r="9" spans="1:7">
      <c r="B9" s="34" t="s">
        <v>77</v>
      </c>
      <c r="C9" s="32"/>
      <c r="D9" s="34"/>
    </row>
    <row r="10" spans="1:7">
      <c r="B10" s="34" t="s">
        <v>78</v>
      </c>
      <c r="C10" s="32"/>
      <c r="D10" s="34"/>
    </row>
    <row r="11" spans="1:7">
      <c r="B11" s="32"/>
      <c r="C11" s="32"/>
      <c r="D11" s="34"/>
    </row>
    <row r="12" spans="1:7">
      <c r="B12" s="32"/>
      <c r="C12" s="32"/>
      <c r="D12" s="32"/>
    </row>
    <row r="13" spans="1:7" ht="27.75" customHeight="1">
      <c r="A13" s="43" t="s">
        <v>79</v>
      </c>
      <c r="B13" s="43"/>
      <c r="C13" s="43"/>
      <c r="D13" s="43"/>
      <c r="E13" s="44"/>
      <c r="F13" s="44"/>
      <c r="G13" s="44"/>
    </row>
    <row r="14" spans="1:7" ht="14.25" customHeight="1">
      <c r="A14" s="10"/>
      <c r="B14" s="10"/>
      <c r="C14" s="10"/>
      <c r="D14" s="10"/>
      <c r="E14" s="11"/>
      <c r="F14" s="11"/>
      <c r="G14" s="11"/>
    </row>
    <row r="15" spans="1:7" ht="40.5" customHeight="1">
      <c r="A15" s="12" t="s">
        <v>0</v>
      </c>
      <c r="B15" s="12" t="s">
        <v>55</v>
      </c>
      <c r="C15" s="2" t="s">
        <v>73</v>
      </c>
      <c r="D15" s="2" t="s">
        <v>67</v>
      </c>
      <c r="E15" s="2" t="s">
        <v>68</v>
      </c>
      <c r="F15" s="2" t="s">
        <v>67</v>
      </c>
      <c r="G15" s="2" t="s">
        <v>68</v>
      </c>
    </row>
    <row r="16" spans="1:7">
      <c r="A16" s="13">
        <v>1</v>
      </c>
      <c r="B16" s="13">
        <v>2</v>
      </c>
      <c r="C16" s="3">
        <v>3</v>
      </c>
      <c r="D16" s="3">
        <v>4</v>
      </c>
      <c r="E16" s="3">
        <v>3</v>
      </c>
      <c r="F16" s="3">
        <v>3</v>
      </c>
      <c r="G16" s="3">
        <v>3</v>
      </c>
    </row>
    <row r="17" spans="1:7" ht="28.15" customHeight="1">
      <c r="A17" s="14" t="s">
        <v>1</v>
      </c>
      <c r="B17" s="15" t="s">
        <v>2</v>
      </c>
      <c r="C17" s="4">
        <f>C18-C20</f>
        <v>1253754.3999999985</v>
      </c>
      <c r="D17" s="37">
        <f>D18-D20</f>
        <v>-390000</v>
      </c>
      <c r="E17" s="4">
        <f>E18-E20</f>
        <v>863754.40000000596</v>
      </c>
      <c r="F17" s="4">
        <f>F18-F20</f>
        <v>0</v>
      </c>
      <c r="G17" s="4">
        <f>G18-G20</f>
        <v>863754.40000000596</v>
      </c>
    </row>
    <row r="18" spans="1:7" ht="29.45" customHeight="1">
      <c r="A18" s="16" t="s">
        <v>3</v>
      </c>
      <c r="B18" s="17" t="s">
        <v>4</v>
      </c>
      <c r="C18" s="5">
        <f>C19</f>
        <v>20627400.399999999</v>
      </c>
      <c r="D18" s="38">
        <f>D19</f>
        <v>18569788.800000001</v>
      </c>
      <c r="E18" s="5">
        <f>E19</f>
        <v>39197189.200000003</v>
      </c>
      <c r="F18" s="5">
        <f>F19</f>
        <v>0</v>
      </c>
      <c r="G18" s="5">
        <f>G19</f>
        <v>39197189.200000003</v>
      </c>
    </row>
    <row r="19" spans="1:7" ht="39.75" customHeight="1">
      <c r="A19" s="18" t="s">
        <v>59</v>
      </c>
      <c r="B19" s="17" t="s">
        <v>5</v>
      </c>
      <c r="C19" s="5">
        <v>20627400.399999999</v>
      </c>
      <c r="D19" s="38">
        <v>18569788.800000001</v>
      </c>
      <c r="E19" s="5">
        <f>C19+D19</f>
        <v>39197189.200000003</v>
      </c>
      <c r="F19" s="5"/>
      <c r="G19" s="5">
        <f>E19+F19</f>
        <v>39197189.200000003</v>
      </c>
    </row>
    <row r="20" spans="1:7" ht="30.75" customHeight="1">
      <c r="A20" s="16" t="s">
        <v>6</v>
      </c>
      <c r="B20" s="17" t="s">
        <v>7</v>
      </c>
      <c r="C20" s="5">
        <f>C21</f>
        <v>19373646</v>
      </c>
      <c r="D20" s="38">
        <f>D21</f>
        <v>18959788.800000001</v>
      </c>
      <c r="E20" s="5">
        <f>E21</f>
        <v>38333434.799999997</v>
      </c>
      <c r="F20" s="5">
        <f>F21</f>
        <v>0</v>
      </c>
      <c r="G20" s="5">
        <f>G21</f>
        <v>38333434.799999997</v>
      </c>
    </row>
    <row r="21" spans="1:7" ht="40.9" customHeight="1">
      <c r="A21" s="19" t="s">
        <v>60</v>
      </c>
      <c r="B21" s="20" t="s">
        <v>8</v>
      </c>
      <c r="C21" s="5">
        <v>19373646</v>
      </c>
      <c r="D21" s="38">
        <v>18959788.800000001</v>
      </c>
      <c r="E21" s="5">
        <f>C21+D21</f>
        <v>38333434.799999997</v>
      </c>
      <c r="F21" s="5"/>
      <c r="G21" s="5">
        <f>E21+F21</f>
        <v>38333434.799999997</v>
      </c>
    </row>
    <row r="22" spans="1:7" ht="36" customHeight="1">
      <c r="A22" s="14" t="s">
        <v>44</v>
      </c>
      <c r="B22" s="21" t="s">
        <v>9</v>
      </c>
      <c r="C22" s="4">
        <f>C24-C27</f>
        <v>-577474.19999999925</v>
      </c>
      <c r="D22" s="37">
        <f>D24-D27</f>
        <v>0</v>
      </c>
      <c r="E22" s="4">
        <f>E24-E27</f>
        <v>-577474.19999999925</v>
      </c>
      <c r="F22" s="4">
        <f>F24-F27</f>
        <v>0</v>
      </c>
      <c r="G22" s="4">
        <f>G24-G27</f>
        <v>-577474.19999999925</v>
      </c>
    </row>
    <row r="23" spans="1:7" ht="44.25" customHeight="1">
      <c r="A23" s="16" t="s">
        <v>43</v>
      </c>
      <c r="B23" s="17" t="s">
        <v>45</v>
      </c>
      <c r="C23" s="8">
        <f>C24-C27</f>
        <v>-577474.19999999925</v>
      </c>
      <c r="D23" s="39">
        <f>D24-D27</f>
        <v>0</v>
      </c>
      <c r="E23" s="8">
        <f>E24-E27</f>
        <v>-577474.19999999925</v>
      </c>
      <c r="F23" s="8">
        <f>F24-F27</f>
        <v>0</v>
      </c>
      <c r="G23" s="8">
        <f>G24-G27</f>
        <v>-577474.19999999925</v>
      </c>
    </row>
    <row r="24" spans="1:7" ht="42" customHeight="1">
      <c r="A24" s="16" t="s">
        <v>10</v>
      </c>
      <c r="B24" s="17" t="s">
        <v>46</v>
      </c>
      <c r="C24" s="5">
        <f>C25</f>
        <v>20648092</v>
      </c>
      <c r="D24" s="38">
        <f>D25</f>
        <v>0</v>
      </c>
      <c r="E24" s="5">
        <f>E25</f>
        <v>20648092</v>
      </c>
      <c r="F24" s="5">
        <f>F25</f>
        <v>0</v>
      </c>
      <c r="G24" s="5">
        <f>G25</f>
        <v>20648092</v>
      </c>
    </row>
    <row r="25" spans="1:7" ht="53.25" customHeight="1">
      <c r="A25" s="18" t="s">
        <v>61</v>
      </c>
      <c r="B25" s="17" t="s">
        <v>47</v>
      </c>
      <c r="C25" s="5">
        <v>20648092</v>
      </c>
      <c r="D25" s="38"/>
      <c r="E25" s="5">
        <f>C25+D25</f>
        <v>20648092</v>
      </c>
      <c r="F25" s="5"/>
      <c r="G25" s="5">
        <f>E25+F25</f>
        <v>20648092</v>
      </c>
    </row>
    <row r="26" spans="1:7" ht="53.25" customHeight="1">
      <c r="A26" s="22" t="s">
        <v>56</v>
      </c>
      <c r="B26" s="17"/>
      <c r="C26" s="5">
        <v>20648092</v>
      </c>
      <c r="D26" s="38"/>
      <c r="E26" s="5">
        <f>C26+D26</f>
        <v>20648092</v>
      </c>
      <c r="F26" s="5"/>
      <c r="G26" s="5">
        <f>E26+F26</f>
        <v>20648092</v>
      </c>
    </row>
    <row r="27" spans="1:7" ht="41.25" customHeight="1">
      <c r="A27" s="16" t="s">
        <v>11</v>
      </c>
      <c r="B27" s="17" t="s">
        <v>48</v>
      </c>
      <c r="C27" s="5">
        <f>C28</f>
        <v>21225566.199999999</v>
      </c>
      <c r="D27" s="38">
        <f>D28</f>
        <v>0</v>
      </c>
      <c r="E27" s="5">
        <f>E28</f>
        <v>21225566.199999999</v>
      </c>
      <c r="F27" s="5">
        <f>F28</f>
        <v>0</v>
      </c>
      <c r="G27" s="5">
        <f>G28</f>
        <v>21225566.199999999</v>
      </c>
    </row>
    <row r="28" spans="1:7" ht="57" customHeight="1">
      <c r="A28" s="18" t="s">
        <v>62</v>
      </c>
      <c r="B28" s="17" t="s">
        <v>49</v>
      </c>
      <c r="C28" s="5">
        <f>C29+C30+C31+C32+C33</f>
        <v>21225566.199999999</v>
      </c>
      <c r="D28" s="38">
        <f t="shared" ref="D28:E28" si="0">D29+D30+D31+D32+D33</f>
        <v>0</v>
      </c>
      <c r="E28" s="5">
        <f t="shared" si="0"/>
        <v>21225566.199999999</v>
      </c>
      <c r="F28" s="5"/>
      <c r="G28" s="5">
        <f>E28+F28</f>
        <v>21225566.199999999</v>
      </c>
    </row>
    <row r="29" spans="1:7" ht="42.75" customHeight="1">
      <c r="A29" s="22" t="s">
        <v>57</v>
      </c>
      <c r="B29" s="17"/>
      <c r="C29" s="5">
        <v>20648092</v>
      </c>
      <c r="D29" s="38"/>
      <c r="E29" s="5">
        <f>C29+D29</f>
        <v>20648092</v>
      </c>
      <c r="F29" s="31"/>
      <c r="G29" s="33">
        <f>E29+F29</f>
        <v>20648092</v>
      </c>
    </row>
    <row r="30" spans="1:7" ht="117.75" customHeight="1">
      <c r="A30" s="22" t="s">
        <v>69</v>
      </c>
      <c r="B30" s="17"/>
      <c r="C30" s="38">
        <v>15000</v>
      </c>
      <c r="D30" s="38">
        <v>0</v>
      </c>
      <c r="E30" s="5">
        <f>C30+D30</f>
        <v>15000</v>
      </c>
      <c r="F30" s="35"/>
      <c r="G30" s="36"/>
    </row>
    <row r="31" spans="1:7" ht="119.25" customHeight="1">
      <c r="A31" s="22" t="s">
        <v>70</v>
      </c>
      <c r="B31" s="17"/>
      <c r="C31" s="38">
        <v>253824.2</v>
      </c>
      <c r="D31" s="38">
        <v>0</v>
      </c>
      <c r="E31" s="5">
        <f t="shared" ref="E31:E33" si="1">C31+D31</f>
        <v>253824.2</v>
      </c>
      <c r="F31" s="35"/>
      <c r="G31" s="36"/>
    </row>
    <row r="32" spans="1:7" ht="117.75" customHeight="1">
      <c r="A32" s="22" t="s">
        <v>71</v>
      </c>
      <c r="B32" s="17"/>
      <c r="C32" s="38">
        <v>289969.59999999998</v>
      </c>
      <c r="D32" s="38">
        <v>0</v>
      </c>
      <c r="E32" s="5">
        <f t="shared" si="1"/>
        <v>289969.59999999998</v>
      </c>
      <c r="F32" s="35"/>
      <c r="G32" s="36"/>
    </row>
    <row r="33" spans="1:7" ht="119.25" customHeight="1">
      <c r="A33" s="22" t="s">
        <v>72</v>
      </c>
      <c r="B33" s="17"/>
      <c r="C33" s="5">
        <v>18680.400000000001</v>
      </c>
      <c r="D33" s="38"/>
      <c r="E33" s="5">
        <f t="shared" si="1"/>
        <v>18680.400000000001</v>
      </c>
      <c r="F33" s="35"/>
      <c r="G33" s="36"/>
    </row>
    <row r="34" spans="1:7" ht="27.75" customHeight="1">
      <c r="A34" s="14" t="s">
        <v>63</v>
      </c>
      <c r="B34" s="15" t="s">
        <v>12</v>
      </c>
      <c r="C34" s="4">
        <f>C39-C35</f>
        <v>1733962.099999994</v>
      </c>
      <c r="D34" s="37">
        <f>D39-D35</f>
        <v>0</v>
      </c>
      <c r="E34" s="4">
        <f>E39-E35</f>
        <v>1733962.099999994</v>
      </c>
      <c r="F34" s="4">
        <f>F39-F35</f>
        <v>0</v>
      </c>
      <c r="G34" s="4">
        <f>G39-G35</f>
        <v>1733962.099999994</v>
      </c>
    </row>
    <row r="35" spans="1:7" ht="15.75" customHeight="1">
      <c r="A35" s="16" t="s">
        <v>13</v>
      </c>
      <c r="B35" s="23" t="s">
        <v>14</v>
      </c>
      <c r="C35" s="5">
        <f t="shared" ref="C35:G37" si="2">C36</f>
        <v>111433761.90000001</v>
      </c>
      <c r="D35" s="38">
        <f>D36</f>
        <v>20287878.699999999</v>
      </c>
      <c r="E35" s="5">
        <f t="shared" si="2"/>
        <v>131721640.60000001</v>
      </c>
      <c r="F35" s="5">
        <f t="shared" si="2"/>
        <v>0</v>
      </c>
      <c r="G35" s="5">
        <f t="shared" si="2"/>
        <v>131721640.60000001</v>
      </c>
    </row>
    <row r="36" spans="1:7" ht="16.5" customHeight="1">
      <c r="A36" s="16" t="s">
        <v>15</v>
      </c>
      <c r="B36" s="17" t="s">
        <v>16</v>
      </c>
      <c r="C36" s="5">
        <f t="shared" si="2"/>
        <v>111433761.90000001</v>
      </c>
      <c r="D36" s="38">
        <f>D37</f>
        <v>20287878.699999999</v>
      </c>
      <c r="E36" s="5">
        <f t="shared" si="2"/>
        <v>131721640.60000001</v>
      </c>
      <c r="F36" s="5">
        <f t="shared" si="2"/>
        <v>0</v>
      </c>
      <c r="G36" s="5">
        <f t="shared" si="2"/>
        <v>131721640.60000001</v>
      </c>
    </row>
    <row r="37" spans="1:7" ht="27.75" customHeight="1">
      <c r="A37" s="16" t="s">
        <v>17</v>
      </c>
      <c r="B37" s="17" t="s">
        <v>18</v>
      </c>
      <c r="C37" s="5">
        <f t="shared" si="2"/>
        <v>111433761.90000001</v>
      </c>
      <c r="D37" s="38">
        <f>D38</f>
        <v>20287878.699999999</v>
      </c>
      <c r="E37" s="5">
        <f t="shared" si="2"/>
        <v>131721640.60000001</v>
      </c>
      <c r="F37" s="5">
        <f t="shared" si="2"/>
        <v>0</v>
      </c>
      <c r="G37" s="5">
        <f t="shared" si="2"/>
        <v>131721640.60000001</v>
      </c>
    </row>
    <row r="38" spans="1:7" ht="27" customHeight="1">
      <c r="A38" s="18" t="s">
        <v>64</v>
      </c>
      <c r="B38" s="17" t="s">
        <v>19</v>
      </c>
      <c r="C38" s="5">
        <v>111433761.90000001</v>
      </c>
      <c r="D38" s="38">
        <f>1718089.9+D18+D24+D45+D52</f>
        <v>20287878.699999999</v>
      </c>
      <c r="E38" s="5">
        <f>C38+D38</f>
        <v>131721640.60000001</v>
      </c>
      <c r="F38" s="5"/>
      <c r="G38" s="5">
        <f>E38+F38</f>
        <v>131721640.60000001</v>
      </c>
    </row>
    <row r="39" spans="1:7" ht="16.5" customHeight="1">
      <c r="A39" s="16" t="s">
        <v>20</v>
      </c>
      <c r="B39" s="17" t="s">
        <v>21</v>
      </c>
      <c r="C39" s="5">
        <f t="shared" ref="C39:G41" si="3">C40</f>
        <v>113167724</v>
      </c>
      <c r="D39" s="38">
        <f>D40</f>
        <v>20287878.699999999</v>
      </c>
      <c r="E39" s="5">
        <f t="shared" si="3"/>
        <v>133455602.7</v>
      </c>
      <c r="F39" s="5">
        <f t="shared" si="3"/>
        <v>0</v>
      </c>
      <c r="G39" s="5">
        <f t="shared" si="3"/>
        <v>133455602.7</v>
      </c>
    </row>
    <row r="40" spans="1:7" ht="17.25" customHeight="1">
      <c r="A40" s="16" t="s">
        <v>22</v>
      </c>
      <c r="B40" s="17" t="s">
        <v>23</v>
      </c>
      <c r="C40" s="5">
        <f t="shared" si="3"/>
        <v>113167724</v>
      </c>
      <c r="D40" s="38">
        <f>D41</f>
        <v>20287878.699999999</v>
      </c>
      <c r="E40" s="5">
        <f t="shared" si="3"/>
        <v>133455602.7</v>
      </c>
      <c r="F40" s="5">
        <f t="shared" si="3"/>
        <v>0</v>
      </c>
      <c r="G40" s="5">
        <f t="shared" si="3"/>
        <v>133455602.7</v>
      </c>
    </row>
    <row r="41" spans="1:7" ht="26.25" customHeight="1">
      <c r="A41" s="16" t="s">
        <v>24</v>
      </c>
      <c r="B41" s="17" t="s">
        <v>25</v>
      </c>
      <c r="C41" s="5">
        <f t="shared" si="3"/>
        <v>113167724</v>
      </c>
      <c r="D41" s="38">
        <f>D42</f>
        <v>20287878.699999999</v>
      </c>
      <c r="E41" s="5">
        <f t="shared" si="3"/>
        <v>133455602.7</v>
      </c>
      <c r="F41" s="5">
        <f t="shared" si="3"/>
        <v>0</v>
      </c>
      <c r="G41" s="5">
        <f t="shared" si="3"/>
        <v>133455602.7</v>
      </c>
    </row>
    <row r="42" spans="1:7" ht="29.25" customHeight="1">
      <c r="A42" s="19" t="s">
        <v>65</v>
      </c>
      <c r="B42" s="20" t="s">
        <v>26</v>
      </c>
      <c r="C42" s="5">
        <v>113167724</v>
      </c>
      <c r="D42" s="38">
        <f>1328089.9+D20+D27</f>
        <v>20287878.699999999</v>
      </c>
      <c r="E42" s="5">
        <f>C42+D42</f>
        <v>133455602.7</v>
      </c>
      <c r="F42" s="5">
        <f>0+F20+F27+F48</f>
        <v>0</v>
      </c>
      <c r="G42" s="5">
        <f>E42+F42</f>
        <v>133455602.7</v>
      </c>
    </row>
    <row r="43" spans="1:7" ht="31.9" customHeight="1">
      <c r="A43" s="24" t="s">
        <v>27</v>
      </c>
      <c r="B43" s="25" t="s">
        <v>28</v>
      </c>
      <c r="C43" s="7">
        <f>C44-C47+C51</f>
        <v>1178163.5</v>
      </c>
      <c r="D43" s="40">
        <f>D44-D47+D51</f>
        <v>0</v>
      </c>
      <c r="E43" s="7">
        <f>E44-E47+E51</f>
        <v>1178163.5</v>
      </c>
      <c r="F43" s="7" t="e">
        <f>F44-F47+F51</f>
        <v>#REF!</v>
      </c>
      <c r="G43" s="7" t="e">
        <f>G44-G47+G51</f>
        <v>#REF!</v>
      </c>
    </row>
    <row r="44" spans="1:7" ht="39.75" customHeight="1">
      <c r="A44" s="14" t="s">
        <v>29</v>
      </c>
      <c r="B44" s="21" t="s">
        <v>30</v>
      </c>
      <c r="C44" s="4">
        <f t="shared" ref="C44:G45" si="4">C45</f>
        <v>1100000</v>
      </c>
      <c r="D44" s="37">
        <f>D45</f>
        <v>0</v>
      </c>
      <c r="E44" s="4">
        <f t="shared" si="4"/>
        <v>1100000</v>
      </c>
      <c r="F44" s="4">
        <f t="shared" si="4"/>
        <v>0</v>
      </c>
      <c r="G44" s="4">
        <f t="shared" si="4"/>
        <v>1100000</v>
      </c>
    </row>
    <row r="45" spans="1:7" ht="43.15" customHeight="1">
      <c r="A45" s="26" t="s">
        <v>31</v>
      </c>
      <c r="B45" s="27" t="s">
        <v>32</v>
      </c>
      <c r="C45" s="6">
        <f t="shared" si="4"/>
        <v>1100000</v>
      </c>
      <c r="D45" s="41">
        <f>D46</f>
        <v>0</v>
      </c>
      <c r="E45" s="6">
        <f t="shared" si="4"/>
        <v>1100000</v>
      </c>
      <c r="F45" s="6">
        <f t="shared" si="4"/>
        <v>0</v>
      </c>
      <c r="G45" s="6">
        <f t="shared" si="4"/>
        <v>1100000</v>
      </c>
    </row>
    <row r="46" spans="1:7" ht="41.25" customHeight="1">
      <c r="A46" s="19" t="s">
        <v>66</v>
      </c>
      <c r="B46" s="20" t="s">
        <v>33</v>
      </c>
      <c r="C46" s="5">
        <v>1100000</v>
      </c>
      <c r="D46" s="38">
        <v>0</v>
      </c>
      <c r="E46" s="5">
        <f>C46+D46</f>
        <v>1100000</v>
      </c>
      <c r="F46" s="5"/>
      <c r="G46" s="5">
        <f>E46+F46</f>
        <v>1100000</v>
      </c>
    </row>
    <row r="47" spans="1:7" ht="33" hidden="1" customHeight="1">
      <c r="A47" s="14" t="s">
        <v>51</v>
      </c>
      <c r="B47" s="21" t="s">
        <v>35</v>
      </c>
      <c r="C47" s="4">
        <f>C49</f>
        <v>0</v>
      </c>
      <c r="D47" s="37">
        <f>D49</f>
        <v>0</v>
      </c>
      <c r="E47" s="4">
        <f>E49</f>
        <v>0</v>
      </c>
      <c r="F47" s="4">
        <f>F49</f>
        <v>0</v>
      </c>
      <c r="G47" s="4">
        <f>G49</f>
        <v>0</v>
      </c>
    </row>
    <row r="48" spans="1:7" ht="29.25" hidden="1" customHeight="1">
      <c r="A48" s="16" t="s">
        <v>34</v>
      </c>
      <c r="B48" s="17" t="s">
        <v>50</v>
      </c>
      <c r="C48" s="8">
        <f t="shared" ref="C48:G49" si="5">C49</f>
        <v>0</v>
      </c>
      <c r="D48" s="39">
        <f t="shared" si="5"/>
        <v>0</v>
      </c>
      <c r="E48" s="8">
        <f t="shared" si="5"/>
        <v>0</v>
      </c>
      <c r="F48" s="8">
        <f t="shared" si="5"/>
        <v>0</v>
      </c>
      <c r="G48" s="8">
        <f t="shared" si="5"/>
        <v>0</v>
      </c>
    </row>
    <row r="49" spans="1:8" ht="98.25" hidden="1" customHeight="1">
      <c r="A49" s="28" t="s">
        <v>41</v>
      </c>
      <c r="B49" s="17" t="s">
        <v>52</v>
      </c>
      <c r="C49" s="5">
        <f t="shared" si="5"/>
        <v>0</v>
      </c>
      <c r="D49" s="38">
        <f t="shared" si="5"/>
        <v>0</v>
      </c>
      <c r="E49" s="5">
        <f t="shared" si="5"/>
        <v>0</v>
      </c>
      <c r="F49" s="5">
        <f t="shared" si="5"/>
        <v>0</v>
      </c>
      <c r="G49" s="5">
        <f t="shared" si="5"/>
        <v>0</v>
      </c>
    </row>
    <row r="50" spans="1:8" ht="105.75" hidden="1" customHeight="1">
      <c r="A50" s="29" t="s">
        <v>54</v>
      </c>
      <c r="B50" s="20" t="s">
        <v>53</v>
      </c>
      <c r="C50" s="5">
        <v>0</v>
      </c>
      <c r="D50" s="38">
        <v>0</v>
      </c>
      <c r="E50" s="5">
        <v>0</v>
      </c>
      <c r="F50" s="5">
        <v>0</v>
      </c>
      <c r="G50" s="5">
        <v>0</v>
      </c>
    </row>
    <row r="51" spans="1:8" ht="28.5" customHeight="1">
      <c r="A51" s="14" t="s">
        <v>36</v>
      </c>
      <c r="B51" s="21" t="s">
        <v>37</v>
      </c>
      <c r="C51" s="4">
        <f t="shared" ref="C51:E52" si="6">C52</f>
        <v>78163.5</v>
      </c>
      <c r="D51" s="37">
        <f>D52</f>
        <v>0</v>
      </c>
      <c r="E51" s="4">
        <f t="shared" si="6"/>
        <v>78163.5</v>
      </c>
      <c r="F51" s="4" t="e">
        <f>F52-#REF!</f>
        <v>#REF!</v>
      </c>
      <c r="G51" s="4" t="e">
        <f>G52-#REF!</f>
        <v>#REF!</v>
      </c>
    </row>
    <row r="52" spans="1:8" ht="28.9" customHeight="1">
      <c r="A52" s="16" t="s">
        <v>38</v>
      </c>
      <c r="B52" s="17" t="s">
        <v>39</v>
      </c>
      <c r="C52" s="5">
        <f t="shared" si="6"/>
        <v>78163.5</v>
      </c>
      <c r="D52" s="38">
        <f>D53</f>
        <v>0</v>
      </c>
      <c r="E52" s="5">
        <f t="shared" si="6"/>
        <v>78163.5</v>
      </c>
      <c r="F52" s="5" t="e">
        <f>F53+#REF!</f>
        <v>#REF!</v>
      </c>
      <c r="G52" s="5" t="e">
        <f>G53+#REF!</f>
        <v>#REF!</v>
      </c>
    </row>
    <row r="53" spans="1:8" ht="54" customHeight="1">
      <c r="A53" s="18" t="s">
        <v>58</v>
      </c>
      <c r="B53" s="17" t="s">
        <v>40</v>
      </c>
      <c r="C53" s="5">
        <v>78163.5</v>
      </c>
      <c r="D53" s="38"/>
      <c r="E53" s="5">
        <f>C53+D53</f>
        <v>78163.5</v>
      </c>
      <c r="F53" s="5"/>
      <c r="G53" s="5">
        <f>E53+F53</f>
        <v>78163.5</v>
      </c>
    </row>
    <row r="54" spans="1:8" ht="25.5" customHeight="1">
      <c r="A54" s="1" t="s">
        <v>42</v>
      </c>
      <c r="B54" s="30"/>
      <c r="C54" s="7">
        <f>C17+C22+C34+C43</f>
        <v>3588405.7999999933</v>
      </c>
      <c r="D54" s="40">
        <f>D17+D22+D34+D43</f>
        <v>-390000</v>
      </c>
      <c r="E54" s="7">
        <f>E17+E22+E34+E43</f>
        <v>3198405.8000000007</v>
      </c>
      <c r="F54" s="7" t="e">
        <f>F17+F22+F34+F43</f>
        <v>#REF!</v>
      </c>
      <c r="G54" s="7" t="e">
        <f>G17+G22+G34+G43</f>
        <v>#REF!</v>
      </c>
      <c r="H54" s="9" t="s">
        <v>80</v>
      </c>
    </row>
  </sheetData>
  <mergeCells count="1">
    <mergeCell ref="A13:G13"/>
  </mergeCells>
  <phoneticPr fontId="1" type="noConversion"/>
  <pageMargins left="1.0629921259842521" right="0.39370078740157483" top="0.78740157480314965" bottom="0.78740157480314965" header="0.31496062992125984" footer="0.51181102362204722"/>
  <pageSetup paperSize="9" scale="98" fitToHeight="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2018-06-09T07:00:12Z</cp:lastPrinted>
  <dcterms:created xsi:type="dcterms:W3CDTF">1996-10-08T23:32:33Z</dcterms:created>
  <dcterms:modified xsi:type="dcterms:W3CDTF">2018-06-09T07:00:18Z</dcterms:modified>
</cp:coreProperties>
</file>