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0" windowWidth="11955" windowHeight="6960"/>
  </bookViews>
  <sheets>
    <sheet name="Лист1" sheetId="2" r:id="rId1"/>
  </sheets>
  <definedNames>
    <definedName name="_xlnm.Print_Titles" localSheetId="0">Лист1!$13:$16</definedName>
    <definedName name="_xlnm.Print_Area" localSheetId="0">Лист1!$B$1:$L$30</definedName>
  </definedNames>
  <calcPr calcId="125725"/>
</workbook>
</file>

<file path=xl/calcChain.xml><?xml version="1.0" encoding="utf-8"?>
<calcChain xmlns="http://schemas.openxmlformats.org/spreadsheetml/2006/main">
  <c r="C22" i="2"/>
  <c r="C20"/>
  <c r="C19" s="1"/>
  <c r="D28"/>
  <c r="C28"/>
  <c r="D22"/>
  <c r="D20"/>
  <c r="E28" l="1"/>
  <c r="G28"/>
  <c r="G22"/>
  <c r="G20"/>
  <c r="F28"/>
  <c r="F22"/>
  <c r="F20"/>
  <c r="J20"/>
  <c r="I22"/>
  <c r="J22"/>
  <c r="K27"/>
  <c r="H27"/>
  <c r="E27"/>
  <c r="K26"/>
  <c r="H26"/>
  <c r="E26"/>
  <c r="K25"/>
  <c r="H25"/>
  <c r="E25"/>
  <c r="K24"/>
  <c r="H24"/>
  <c r="E24"/>
  <c r="F19" l="1"/>
  <c r="F17" s="1"/>
  <c r="G19"/>
  <c r="G17" s="1"/>
  <c r="I28" l="1"/>
  <c r="I20"/>
  <c r="I19" s="1"/>
  <c r="I17" l="1"/>
  <c r="C17"/>
  <c r="J28"/>
  <c r="K30"/>
  <c r="K23"/>
  <c r="K21"/>
  <c r="K20"/>
  <c r="J19"/>
  <c r="H30"/>
  <c r="H23"/>
  <c r="H21"/>
  <c r="E30"/>
  <c r="E29"/>
  <c r="E23"/>
  <c r="E22"/>
  <c r="E21"/>
  <c r="E20"/>
  <c r="D19"/>
  <c r="H29"/>
  <c r="K22" l="1"/>
  <c r="H22"/>
  <c r="H20"/>
  <c r="J17"/>
  <c r="E19"/>
  <c r="H19"/>
  <c r="H28"/>
  <c r="K19"/>
  <c r="K29"/>
  <c r="K28"/>
  <c r="D17"/>
  <c r="H17" l="1"/>
  <c r="K17"/>
  <c r="E17"/>
</calcChain>
</file>

<file path=xl/sharedStrings.xml><?xml version="1.0" encoding="utf-8"?>
<sst xmlns="http://schemas.openxmlformats.org/spreadsheetml/2006/main" count="36" uniqueCount="28">
  <si>
    <t>Кредиты, привлекаемые от других бюджетов</t>
  </si>
  <si>
    <t>Привлечение</t>
  </si>
  <si>
    <t>Погашение</t>
  </si>
  <si>
    <t>Кредиты, привлекаемые от кредитных организаций</t>
  </si>
  <si>
    <t>Наименование показателя</t>
  </si>
  <si>
    <t>в том числе:</t>
  </si>
  <si>
    <t>Государственные заимствования, всего</t>
  </si>
  <si>
    <t>из них: привлечение из федерального бюджета бюджетных кредитов на пополнение остатков средств на счетах бюджетов субъектов Российской Федерации</t>
  </si>
  <si>
    <t>из них: погашение бюджетных кредитов на пополнение остатков средств на счетах бюджетов субъектов Российской Федерации</t>
  </si>
  <si>
    <t>2018 год</t>
  </si>
  <si>
    <t>2019 год</t>
  </si>
  <si>
    <t>Утверждено</t>
  </si>
  <si>
    <t>Предлагаемые изменения</t>
  </si>
  <si>
    <t>Сумма с учетом изменений</t>
  </si>
  <si>
    <t>Сумма, тыс. рублей</t>
  </si>
  <si>
    <t xml:space="preserve">                    к областному закону</t>
  </si>
  <si>
    <t xml:space="preserve">                    от 15 декабря 2017 г.</t>
  </si>
  <si>
    <t xml:space="preserve">                    № 581-40-ОЗ</t>
  </si>
  <si>
    <t>Программа государственных внутренних заимствований Архангельской области на 2018 год и на плановый период 2019 и 2020 годов</t>
  </si>
  <si>
    <t>2020 год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</si>
  <si>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</si>
  <si>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03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</si>
  <si>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</si>
  <si>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27 декабря 2017 года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</si>
  <si>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 xml:space="preserve">                 к областному закону</t>
  </si>
  <si>
    <t xml:space="preserve">                    "Приложение № 29</t>
  </si>
  <si>
    <t>"</t>
  </si>
  <si>
    <t xml:space="preserve">                 Приложение № 22</t>
  </si>
</sst>
</file>

<file path=xl/styles.xml><?xml version="1.0" encoding="utf-8"?>
<styleSheet xmlns="http://schemas.openxmlformats.org/spreadsheetml/2006/main">
  <numFmts count="1">
    <numFmt numFmtId="164" formatCode="_-* #,##0.0\ _₽_-;\-* #,##0.0\ _₽_-;_-* &quot;-&quot;?\ _₽_-;_-@_-"/>
  </numFmts>
  <fonts count="5"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 applyAlignment="1"/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164" fontId="0" fillId="0" borderId="15" xfId="0" applyNumberFormat="1" applyFont="1" applyFill="1" applyBorder="1" applyAlignment="1">
      <alignment horizontal="center" vertical="center"/>
    </xf>
    <xf numFmtId="164" fontId="0" fillId="0" borderId="18" xfId="0" applyNumberFormat="1" applyFont="1" applyFill="1" applyBorder="1" applyAlignment="1">
      <alignment horizontal="center" vertical="center"/>
    </xf>
    <xf numFmtId="164" fontId="0" fillId="0" borderId="2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 indent="3"/>
    </xf>
    <xf numFmtId="0" fontId="0" fillId="0" borderId="2" xfId="0" applyFont="1" applyFill="1" applyBorder="1" applyAlignment="1">
      <alignment horizontal="left" vertical="center" wrapText="1" indent="1"/>
    </xf>
    <xf numFmtId="164" fontId="0" fillId="0" borderId="14" xfId="0" applyNumberFormat="1" applyFont="1" applyFill="1" applyBorder="1" applyAlignment="1">
      <alignment horizontal="center" vertical="center"/>
    </xf>
    <xf numFmtId="164" fontId="0" fillId="0" borderId="24" xfId="0" applyNumberFormat="1" applyFont="1" applyFill="1" applyBorder="1" applyAlignment="1">
      <alignment horizontal="center" vertical="center"/>
    </xf>
    <xf numFmtId="164" fontId="0" fillId="0" borderId="17" xfId="0" applyNumberFormat="1" applyFont="1" applyFill="1" applyBorder="1" applyAlignment="1">
      <alignment horizontal="center" vertical="center"/>
    </xf>
    <xf numFmtId="164" fontId="0" fillId="0" borderId="2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Border="1"/>
    <xf numFmtId="0" fontId="0" fillId="0" borderId="11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164" fontId="0" fillId="0" borderId="16" xfId="0" applyNumberFormat="1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left" vertical="center" wrapText="1"/>
    </xf>
    <xf numFmtId="164" fontId="0" fillId="0" borderId="19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 indent="2"/>
    </xf>
    <xf numFmtId="0" fontId="0" fillId="0" borderId="3" xfId="0" applyFont="1" applyFill="1" applyBorder="1" applyAlignment="1">
      <alignment horizontal="left" vertical="center" wrapText="1" indent="2"/>
    </xf>
    <xf numFmtId="164" fontId="0" fillId="0" borderId="2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 applyAlignment="1"/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view="pageBreakPreview" topLeftCell="B4" zoomScaleNormal="100" zoomScaleSheetLayoutView="100" workbookViewId="0">
      <selection activeCell="H6" sqref="H6"/>
    </sheetView>
  </sheetViews>
  <sheetFormatPr defaultRowHeight="12.75"/>
  <cols>
    <col min="1" max="1" width="2.5703125" style="1" hidden="1" customWidth="1"/>
    <col min="2" max="2" width="39" style="1" customWidth="1"/>
    <col min="3" max="3" width="15.42578125" style="1" hidden="1" customWidth="1"/>
    <col min="4" max="4" width="15.7109375" style="1" hidden="1" customWidth="1"/>
    <col min="5" max="5" width="15.7109375" style="1" customWidth="1"/>
    <col min="6" max="7" width="15.7109375" style="1" hidden="1" customWidth="1"/>
    <col min="8" max="8" width="15.7109375" style="1" customWidth="1"/>
    <col min="9" max="10" width="15.7109375" style="1" hidden="1" customWidth="1"/>
    <col min="11" max="11" width="15.7109375" style="1" customWidth="1"/>
    <col min="12" max="12" width="1.140625" style="1" customWidth="1"/>
    <col min="13" max="16384" width="9.140625" style="1"/>
  </cols>
  <sheetData>
    <row r="1" spans="1:11">
      <c r="H1" s="18" t="s">
        <v>27</v>
      </c>
    </row>
    <row r="2" spans="1:11">
      <c r="H2" s="7" t="s">
        <v>24</v>
      </c>
    </row>
    <row r="6" spans="1:11">
      <c r="H6" s="18" t="s">
        <v>25</v>
      </c>
    </row>
    <row r="7" spans="1:11">
      <c r="H7" s="18" t="s">
        <v>15</v>
      </c>
    </row>
    <row r="8" spans="1:11">
      <c r="H8" s="1" t="s">
        <v>16</v>
      </c>
    </row>
    <row r="9" spans="1:11">
      <c r="H9" s="1" t="s">
        <v>17</v>
      </c>
    </row>
    <row r="10" spans="1:11" ht="14.25" customHeight="1"/>
    <row r="11" spans="1:11" ht="35.25" customHeight="1">
      <c r="B11" s="34" t="s">
        <v>18</v>
      </c>
      <c r="C11" s="35"/>
      <c r="D11" s="35"/>
      <c r="E11" s="35"/>
      <c r="F11" s="36"/>
      <c r="G11" s="36"/>
      <c r="H11" s="36"/>
      <c r="I11" s="36"/>
      <c r="J11" s="36"/>
      <c r="K11" s="37"/>
    </row>
    <row r="12" spans="1:11" ht="14.25" customHeight="1">
      <c r="B12" s="19"/>
      <c r="C12" s="2"/>
      <c r="D12" s="2"/>
      <c r="E12" s="2"/>
      <c r="F12" s="3"/>
      <c r="G12" s="3"/>
      <c r="H12" s="3"/>
      <c r="I12" s="3"/>
      <c r="J12" s="3"/>
      <c r="K12" s="4"/>
    </row>
    <row r="13" spans="1:11" ht="18.75" customHeight="1">
      <c r="B13" s="42" t="s">
        <v>4</v>
      </c>
      <c r="C13" s="45" t="s">
        <v>14</v>
      </c>
      <c r="D13" s="46"/>
      <c r="E13" s="46"/>
      <c r="F13" s="46"/>
      <c r="G13" s="46"/>
      <c r="H13" s="46"/>
      <c r="I13" s="46"/>
      <c r="J13" s="46"/>
      <c r="K13" s="47"/>
    </row>
    <row r="14" spans="1:11" ht="21.75" customHeight="1">
      <c r="B14" s="43"/>
      <c r="C14" s="38" t="s">
        <v>9</v>
      </c>
      <c r="D14" s="39"/>
      <c r="E14" s="40"/>
      <c r="F14" s="41" t="s">
        <v>10</v>
      </c>
      <c r="G14" s="41"/>
      <c r="H14" s="41"/>
      <c r="I14" s="41" t="s">
        <v>19</v>
      </c>
      <c r="J14" s="41"/>
      <c r="K14" s="41"/>
    </row>
    <row r="15" spans="1:11" ht="27" hidden="1" customHeight="1">
      <c r="A15" s="20"/>
      <c r="B15" s="44"/>
      <c r="C15" s="21" t="s">
        <v>11</v>
      </c>
      <c r="D15" s="22" t="s">
        <v>12</v>
      </c>
      <c r="E15" s="22" t="s">
        <v>13</v>
      </c>
      <c r="F15" s="22" t="s">
        <v>11</v>
      </c>
      <c r="G15" s="22" t="s">
        <v>12</v>
      </c>
      <c r="H15" s="22" t="s">
        <v>13</v>
      </c>
      <c r="I15" s="22" t="s">
        <v>11</v>
      </c>
      <c r="J15" s="22" t="s">
        <v>12</v>
      </c>
      <c r="K15" s="23" t="s">
        <v>13</v>
      </c>
    </row>
    <row r="16" spans="1:11" s="26" customFormat="1" ht="15" customHeight="1">
      <c r="A16" s="24"/>
      <c r="B16" s="25">
        <v>1</v>
      </c>
      <c r="C16" s="8">
        <v>2</v>
      </c>
      <c r="D16" s="5">
        <v>3</v>
      </c>
      <c r="E16" s="6">
        <v>2</v>
      </c>
      <c r="F16" s="8">
        <v>5</v>
      </c>
      <c r="G16" s="5">
        <v>6</v>
      </c>
      <c r="H16" s="6">
        <v>3</v>
      </c>
      <c r="I16" s="8">
        <v>8</v>
      </c>
      <c r="J16" s="5">
        <v>9</v>
      </c>
      <c r="K16" s="6">
        <v>4</v>
      </c>
    </row>
    <row r="17" spans="2:12" ht="28.5" customHeight="1">
      <c r="B17" s="27" t="s">
        <v>6</v>
      </c>
      <c r="C17" s="14">
        <f t="shared" ref="C17:K17" si="0">C19+C28</f>
        <v>676280.19999999925</v>
      </c>
      <c r="D17" s="9">
        <f t="shared" si="0"/>
        <v>-390000</v>
      </c>
      <c r="E17" s="28">
        <f t="shared" si="0"/>
        <v>286280.19999999925</v>
      </c>
      <c r="F17" s="14">
        <f t="shared" si="0"/>
        <v>-1730953.7999999989</v>
      </c>
      <c r="G17" s="9">
        <f t="shared" si="0"/>
        <v>0</v>
      </c>
      <c r="H17" s="28">
        <f t="shared" si="0"/>
        <v>-1730953.7999999989</v>
      </c>
      <c r="I17" s="14">
        <f t="shared" si="0"/>
        <v>336832.40000000224</v>
      </c>
      <c r="J17" s="9">
        <f t="shared" si="0"/>
        <v>0</v>
      </c>
      <c r="K17" s="28">
        <f t="shared" si="0"/>
        <v>336832.40000000224</v>
      </c>
    </row>
    <row r="18" spans="2:12" ht="17.25" customHeight="1">
      <c r="B18" s="29" t="s">
        <v>5</v>
      </c>
      <c r="C18" s="15"/>
      <c r="D18" s="10"/>
      <c r="E18" s="30"/>
      <c r="F18" s="15"/>
      <c r="G18" s="10"/>
      <c r="H18" s="30"/>
      <c r="I18" s="15"/>
      <c r="J18" s="10"/>
      <c r="K18" s="30"/>
    </row>
    <row r="19" spans="2:12" ht="25.5">
      <c r="B19" s="13" t="s">
        <v>0</v>
      </c>
      <c r="C19" s="16">
        <f>C20-C22</f>
        <v>-577474.19999999925</v>
      </c>
      <c r="D19" s="10">
        <f>D20-D22</f>
        <v>0</v>
      </c>
      <c r="E19" s="30">
        <f t="shared" ref="E19:E30" si="1">C19+D19</f>
        <v>-577474.19999999925</v>
      </c>
      <c r="F19" s="16">
        <f>F20-F22</f>
        <v>-577474.19999999925</v>
      </c>
      <c r="G19" s="10">
        <f>G20-G22</f>
        <v>0</v>
      </c>
      <c r="H19" s="30">
        <f t="shared" ref="H19:H30" si="2">F19+G19</f>
        <v>-577474.19999999925</v>
      </c>
      <c r="I19" s="16">
        <f>I20-I22</f>
        <v>-1154948.299999997</v>
      </c>
      <c r="J19" s="10">
        <f>J20-J22</f>
        <v>0</v>
      </c>
      <c r="K19" s="30">
        <f t="shared" ref="K19:K30" si="3">I19+J19</f>
        <v>-1154948.299999997</v>
      </c>
    </row>
    <row r="20" spans="2:12" ht="21.75" customHeight="1">
      <c r="B20" s="31" t="s">
        <v>1</v>
      </c>
      <c r="C20" s="16">
        <f>C21</f>
        <v>20648092</v>
      </c>
      <c r="D20" s="10">
        <f>D21</f>
        <v>0</v>
      </c>
      <c r="E20" s="30">
        <f t="shared" si="1"/>
        <v>20648092</v>
      </c>
      <c r="F20" s="16">
        <f>F21</f>
        <v>21543971.299999997</v>
      </c>
      <c r="G20" s="10">
        <f>G21</f>
        <v>0</v>
      </c>
      <c r="H20" s="30">
        <f t="shared" ref="H20" si="4">H21</f>
        <v>21543971.299999997</v>
      </c>
      <c r="I20" s="16">
        <f>I21</f>
        <v>22521392.699999999</v>
      </c>
      <c r="J20" s="10">
        <f>J21</f>
        <v>0</v>
      </c>
      <c r="K20" s="30">
        <f t="shared" si="3"/>
        <v>22521392.699999999</v>
      </c>
    </row>
    <row r="21" spans="2:12" ht="69" customHeight="1">
      <c r="B21" s="12" t="s">
        <v>7</v>
      </c>
      <c r="C21" s="16">
        <v>20648092</v>
      </c>
      <c r="D21" s="10"/>
      <c r="E21" s="30">
        <f t="shared" si="1"/>
        <v>20648092</v>
      </c>
      <c r="F21" s="16">
        <v>21543971.299999997</v>
      </c>
      <c r="G21" s="10"/>
      <c r="H21" s="30">
        <f t="shared" si="2"/>
        <v>21543971.299999997</v>
      </c>
      <c r="I21" s="16">
        <v>22521392.699999999</v>
      </c>
      <c r="J21" s="10"/>
      <c r="K21" s="30">
        <f t="shared" si="3"/>
        <v>22521392.699999999</v>
      </c>
    </row>
    <row r="22" spans="2:12" ht="22.5" customHeight="1">
      <c r="B22" s="31" t="s">
        <v>2</v>
      </c>
      <c r="C22" s="16">
        <f>SUM(C23:C27)</f>
        <v>21225566.199999999</v>
      </c>
      <c r="D22" s="10">
        <f>SUM(D23:D27)</f>
        <v>0</v>
      </c>
      <c r="E22" s="30">
        <f t="shared" si="1"/>
        <v>21225566.199999999</v>
      </c>
      <c r="F22" s="16">
        <f>SUM(F23:F27)</f>
        <v>22121445.499999996</v>
      </c>
      <c r="G22" s="10">
        <f>SUM(G23:G27)</f>
        <v>0</v>
      </c>
      <c r="H22" s="30">
        <f t="shared" ref="H22:K22" si="5">SUM(H23:H27)</f>
        <v>22121445.499999996</v>
      </c>
      <c r="I22" s="16">
        <f t="shared" si="5"/>
        <v>23676340.999999996</v>
      </c>
      <c r="J22" s="10">
        <f t="shared" si="5"/>
        <v>0</v>
      </c>
      <c r="K22" s="30">
        <f t="shared" si="5"/>
        <v>23676340.999999996</v>
      </c>
    </row>
    <row r="23" spans="2:12" ht="56.25" customHeight="1">
      <c r="B23" s="12" t="s">
        <v>8</v>
      </c>
      <c r="C23" s="16">
        <v>20648092</v>
      </c>
      <c r="D23" s="10"/>
      <c r="E23" s="30">
        <f t="shared" si="1"/>
        <v>20648092</v>
      </c>
      <c r="F23" s="16">
        <v>21543971.299999997</v>
      </c>
      <c r="G23" s="10"/>
      <c r="H23" s="30">
        <f t="shared" si="2"/>
        <v>21543971.299999997</v>
      </c>
      <c r="I23" s="16">
        <v>22521392.699999999</v>
      </c>
      <c r="J23" s="10"/>
      <c r="K23" s="30">
        <f t="shared" si="3"/>
        <v>22521392.699999999</v>
      </c>
    </row>
    <row r="24" spans="2:12" ht="155.25" customHeight="1">
      <c r="B24" s="12" t="s">
        <v>20</v>
      </c>
      <c r="C24" s="16">
        <v>15000</v>
      </c>
      <c r="D24" s="10">
        <v>0</v>
      </c>
      <c r="E24" s="30">
        <f>C24+D24</f>
        <v>15000</v>
      </c>
      <c r="F24" s="16">
        <v>15000</v>
      </c>
      <c r="G24" s="10">
        <v>0</v>
      </c>
      <c r="H24" s="30">
        <f>F24+G24</f>
        <v>15000</v>
      </c>
      <c r="I24" s="16">
        <v>30000</v>
      </c>
      <c r="J24" s="10">
        <v>0</v>
      </c>
      <c r="K24" s="30">
        <f>I24+J24</f>
        <v>30000</v>
      </c>
    </row>
    <row r="25" spans="2:12" ht="154.5" customHeight="1">
      <c r="B25" s="12" t="s">
        <v>21</v>
      </c>
      <c r="C25" s="16">
        <v>253824.2</v>
      </c>
      <c r="D25" s="10">
        <v>0</v>
      </c>
      <c r="E25" s="30">
        <f t="shared" ref="E25:E27" si="6">C25+D25</f>
        <v>253824.2</v>
      </c>
      <c r="F25" s="16">
        <v>253824.2</v>
      </c>
      <c r="G25" s="10">
        <v>0</v>
      </c>
      <c r="H25" s="30">
        <f t="shared" ref="H25:H27" si="7">F25+G25</f>
        <v>253824.2</v>
      </c>
      <c r="I25" s="16">
        <v>507648.4</v>
      </c>
      <c r="J25" s="10">
        <v>0</v>
      </c>
      <c r="K25" s="30">
        <f t="shared" ref="K25:K27" si="8">I25+J25</f>
        <v>507648.4</v>
      </c>
    </row>
    <row r="26" spans="2:12" ht="153">
      <c r="B26" s="12" t="s">
        <v>22</v>
      </c>
      <c r="C26" s="16">
        <v>289969.59999999998</v>
      </c>
      <c r="D26" s="10">
        <v>0</v>
      </c>
      <c r="E26" s="30">
        <f t="shared" si="6"/>
        <v>289969.59999999998</v>
      </c>
      <c r="F26" s="16">
        <v>289969.59999999998</v>
      </c>
      <c r="G26" s="10">
        <v>0</v>
      </c>
      <c r="H26" s="30">
        <f t="shared" si="7"/>
        <v>289969.59999999998</v>
      </c>
      <c r="I26" s="16">
        <v>579939.19999999995</v>
      </c>
      <c r="J26" s="10">
        <v>0</v>
      </c>
      <c r="K26" s="30">
        <f t="shared" si="8"/>
        <v>579939.19999999995</v>
      </c>
    </row>
    <row r="27" spans="2:12" ht="165.75">
      <c r="B27" s="12" t="s">
        <v>23</v>
      </c>
      <c r="C27" s="16">
        <v>18680.400000000001</v>
      </c>
      <c r="D27" s="10">
        <v>0</v>
      </c>
      <c r="E27" s="30">
        <f t="shared" si="6"/>
        <v>18680.400000000001</v>
      </c>
      <c r="F27" s="16">
        <v>18680.400000000001</v>
      </c>
      <c r="G27" s="10"/>
      <c r="H27" s="30">
        <f t="shared" si="7"/>
        <v>18680.400000000001</v>
      </c>
      <c r="I27" s="16">
        <v>37360.699999999997</v>
      </c>
      <c r="J27" s="10"/>
      <c r="K27" s="30">
        <f t="shared" si="8"/>
        <v>37360.699999999997</v>
      </c>
    </row>
    <row r="28" spans="2:12" ht="30" customHeight="1">
      <c r="B28" s="13" t="s">
        <v>3</v>
      </c>
      <c r="C28" s="16">
        <f>C29-C30</f>
        <v>1253754.3999999985</v>
      </c>
      <c r="D28" s="10">
        <f>D29-D30</f>
        <v>-390000</v>
      </c>
      <c r="E28" s="30">
        <f>C28+D28</f>
        <v>863754.39999999851</v>
      </c>
      <c r="F28" s="16">
        <f>F29-F30</f>
        <v>-1153479.5999999996</v>
      </c>
      <c r="G28" s="10">
        <f>G29-G30</f>
        <v>0</v>
      </c>
      <c r="H28" s="30">
        <f t="shared" si="2"/>
        <v>-1153479.5999999996</v>
      </c>
      <c r="I28" s="16">
        <f t="shared" ref="I28" si="9">I29-I30</f>
        <v>1491780.6999999993</v>
      </c>
      <c r="J28" s="10">
        <f>J29-J30</f>
        <v>0</v>
      </c>
      <c r="K28" s="30">
        <f t="shared" si="3"/>
        <v>1491780.6999999993</v>
      </c>
    </row>
    <row r="29" spans="2:12" ht="20.25" customHeight="1">
      <c r="B29" s="31" t="s">
        <v>1</v>
      </c>
      <c r="C29" s="16">
        <v>20627400.399999999</v>
      </c>
      <c r="D29" s="10">
        <v>18569788.800000001</v>
      </c>
      <c r="E29" s="30">
        <f t="shared" si="1"/>
        <v>39197189.200000003</v>
      </c>
      <c r="F29" s="16">
        <v>4846520.4000000004</v>
      </c>
      <c r="G29" s="10">
        <v>0</v>
      </c>
      <c r="H29" s="30">
        <f t="shared" si="2"/>
        <v>4846520.4000000004</v>
      </c>
      <c r="I29" s="16">
        <v>16991780.699999999</v>
      </c>
      <c r="J29" s="10">
        <v>0</v>
      </c>
      <c r="K29" s="30">
        <f t="shared" si="3"/>
        <v>16991780.699999999</v>
      </c>
    </row>
    <row r="30" spans="2:12" ht="24" customHeight="1">
      <c r="B30" s="32" t="s">
        <v>2</v>
      </c>
      <c r="C30" s="17">
        <v>19373646</v>
      </c>
      <c r="D30" s="11">
        <v>18959788.800000001</v>
      </c>
      <c r="E30" s="33">
        <f t="shared" si="1"/>
        <v>38333434.799999997</v>
      </c>
      <c r="F30" s="17">
        <v>6000000</v>
      </c>
      <c r="G30" s="11">
        <v>0</v>
      </c>
      <c r="H30" s="33">
        <f t="shared" si="2"/>
        <v>6000000</v>
      </c>
      <c r="I30" s="17">
        <v>15500000</v>
      </c>
      <c r="J30" s="11">
        <v>0</v>
      </c>
      <c r="K30" s="33">
        <f t="shared" si="3"/>
        <v>15500000</v>
      </c>
      <c r="L30" s="1" t="s">
        <v>26</v>
      </c>
    </row>
  </sheetData>
  <mergeCells count="6">
    <mergeCell ref="B11:K11"/>
    <mergeCell ref="C14:E14"/>
    <mergeCell ref="F14:H14"/>
    <mergeCell ref="I14:K14"/>
    <mergeCell ref="B13:B15"/>
    <mergeCell ref="C13:K13"/>
  </mergeCells>
  <phoneticPr fontId="3" type="noConversion"/>
  <pageMargins left="1.1811023622047245" right="0.39370078740157483" top="0.78740157480314965" bottom="0.78740157480314965" header="0.51181102362204722" footer="0.51181102362204722"/>
  <pageSetup paperSize="9" scale="95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2018-06-09T06:07:16Z</cp:lastPrinted>
  <dcterms:created xsi:type="dcterms:W3CDTF">2000-09-19T07:45:36Z</dcterms:created>
  <dcterms:modified xsi:type="dcterms:W3CDTF">2018-06-09T06:07:19Z</dcterms:modified>
</cp:coreProperties>
</file>