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450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H38" i="1"/>
  <c r="H37"/>
  <c r="H36"/>
  <c r="H34"/>
  <c r="H33"/>
  <c r="H31"/>
  <c r="H30"/>
  <c r="H26"/>
  <c r="H25"/>
  <c r="H22"/>
  <c r="H21"/>
  <c r="H20"/>
  <c r="H19"/>
  <c r="H18"/>
  <c r="H17"/>
  <c r="H16"/>
  <c r="H15"/>
  <c r="H12"/>
  <c r="H10"/>
  <c r="H9"/>
  <c r="E36" l="1"/>
  <c r="C15"/>
  <c r="B15"/>
  <c r="G14"/>
  <c r="G12"/>
  <c r="G11"/>
  <c r="G10"/>
  <c r="G24"/>
  <c r="G22"/>
  <c r="G21"/>
  <c r="G20"/>
  <c r="G19"/>
  <c r="G18"/>
  <c r="G17"/>
  <c r="G29"/>
  <c r="G28"/>
  <c r="G27"/>
  <c r="G26"/>
  <c r="G34"/>
  <c r="G35"/>
  <c r="G31"/>
  <c r="E15"/>
  <c r="E13"/>
  <c r="F33"/>
  <c r="E33"/>
  <c r="D33"/>
  <c r="C33"/>
  <c r="B33"/>
  <c r="F30"/>
  <c r="E30"/>
  <c r="D30"/>
  <c r="C30"/>
  <c r="B30"/>
  <c r="F25"/>
  <c r="E25"/>
  <c r="D25"/>
  <c r="C25"/>
  <c r="B25"/>
  <c r="F9"/>
  <c r="E9"/>
  <c r="D9"/>
  <c r="C9"/>
  <c r="B9"/>
  <c r="G25" l="1"/>
  <c r="E38"/>
  <c r="C36"/>
  <c r="C23"/>
  <c r="C13"/>
  <c r="F36"/>
  <c r="D36"/>
  <c r="G33"/>
  <c r="G30"/>
  <c r="F23"/>
  <c r="D23"/>
  <c r="F15"/>
  <c r="D15"/>
  <c r="F13"/>
  <c r="D13"/>
  <c r="B36"/>
  <c r="B38" s="1"/>
  <c r="B23"/>
  <c r="B13"/>
  <c r="G37"/>
  <c r="G16"/>
  <c r="G32"/>
  <c r="G13" l="1"/>
  <c r="G36"/>
  <c r="G15"/>
  <c r="G9"/>
  <c r="G23"/>
  <c r="C38"/>
  <c r="F38"/>
  <c r="D38"/>
  <c r="G38" l="1"/>
</calcChain>
</file>

<file path=xl/sharedStrings.xml><?xml version="1.0" encoding="utf-8"?>
<sst xmlns="http://schemas.openxmlformats.org/spreadsheetml/2006/main" count="42" uniqueCount="36">
  <si>
    <t>Наименование муниципального района, городского округа</t>
  </si>
  <si>
    <t>МО "Приморский муниципальный район"</t>
  </si>
  <si>
    <t>Итого</t>
  </si>
  <si>
    <t>к уточненной сводной бюджетной росписи на год</t>
  </si>
  <si>
    <t>тыс. рублей</t>
  </si>
  <si>
    <t>МО "Вельский муниципальный район"</t>
  </si>
  <si>
    <t>МО "Каргопольский муниципальный район"</t>
  </si>
  <si>
    <t>МО "Котласский муниципальный район"</t>
  </si>
  <si>
    <t>МО "Город Архангельск"</t>
  </si>
  <si>
    <t>Государственная программа Архангельской области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– 2020 годы)"</t>
  </si>
  <si>
    <t>Государственная программа Архангельской области "Развитие энергетики и жилищно-коммунального хозяйства Архангельской области (2014 – 2020 годы)"</t>
  </si>
  <si>
    <t>Государственная программа Архангельской области "Устойчивое развитие сельских территорий Архангельской области (2014 – 2020 годы)"</t>
  </si>
  <si>
    <t>МО "Вилегодский муниципальный район"</t>
  </si>
  <si>
    <t>МО "Красноборский муниципальный район"</t>
  </si>
  <si>
    <t>МО "Котлас"</t>
  </si>
  <si>
    <t>Государственная программа Архангельской области "Культура Русского Севера (2014 – 2020 годы)"</t>
  </si>
  <si>
    <t>Государственная программа Архангельской области "Развитие транспортной системы Архангельской области (2014-2020 годы)"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</si>
  <si>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</si>
  <si>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>Государственная программа Архангельской области "Развитие инфраструктуры Соловецкого архипелага (2014 – 2020 годы)"</t>
  </si>
  <si>
    <t>МО "Мезенский муниципальный район"</t>
  </si>
  <si>
    <t>МО "Шенкурский муниципальный район"</t>
  </si>
  <si>
    <t>Государственная программа Архангельской области "Развитие образования и науки Архангельской области (2013 – 2025 годы)"</t>
  </si>
  <si>
    <t>МО "Мирный"</t>
  </si>
  <si>
    <t>МО "Пинежский муниципальный район"</t>
  </si>
  <si>
    <t>МО "Город Новодвинск"</t>
  </si>
  <si>
    <t>Государственная программа Архангельской области "Обеспечение качественным, доступным жильем и объектами инженерной инфраструктуры населения Архангельской области (2014 – 2020 годы)"</t>
  </si>
  <si>
    <t>МО "Северодвинск"</t>
  </si>
  <si>
    <t>МО "Лешуконский муниципальный район"</t>
  </si>
  <si>
    <t xml:space="preserve">Исполнено </t>
  </si>
  <si>
    <t>Утверждено на год (в  ред 27.06.2018 № 645-45-ОЗ)</t>
  </si>
  <si>
    <t>Уточненная сводная бюджетная роспись на 2018 год по состоянию на 30.06.2018</t>
  </si>
  <si>
    <t>План кассовых выплат на 1 полугодие 2018 года</t>
  </si>
  <si>
    <t>Исполнение 1 полугодие, в процентах</t>
  </si>
  <si>
    <t>к плану на 1 полугодие</t>
  </si>
  <si>
    <t>Отчет об исполнении областного бюджета по субсидиям бюджетам муниципальных образований Архангельской области на софинансирование капитальных вложений в объекты муниципальной собственности за 1 полугодие 2018 года</t>
  </si>
  <si>
    <t>Приложение № 16 к пояснительной записке к отчету об исполнении областного бюджета за 1 полугодие 2018 года по форме таблицы 11 приложения № 19 к областному закону "Об областном бюджете на 2018 год и на плановый период 2019 и 2020 годов "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</si>
</sst>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3" fillId="3" borderId="3">
      <alignment horizontal="center" vertical="center" wrapText="1"/>
    </xf>
  </cellStyleXfs>
  <cellXfs count="3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6" fillId="0" borderId="2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164" fontId="1" fillId="0" borderId="1" xfId="1" applyNumberFormat="1" applyFont="1" applyBorder="1" applyAlignment="1">
      <alignment horizontal="right" vertical="center" wrapText="1"/>
    </xf>
    <xf numFmtId="164" fontId="5" fillId="2" borderId="1" xfId="1" applyNumberFormat="1" applyFont="1" applyFill="1" applyBorder="1" applyAlignment="1">
      <alignment horizontal="right" vertical="center" wrapText="1"/>
    </xf>
    <xf numFmtId="164" fontId="10" fillId="2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wrapText="1"/>
    </xf>
    <xf numFmtId="164" fontId="10" fillId="2" borderId="1" xfId="0" applyNumberFormat="1" applyFont="1" applyFill="1" applyBorder="1" applyAlignment="1">
      <alignment horizontal="right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0" fontId="8" fillId="3" borderId="2" xfId="2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3">
    <cellStyle name="xl25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view="pageBreakPreview" topLeftCell="A10" zoomScaleSheetLayoutView="100" workbookViewId="0">
      <selection activeCell="H39" sqref="H39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5" width="16.140625" customWidth="1"/>
    <col min="6" max="6" width="14.7109375" customWidth="1"/>
    <col min="7" max="7" width="13.7109375" customWidth="1"/>
    <col min="8" max="8" width="14.7109375" customWidth="1"/>
  </cols>
  <sheetData>
    <row r="1" spans="1:10" ht="84.75" customHeight="1">
      <c r="D1" s="20" t="s">
        <v>35</v>
      </c>
      <c r="E1" s="20"/>
      <c r="F1" s="20"/>
      <c r="G1" s="20"/>
      <c r="H1" s="20"/>
      <c r="I1" s="5"/>
      <c r="J1" s="5"/>
    </row>
    <row r="3" spans="1:10" ht="39.75" customHeight="1">
      <c r="A3" s="23" t="s">
        <v>34</v>
      </c>
      <c r="B3" s="24"/>
      <c r="C3" s="24"/>
      <c r="D3" s="24"/>
      <c r="E3" s="24"/>
      <c r="F3" s="24"/>
      <c r="G3" s="24"/>
      <c r="H3" s="24"/>
    </row>
    <row r="4" spans="1:10" ht="18" customHeight="1">
      <c r="A4" s="2"/>
      <c r="B4" s="3"/>
      <c r="C4" s="3"/>
      <c r="D4" s="3"/>
      <c r="E4" s="14"/>
      <c r="F4" s="3"/>
      <c r="G4" s="3"/>
      <c r="H4" s="3"/>
    </row>
    <row r="5" spans="1:10">
      <c r="H5" s="6" t="s">
        <v>4</v>
      </c>
    </row>
    <row r="6" spans="1:10" ht="27.75" customHeight="1">
      <c r="A6" s="29" t="s">
        <v>0</v>
      </c>
      <c r="B6" s="21" t="s">
        <v>29</v>
      </c>
      <c r="C6" s="25" t="s">
        <v>30</v>
      </c>
      <c r="D6" s="25" t="s">
        <v>31</v>
      </c>
      <c r="E6" s="25" t="s">
        <v>17</v>
      </c>
      <c r="F6" s="25" t="s">
        <v>28</v>
      </c>
      <c r="G6" s="27" t="s">
        <v>32</v>
      </c>
      <c r="H6" s="28"/>
    </row>
    <row r="7" spans="1:10" ht="174.75" customHeight="1">
      <c r="A7" s="29"/>
      <c r="B7" s="22"/>
      <c r="C7" s="26"/>
      <c r="D7" s="26"/>
      <c r="E7" s="30"/>
      <c r="F7" s="26"/>
      <c r="G7" s="4" t="s">
        <v>3</v>
      </c>
      <c r="H7" s="4" t="s">
        <v>33</v>
      </c>
    </row>
    <row r="8" spans="1:10">
      <c r="A8" s="7">
        <v>1</v>
      </c>
      <c r="B8" s="7">
        <v>2</v>
      </c>
      <c r="C8" s="7">
        <v>3</v>
      </c>
      <c r="D8" s="7">
        <v>4</v>
      </c>
      <c r="E8" s="7"/>
      <c r="F8" s="7">
        <v>5</v>
      </c>
      <c r="G8" s="7">
        <v>6</v>
      </c>
      <c r="H8" s="7">
        <v>7</v>
      </c>
    </row>
    <row r="9" spans="1:10" ht="51">
      <c r="A9" s="10" t="s">
        <v>11</v>
      </c>
      <c r="B9" s="11">
        <f>B10+B11+B12</f>
        <v>55965.599999999999</v>
      </c>
      <c r="C9" s="11">
        <f>C10+C11+C12</f>
        <v>55965.599999999999</v>
      </c>
      <c r="D9" s="11">
        <f>D10+D11+D12</f>
        <v>8312.7000000000007</v>
      </c>
      <c r="E9" s="11">
        <f>E10+E11+E12</f>
        <v>8312.7000000000007</v>
      </c>
      <c r="F9" s="11">
        <f>F10+F11+F12</f>
        <v>8307.2000000000007</v>
      </c>
      <c r="G9" s="15">
        <f>F9/C9*100</f>
        <v>14.843403805194622</v>
      </c>
      <c r="H9" s="15">
        <f>F9/D9*100</f>
        <v>99.933836178377661</v>
      </c>
    </row>
    <row r="10" spans="1:10" ht="15.75">
      <c r="A10" s="9" t="s">
        <v>5</v>
      </c>
      <c r="B10" s="18">
        <v>22091.4</v>
      </c>
      <c r="C10" s="18">
        <v>22091.4</v>
      </c>
      <c r="D10" s="12">
        <v>8312.7000000000007</v>
      </c>
      <c r="E10" s="12">
        <v>8312.7000000000007</v>
      </c>
      <c r="F10" s="12">
        <v>8307.2000000000007</v>
      </c>
      <c r="G10" s="16">
        <f t="shared" ref="G10:G12" si="0">F10/C10*100</f>
        <v>37.603773414088742</v>
      </c>
      <c r="H10" s="16">
        <f t="shared" ref="H10:H38" si="1">F10/D10*100</f>
        <v>99.933836178377661</v>
      </c>
    </row>
    <row r="11" spans="1:10" ht="15" customHeight="1">
      <c r="A11" s="9" t="s">
        <v>12</v>
      </c>
      <c r="B11" s="12">
        <v>33874.199999999997</v>
      </c>
      <c r="C11" s="12">
        <v>33874.199999999997</v>
      </c>
      <c r="D11" s="12">
        <v>0</v>
      </c>
      <c r="E11" s="12">
        <v>0</v>
      </c>
      <c r="F11" s="12">
        <v>0</v>
      </c>
      <c r="G11" s="16">
        <f t="shared" si="0"/>
        <v>0</v>
      </c>
      <c r="H11" s="16">
        <v>0</v>
      </c>
    </row>
    <row r="12" spans="1:10" ht="15.75" hidden="1">
      <c r="A12" s="9" t="s">
        <v>7</v>
      </c>
      <c r="B12" s="12"/>
      <c r="C12" s="12"/>
      <c r="D12" s="12"/>
      <c r="E12" s="12"/>
      <c r="F12" s="12"/>
      <c r="G12" s="16" t="e">
        <f t="shared" si="0"/>
        <v>#DIV/0!</v>
      </c>
      <c r="H12" s="16" t="e">
        <f t="shared" si="1"/>
        <v>#DIV/0!</v>
      </c>
    </row>
    <row r="13" spans="1:10" ht="38.25">
      <c r="A13" s="10" t="s">
        <v>18</v>
      </c>
      <c r="B13" s="13">
        <f>B14</f>
        <v>23512.400000000001</v>
      </c>
      <c r="C13" s="13">
        <f>C14</f>
        <v>23512.400000000001</v>
      </c>
      <c r="D13" s="13">
        <f t="shared" ref="D13:F13" si="2">D14</f>
        <v>0</v>
      </c>
      <c r="E13" s="13">
        <f t="shared" si="2"/>
        <v>0</v>
      </c>
      <c r="F13" s="13">
        <f t="shared" si="2"/>
        <v>0</v>
      </c>
      <c r="G13" s="15">
        <f t="shared" ref="G13:G36" si="3">F13/C13*100</f>
        <v>0</v>
      </c>
      <c r="H13" s="17">
        <v>0</v>
      </c>
    </row>
    <row r="14" spans="1:10" ht="15.75">
      <c r="A14" s="9" t="s">
        <v>1</v>
      </c>
      <c r="B14" s="12">
        <v>23512.400000000001</v>
      </c>
      <c r="C14" s="12">
        <v>23512.400000000001</v>
      </c>
      <c r="D14" s="12">
        <v>0</v>
      </c>
      <c r="E14" s="12">
        <v>0</v>
      </c>
      <c r="F14" s="12">
        <v>0</v>
      </c>
      <c r="G14" s="16">
        <f t="shared" ref="G14" si="4">F14/C14*100</f>
        <v>0</v>
      </c>
      <c r="H14" s="16">
        <v>0</v>
      </c>
    </row>
    <row r="15" spans="1:10" ht="38.25" hidden="1">
      <c r="A15" s="10" t="s">
        <v>21</v>
      </c>
      <c r="B15" s="13">
        <f>B17+B19+B20+B22</f>
        <v>0</v>
      </c>
      <c r="C15" s="13">
        <f>C17+C19+C20+C22</f>
        <v>0</v>
      </c>
      <c r="D15" s="13">
        <f t="shared" ref="D15:F15" si="5">D16+D17+D18+D22</f>
        <v>0</v>
      </c>
      <c r="E15" s="13">
        <f t="shared" si="5"/>
        <v>0</v>
      </c>
      <c r="F15" s="13">
        <f t="shared" si="5"/>
        <v>0</v>
      </c>
      <c r="G15" s="17" t="e">
        <f t="shared" si="3"/>
        <v>#DIV/0!</v>
      </c>
      <c r="H15" s="17" t="e">
        <f t="shared" si="1"/>
        <v>#DIV/0!</v>
      </c>
    </row>
    <row r="16" spans="1:10" ht="15.75" hidden="1">
      <c r="A16" s="9" t="s">
        <v>5</v>
      </c>
      <c r="B16" s="12"/>
      <c r="C16" s="12"/>
      <c r="D16" s="12"/>
      <c r="E16" s="12"/>
      <c r="F16" s="12"/>
      <c r="G16" s="16" t="e">
        <f t="shared" si="3"/>
        <v>#DIV/0!</v>
      </c>
      <c r="H16" s="16" t="e">
        <f t="shared" si="1"/>
        <v>#DIV/0!</v>
      </c>
    </row>
    <row r="17" spans="1:8" ht="15.75" hidden="1">
      <c r="A17" s="9" t="s">
        <v>13</v>
      </c>
      <c r="B17" s="12"/>
      <c r="C17" s="12"/>
      <c r="D17" s="12"/>
      <c r="E17" s="12"/>
      <c r="F17" s="12"/>
      <c r="G17" s="16" t="e">
        <f t="shared" ref="G17:G22" si="6">F17/C17*100</f>
        <v>#DIV/0!</v>
      </c>
      <c r="H17" s="16" t="e">
        <f t="shared" si="1"/>
        <v>#DIV/0!</v>
      </c>
    </row>
    <row r="18" spans="1:8" ht="15.75" hidden="1">
      <c r="A18" s="9" t="s">
        <v>1</v>
      </c>
      <c r="B18" s="12"/>
      <c r="C18" s="12"/>
      <c r="D18" s="12"/>
      <c r="E18" s="12"/>
      <c r="F18" s="12"/>
      <c r="G18" s="16" t="e">
        <f t="shared" si="6"/>
        <v>#DIV/0!</v>
      </c>
      <c r="H18" s="16" t="e">
        <f t="shared" si="1"/>
        <v>#DIV/0!</v>
      </c>
    </row>
    <row r="19" spans="1:8" ht="15.75" hidden="1">
      <c r="A19" s="9" t="s">
        <v>19</v>
      </c>
      <c r="B19" s="12"/>
      <c r="C19" s="12"/>
      <c r="D19" s="12"/>
      <c r="E19" s="12"/>
      <c r="F19" s="12"/>
      <c r="G19" s="16" t="e">
        <f t="shared" si="6"/>
        <v>#DIV/0!</v>
      </c>
      <c r="H19" s="16" t="e">
        <f t="shared" si="1"/>
        <v>#DIV/0!</v>
      </c>
    </row>
    <row r="20" spans="1:8" ht="15.75" hidden="1">
      <c r="A20" s="9" t="s">
        <v>1</v>
      </c>
      <c r="B20" s="12"/>
      <c r="C20" s="12"/>
      <c r="D20" s="12"/>
      <c r="E20" s="12"/>
      <c r="F20" s="12"/>
      <c r="G20" s="16" t="e">
        <f t="shared" si="6"/>
        <v>#DIV/0!</v>
      </c>
      <c r="H20" s="16" t="e">
        <f t="shared" si="1"/>
        <v>#DIV/0!</v>
      </c>
    </row>
    <row r="21" spans="1:8" ht="15.75" hidden="1">
      <c r="A21" s="9" t="s">
        <v>20</v>
      </c>
      <c r="B21" s="12"/>
      <c r="C21" s="12"/>
      <c r="D21" s="12"/>
      <c r="E21" s="12"/>
      <c r="F21" s="12"/>
      <c r="G21" s="16" t="e">
        <f t="shared" si="6"/>
        <v>#DIV/0!</v>
      </c>
      <c r="H21" s="16" t="e">
        <f t="shared" si="1"/>
        <v>#DIV/0!</v>
      </c>
    </row>
    <row r="22" spans="1:8" ht="15.75" hidden="1">
      <c r="A22" s="9" t="s">
        <v>8</v>
      </c>
      <c r="B22" s="12"/>
      <c r="C22" s="12"/>
      <c r="D22" s="12"/>
      <c r="E22" s="12"/>
      <c r="F22" s="12"/>
      <c r="G22" s="16" t="e">
        <f t="shared" si="6"/>
        <v>#DIV/0!</v>
      </c>
      <c r="H22" s="16" t="e">
        <f t="shared" si="1"/>
        <v>#DIV/0!</v>
      </c>
    </row>
    <row r="23" spans="1:8" ht="51">
      <c r="A23" s="10" t="s">
        <v>10</v>
      </c>
      <c r="B23" s="13">
        <f>B24</f>
        <v>2310</v>
      </c>
      <c r="C23" s="13">
        <f>C24</f>
        <v>2310</v>
      </c>
      <c r="D23" s="13">
        <f t="shared" ref="D23:F23" si="7">D24</f>
        <v>0</v>
      </c>
      <c r="E23" s="13"/>
      <c r="F23" s="13">
        <f t="shared" si="7"/>
        <v>0</v>
      </c>
      <c r="G23" s="17">
        <f t="shared" si="3"/>
        <v>0</v>
      </c>
      <c r="H23" s="17">
        <v>0</v>
      </c>
    </row>
    <row r="24" spans="1:8" ht="15.75">
      <c r="A24" s="9" t="s">
        <v>22</v>
      </c>
      <c r="B24" s="12">
        <v>2310</v>
      </c>
      <c r="C24" s="12">
        <v>2310</v>
      </c>
      <c r="D24" s="12">
        <v>0</v>
      </c>
      <c r="E24" s="12">
        <v>0</v>
      </c>
      <c r="F24" s="12">
        <v>0</v>
      </c>
      <c r="G24" s="16">
        <f t="shared" ref="G24" si="8">F24/C24*100</f>
        <v>0</v>
      </c>
      <c r="H24" s="16">
        <v>0</v>
      </c>
    </row>
    <row r="25" spans="1:8" ht="63.75">
      <c r="A25" s="10" t="s">
        <v>25</v>
      </c>
      <c r="B25" s="13">
        <f>B26+B27+B28+B29</f>
        <v>247946.69999999998</v>
      </c>
      <c r="C25" s="13">
        <f t="shared" ref="C25:F25" si="9">C26+C27+C28+C29</f>
        <v>247946.69999999998</v>
      </c>
      <c r="D25" s="13">
        <f t="shared" si="9"/>
        <v>626.6</v>
      </c>
      <c r="E25" s="13">
        <f t="shared" si="9"/>
        <v>626.6</v>
      </c>
      <c r="F25" s="13">
        <f t="shared" si="9"/>
        <v>626.6</v>
      </c>
      <c r="G25" s="17">
        <f t="shared" ref="G25:G29" si="10">F25/C25*100</f>
        <v>0.25271560379710645</v>
      </c>
      <c r="H25" s="17">
        <f t="shared" si="1"/>
        <v>100</v>
      </c>
    </row>
    <row r="26" spans="1:8" ht="15.75">
      <c r="A26" s="9" t="s">
        <v>23</v>
      </c>
      <c r="B26" s="12">
        <v>33753.9</v>
      </c>
      <c r="C26" s="12">
        <v>33753.9</v>
      </c>
      <c r="D26" s="12">
        <v>626.6</v>
      </c>
      <c r="E26" s="12">
        <v>626.6</v>
      </c>
      <c r="F26" s="12">
        <v>626.6</v>
      </c>
      <c r="G26" s="16">
        <f t="shared" si="10"/>
        <v>1.8563780777924921</v>
      </c>
      <c r="H26" s="16">
        <f t="shared" si="1"/>
        <v>100</v>
      </c>
    </row>
    <row r="27" spans="1:8" ht="15.75">
      <c r="A27" s="9" t="s">
        <v>8</v>
      </c>
      <c r="B27" s="12">
        <v>139749.79999999999</v>
      </c>
      <c r="C27" s="12">
        <v>139749.79999999999</v>
      </c>
      <c r="D27" s="12">
        <v>0</v>
      </c>
      <c r="E27" s="12">
        <v>0</v>
      </c>
      <c r="F27" s="12">
        <v>0</v>
      </c>
      <c r="G27" s="16">
        <f t="shared" si="10"/>
        <v>0</v>
      </c>
      <c r="H27" s="16">
        <v>0</v>
      </c>
    </row>
    <row r="28" spans="1:8" ht="15.75">
      <c r="A28" s="9" t="s">
        <v>24</v>
      </c>
      <c r="B28" s="12">
        <v>11083</v>
      </c>
      <c r="C28" s="12">
        <v>11083</v>
      </c>
      <c r="D28" s="12">
        <v>0</v>
      </c>
      <c r="E28" s="12">
        <v>0</v>
      </c>
      <c r="F28" s="12">
        <v>0</v>
      </c>
      <c r="G28" s="16">
        <f t="shared" si="10"/>
        <v>0</v>
      </c>
      <c r="H28" s="16">
        <v>0</v>
      </c>
    </row>
    <row r="29" spans="1:8" ht="15.75">
      <c r="A29" s="9" t="s">
        <v>22</v>
      </c>
      <c r="B29" s="12">
        <v>63360</v>
      </c>
      <c r="C29" s="12">
        <v>63360</v>
      </c>
      <c r="D29" s="12">
        <v>0</v>
      </c>
      <c r="E29" s="12">
        <v>0</v>
      </c>
      <c r="F29" s="12">
        <v>0</v>
      </c>
      <c r="G29" s="16">
        <f t="shared" si="10"/>
        <v>0</v>
      </c>
      <c r="H29" s="16">
        <v>0</v>
      </c>
    </row>
    <row r="30" spans="1:8" ht="76.5">
      <c r="A30" s="10" t="s">
        <v>9</v>
      </c>
      <c r="B30" s="13">
        <f>B32+B31</f>
        <v>138003.20000000001</v>
      </c>
      <c r="C30" s="13">
        <f t="shared" ref="C30:F30" si="11">C32+C31</f>
        <v>138003.20000000001</v>
      </c>
      <c r="D30" s="13">
        <f t="shared" si="11"/>
        <v>5620.1</v>
      </c>
      <c r="E30" s="13">
        <f t="shared" si="11"/>
        <v>5620.1</v>
      </c>
      <c r="F30" s="13">
        <f t="shared" si="11"/>
        <v>5620.1</v>
      </c>
      <c r="G30" s="17">
        <f t="shared" si="3"/>
        <v>4.0724417984510506</v>
      </c>
      <c r="H30" s="17">
        <f t="shared" si="1"/>
        <v>100</v>
      </c>
    </row>
    <row r="31" spans="1:8" ht="15.75">
      <c r="A31" s="9" t="s">
        <v>26</v>
      </c>
      <c r="B31" s="12">
        <v>104870</v>
      </c>
      <c r="C31" s="12">
        <v>104870</v>
      </c>
      <c r="D31" s="12">
        <v>5620.1</v>
      </c>
      <c r="E31" s="12">
        <v>5620.1</v>
      </c>
      <c r="F31" s="12">
        <v>5620.1</v>
      </c>
      <c r="G31" s="16">
        <f t="shared" ref="G31" si="12">F31/C31*100</f>
        <v>5.3591112806331651</v>
      </c>
      <c r="H31" s="16">
        <f t="shared" si="1"/>
        <v>100</v>
      </c>
    </row>
    <row r="32" spans="1:8" ht="16.5" customHeight="1">
      <c r="A32" s="9" t="s">
        <v>14</v>
      </c>
      <c r="B32" s="12">
        <v>33133.199999999997</v>
      </c>
      <c r="C32" s="12">
        <v>33133.199999999997</v>
      </c>
      <c r="D32" s="12">
        <v>0</v>
      </c>
      <c r="E32" s="12">
        <v>0</v>
      </c>
      <c r="F32" s="12">
        <v>0</v>
      </c>
      <c r="G32" s="16">
        <f t="shared" si="3"/>
        <v>0</v>
      </c>
      <c r="H32" s="16">
        <v>0</v>
      </c>
    </row>
    <row r="33" spans="1:8" ht="45" customHeight="1">
      <c r="A33" s="10" t="s">
        <v>15</v>
      </c>
      <c r="B33" s="13">
        <f>B34+B35</f>
        <v>72000</v>
      </c>
      <c r="C33" s="13">
        <f t="shared" ref="C33:F33" si="13">C34+C35</f>
        <v>72000</v>
      </c>
      <c r="D33" s="13">
        <f t="shared" si="13"/>
        <v>30000</v>
      </c>
      <c r="E33" s="13">
        <f t="shared" si="13"/>
        <v>30000</v>
      </c>
      <c r="F33" s="13">
        <f t="shared" si="13"/>
        <v>30000</v>
      </c>
      <c r="G33" s="17">
        <f t="shared" si="3"/>
        <v>41.666666666666671</v>
      </c>
      <c r="H33" s="17">
        <f t="shared" si="1"/>
        <v>100</v>
      </c>
    </row>
    <row r="34" spans="1:8" ht="17.25" customHeight="1">
      <c r="A34" s="9" t="s">
        <v>6</v>
      </c>
      <c r="B34" s="12">
        <v>65000</v>
      </c>
      <c r="C34" s="12">
        <v>65000</v>
      </c>
      <c r="D34" s="12">
        <v>30000</v>
      </c>
      <c r="E34" s="12">
        <v>30000</v>
      </c>
      <c r="F34" s="12">
        <v>30000</v>
      </c>
      <c r="G34" s="16">
        <f t="shared" ref="G34" si="14">F34/C34*100</f>
        <v>46.153846153846153</v>
      </c>
      <c r="H34" s="19">
        <f t="shared" si="1"/>
        <v>100</v>
      </c>
    </row>
    <row r="35" spans="1:8" ht="17.25" customHeight="1">
      <c r="A35" s="9" t="s">
        <v>27</v>
      </c>
      <c r="B35" s="12">
        <v>7000</v>
      </c>
      <c r="C35" s="12">
        <v>7000</v>
      </c>
      <c r="D35" s="12">
        <v>0</v>
      </c>
      <c r="E35" s="12">
        <v>0</v>
      </c>
      <c r="F35" s="12">
        <v>0</v>
      </c>
      <c r="G35" s="16">
        <f t="shared" ref="G35" si="15">F35/C35*100</f>
        <v>0</v>
      </c>
      <c r="H35" s="19">
        <v>0</v>
      </c>
    </row>
    <row r="36" spans="1:8" ht="46.5" customHeight="1">
      <c r="A36" s="10" t="s">
        <v>16</v>
      </c>
      <c r="B36" s="13">
        <f>B37</f>
        <v>320134.09999999998</v>
      </c>
      <c r="C36" s="13">
        <f>C37</f>
        <v>320134.09999999998</v>
      </c>
      <c r="D36" s="13">
        <f t="shared" ref="D36:F36" si="16">D37</f>
        <v>24115.8</v>
      </c>
      <c r="E36" s="13">
        <f t="shared" si="16"/>
        <v>24115.8</v>
      </c>
      <c r="F36" s="13">
        <f t="shared" si="16"/>
        <v>24115.8</v>
      </c>
      <c r="G36" s="17">
        <f t="shared" si="3"/>
        <v>7.533030689326754</v>
      </c>
      <c r="H36" s="17">
        <f t="shared" si="1"/>
        <v>100</v>
      </c>
    </row>
    <row r="37" spans="1:8" ht="15.75">
      <c r="A37" s="9" t="s">
        <v>8</v>
      </c>
      <c r="B37" s="12">
        <v>320134.09999999998</v>
      </c>
      <c r="C37" s="12">
        <v>320134.09999999998</v>
      </c>
      <c r="D37" s="12">
        <v>24115.8</v>
      </c>
      <c r="E37" s="12">
        <v>24115.8</v>
      </c>
      <c r="F37" s="12">
        <v>24115.8</v>
      </c>
      <c r="G37" s="16">
        <f>F37/C37*100</f>
        <v>7.533030689326754</v>
      </c>
      <c r="H37" s="19">
        <f t="shared" si="1"/>
        <v>100</v>
      </c>
    </row>
    <row r="38" spans="1:8" ht="15.75">
      <c r="A38" s="10" t="s">
        <v>2</v>
      </c>
      <c r="B38" s="8">
        <f>B9+B13+B15+B23+B30+B33+B36+B25</f>
        <v>859872</v>
      </c>
      <c r="C38" s="8">
        <f>C9+C13+C15+C23+C30+C33+C36</f>
        <v>611925.30000000005</v>
      </c>
      <c r="D38" s="8">
        <f>D9+D13+D15+D23+D30+D33+D36</f>
        <v>68048.600000000006</v>
      </c>
      <c r="E38" s="8">
        <f>E9+E13+E15+E23+E30+E33+E36</f>
        <v>68048.600000000006</v>
      </c>
      <c r="F38" s="8">
        <f>F9+F13+F15+F23+F30+F33+F36</f>
        <v>68043.100000000006</v>
      </c>
      <c r="G38" s="8">
        <f>F38/C38*100</f>
        <v>11.119510829181275</v>
      </c>
      <c r="H38" s="8">
        <f t="shared" si="1"/>
        <v>99.991917541286668</v>
      </c>
    </row>
  </sheetData>
  <mergeCells count="9">
    <mergeCell ref="D1:H1"/>
    <mergeCell ref="B6:B7"/>
    <mergeCell ref="A3:H3"/>
    <mergeCell ref="C6:C7"/>
    <mergeCell ref="D6:D7"/>
    <mergeCell ref="F6:F7"/>
    <mergeCell ref="G6:H6"/>
    <mergeCell ref="A6:A7"/>
    <mergeCell ref="E6:E7"/>
  </mergeCells>
  <pageMargins left="0.98425196850393704" right="0.51181102362204722" top="0.78740157480314965" bottom="0.78740157480314965" header="0.31496062992125984" footer="0.31496062992125984"/>
  <pageSetup paperSize="9" scale="8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2017-04-20T13:25:35Z</cp:lastPrinted>
  <dcterms:created xsi:type="dcterms:W3CDTF">2016-04-12T05:33:06Z</dcterms:created>
  <dcterms:modified xsi:type="dcterms:W3CDTF">2018-07-19T10:29:56Z</dcterms:modified>
</cp:coreProperties>
</file>