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Лист1!$6:$7</definedName>
    <definedName name="_xlnm.Print_Area" localSheetId="0">Лист1!$A$1:$H$45</definedName>
  </definedNames>
  <calcPr calcId="125725"/>
</workbook>
</file>

<file path=xl/calcChain.xml><?xml version="1.0" encoding="utf-8"?>
<calcChain xmlns="http://schemas.openxmlformats.org/spreadsheetml/2006/main">
  <c r="D33" i="9"/>
  <c r="D29"/>
  <c r="D19"/>
  <c r="C19"/>
  <c r="D18" l="1"/>
  <c r="D36"/>
  <c r="D35" s="1"/>
  <c r="D43"/>
  <c r="D15"/>
  <c r="D11"/>
  <c r="D9"/>
  <c r="E22"/>
  <c r="E23"/>
  <c r="E24"/>
  <c r="E21"/>
  <c r="D28" l="1"/>
  <c r="D27" s="1"/>
  <c r="D26" s="1"/>
  <c r="D8"/>
  <c r="D32"/>
  <c r="D31" s="1"/>
  <c r="D30" s="1"/>
  <c r="D14"/>
  <c r="D13"/>
  <c r="D42"/>
  <c r="D25" l="1"/>
  <c r="E44"/>
  <c r="E37"/>
  <c r="E20"/>
  <c r="E17"/>
  <c r="E16"/>
  <c r="E12"/>
  <c r="E10"/>
  <c r="D40"/>
  <c r="D39" s="1"/>
  <c r="C43"/>
  <c r="C42" s="1"/>
  <c r="C40"/>
  <c r="C38" s="1"/>
  <c r="C36"/>
  <c r="C35" s="1"/>
  <c r="C18"/>
  <c r="C32" s="1"/>
  <c r="C31" s="1"/>
  <c r="C30" s="1"/>
  <c r="C15"/>
  <c r="C11"/>
  <c r="C9"/>
  <c r="F11"/>
  <c r="F15"/>
  <c r="F18"/>
  <c r="G20"/>
  <c r="F36"/>
  <c r="F35" s="1"/>
  <c r="F40"/>
  <c r="F38" s="1"/>
  <c r="G40"/>
  <c r="G39" s="1"/>
  <c r="F43"/>
  <c r="E40"/>
  <c r="E19" l="1"/>
  <c r="E38"/>
  <c r="G17"/>
  <c r="G16"/>
  <c r="G15" s="1"/>
  <c r="E43"/>
  <c r="E36"/>
  <c r="E11"/>
  <c r="G10"/>
  <c r="G9" s="1"/>
  <c r="E18"/>
  <c r="G12"/>
  <c r="G11" s="1"/>
  <c r="G44"/>
  <c r="G43" s="1"/>
  <c r="G42" s="1"/>
  <c r="G37"/>
  <c r="G36" s="1"/>
  <c r="G35" s="1"/>
  <c r="C13"/>
  <c r="E15"/>
  <c r="E9"/>
  <c r="C28"/>
  <c r="C27" s="1"/>
  <c r="C26" s="1"/>
  <c r="C25" s="1"/>
  <c r="C34"/>
  <c r="C8"/>
  <c r="C14"/>
  <c r="C39"/>
  <c r="D38"/>
  <c r="D34" s="1"/>
  <c r="D45" s="1"/>
  <c r="E33"/>
  <c r="F14"/>
  <c r="F42"/>
  <c r="F34" s="1"/>
  <c r="F39"/>
  <c r="F33" s="1"/>
  <c r="F32" s="1"/>
  <c r="F31" s="1"/>
  <c r="F30" s="1"/>
  <c r="G38"/>
  <c r="F13"/>
  <c r="F9"/>
  <c r="E39"/>
  <c r="E42" l="1"/>
  <c r="G19"/>
  <c r="G18" s="1"/>
  <c r="E35"/>
  <c r="E8"/>
  <c r="G8"/>
  <c r="E32"/>
  <c r="E13"/>
  <c r="E29"/>
  <c r="E14"/>
  <c r="C45"/>
  <c r="G34"/>
  <c r="G33"/>
  <c r="G32" s="1"/>
  <c r="G31" s="1"/>
  <c r="G30" s="1"/>
  <c r="F8"/>
  <c r="E34" l="1"/>
  <c r="G13"/>
  <c r="G14"/>
  <c r="E31"/>
  <c r="E28"/>
  <c r="G29"/>
  <c r="G28" s="1"/>
  <c r="G27" s="1"/>
  <c r="G26" s="1"/>
  <c r="G25" s="1"/>
  <c r="G45" s="1"/>
  <c r="F28"/>
  <c r="F27" s="1"/>
  <c r="F26" s="1"/>
  <c r="F25" s="1"/>
  <c r="F45" s="1"/>
  <c r="E30" l="1"/>
  <c r="E27"/>
  <c r="E26" l="1"/>
  <c r="E25" l="1"/>
  <c r="E45" l="1"/>
</calcChain>
</file>

<file path=xl/sharedStrings.xml><?xml version="1.0" encoding="utf-8"?>
<sst xmlns="http://schemas.openxmlformats.org/spreadsheetml/2006/main" count="80" uniqueCount="79">
  <si>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</si>
  <si>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</si>
  <si>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</si>
  <si>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</si>
  <si>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</si>
  <si>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</si>
  <si>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</si>
  <si>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</si>
  <si>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</si>
  <si>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</si>
  <si>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</si>
  <si>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</si>
  <si>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</si>
  <si>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</si>
  <si>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</si>
  <si>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</si>
  <si>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</si>
  <si>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</si>
  <si>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</si>
  <si>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</si>
  <si>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</si>
  <si>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</si>
  <si>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</si>
  <si>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</si>
  <si>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</si>
  <si>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</si>
  <si>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</si>
  <si>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</si>
  <si>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</si>
  <si>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</si>
  <si>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</si>
  <si>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</si>
  <si>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</si>
  <si>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</si>
  <si>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</si>
  <si>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</si>
  <si>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</si>
  <si>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</si>
  <si>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</si>
  <si>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</si>
  <si>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</si>
  <si>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</si>
  <si>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</si>
  <si>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</si>
  <si>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</si>
  <si>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</si>
  <si>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</si>
  <si>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</si>
  <si>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</si>
  <si>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</si>
  <si>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</si>
  <si>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</si>
  <si>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</si>
  <si>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</si>
  <si>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</si>
  <si>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</si>
  <si>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</si>
  <si>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</si>
  <si>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</si>
  <si>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</si>
  <si>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</si>
  <si>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</si>
  <si>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</si>
  <si>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</si>
  <si>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</si>
  <si>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</si>
  <si>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</si>
  <si>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</si>
  <si>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</si>
  <si>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</si>
  <si>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</si>
  <si>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</si>
  <si>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</si>
  <si>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Утверждено</t>
  </si>
  <si>
    <t xml:space="preserve">                  к пояснительной записке</t>
  </si>
  <si>
    <t>Предлагаемое изменение источников финансирования дефицита областного бюджета на 2018 год</t>
  </si>
  <si>
    <t>Сумма с учетом предлагаемых изменений</t>
  </si>
  <si>
    <t>(тыс. рублей)</t>
  </si>
  <si>
    <t xml:space="preserve">                  Приложение № 2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</si>
</sst>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165" fontId="8" fillId="0" borderId="3" xfId="0" applyNumberFormat="1" applyFont="1" applyFill="1" applyBorder="1" applyAlignment="1">
      <alignment vertical="center"/>
    </xf>
    <xf numFmtId="165" fontId="0" fillId="0" borderId="4" xfId="0" applyNumberFormat="1" applyFill="1" applyBorder="1" applyAlignment="1">
      <alignment vertical="center"/>
    </xf>
    <xf numFmtId="165" fontId="11" fillId="0" borderId="4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vertical="center"/>
    </xf>
    <xf numFmtId="165" fontId="0" fillId="0" borderId="5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164" fontId="0" fillId="0" borderId="10" xfId="0" applyNumberFormat="1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view="pageBreakPreview" zoomScale="133" zoomScaleNormal="100" zoomScaleSheetLayoutView="133" workbookViewId="0">
      <selection activeCell="D2" sqref="D2"/>
    </sheetView>
  </sheetViews>
  <sheetFormatPr defaultColWidth="9.140625" defaultRowHeight="12.75"/>
  <cols>
    <col min="1" max="1" width="45.28515625" style="9" customWidth="1"/>
    <col min="2" max="2" width="25.5703125" style="9" customWidth="1"/>
    <col min="3" max="3" width="16.85546875" style="9" customWidth="1"/>
    <col min="4" max="4" width="15.85546875" style="9" customWidth="1"/>
    <col min="5" max="5" width="16" style="9" customWidth="1"/>
    <col min="6" max="6" width="13.85546875" style="9" hidden="1" customWidth="1"/>
    <col min="7" max="7" width="15.42578125" style="9" hidden="1" customWidth="1"/>
    <col min="8" max="8" width="1.28515625" style="9" customWidth="1"/>
    <col min="9" max="16384" width="9.140625" style="9"/>
  </cols>
  <sheetData>
    <row r="1" spans="1:7">
      <c r="B1" s="36"/>
      <c r="C1" s="29"/>
      <c r="D1" s="36" t="s">
        <v>78</v>
      </c>
    </row>
    <row r="2" spans="1:7">
      <c r="B2" s="30"/>
      <c r="C2" s="29"/>
      <c r="D2" s="30" t="s">
        <v>74</v>
      </c>
    </row>
    <row r="3" spans="1:7">
      <c r="B3" s="29"/>
      <c r="C3" s="29"/>
      <c r="D3" s="29"/>
    </row>
    <row r="4" spans="1:7" ht="27.75" customHeight="1">
      <c r="A4" s="44" t="s">
        <v>75</v>
      </c>
      <c r="B4" s="44"/>
      <c r="C4" s="44"/>
      <c r="D4" s="44"/>
      <c r="E4" s="45"/>
      <c r="F4" s="45"/>
      <c r="G4" s="45"/>
    </row>
    <row r="5" spans="1:7" ht="14.25" customHeight="1">
      <c r="A5" s="10"/>
      <c r="B5" s="10"/>
      <c r="C5" s="10"/>
      <c r="D5" s="10"/>
      <c r="E5" s="11" t="s">
        <v>77</v>
      </c>
      <c r="F5" s="11"/>
      <c r="G5" s="11"/>
    </row>
    <row r="6" spans="1:7" ht="40.5" customHeight="1">
      <c r="A6" s="12" t="s">
        <v>0</v>
      </c>
      <c r="B6" s="12" t="s">
        <v>55</v>
      </c>
      <c r="C6" s="2" t="s">
        <v>73</v>
      </c>
      <c r="D6" s="2" t="s">
        <v>67</v>
      </c>
      <c r="E6" s="43" t="s">
        <v>76</v>
      </c>
      <c r="F6" s="2" t="s">
        <v>67</v>
      </c>
      <c r="G6" s="2" t="s">
        <v>68</v>
      </c>
    </row>
    <row r="7" spans="1:7">
      <c r="A7" s="13">
        <v>1</v>
      </c>
      <c r="B7" s="13">
        <v>2</v>
      </c>
      <c r="C7" s="3">
        <v>3</v>
      </c>
      <c r="D7" s="3">
        <v>4</v>
      </c>
      <c r="E7" s="3">
        <v>5</v>
      </c>
      <c r="F7" s="3">
        <v>3</v>
      </c>
      <c r="G7" s="3">
        <v>3</v>
      </c>
    </row>
    <row r="8" spans="1:7" ht="28.15" customHeight="1">
      <c r="A8" s="14" t="s">
        <v>1</v>
      </c>
      <c r="B8" s="15" t="s">
        <v>2</v>
      </c>
      <c r="C8" s="4">
        <f>C9-C11</f>
        <v>863754.40000000596</v>
      </c>
      <c r="D8" s="31">
        <f>D9-D11</f>
        <v>0</v>
      </c>
      <c r="E8" s="4">
        <f>E9-E11</f>
        <v>863754.40000000596</v>
      </c>
      <c r="F8" s="4">
        <f>F9-F11</f>
        <v>0</v>
      </c>
      <c r="G8" s="4">
        <f>G9-G11</f>
        <v>863754.40000000596</v>
      </c>
    </row>
    <row r="9" spans="1:7" ht="29.45" customHeight="1">
      <c r="A9" s="16" t="s">
        <v>3</v>
      </c>
      <c r="B9" s="17" t="s">
        <v>4</v>
      </c>
      <c r="C9" s="5">
        <f>C10</f>
        <v>53928072.400000006</v>
      </c>
      <c r="D9" s="32">
        <f>D10</f>
        <v>0</v>
      </c>
      <c r="E9" s="5">
        <f>E10</f>
        <v>53928072.400000006</v>
      </c>
      <c r="F9" s="5">
        <f>F10</f>
        <v>0</v>
      </c>
      <c r="G9" s="5">
        <f>G10</f>
        <v>53928072.400000006</v>
      </c>
    </row>
    <row r="10" spans="1:7" ht="39.75" customHeight="1">
      <c r="A10" s="18" t="s">
        <v>59</v>
      </c>
      <c r="B10" s="17" t="s">
        <v>5</v>
      </c>
      <c r="C10" s="5">
        <v>53928072.400000006</v>
      </c>
      <c r="D10" s="32"/>
      <c r="E10" s="5">
        <f>C10+D10</f>
        <v>53928072.400000006</v>
      </c>
      <c r="F10" s="5"/>
      <c r="G10" s="5">
        <f>E10+F10</f>
        <v>53928072.400000006</v>
      </c>
    </row>
    <row r="11" spans="1:7" ht="30.75" customHeight="1">
      <c r="A11" s="16" t="s">
        <v>6</v>
      </c>
      <c r="B11" s="17" t="s">
        <v>7</v>
      </c>
      <c r="C11" s="5">
        <f>C12</f>
        <v>53064318</v>
      </c>
      <c r="D11" s="32">
        <f>D12</f>
        <v>0</v>
      </c>
      <c r="E11" s="5">
        <f>E12</f>
        <v>53064318</v>
      </c>
      <c r="F11" s="5">
        <f>F12</f>
        <v>0</v>
      </c>
      <c r="G11" s="5">
        <f>G12</f>
        <v>53064318</v>
      </c>
    </row>
    <row r="12" spans="1:7" ht="40.9" customHeight="1">
      <c r="A12" s="37" t="s">
        <v>60</v>
      </c>
      <c r="B12" s="19" t="s">
        <v>8</v>
      </c>
      <c r="C12" s="5">
        <v>53064318</v>
      </c>
      <c r="D12" s="32"/>
      <c r="E12" s="5">
        <f>C12+D12</f>
        <v>53064318</v>
      </c>
      <c r="F12" s="5"/>
      <c r="G12" s="5">
        <f>E12+F12</f>
        <v>53064318</v>
      </c>
    </row>
    <row r="13" spans="1:7" ht="36" customHeight="1">
      <c r="A13" s="14" t="s">
        <v>44</v>
      </c>
      <c r="B13" s="20" t="s">
        <v>9</v>
      </c>
      <c r="C13" s="4">
        <f>C15-C18</f>
        <v>-577474.19999999925</v>
      </c>
      <c r="D13" s="31">
        <f>D15-D18</f>
        <v>0</v>
      </c>
      <c r="E13" s="4">
        <f>E15-E18</f>
        <v>-577474.19999999925</v>
      </c>
      <c r="F13" s="4">
        <f>F15-F18</f>
        <v>0</v>
      </c>
      <c r="G13" s="4">
        <f>G15-G18</f>
        <v>-577474.19999999925</v>
      </c>
    </row>
    <row r="14" spans="1:7" ht="44.25" customHeight="1">
      <c r="A14" s="16" t="s">
        <v>43</v>
      </c>
      <c r="B14" s="17" t="s">
        <v>45</v>
      </c>
      <c r="C14" s="8">
        <f>C15-C18</f>
        <v>-577474.19999999925</v>
      </c>
      <c r="D14" s="33">
        <f>D15-D18</f>
        <v>0</v>
      </c>
      <c r="E14" s="8">
        <f>E15-E18</f>
        <v>-577474.19999999925</v>
      </c>
      <c r="F14" s="8">
        <f>F15-F18</f>
        <v>0</v>
      </c>
      <c r="G14" s="8">
        <f>G15-G18</f>
        <v>-577474.19999999925</v>
      </c>
    </row>
    <row r="15" spans="1:7" ht="42" customHeight="1">
      <c r="A15" s="16" t="s">
        <v>10</v>
      </c>
      <c r="B15" s="17" t="s">
        <v>46</v>
      </c>
      <c r="C15" s="5">
        <f>C16</f>
        <v>20648092</v>
      </c>
      <c r="D15" s="32">
        <f>D16</f>
        <v>0</v>
      </c>
      <c r="E15" s="5">
        <f>E16</f>
        <v>20648092</v>
      </c>
      <c r="F15" s="5">
        <f>F16</f>
        <v>0</v>
      </c>
      <c r="G15" s="5">
        <f>G16</f>
        <v>20648092</v>
      </c>
    </row>
    <row r="16" spans="1:7" ht="53.25" customHeight="1">
      <c r="A16" s="18" t="s">
        <v>61</v>
      </c>
      <c r="B16" s="17" t="s">
        <v>47</v>
      </c>
      <c r="C16" s="5">
        <v>20648092</v>
      </c>
      <c r="D16" s="32"/>
      <c r="E16" s="5">
        <f>C16+D16</f>
        <v>20648092</v>
      </c>
      <c r="F16" s="5"/>
      <c r="G16" s="5">
        <f>E16+F16</f>
        <v>20648092</v>
      </c>
    </row>
    <row r="17" spans="1:7" ht="53.25" customHeight="1">
      <c r="A17" s="38" t="s">
        <v>56</v>
      </c>
      <c r="B17" s="17"/>
      <c r="C17" s="5">
        <v>20648092</v>
      </c>
      <c r="D17" s="32"/>
      <c r="E17" s="5">
        <f>C17+D17</f>
        <v>20648092</v>
      </c>
      <c r="F17" s="5"/>
      <c r="G17" s="5">
        <f>E17+F17</f>
        <v>20648092</v>
      </c>
    </row>
    <row r="18" spans="1:7" ht="41.25" customHeight="1">
      <c r="A18" s="16" t="s">
        <v>11</v>
      </c>
      <c r="B18" s="17" t="s">
        <v>48</v>
      </c>
      <c r="C18" s="5">
        <f>C19</f>
        <v>21225566.199999999</v>
      </c>
      <c r="D18" s="32">
        <f>D19</f>
        <v>0</v>
      </c>
      <c r="E18" s="5">
        <f>E19</f>
        <v>21225566.199999999</v>
      </c>
      <c r="F18" s="5">
        <f>F19</f>
        <v>0</v>
      </c>
      <c r="G18" s="5">
        <f>G19</f>
        <v>21225566.199999999</v>
      </c>
    </row>
    <row r="19" spans="1:7" ht="57" customHeight="1">
      <c r="A19" s="18" t="s">
        <v>62</v>
      </c>
      <c r="B19" s="17" t="s">
        <v>49</v>
      </c>
      <c r="C19" s="5">
        <f>C20+C21+C22+C23+C24</f>
        <v>21225566.199999999</v>
      </c>
      <c r="D19" s="32">
        <f t="shared" ref="D19:E19" si="0">D20+D21+D22+D23+D24</f>
        <v>0</v>
      </c>
      <c r="E19" s="5">
        <f t="shared" si="0"/>
        <v>21225566.199999999</v>
      </c>
      <c r="F19" s="5"/>
      <c r="G19" s="5">
        <f>E19+F19</f>
        <v>21225566.199999999</v>
      </c>
    </row>
    <row r="20" spans="1:7" ht="42.75" customHeight="1">
      <c r="A20" s="38" t="s">
        <v>57</v>
      </c>
      <c r="B20" s="17"/>
      <c r="C20" s="5">
        <v>20648092</v>
      </c>
      <c r="D20" s="32"/>
      <c r="E20" s="5">
        <f>C20+D20</f>
        <v>20648092</v>
      </c>
      <c r="F20" s="39"/>
      <c r="G20" s="40">
        <f>E20+F20</f>
        <v>20648092</v>
      </c>
    </row>
    <row r="21" spans="1:7" ht="117.75" customHeight="1">
      <c r="A21" s="38" t="s">
        <v>69</v>
      </c>
      <c r="B21" s="17"/>
      <c r="C21" s="32">
        <v>15000</v>
      </c>
      <c r="D21" s="32">
        <v>0</v>
      </c>
      <c r="E21" s="5">
        <f>C21+D21</f>
        <v>15000</v>
      </c>
      <c r="F21" s="41"/>
      <c r="G21" s="42"/>
    </row>
    <row r="22" spans="1:7" ht="119.25" customHeight="1">
      <c r="A22" s="38" t="s">
        <v>70</v>
      </c>
      <c r="B22" s="17"/>
      <c r="C22" s="32">
        <v>253824.2</v>
      </c>
      <c r="D22" s="32">
        <v>0</v>
      </c>
      <c r="E22" s="5">
        <f t="shared" ref="E22:E24" si="1">C22+D22</f>
        <v>253824.2</v>
      </c>
      <c r="F22" s="41"/>
      <c r="G22" s="42"/>
    </row>
    <row r="23" spans="1:7" ht="117.75" customHeight="1">
      <c r="A23" s="38" t="s">
        <v>71</v>
      </c>
      <c r="B23" s="17"/>
      <c r="C23" s="32">
        <v>289969.59999999998</v>
      </c>
      <c r="D23" s="32">
        <v>0</v>
      </c>
      <c r="E23" s="5">
        <f t="shared" si="1"/>
        <v>289969.59999999998</v>
      </c>
      <c r="F23" s="41"/>
      <c r="G23" s="42"/>
    </row>
    <row r="24" spans="1:7" ht="119.25" customHeight="1">
      <c r="A24" s="38" t="s">
        <v>72</v>
      </c>
      <c r="B24" s="17"/>
      <c r="C24" s="5">
        <v>18680.400000000001</v>
      </c>
      <c r="D24" s="32"/>
      <c r="E24" s="5">
        <f t="shared" si="1"/>
        <v>18680.400000000001</v>
      </c>
      <c r="F24" s="41"/>
      <c r="G24" s="42"/>
    </row>
    <row r="25" spans="1:7" ht="27.75" customHeight="1">
      <c r="A25" s="14" t="s">
        <v>63</v>
      </c>
      <c r="B25" s="15" t="s">
        <v>12</v>
      </c>
      <c r="C25" s="4">
        <f>C30-C26</f>
        <v>1733962.099999994</v>
      </c>
      <c r="D25" s="31">
        <f>D30-D26</f>
        <v>0</v>
      </c>
      <c r="E25" s="4">
        <f>E30-E26</f>
        <v>1733962.099999994</v>
      </c>
      <c r="F25" s="4">
        <f>F30-F26</f>
        <v>0</v>
      </c>
      <c r="G25" s="4">
        <f>G30-G26</f>
        <v>1733962.099999994</v>
      </c>
    </row>
    <row r="26" spans="1:7" ht="15.75" customHeight="1">
      <c r="A26" s="16" t="s">
        <v>13</v>
      </c>
      <c r="B26" s="21" t="s">
        <v>14</v>
      </c>
      <c r="C26" s="5">
        <f t="shared" ref="C26:G28" si="2">C27</f>
        <v>148818483.70000002</v>
      </c>
      <c r="D26" s="32">
        <f>D27</f>
        <v>50000</v>
      </c>
      <c r="E26" s="5">
        <f t="shared" si="2"/>
        <v>148868483.70000002</v>
      </c>
      <c r="F26" s="5">
        <f t="shared" si="2"/>
        <v>0</v>
      </c>
      <c r="G26" s="5">
        <f t="shared" si="2"/>
        <v>148868483.70000002</v>
      </c>
    </row>
    <row r="27" spans="1:7" ht="16.5" customHeight="1">
      <c r="A27" s="16" t="s">
        <v>15</v>
      </c>
      <c r="B27" s="17" t="s">
        <v>16</v>
      </c>
      <c r="C27" s="5">
        <f t="shared" si="2"/>
        <v>148818483.70000002</v>
      </c>
      <c r="D27" s="32">
        <f>D28</f>
        <v>50000</v>
      </c>
      <c r="E27" s="5">
        <f t="shared" si="2"/>
        <v>148868483.70000002</v>
      </c>
      <c r="F27" s="5">
        <f t="shared" si="2"/>
        <v>0</v>
      </c>
      <c r="G27" s="5">
        <f t="shared" si="2"/>
        <v>148868483.70000002</v>
      </c>
    </row>
    <row r="28" spans="1:7" ht="27.75" customHeight="1">
      <c r="A28" s="16" t="s">
        <v>17</v>
      </c>
      <c r="B28" s="17" t="s">
        <v>18</v>
      </c>
      <c r="C28" s="5">
        <f t="shared" si="2"/>
        <v>148818483.70000002</v>
      </c>
      <c r="D28" s="32">
        <f>D29</f>
        <v>50000</v>
      </c>
      <c r="E28" s="5">
        <f t="shared" si="2"/>
        <v>148868483.70000002</v>
      </c>
      <c r="F28" s="5">
        <f t="shared" si="2"/>
        <v>0</v>
      </c>
      <c r="G28" s="5">
        <f t="shared" si="2"/>
        <v>148868483.70000002</v>
      </c>
    </row>
    <row r="29" spans="1:7" ht="27" customHeight="1">
      <c r="A29" s="18" t="s">
        <v>64</v>
      </c>
      <c r="B29" s="17" t="s">
        <v>19</v>
      </c>
      <c r="C29" s="5">
        <v>148818483.70000002</v>
      </c>
      <c r="D29" s="32">
        <f>50000+D9+D15+D36+D43</f>
        <v>50000</v>
      </c>
      <c r="E29" s="5">
        <f>C29+D29</f>
        <v>148868483.70000002</v>
      </c>
      <c r="F29" s="5"/>
      <c r="G29" s="5">
        <f>E29+F29</f>
        <v>148868483.70000002</v>
      </c>
    </row>
    <row r="30" spans="1:7" ht="16.5" customHeight="1">
      <c r="A30" s="16" t="s">
        <v>20</v>
      </c>
      <c r="B30" s="17" t="s">
        <v>21</v>
      </c>
      <c r="C30" s="5">
        <f t="shared" ref="C30:G32" si="3">C31</f>
        <v>150552445.80000001</v>
      </c>
      <c r="D30" s="32">
        <f>D31</f>
        <v>50000</v>
      </c>
      <c r="E30" s="5">
        <f t="shared" si="3"/>
        <v>150602445.80000001</v>
      </c>
      <c r="F30" s="5">
        <f t="shared" si="3"/>
        <v>0</v>
      </c>
      <c r="G30" s="5">
        <f t="shared" si="3"/>
        <v>150602445.80000001</v>
      </c>
    </row>
    <row r="31" spans="1:7" ht="17.25" customHeight="1">
      <c r="A31" s="16" t="s">
        <v>22</v>
      </c>
      <c r="B31" s="17" t="s">
        <v>23</v>
      </c>
      <c r="C31" s="5">
        <f t="shared" si="3"/>
        <v>150552445.80000001</v>
      </c>
      <c r="D31" s="32">
        <f>D32</f>
        <v>50000</v>
      </c>
      <c r="E31" s="5">
        <f t="shared" si="3"/>
        <v>150602445.80000001</v>
      </c>
      <c r="F31" s="5">
        <f t="shared" si="3"/>
        <v>0</v>
      </c>
      <c r="G31" s="5">
        <f t="shared" si="3"/>
        <v>150602445.80000001</v>
      </c>
    </row>
    <row r="32" spans="1:7" ht="26.25" customHeight="1">
      <c r="A32" s="16" t="s">
        <v>24</v>
      </c>
      <c r="B32" s="17" t="s">
        <v>25</v>
      </c>
      <c r="C32" s="5">
        <f t="shared" si="3"/>
        <v>150552445.80000001</v>
      </c>
      <c r="D32" s="32">
        <f>D33</f>
        <v>50000</v>
      </c>
      <c r="E32" s="5">
        <f t="shared" si="3"/>
        <v>150602445.80000001</v>
      </c>
      <c r="F32" s="5">
        <f t="shared" si="3"/>
        <v>0</v>
      </c>
      <c r="G32" s="5">
        <f t="shared" si="3"/>
        <v>150602445.80000001</v>
      </c>
    </row>
    <row r="33" spans="1:7" ht="29.25" customHeight="1">
      <c r="A33" s="37" t="s">
        <v>65</v>
      </c>
      <c r="B33" s="19" t="s">
        <v>26</v>
      </c>
      <c r="C33" s="5">
        <v>150552445.80000001</v>
      </c>
      <c r="D33" s="32">
        <f>50000+D11+D18</f>
        <v>50000</v>
      </c>
      <c r="E33" s="5">
        <f>C33+D33</f>
        <v>150602445.80000001</v>
      </c>
      <c r="F33" s="5">
        <f>0+F11+F18+F39</f>
        <v>0</v>
      </c>
      <c r="G33" s="5">
        <f>E33+F33</f>
        <v>150602445.80000001</v>
      </c>
    </row>
    <row r="34" spans="1:7" ht="31.9" customHeight="1">
      <c r="A34" s="22" t="s">
        <v>27</v>
      </c>
      <c r="B34" s="23" t="s">
        <v>28</v>
      </c>
      <c r="C34" s="7">
        <f>C35-C38+C42</f>
        <v>1178163.5</v>
      </c>
      <c r="D34" s="34">
        <f>D35-D38+D42</f>
        <v>0</v>
      </c>
      <c r="E34" s="7">
        <f>E35-E38+E42</f>
        <v>1178163.5</v>
      </c>
      <c r="F34" s="7" t="e">
        <f>F35-F38+F42</f>
        <v>#REF!</v>
      </c>
      <c r="G34" s="7" t="e">
        <f>G35-G38+G42</f>
        <v>#REF!</v>
      </c>
    </row>
    <row r="35" spans="1:7" ht="39.75" customHeight="1">
      <c r="A35" s="14" t="s">
        <v>29</v>
      </c>
      <c r="B35" s="20" t="s">
        <v>30</v>
      </c>
      <c r="C35" s="4">
        <f t="shared" ref="C35:G36" si="4">C36</f>
        <v>1100000</v>
      </c>
      <c r="D35" s="31">
        <f>D36</f>
        <v>0</v>
      </c>
      <c r="E35" s="4">
        <f t="shared" si="4"/>
        <v>1100000</v>
      </c>
      <c r="F35" s="4">
        <f t="shared" si="4"/>
        <v>0</v>
      </c>
      <c r="G35" s="4">
        <f t="shared" si="4"/>
        <v>1100000</v>
      </c>
    </row>
    <row r="36" spans="1:7" ht="43.15" customHeight="1">
      <c r="A36" s="24" t="s">
        <v>31</v>
      </c>
      <c r="B36" s="25" t="s">
        <v>32</v>
      </c>
      <c r="C36" s="6">
        <f t="shared" si="4"/>
        <v>1100000</v>
      </c>
      <c r="D36" s="35">
        <f>D37</f>
        <v>0</v>
      </c>
      <c r="E36" s="6">
        <f t="shared" si="4"/>
        <v>1100000</v>
      </c>
      <c r="F36" s="6">
        <f t="shared" si="4"/>
        <v>0</v>
      </c>
      <c r="G36" s="6">
        <f t="shared" si="4"/>
        <v>1100000</v>
      </c>
    </row>
    <row r="37" spans="1:7" ht="41.25" customHeight="1">
      <c r="A37" s="37" t="s">
        <v>66</v>
      </c>
      <c r="B37" s="19" t="s">
        <v>33</v>
      </c>
      <c r="C37" s="5">
        <v>1100000</v>
      </c>
      <c r="D37" s="32">
        <v>0</v>
      </c>
      <c r="E37" s="5">
        <f>C37+D37</f>
        <v>1100000</v>
      </c>
      <c r="F37" s="5"/>
      <c r="G37" s="5">
        <f>E37+F37</f>
        <v>1100000</v>
      </c>
    </row>
    <row r="38" spans="1:7" ht="33" hidden="1" customHeight="1">
      <c r="A38" s="14" t="s">
        <v>51</v>
      </c>
      <c r="B38" s="20" t="s">
        <v>35</v>
      </c>
      <c r="C38" s="4">
        <f>C40</f>
        <v>0</v>
      </c>
      <c r="D38" s="31">
        <f>D40</f>
        <v>0</v>
      </c>
      <c r="E38" s="4">
        <f>E40</f>
        <v>0</v>
      </c>
      <c r="F38" s="4">
        <f>F40</f>
        <v>0</v>
      </c>
      <c r="G38" s="4">
        <f>G40</f>
        <v>0</v>
      </c>
    </row>
    <row r="39" spans="1:7" ht="29.25" hidden="1" customHeight="1">
      <c r="A39" s="16" t="s">
        <v>34</v>
      </c>
      <c r="B39" s="17" t="s">
        <v>50</v>
      </c>
      <c r="C39" s="8">
        <f t="shared" ref="C39:G40" si="5">C40</f>
        <v>0</v>
      </c>
      <c r="D39" s="33">
        <f t="shared" si="5"/>
        <v>0</v>
      </c>
      <c r="E39" s="8">
        <f t="shared" si="5"/>
        <v>0</v>
      </c>
      <c r="F39" s="8">
        <f t="shared" si="5"/>
        <v>0</v>
      </c>
      <c r="G39" s="8">
        <f t="shared" si="5"/>
        <v>0</v>
      </c>
    </row>
    <row r="40" spans="1:7" ht="98.25" hidden="1" customHeight="1">
      <c r="A40" s="26" t="s">
        <v>41</v>
      </c>
      <c r="B40" s="17" t="s">
        <v>52</v>
      </c>
      <c r="C40" s="5">
        <f t="shared" si="5"/>
        <v>0</v>
      </c>
      <c r="D40" s="32">
        <f t="shared" si="5"/>
        <v>0</v>
      </c>
      <c r="E40" s="5">
        <f t="shared" si="5"/>
        <v>0</v>
      </c>
      <c r="F40" s="5">
        <f t="shared" si="5"/>
        <v>0</v>
      </c>
      <c r="G40" s="5">
        <f t="shared" si="5"/>
        <v>0</v>
      </c>
    </row>
    <row r="41" spans="1:7" ht="105.75" hidden="1" customHeight="1">
      <c r="A41" s="27" t="s">
        <v>54</v>
      </c>
      <c r="B41" s="19" t="s">
        <v>53</v>
      </c>
      <c r="C41" s="5">
        <v>0</v>
      </c>
      <c r="D41" s="32">
        <v>0</v>
      </c>
      <c r="E41" s="5">
        <v>0</v>
      </c>
      <c r="F41" s="5">
        <v>0</v>
      </c>
      <c r="G41" s="5">
        <v>0</v>
      </c>
    </row>
    <row r="42" spans="1:7" ht="28.5" customHeight="1">
      <c r="A42" s="14" t="s">
        <v>36</v>
      </c>
      <c r="B42" s="20" t="s">
        <v>37</v>
      </c>
      <c r="C42" s="4">
        <f t="shared" ref="C42:E43" si="6">C43</f>
        <v>78163.5</v>
      </c>
      <c r="D42" s="31">
        <f>D43</f>
        <v>0</v>
      </c>
      <c r="E42" s="4">
        <f t="shared" si="6"/>
        <v>78163.5</v>
      </c>
      <c r="F42" s="4" t="e">
        <f>F43-#REF!</f>
        <v>#REF!</v>
      </c>
      <c r="G42" s="4" t="e">
        <f>G43-#REF!</f>
        <v>#REF!</v>
      </c>
    </row>
    <row r="43" spans="1:7" ht="28.9" customHeight="1">
      <c r="A43" s="16" t="s">
        <v>38</v>
      </c>
      <c r="B43" s="17" t="s">
        <v>39</v>
      </c>
      <c r="C43" s="5">
        <f t="shared" si="6"/>
        <v>78163.5</v>
      </c>
      <c r="D43" s="32">
        <f>D44</f>
        <v>0</v>
      </c>
      <c r="E43" s="5">
        <f t="shared" si="6"/>
        <v>78163.5</v>
      </c>
      <c r="F43" s="5" t="e">
        <f>F44+#REF!</f>
        <v>#REF!</v>
      </c>
      <c r="G43" s="5" t="e">
        <f>G44+#REF!</f>
        <v>#REF!</v>
      </c>
    </row>
    <row r="44" spans="1:7" ht="54" customHeight="1">
      <c r="A44" s="18" t="s">
        <v>58</v>
      </c>
      <c r="B44" s="17" t="s">
        <v>40</v>
      </c>
      <c r="C44" s="5">
        <v>78163.5</v>
      </c>
      <c r="D44" s="32"/>
      <c r="E44" s="5">
        <f>C44+D44</f>
        <v>78163.5</v>
      </c>
      <c r="F44" s="5"/>
      <c r="G44" s="5">
        <f>E44+F44</f>
        <v>78163.5</v>
      </c>
    </row>
    <row r="45" spans="1:7" ht="25.5" customHeight="1">
      <c r="A45" s="1" t="s">
        <v>42</v>
      </c>
      <c r="B45" s="28"/>
      <c r="C45" s="7">
        <f>C8+C13+C25+C34</f>
        <v>3198405.8000000007</v>
      </c>
      <c r="D45" s="34">
        <f>D8+D13+D25+D34</f>
        <v>0</v>
      </c>
      <c r="E45" s="7">
        <f>E8+E13+E25+E34</f>
        <v>3198405.8000000007</v>
      </c>
      <c r="F45" s="7" t="e">
        <f>F8+F13+F25+F34</f>
        <v>#REF!</v>
      </c>
      <c r="G45" s="7" t="e">
        <f>G8+G13+G25+G34</f>
        <v>#REF!</v>
      </c>
    </row>
  </sheetData>
  <mergeCells count="1">
    <mergeCell ref="A4:G4"/>
  </mergeCells>
  <phoneticPr fontId="1" type="noConversion"/>
  <pageMargins left="1.0629921259842521" right="0.39370078740157483" top="0.78740157480314965" bottom="0.78740157480314965" header="0.31496062992125984" footer="0.51181102362204722"/>
  <pageSetup paperSize="9" scale="73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2018-10-07T10:45:55Z</cp:lastPrinted>
  <dcterms:created xsi:type="dcterms:W3CDTF">1996-10-08T23:32:33Z</dcterms:created>
  <dcterms:modified xsi:type="dcterms:W3CDTF">2018-10-26T16:35:58Z</dcterms:modified>
</cp:coreProperties>
</file>