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_FilterDatabase" localSheetId="0" hidden="1">Лист1!$A$8:$I$199</definedName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195" i="1"/>
  <c r="F185"/>
  <c r="F172"/>
  <c r="F155"/>
  <c r="F144"/>
  <c r="F130"/>
  <c r="F116"/>
  <c r="F108"/>
  <c r="F105"/>
  <c r="F93"/>
  <c r="F86"/>
  <c r="F81"/>
  <c r="F74"/>
  <c r="F69"/>
  <c r="F61"/>
  <c r="F54"/>
  <c r="F44"/>
  <c r="F38"/>
  <c r="F29"/>
  <c r="D195"/>
  <c r="D185"/>
  <c r="D172"/>
  <c r="D155"/>
  <c r="D144"/>
  <c r="D130"/>
  <c r="D116"/>
  <c r="D108"/>
  <c r="D105"/>
  <c r="D93"/>
  <c r="D86"/>
  <c r="D81"/>
  <c r="D74"/>
  <c r="D69"/>
  <c r="D61"/>
  <c r="D54"/>
  <c r="D44"/>
  <c r="D38"/>
  <c r="D29"/>
  <c r="G93"/>
  <c r="E93"/>
  <c r="C93"/>
  <c r="C81"/>
  <c r="D199" l="1"/>
  <c r="H198" l="1"/>
  <c r="H197"/>
  <c r="H196"/>
  <c r="F199"/>
  <c r="G172"/>
  <c r="H169"/>
  <c r="I169"/>
  <c r="H92"/>
  <c r="I92"/>
  <c r="E86"/>
  <c r="C54" l="1"/>
  <c r="C38"/>
  <c r="C172"/>
  <c r="C144"/>
  <c r="C130"/>
  <c r="C105"/>
  <c r="C74"/>
  <c r="C86"/>
  <c r="C108"/>
  <c r="C116"/>
  <c r="C155"/>
  <c r="C185"/>
  <c r="C195"/>
  <c r="C29"/>
  <c r="C44"/>
  <c r="C61"/>
  <c r="C69"/>
  <c r="E105"/>
  <c r="G105"/>
  <c r="E54"/>
  <c r="G54"/>
  <c r="C199" l="1"/>
  <c r="I123"/>
  <c r="E195"/>
  <c r="I198"/>
  <c r="I197"/>
  <c r="I196"/>
  <c r="I194"/>
  <c r="I193"/>
  <c r="I190"/>
  <c r="I187"/>
  <c r="I186"/>
  <c r="I184"/>
  <c r="I181"/>
  <c r="I180"/>
  <c r="I177"/>
  <c r="I176"/>
  <c r="I175"/>
  <c r="I167"/>
  <c r="I166"/>
  <c r="I162"/>
  <c r="I161"/>
  <c r="I159"/>
  <c r="I158"/>
  <c r="I157"/>
  <c r="I153"/>
  <c r="I152"/>
  <c r="E155"/>
  <c r="I149"/>
  <c r="I147"/>
  <c r="I146"/>
  <c r="I143"/>
  <c r="I142"/>
  <c r="I140"/>
  <c r="I137"/>
  <c r="I136"/>
  <c r="I135"/>
  <c r="I129"/>
  <c r="I127"/>
  <c r="I126"/>
  <c r="I125"/>
  <c r="I124"/>
  <c r="I120"/>
  <c r="I119"/>
  <c r="I115"/>
  <c r="I112"/>
  <c r="I111"/>
  <c r="I110"/>
  <c r="I109"/>
  <c r="I106"/>
  <c r="I104"/>
  <c r="I103"/>
  <c r="I102"/>
  <c r="I101"/>
  <c r="I98"/>
  <c r="I97"/>
  <c r="I96"/>
  <c r="I95"/>
  <c r="I94"/>
  <c r="I90"/>
  <c r="I89"/>
  <c r="I87"/>
  <c r="I84"/>
  <c r="I83"/>
  <c r="I82"/>
  <c r="I79"/>
  <c r="I77"/>
  <c r="E81"/>
  <c r="I73"/>
  <c r="I71"/>
  <c r="I70"/>
  <c r="I68"/>
  <c r="I67"/>
  <c r="I65"/>
  <c r="I64"/>
  <c r="I63"/>
  <c r="I60"/>
  <c r="I58"/>
  <c r="I56"/>
  <c r="I53"/>
  <c r="I52"/>
  <c r="I51"/>
  <c r="I50"/>
  <c r="I49"/>
  <c r="I48"/>
  <c r="I47"/>
  <c r="I46"/>
  <c r="I45"/>
  <c r="E44"/>
  <c r="I36"/>
  <c r="I35"/>
  <c r="I34"/>
  <c r="I33"/>
  <c r="E38"/>
  <c r="I27"/>
  <c r="I26"/>
  <c r="I19"/>
  <c r="E29"/>
  <c r="H192"/>
  <c r="H191"/>
  <c r="H190"/>
  <c r="H184"/>
  <c r="H182"/>
  <c r="H181"/>
  <c r="H180"/>
  <c r="H176"/>
  <c r="H174"/>
  <c r="H173"/>
  <c r="H168"/>
  <c r="H167"/>
  <c r="H166"/>
  <c r="H160"/>
  <c r="H159"/>
  <c r="H158"/>
  <c r="H153"/>
  <c r="H151"/>
  <c r="H150"/>
  <c r="H149"/>
  <c r="H142"/>
  <c r="H139"/>
  <c r="H135"/>
  <c r="H134"/>
  <c r="H131"/>
  <c r="H129"/>
  <c r="H128"/>
  <c r="H124"/>
  <c r="H121"/>
  <c r="H120"/>
  <c r="H114"/>
  <c r="H113"/>
  <c r="H112"/>
  <c r="H103"/>
  <c r="H102"/>
  <c r="H101"/>
  <c r="H97"/>
  <c r="H95"/>
  <c r="H90"/>
  <c r="H89"/>
  <c r="H84"/>
  <c r="H83"/>
  <c r="H82"/>
  <c r="H76"/>
  <c r="H70"/>
  <c r="H64"/>
  <c r="H58"/>
  <c r="H57"/>
  <c r="H56"/>
  <c r="H52"/>
  <c r="H50"/>
  <c r="H49"/>
  <c r="H48"/>
  <c r="G185"/>
  <c r="G195"/>
  <c r="H42"/>
  <c r="H41"/>
  <c r="H40"/>
  <c r="H37"/>
  <c r="H36"/>
  <c r="H35"/>
  <c r="H34"/>
  <c r="H31"/>
  <c r="H30"/>
  <c r="H27"/>
  <c r="H26"/>
  <c r="H25"/>
  <c r="H24"/>
  <c r="H22"/>
  <c r="H21"/>
  <c r="H20"/>
  <c r="H19"/>
  <c r="H18"/>
  <c r="H17"/>
  <c r="H15"/>
  <c r="H14"/>
  <c r="H13"/>
  <c r="H12"/>
  <c r="H11"/>
  <c r="H10"/>
  <c r="G155"/>
  <c r="G144"/>
  <c r="G130"/>
  <c r="G116"/>
  <c r="E116"/>
  <c r="G108"/>
  <c r="G86"/>
  <c r="G81"/>
  <c r="G74"/>
  <c r="G69"/>
  <c r="G61"/>
  <c r="G44"/>
  <c r="G38"/>
  <c r="H194"/>
  <c r="H193"/>
  <c r="I192"/>
  <c r="I191"/>
  <c r="I189"/>
  <c r="H189"/>
  <c r="I188"/>
  <c r="H188"/>
  <c r="H187"/>
  <c r="H186"/>
  <c r="I183"/>
  <c r="H183"/>
  <c r="I182"/>
  <c r="I179"/>
  <c r="H179"/>
  <c r="I178"/>
  <c r="H178"/>
  <c r="H177"/>
  <c r="H175"/>
  <c r="I174"/>
  <c r="I171"/>
  <c r="H171"/>
  <c r="I170"/>
  <c r="H170"/>
  <c r="I168"/>
  <c r="I165"/>
  <c r="H165"/>
  <c r="I164"/>
  <c r="H164"/>
  <c r="I163"/>
  <c r="H163"/>
  <c r="H162"/>
  <c r="H161"/>
  <c r="I160"/>
  <c r="H157"/>
  <c r="H156"/>
  <c r="I154"/>
  <c r="H154"/>
  <c r="H152"/>
  <c r="I151"/>
  <c r="I148"/>
  <c r="H148"/>
  <c r="H147"/>
  <c r="H146"/>
  <c r="I145"/>
  <c r="H145"/>
  <c r="H143"/>
  <c r="I141"/>
  <c r="H141"/>
  <c r="H140"/>
  <c r="I139"/>
  <c r="I138"/>
  <c r="H138"/>
  <c r="H137"/>
  <c r="H136"/>
  <c r="I134"/>
  <c r="I133"/>
  <c r="H133"/>
  <c r="I132"/>
  <c r="H132"/>
  <c r="I131"/>
  <c r="I128"/>
  <c r="H127"/>
  <c r="H126"/>
  <c r="H125"/>
  <c r="H123"/>
  <c r="I122"/>
  <c r="H122"/>
  <c r="I121"/>
  <c r="H119"/>
  <c r="I118"/>
  <c r="H118"/>
  <c r="I117"/>
  <c r="H117"/>
  <c r="H115"/>
  <c r="I114"/>
  <c r="I113"/>
  <c r="H111"/>
  <c r="H110"/>
  <c r="H109"/>
  <c r="I107"/>
  <c r="H107"/>
  <c r="H104"/>
  <c r="I100"/>
  <c r="H100"/>
  <c r="I99"/>
  <c r="H99"/>
  <c r="H98"/>
  <c r="H96"/>
  <c r="I91"/>
  <c r="H91"/>
  <c r="H88"/>
  <c r="H87"/>
  <c r="I85"/>
  <c r="H85"/>
  <c r="I80"/>
  <c r="H80"/>
  <c r="H79"/>
  <c r="I78"/>
  <c r="H78"/>
  <c r="H77"/>
  <c r="I76"/>
  <c r="H73"/>
  <c r="I72"/>
  <c r="H72"/>
  <c r="H71"/>
  <c r="H68"/>
  <c r="H67"/>
  <c r="H66"/>
  <c r="H65"/>
  <c r="H63"/>
  <c r="I62"/>
  <c r="H62"/>
  <c r="H60"/>
  <c r="I59"/>
  <c r="H59"/>
  <c r="I57"/>
  <c r="H55"/>
  <c r="H53"/>
  <c r="H51"/>
  <c r="H47"/>
  <c r="H46"/>
  <c r="H45"/>
  <c r="I43"/>
  <c r="H43"/>
  <c r="I42"/>
  <c r="I41"/>
  <c r="I40"/>
  <c r="I39"/>
  <c r="H39"/>
  <c r="I37"/>
  <c r="H33"/>
  <c r="I32"/>
  <c r="H32"/>
  <c r="I31"/>
  <c r="I30"/>
  <c r="I28"/>
  <c r="H28"/>
  <c r="I25"/>
  <c r="I24"/>
  <c r="I23"/>
  <c r="H23"/>
  <c r="I22"/>
  <c r="I21"/>
  <c r="I20"/>
  <c r="I18"/>
  <c r="I17"/>
  <c r="I16"/>
  <c r="H16"/>
  <c r="I15"/>
  <c r="I14"/>
  <c r="I13"/>
  <c r="I12"/>
  <c r="I11"/>
  <c r="I10"/>
  <c r="I9"/>
  <c r="H9"/>
  <c r="G29"/>
  <c r="H195" l="1"/>
  <c r="H105"/>
  <c r="G199"/>
  <c r="I38"/>
  <c r="E61"/>
  <c r="I61" s="1"/>
  <c r="I55"/>
  <c r="I86"/>
  <c r="E69"/>
  <c r="I69" s="1"/>
  <c r="I150"/>
  <c r="E144"/>
  <c r="I144" s="1"/>
  <c r="E130"/>
  <c r="I130" s="1"/>
  <c r="E172"/>
  <c r="I172" s="1"/>
  <c r="I105"/>
  <c r="E108"/>
  <c r="I108" s="1"/>
  <c r="E185"/>
  <c r="I195"/>
  <c r="I173"/>
  <c r="I156"/>
  <c r="I116"/>
  <c r="I88"/>
  <c r="I75"/>
  <c r="E74"/>
  <c r="I74" s="1"/>
  <c r="I66"/>
  <c r="I54"/>
  <c r="I44"/>
  <c r="I29"/>
  <c r="H185"/>
  <c r="H172"/>
  <c r="H155"/>
  <c r="H106"/>
  <c r="H94"/>
  <c r="H93"/>
  <c r="H75"/>
  <c r="H61"/>
  <c r="H54"/>
  <c r="H81"/>
  <c r="I93"/>
  <c r="H116"/>
  <c r="H44"/>
  <c r="I81"/>
  <c r="H144"/>
  <c r="H86"/>
  <c r="H38"/>
  <c r="I155"/>
  <c r="H130"/>
  <c r="H108"/>
  <c r="H74"/>
  <c r="H69"/>
  <c r="H29" l="1"/>
  <c r="H199"/>
  <c r="I185"/>
  <c r="E199"/>
  <c r="I199" l="1"/>
</calcChain>
</file>

<file path=xl/sharedStrings.xml><?xml version="1.0" encoding="utf-8"?>
<sst xmlns="http://schemas.openxmlformats.org/spreadsheetml/2006/main" count="226" uniqueCount="200">
  <si>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</si>
  <si>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</si>
  <si>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</si>
  <si>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</si>
  <si>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</si>
  <si>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</si>
  <si>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</si>
  <si>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</si>
  <si>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</si>
  <si>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</si>
  <si>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</si>
  <si>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</si>
  <si>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</si>
  <si>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</si>
  <si>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</si>
  <si>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</si>
  <si>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</si>
  <si>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</si>
  <si>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</si>
  <si>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Наименование территории, где отсутствует военный комиссариат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</si>
  <si>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</si>
  <si>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</si>
  <si>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</si>
  <si>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</si>
  <si>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"Кулойское"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</si>
  <si>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</si>
  <si>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</si>
  <si>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</si>
  <si>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</si>
  <si>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</si>
  <si>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</si>
  <si>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</si>
  <si>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</si>
  <si>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</si>
  <si>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</si>
  <si>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</si>
  <si>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</si>
  <si>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</si>
  <si>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</si>
  <si>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</si>
  <si>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Итого</t>
  </si>
  <si>
    <t>МО "Афанасьевское"</t>
  </si>
  <si>
    <t>МО "Верхнетоемское"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</si>
  <si>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</si>
  <si>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</si>
  <si>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</si>
  <si>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</si>
  <si>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</si>
  <si>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</si>
  <si>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</si>
  <si>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</si>
  <si>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</si>
  <si>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</si>
  <si>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</si>
  <si>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"Березниковское"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</si>
  <si>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</si>
  <si>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</si>
  <si>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</si>
  <si>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</si>
  <si>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</si>
  <si>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</si>
  <si>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</si>
  <si>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</si>
  <si>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"Каргопольское"</t>
  </si>
  <si>
    <t>МО "Ошевенское"</t>
  </si>
  <si>
    <t>МО "Печниковское"</t>
  </si>
  <si>
    <t>МО "Приозерное"</t>
  </si>
  <si>
    <t>МО "Ухотское"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</si>
  <si>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</si>
  <si>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</si>
  <si>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</si>
  <si>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</si>
  <si>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</si>
  <si>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</si>
  <si>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</si>
  <si>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</si>
  <si>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</si>
  <si>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</si>
  <si>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</si>
  <si>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"Черемушское"</t>
  </si>
  <si>
    <t>МО "Шипицынское"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</si>
  <si>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</si>
  <si>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</si>
  <si>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</si>
  <si>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</si>
  <si>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</si>
  <si>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</si>
  <si>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</si>
  <si>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"Козьминское"</t>
  </si>
  <si>
    <t>МО "Сафроновское"</t>
  </si>
  <si>
    <t>МО "Сойгинское"</t>
  </si>
  <si>
    <t>МО "Урдомское"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</si>
  <si>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</si>
  <si>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</si>
  <si>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</si>
  <si>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</si>
  <si>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</si>
  <si>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"Быченское"</t>
  </si>
  <si>
    <t>МО "Долгощельское"</t>
  </si>
  <si>
    <t>МО "Дорогорское"</t>
  </si>
  <si>
    <t>МО "Жердское"</t>
  </si>
  <si>
    <t>МО "Каменское"</t>
  </si>
  <si>
    <t>МО "Козьмогородское"</t>
  </si>
  <si>
    <t>МО "Койденское"</t>
  </si>
  <si>
    <t>МО "Ручьевское"</t>
  </si>
  <si>
    <t>МО "Совпольское"</t>
  </si>
  <si>
    <t>МО "Соянское"</t>
  </si>
  <si>
    <t>МО "Целегорское"</t>
  </si>
  <si>
    <t>МО "Мошинское"</t>
  </si>
  <si>
    <t>МО "Шалакушское"</t>
  </si>
  <si>
    <t>МО "Золотухское"</t>
  </si>
  <si>
    <t>МО "Кодинское"</t>
  </si>
  <si>
    <t>МО "Малошуйское"</t>
  </si>
  <si>
    <t>МО "Нименьгское"</t>
  </si>
  <si>
    <t>МО "Покровское"</t>
  </si>
  <si>
    <t>МО "Порожское"</t>
  </si>
  <si>
    <t>МО "Чекуевское"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</si>
  <si>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</si>
  <si>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</si>
  <si>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</si>
  <si>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</si>
  <si>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</si>
  <si>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</si>
  <si>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</si>
  <si>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</si>
  <si>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</si>
  <si>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</si>
  <si>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</si>
  <si>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</si>
  <si>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"Шилегское"</t>
  </si>
  <si>
    <t>МО "Емцовское"</t>
  </si>
  <si>
    <t>МО "Кенозерское"</t>
  </si>
  <si>
    <t>МО "Коневское"</t>
  </si>
  <si>
    <t>МО "Обозерское"</t>
  </si>
  <si>
    <t>МО "Оксовское"</t>
  </si>
  <si>
    <t>МО "Пуксоозерское"</t>
  </si>
  <si>
    <t>МО "Савинское"</t>
  </si>
  <si>
    <t>МО "Самодедское"</t>
  </si>
  <si>
    <t>МО "Североонежское"</t>
  </si>
  <si>
    <t>МО "Тарасовское"</t>
  </si>
  <si>
    <t>МО "Ундозерское"</t>
  </si>
  <si>
    <t>МО "Федовское"</t>
  </si>
  <si>
    <t>МО "Ярнемское"</t>
  </si>
  <si>
    <t>МО "Боброво-Лявленское"</t>
  </si>
  <si>
    <t>МО "Катунинское"</t>
  </si>
  <si>
    <t>МО "Лисестровское"</t>
  </si>
  <si>
    <t>МО "Островное"</t>
  </si>
  <si>
    <t>МО "Пертоминское"</t>
  </si>
  <si>
    <t>МО "Приморское"</t>
  </si>
  <si>
    <t>МО "Соловецкое"</t>
  </si>
  <si>
    <t>МО "Талажское"</t>
  </si>
  <si>
    <t>МО "Уемское"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</si>
  <si>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</si>
  <si>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</si>
  <si>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</si>
  <si>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</si>
  <si>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</si>
  <si>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</si>
  <si>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</si>
  <si>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</si>
  <si>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</si>
  <si>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</si>
  <si>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</si>
  <si>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</si>
  <si>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</si>
  <si>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</si>
  <si>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</si>
  <si>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"Белогорское"</t>
  </si>
  <si>
    <t>МО "Емецкое"</t>
  </si>
  <si>
    <t>МО "Кехотское"</t>
  </si>
  <si>
    <t>МО "Койдокурское"</t>
  </si>
  <si>
    <t>МО "Луковецкое"</t>
  </si>
  <si>
    <t>МО "Матигорское"</t>
  </si>
  <si>
    <t>МО "Ракульское"</t>
  </si>
  <si>
    <t>МО "Светлозерское"</t>
  </si>
  <si>
    <t>МО "Усть-Пинежское"</t>
  </si>
  <si>
    <t>МО "Ухтостровское"</t>
  </si>
  <si>
    <t>МО "Хаврогорское"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</si>
  <si>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</si>
  <si>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</si>
  <si>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</si>
  <si>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</si>
  <si>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</si>
  <si>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</si>
  <si>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</si>
  <si>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</si>
  <si>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</si>
  <si>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</si>
  <si>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Всего</t>
  </si>
  <si>
    <t>МО "Лешуконское"</t>
  </si>
  <si>
    <t>МО "Октябрьское"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</si>
  <si>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</si>
  <si>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Утверждено на год (в  ред 27.06.2018 № 645-45-ОЗ)</t>
  </si>
  <si>
    <t xml:space="preserve">Исполнено </t>
  </si>
  <si>
    <t>Приложение № 36 к пояснительной записке к отчету об исполнении областного бюджета за 9 месяцев 2018 года по форме таблицы 33 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</si>
  <si>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9 месяцев 2018 года</t>
  </si>
  <si>
    <t>План кассовых выплат на 9 месяцев 2018 года</t>
  </si>
  <si>
    <t>Исполнение 9 месяцев, в процентах</t>
  </si>
  <si>
    <t>к плану на 9 месяцев</t>
  </si>
  <si>
    <t>Уточненная сводная бюджетная роспись на 2018 год по состоянию на 30.09.2018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</si>
</sst>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11">
      <alignment horizontal="center" vertical="center" wrapText="1"/>
    </xf>
  </cellStyleXfs>
  <cellXfs count="8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wrapText="1"/>
    </xf>
    <xf numFmtId="164" fontId="0" fillId="0" borderId="0" xfId="0" applyNumberFormat="1"/>
    <xf numFmtId="164" fontId="8" fillId="0" borderId="2" xfId="0" applyNumberFormat="1" applyFont="1" applyBorder="1" applyAlignment="1">
      <alignment wrapText="1"/>
    </xf>
    <xf numFmtId="164" fontId="6" fillId="0" borderId="13" xfId="0" applyNumberFormat="1" applyFont="1" applyBorder="1" applyAlignment="1">
      <alignment wrapText="1"/>
    </xf>
    <xf numFmtId="164" fontId="6" fillId="0" borderId="13" xfId="0" applyNumberFormat="1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164" fontId="8" fillId="0" borderId="3" xfId="0" applyNumberFormat="1" applyFont="1" applyBorder="1" applyAlignment="1">
      <alignment wrapText="1"/>
    </xf>
    <xf numFmtId="164" fontId="6" fillId="0" borderId="19" xfId="0" applyNumberFormat="1" applyFont="1" applyBorder="1" applyAlignment="1">
      <alignment horizontal="right" wrapText="1"/>
    </xf>
    <xf numFmtId="164" fontId="6" fillId="0" borderId="9" xfId="0" applyNumberFormat="1" applyFont="1" applyBorder="1" applyAlignment="1">
      <alignment horizontal="right" wrapText="1"/>
    </xf>
    <xf numFmtId="164" fontId="8" fillId="0" borderId="12" xfId="0" applyNumberFormat="1" applyFont="1" applyBorder="1" applyAlignment="1">
      <alignment wrapText="1"/>
    </xf>
    <xf numFmtId="164" fontId="8" fillId="0" borderId="26" xfId="0" applyNumberFormat="1" applyFont="1" applyBorder="1" applyAlignment="1">
      <alignment wrapText="1"/>
    </xf>
    <xf numFmtId="164" fontId="8" fillId="0" borderId="2" xfId="0" applyNumberFormat="1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3" fillId="0" borderId="7" xfId="0" applyFont="1" applyBorder="1" applyAlignment="1">
      <alignment vertical="top" wrapText="1"/>
    </xf>
    <xf numFmtId="0" fontId="5" fillId="0" borderId="5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164" fontId="12" fillId="0" borderId="11" xfId="0" applyNumberFormat="1" applyFont="1" applyBorder="1" applyAlignment="1">
      <alignment horizontal="left" wrapText="1"/>
    </xf>
    <xf numFmtId="164" fontId="12" fillId="0" borderId="3" xfId="0" applyNumberFormat="1" applyFont="1" applyBorder="1" applyAlignment="1">
      <alignment horizontal="left" wrapText="1"/>
    </xf>
    <xf numFmtId="164" fontId="12" fillId="0" borderId="4" xfId="0" applyNumberFormat="1" applyFont="1" applyBorder="1" applyAlignment="1">
      <alignment horizontal="left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5" fillId="0" borderId="8" xfId="0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9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21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9" fillId="3" borderId="2" xfId="1" applyNumberFormat="1" applyFont="1" applyBorder="1" applyAlignment="1" applyProtection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164" fontId="8" fillId="0" borderId="26" xfId="0" applyNumberFormat="1" applyFont="1" applyFill="1" applyBorder="1" applyAlignment="1">
      <alignment wrapText="1"/>
    </xf>
    <xf numFmtId="164" fontId="8" fillId="0" borderId="12" xfId="0" applyNumberFormat="1" applyFont="1" applyFill="1" applyBorder="1" applyAlignment="1">
      <alignment wrapText="1"/>
    </xf>
    <xf numFmtId="164" fontId="6" fillId="0" borderId="13" xfId="0" applyNumberFormat="1" applyFont="1" applyFill="1" applyBorder="1" applyAlignment="1">
      <alignment wrapText="1"/>
    </xf>
    <xf numFmtId="164" fontId="6" fillId="0" borderId="18" xfId="0" applyNumberFormat="1" applyFont="1" applyFill="1" applyBorder="1" applyAlignment="1">
      <alignment wrapText="1"/>
    </xf>
    <xf numFmtId="164" fontId="8" fillId="0" borderId="12" xfId="0" applyNumberFormat="1" applyFont="1" applyFill="1" applyBorder="1" applyAlignment="1">
      <alignment horizontal="right" wrapText="1"/>
    </xf>
    <xf numFmtId="164" fontId="8" fillId="0" borderId="2" xfId="0" applyNumberFormat="1" applyFont="1" applyFill="1" applyBorder="1" applyAlignment="1">
      <alignment horizontal="right" wrapText="1"/>
    </xf>
    <xf numFmtId="164" fontId="6" fillId="0" borderId="13" xfId="0" applyNumberFormat="1" applyFont="1" applyFill="1" applyBorder="1" applyAlignment="1">
      <alignment horizontal="right" wrapText="1"/>
    </xf>
    <xf numFmtId="164" fontId="6" fillId="0" borderId="14" xfId="0" applyNumberFormat="1" applyFont="1" applyFill="1" applyBorder="1" applyAlignment="1">
      <alignment horizontal="right" wrapText="1"/>
    </xf>
    <xf numFmtId="164" fontId="8" fillId="0" borderId="26" xfId="0" applyNumberFormat="1" applyFont="1" applyFill="1" applyBorder="1" applyAlignment="1">
      <alignment horizontal="right" wrapText="1"/>
    </xf>
    <xf numFmtId="164" fontId="6" fillId="0" borderId="19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right" wrapText="1"/>
    </xf>
    <xf numFmtId="164" fontId="6" fillId="0" borderId="5" xfId="0" applyNumberFormat="1" applyFont="1" applyFill="1" applyBorder="1" applyAlignment="1">
      <alignment horizontal="right" wrapText="1"/>
    </xf>
    <xf numFmtId="164" fontId="6" fillId="0" borderId="9" xfId="0" applyNumberFormat="1" applyFont="1" applyFill="1" applyBorder="1" applyAlignment="1">
      <alignment horizontal="right" wrapText="1"/>
    </xf>
    <xf numFmtId="164" fontId="6" fillId="0" borderId="15" xfId="0" applyNumberFormat="1" applyFont="1" applyFill="1" applyBorder="1" applyAlignment="1">
      <alignment horizontal="right" wrapText="1"/>
    </xf>
    <xf numFmtId="164" fontId="6" fillId="0" borderId="27" xfId="0" applyNumberFormat="1" applyFont="1" applyFill="1" applyBorder="1" applyAlignment="1">
      <alignment horizontal="right" wrapText="1"/>
    </xf>
    <xf numFmtId="164" fontId="6" fillId="0" borderId="28" xfId="0" applyNumberFormat="1" applyFont="1" applyFill="1" applyBorder="1" applyAlignment="1">
      <alignment horizontal="right" wrapText="1"/>
    </xf>
    <xf numFmtId="164" fontId="6" fillId="0" borderId="29" xfId="0" applyNumberFormat="1" applyFont="1" applyFill="1" applyBorder="1" applyAlignment="1">
      <alignment horizontal="right" wrapText="1"/>
    </xf>
    <xf numFmtId="164" fontId="0" fillId="0" borderId="0" xfId="0" applyNumberFormat="1" applyFill="1"/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0"/>
  <sheetViews>
    <sheetView tabSelected="1" view="pageBreakPreview" topLeftCell="A201" zoomScaleNormal="100" zoomScaleSheetLayoutView="100" workbookViewId="0">
      <selection activeCell="D204" sqref="D204"/>
    </sheetView>
  </sheetViews>
  <sheetFormatPr defaultRowHeight="15"/>
  <cols>
    <col min="1" max="1" width="24.5703125" customWidth="1"/>
    <col min="2" max="2" width="27.5703125" style="1" customWidth="1"/>
    <col min="3" max="3" width="17.42578125" style="1" customWidth="1"/>
    <col min="4" max="4" width="18.7109375" customWidth="1"/>
    <col min="5" max="5" width="19.28515625" customWidth="1"/>
    <col min="6" max="6" width="19.28515625" style="55" customWidth="1"/>
    <col min="7" max="7" width="17" style="55" customWidth="1"/>
    <col min="8" max="8" width="13.7109375" style="55" customWidth="1"/>
    <col min="9" max="9" width="14.7109375" style="55" customWidth="1"/>
  </cols>
  <sheetData>
    <row r="1" spans="1:11" ht="65.25" customHeight="1">
      <c r="D1" s="36" t="s">
        <v>194</v>
      </c>
      <c r="E1" s="37"/>
      <c r="F1" s="37"/>
      <c r="G1" s="37"/>
      <c r="H1" s="37"/>
      <c r="I1" s="37"/>
      <c r="J1" s="4"/>
      <c r="K1" s="4"/>
    </row>
    <row r="3" spans="1:11" ht="41.25" customHeight="1">
      <c r="A3" s="41" t="s">
        <v>195</v>
      </c>
      <c r="B3" s="42"/>
      <c r="C3" s="42"/>
      <c r="D3" s="42"/>
      <c r="E3" s="42"/>
      <c r="F3" s="42"/>
      <c r="G3" s="42"/>
      <c r="H3" s="42"/>
      <c r="I3" s="42"/>
    </row>
    <row r="4" spans="1:11" ht="18" customHeight="1">
      <c r="B4" s="2"/>
      <c r="C4" s="3"/>
      <c r="D4" s="3"/>
      <c r="E4" s="3"/>
      <c r="F4" s="54"/>
      <c r="G4" s="54"/>
      <c r="H4" s="54"/>
      <c r="I4" s="54"/>
    </row>
    <row r="5" spans="1:11">
      <c r="I5" s="56" t="s">
        <v>5</v>
      </c>
    </row>
    <row r="6" spans="1:11" ht="37.5" customHeight="1">
      <c r="A6" s="47" t="s">
        <v>0</v>
      </c>
      <c r="B6" s="47" t="s">
        <v>19</v>
      </c>
      <c r="C6" s="50" t="s">
        <v>192</v>
      </c>
      <c r="D6" s="52" t="s">
        <v>199</v>
      </c>
      <c r="E6" s="52" t="s">
        <v>196</v>
      </c>
      <c r="F6" s="57" t="s">
        <v>191</v>
      </c>
      <c r="G6" s="57" t="s">
        <v>193</v>
      </c>
      <c r="H6" s="58" t="s">
        <v>197</v>
      </c>
      <c r="I6" s="59"/>
    </row>
    <row r="7" spans="1:11" ht="156.75" customHeight="1">
      <c r="A7" s="48"/>
      <c r="B7" s="48"/>
      <c r="C7" s="51"/>
      <c r="D7" s="53"/>
      <c r="E7" s="53"/>
      <c r="F7" s="60"/>
      <c r="G7" s="60"/>
      <c r="H7" s="61" t="s">
        <v>3</v>
      </c>
      <c r="I7" s="61" t="s">
        <v>198</v>
      </c>
    </row>
    <row r="8" spans="1:11">
      <c r="A8" s="5">
        <v>1</v>
      </c>
      <c r="B8" s="5">
        <v>2</v>
      </c>
      <c r="C8" s="5">
        <v>3</v>
      </c>
      <c r="D8" s="5">
        <v>4</v>
      </c>
      <c r="E8" s="5">
        <v>5</v>
      </c>
      <c r="F8" s="62">
        <v>6</v>
      </c>
      <c r="G8" s="62">
        <v>7</v>
      </c>
      <c r="H8" s="62">
        <v>8</v>
      </c>
      <c r="I8" s="62">
        <v>9</v>
      </c>
    </row>
    <row r="9" spans="1:11" ht="18.75">
      <c r="A9" s="49" t="s">
        <v>6</v>
      </c>
      <c r="B9" s="17" t="s">
        <v>20</v>
      </c>
      <c r="C9" s="7">
        <v>81.2</v>
      </c>
      <c r="D9" s="7">
        <v>81.2</v>
      </c>
      <c r="E9" s="7">
        <v>60.9</v>
      </c>
      <c r="F9" s="16">
        <v>60.9</v>
      </c>
      <c r="G9" s="16">
        <v>60.9</v>
      </c>
      <c r="H9" s="16">
        <f>G9/D9*100</f>
        <v>75</v>
      </c>
      <c r="I9" s="16">
        <f>G9/E9*100</f>
        <v>100</v>
      </c>
    </row>
    <row r="10" spans="1:11" ht="18.75">
      <c r="A10" s="39"/>
      <c r="B10" s="18" t="s">
        <v>21</v>
      </c>
      <c r="C10" s="7">
        <v>81.2</v>
      </c>
      <c r="D10" s="7">
        <v>81.2</v>
      </c>
      <c r="E10" s="7">
        <v>60.9</v>
      </c>
      <c r="F10" s="16">
        <v>60.9</v>
      </c>
      <c r="G10" s="16">
        <v>60.9</v>
      </c>
      <c r="H10" s="16">
        <f t="shared" ref="H10:H72" si="0">G10/D10*100</f>
        <v>75</v>
      </c>
      <c r="I10" s="16">
        <f t="shared" ref="I10:I72" si="1">G10/E10*100</f>
        <v>100</v>
      </c>
    </row>
    <row r="11" spans="1:11" ht="15.75" customHeight="1">
      <c r="A11" s="39"/>
      <c r="B11" s="18" t="s">
        <v>22</v>
      </c>
      <c r="C11" s="7">
        <v>81.2</v>
      </c>
      <c r="D11" s="7">
        <v>81.2</v>
      </c>
      <c r="E11" s="7">
        <v>60.9</v>
      </c>
      <c r="F11" s="16">
        <v>60.9</v>
      </c>
      <c r="G11" s="16">
        <v>60.9</v>
      </c>
      <c r="H11" s="16">
        <f t="shared" si="0"/>
        <v>75</v>
      </c>
      <c r="I11" s="16">
        <f t="shared" si="1"/>
        <v>100</v>
      </c>
    </row>
    <row r="12" spans="1:11" ht="18.75">
      <c r="A12" s="39"/>
      <c r="B12" s="18" t="s">
        <v>23</v>
      </c>
      <c r="C12" s="7">
        <v>81.2</v>
      </c>
      <c r="D12" s="7">
        <v>81.2</v>
      </c>
      <c r="E12" s="7">
        <v>60.9</v>
      </c>
      <c r="F12" s="16">
        <v>60.9</v>
      </c>
      <c r="G12" s="16">
        <v>60.9</v>
      </c>
      <c r="H12" s="16">
        <f t="shared" si="0"/>
        <v>75</v>
      </c>
      <c r="I12" s="16">
        <f t="shared" si="1"/>
        <v>100</v>
      </c>
    </row>
    <row r="13" spans="1:11" ht="18.75">
      <c r="A13" s="39"/>
      <c r="B13" s="18" t="s">
        <v>24</v>
      </c>
      <c r="C13" s="7">
        <v>281.2</v>
      </c>
      <c r="D13" s="7">
        <v>281.2</v>
      </c>
      <c r="E13" s="7">
        <v>210.9</v>
      </c>
      <c r="F13" s="16">
        <v>210.9</v>
      </c>
      <c r="G13" s="16">
        <v>210.8</v>
      </c>
      <c r="H13" s="16">
        <f t="shared" si="0"/>
        <v>74.964438122332865</v>
      </c>
      <c r="I13" s="16">
        <f t="shared" si="1"/>
        <v>99.952584163110487</v>
      </c>
    </row>
    <row r="14" spans="1:11" ht="18.75">
      <c r="A14" s="39"/>
      <c r="B14" s="18" t="s">
        <v>25</v>
      </c>
      <c r="C14" s="7">
        <v>81.2</v>
      </c>
      <c r="D14" s="7">
        <v>81.2</v>
      </c>
      <c r="E14" s="7">
        <v>60.9</v>
      </c>
      <c r="F14" s="16">
        <v>60.9</v>
      </c>
      <c r="G14" s="16">
        <v>60.9</v>
      </c>
      <c r="H14" s="16">
        <f t="shared" si="0"/>
        <v>75</v>
      </c>
      <c r="I14" s="16">
        <f t="shared" si="1"/>
        <v>100</v>
      </c>
    </row>
    <row r="15" spans="1:11" ht="18.75">
      <c r="A15" s="39"/>
      <c r="B15" s="18" t="s">
        <v>26</v>
      </c>
      <c r="C15" s="7">
        <v>281.2</v>
      </c>
      <c r="D15" s="7">
        <v>281.2</v>
      </c>
      <c r="E15" s="7">
        <v>210.9</v>
      </c>
      <c r="F15" s="16">
        <v>210.9</v>
      </c>
      <c r="G15" s="16">
        <v>210.8</v>
      </c>
      <c r="H15" s="16">
        <f t="shared" si="0"/>
        <v>74.964438122332865</v>
      </c>
      <c r="I15" s="16">
        <f t="shared" si="1"/>
        <v>99.952584163110487</v>
      </c>
    </row>
    <row r="16" spans="1:11" ht="18.75">
      <c r="A16" s="39"/>
      <c r="B16" s="18" t="s">
        <v>27</v>
      </c>
      <c r="C16" s="7">
        <v>81.2</v>
      </c>
      <c r="D16" s="7">
        <v>81.2</v>
      </c>
      <c r="E16" s="7">
        <v>60.9</v>
      </c>
      <c r="F16" s="16">
        <v>60.9</v>
      </c>
      <c r="G16" s="16">
        <v>60.9</v>
      </c>
      <c r="H16" s="16">
        <f t="shared" si="0"/>
        <v>75</v>
      </c>
      <c r="I16" s="16">
        <f t="shared" si="1"/>
        <v>100</v>
      </c>
    </row>
    <row r="17" spans="1:9" ht="18.75">
      <c r="A17" s="39"/>
      <c r="B17" s="18" t="s">
        <v>28</v>
      </c>
      <c r="C17" s="7">
        <v>81.2</v>
      </c>
      <c r="D17" s="7">
        <v>81.2</v>
      </c>
      <c r="E17" s="7">
        <v>60.9</v>
      </c>
      <c r="F17" s="16">
        <v>60.9</v>
      </c>
      <c r="G17" s="16">
        <v>60.9</v>
      </c>
      <c r="H17" s="16">
        <f t="shared" si="0"/>
        <v>75</v>
      </c>
      <c r="I17" s="16">
        <f t="shared" si="1"/>
        <v>100</v>
      </c>
    </row>
    <row r="18" spans="1:9" ht="18.75">
      <c r="A18" s="39"/>
      <c r="B18" s="18" t="s">
        <v>29</v>
      </c>
      <c r="C18" s="7">
        <v>81.2</v>
      </c>
      <c r="D18" s="7">
        <v>81.2</v>
      </c>
      <c r="E18" s="7">
        <v>60.9</v>
      </c>
      <c r="F18" s="16">
        <v>60.9</v>
      </c>
      <c r="G18" s="16">
        <v>60.9</v>
      </c>
      <c r="H18" s="16">
        <f t="shared" si="0"/>
        <v>75</v>
      </c>
      <c r="I18" s="16">
        <f t="shared" si="1"/>
        <v>100</v>
      </c>
    </row>
    <row r="19" spans="1:9" ht="18.75">
      <c r="A19" s="39"/>
      <c r="B19" s="18" t="s">
        <v>30</v>
      </c>
      <c r="C19" s="7">
        <v>81.2</v>
      </c>
      <c r="D19" s="7">
        <v>81.2</v>
      </c>
      <c r="E19" s="7">
        <v>60.9</v>
      </c>
      <c r="F19" s="16">
        <v>60.9</v>
      </c>
      <c r="G19" s="16">
        <v>60.9</v>
      </c>
      <c r="H19" s="16">
        <f t="shared" si="0"/>
        <v>75</v>
      </c>
      <c r="I19" s="16">
        <f t="shared" si="1"/>
        <v>100</v>
      </c>
    </row>
    <row r="20" spans="1:9" ht="18.75">
      <c r="A20" s="39"/>
      <c r="B20" s="18" t="s">
        <v>31</v>
      </c>
      <c r="C20" s="7">
        <v>81.2</v>
      </c>
      <c r="D20" s="7">
        <v>81.2</v>
      </c>
      <c r="E20" s="7">
        <v>60.9</v>
      </c>
      <c r="F20" s="16">
        <v>60.9</v>
      </c>
      <c r="G20" s="16">
        <v>60.9</v>
      </c>
      <c r="H20" s="16">
        <f t="shared" si="0"/>
        <v>75</v>
      </c>
      <c r="I20" s="16">
        <f t="shared" si="1"/>
        <v>100</v>
      </c>
    </row>
    <row r="21" spans="1:9" ht="18" customHeight="1">
      <c r="A21" s="39"/>
      <c r="B21" s="18" t="s">
        <v>32</v>
      </c>
      <c r="C21" s="7">
        <v>81.2</v>
      </c>
      <c r="D21" s="7">
        <v>81.2</v>
      </c>
      <c r="E21" s="7">
        <v>60.9</v>
      </c>
      <c r="F21" s="16">
        <v>60.9</v>
      </c>
      <c r="G21" s="16">
        <v>60.9</v>
      </c>
      <c r="H21" s="16">
        <f t="shared" si="0"/>
        <v>75</v>
      </c>
      <c r="I21" s="16">
        <f t="shared" si="1"/>
        <v>100</v>
      </c>
    </row>
    <row r="22" spans="1:9" ht="18.75">
      <c r="A22" s="39"/>
      <c r="B22" s="18" t="s">
        <v>33</v>
      </c>
      <c r="C22" s="7">
        <v>81.2</v>
      </c>
      <c r="D22" s="7">
        <v>81.2</v>
      </c>
      <c r="E22" s="7">
        <v>60.9</v>
      </c>
      <c r="F22" s="16">
        <v>60.9</v>
      </c>
      <c r="G22" s="16">
        <v>60.9</v>
      </c>
      <c r="H22" s="16">
        <f t="shared" si="0"/>
        <v>75</v>
      </c>
      <c r="I22" s="16">
        <f t="shared" si="1"/>
        <v>100</v>
      </c>
    </row>
    <row r="23" spans="1:9" ht="18.75">
      <c r="A23" s="39"/>
      <c r="B23" s="19" t="s">
        <v>34</v>
      </c>
      <c r="C23" s="15">
        <v>81.2</v>
      </c>
      <c r="D23" s="15">
        <v>81.2</v>
      </c>
      <c r="E23" s="7">
        <v>60.9</v>
      </c>
      <c r="F23" s="16">
        <v>60.9</v>
      </c>
      <c r="G23" s="16">
        <v>60.9</v>
      </c>
      <c r="H23" s="63">
        <f t="shared" si="0"/>
        <v>75</v>
      </c>
      <c r="I23" s="63">
        <f t="shared" si="1"/>
        <v>100</v>
      </c>
    </row>
    <row r="24" spans="1:9" ht="18.75">
      <c r="A24" s="39"/>
      <c r="B24" s="20" t="s">
        <v>35</v>
      </c>
      <c r="C24" s="14">
        <v>81.2</v>
      </c>
      <c r="D24" s="14">
        <v>81.2</v>
      </c>
      <c r="E24" s="7">
        <v>60.9</v>
      </c>
      <c r="F24" s="16">
        <v>60.9</v>
      </c>
      <c r="G24" s="16">
        <v>60.9</v>
      </c>
      <c r="H24" s="64">
        <f t="shared" si="0"/>
        <v>75</v>
      </c>
      <c r="I24" s="64">
        <f t="shared" si="1"/>
        <v>100</v>
      </c>
    </row>
    <row r="25" spans="1:9" ht="18.75">
      <c r="A25" s="39"/>
      <c r="B25" s="18" t="s">
        <v>36</v>
      </c>
      <c r="C25" s="7">
        <v>281.2</v>
      </c>
      <c r="D25" s="7">
        <v>281.2</v>
      </c>
      <c r="E25" s="7">
        <v>210.9</v>
      </c>
      <c r="F25" s="16">
        <v>210.9</v>
      </c>
      <c r="G25" s="16">
        <v>210.8</v>
      </c>
      <c r="H25" s="16">
        <f t="shared" si="0"/>
        <v>74.964438122332865</v>
      </c>
      <c r="I25" s="16">
        <f t="shared" si="1"/>
        <v>99.952584163110487</v>
      </c>
    </row>
    <row r="26" spans="1:9" ht="18.75">
      <c r="A26" s="39"/>
      <c r="B26" s="18" t="s">
        <v>37</v>
      </c>
      <c r="C26" s="7">
        <v>81.2</v>
      </c>
      <c r="D26" s="7">
        <v>81.2</v>
      </c>
      <c r="E26" s="7">
        <v>60.9</v>
      </c>
      <c r="F26" s="16">
        <v>60.9</v>
      </c>
      <c r="G26" s="16">
        <v>61</v>
      </c>
      <c r="H26" s="16">
        <f t="shared" si="0"/>
        <v>75.123152709359601</v>
      </c>
      <c r="I26" s="16">
        <f t="shared" si="1"/>
        <v>100.16420361247948</v>
      </c>
    </row>
    <row r="27" spans="1:9" ht="18.75">
      <c r="A27" s="39"/>
      <c r="B27" s="18" t="s">
        <v>38</v>
      </c>
      <c r="C27" s="7">
        <v>81.2</v>
      </c>
      <c r="D27" s="7">
        <v>81.2</v>
      </c>
      <c r="E27" s="7">
        <v>60.9</v>
      </c>
      <c r="F27" s="16">
        <v>60.9</v>
      </c>
      <c r="G27" s="16">
        <v>61</v>
      </c>
      <c r="H27" s="16">
        <f t="shared" si="0"/>
        <v>75.123152709359601</v>
      </c>
      <c r="I27" s="16">
        <f t="shared" si="1"/>
        <v>100.16420361247948</v>
      </c>
    </row>
    <row r="28" spans="1:9" ht="18.75">
      <c r="A28" s="39"/>
      <c r="B28" s="18" t="s">
        <v>39</v>
      </c>
      <c r="C28" s="7">
        <v>81.2</v>
      </c>
      <c r="D28" s="7">
        <v>81.2</v>
      </c>
      <c r="E28" s="7">
        <v>60.9</v>
      </c>
      <c r="F28" s="16">
        <v>60.9</v>
      </c>
      <c r="G28" s="16">
        <v>61</v>
      </c>
      <c r="H28" s="16">
        <f t="shared" si="0"/>
        <v>75.123152709359601</v>
      </c>
      <c r="I28" s="16">
        <f t="shared" si="1"/>
        <v>100.16420361247948</v>
      </c>
    </row>
    <row r="29" spans="1:9" ht="19.5" thickBot="1">
      <c r="A29" s="21"/>
      <c r="B29" s="22" t="s">
        <v>40</v>
      </c>
      <c r="C29" s="8">
        <f>SUM(C9:C28)</f>
        <v>2224</v>
      </c>
      <c r="D29" s="8">
        <f>SUM(D9:D28)</f>
        <v>2224</v>
      </c>
      <c r="E29" s="8">
        <f>SUM(E9:E28)</f>
        <v>1668.0000000000007</v>
      </c>
      <c r="F29" s="65">
        <f>SUM(F9:F28)</f>
        <v>1668.0000000000007</v>
      </c>
      <c r="G29" s="65">
        <f>SUM(G9:G28)</f>
        <v>1668.0000000000002</v>
      </c>
      <c r="H29" s="66">
        <f t="shared" si="0"/>
        <v>75.000000000000014</v>
      </c>
      <c r="I29" s="66">
        <f t="shared" si="1"/>
        <v>99.999999999999972</v>
      </c>
    </row>
    <row r="30" spans="1:9" ht="18.75">
      <c r="A30" s="39" t="s">
        <v>9</v>
      </c>
      <c r="B30" s="23" t="s">
        <v>41</v>
      </c>
      <c r="C30" s="7">
        <v>81.2</v>
      </c>
      <c r="D30" s="7">
        <v>81.2</v>
      </c>
      <c r="E30" s="7">
        <v>60.9</v>
      </c>
      <c r="F30" s="16">
        <v>60.9</v>
      </c>
      <c r="G30" s="16">
        <v>53</v>
      </c>
      <c r="H30" s="67">
        <f t="shared" si="0"/>
        <v>65.270935960591132</v>
      </c>
      <c r="I30" s="67">
        <f t="shared" si="1"/>
        <v>87.027914614121514</v>
      </c>
    </row>
    <row r="31" spans="1:9" ht="18.75">
      <c r="A31" s="39"/>
      <c r="B31" s="24" t="s">
        <v>42</v>
      </c>
      <c r="C31" s="7">
        <v>281.2</v>
      </c>
      <c r="D31" s="7">
        <v>281.2</v>
      </c>
      <c r="E31" s="7">
        <v>210.9</v>
      </c>
      <c r="F31" s="16">
        <v>210.9</v>
      </c>
      <c r="G31" s="16">
        <v>211</v>
      </c>
      <c r="H31" s="68">
        <f t="shared" si="0"/>
        <v>75.035561877667149</v>
      </c>
      <c r="I31" s="68">
        <f t="shared" si="1"/>
        <v>100.04741583688951</v>
      </c>
    </row>
    <row r="32" spans="1:9" ht="18.75">
      <c r="A32" s="39"/>
      <c r="B32" s="24" t="s">
        <v>43</v>
      </c>
      <c r="C32" s="7">
        <v>81.2</v>
      </c>
      <c r="D32" s="7">
        <v>81.2</v>
      </c>
      <c r="E32" s="7">
        <v>60.9</v>
      </c>
      <c r="F32" s="16">
        <v>60.9</v>
      </c>
      <c r="G32" s="16">
        <v>13.3</v>
      </c>
      <c r="H32" s="68">
        <f t="shared" si="0"/>
        <v>16.379310344827587</v>
      </c>
      <c r="I32" s="68">
        <f t="shared" si="1"/>
        <v>21.839080459770116</v>
      </c>
    </row>
    <row r="33" spans="1:9" ht="18.75">
      <c r="A33" s="39"/>
      <c r="B33" s="24" t="s">
        <v>44</v>
      </c>
      <c r="C33" s="7">
        <v>281.2</v>
      </c>
      <c r="D33" s="7">
        <v>281.2</v>
      </c>
      <c r="E33" s="7">
        <v>210.9</v>
      </c>
      <c r="F33" s="16">
        <v>210.9</v>
      </c>
      <c r="G33" s="16">
        <v>200.1</v>
      </c>
      <c r="H33" s="68">
        <f t="shared" si="0"/>
        <v>71.159317211948789</v>
      </c>
      <c r="I33" s="68">
        <f t="shared" si="1"/>
        <v>94.879089615931704</v>
      </c>
    </row>
    <row r="34" spans="1:9" ht="18.75">
      <c r="A34" s="39"/>
      <c r="B34" s="24" t="s">
        <v>45</v>
      </c>
      <c r="C34" s="7">
        <v>281.2</v>
      </c>
      <c r="D34" s="7">
        <v>281.2</v>
      </c>
      <c r="E34" s="7">
        <v>210.9</v>
      </c>
      <c r="F34" s="16">
        <v>210.9</v>
      </c>
      <c r="G34" s="16">
        <v>237</v>
      </c>
      <c r="H34" s="68">
        <f t="shared" si="0"/>
        <v>84.281650071123764</v>
      </c>
      <c r="I34" s="68">
        <f t="shared" si="1"/>
        <v>112.375533428165</v>
      </c>
    </row>
    <row r="35" spans="1:9" ht="18.75">
      <c r="A35" s="39"/>
      <c r="B35" s="24" t="s">
        <v>46</v>
      </c>
      <c r="C35" s="7">
        <v>81.2</v>
      </c>
      <c r="D35" s="7">
        <v>81.2</v>
      </c>
      <c r="E35" s="7">
        <v>60.9</v>
      </c>
      <c r="F35" s="16">
        <v>60.9</v>
      </c>
      <c r="G35" s="16">
        <v>59.6</v>
      </c>
      <c r="H35" s="68">
        <f t="shared" si="0"/>
        <v>73.399014778325125</v>
      </c>
      <c r="I35" s="68">
        <f t="shared" si="1"/>
        <v>97.865353037766837</v>
      </c>
    </row>
    <row r="36" spans="1:9" ht="18.75">
      <c r="A36" s="39"/>
      <c r="B36" s="24" t="s">
        <v>47</v>
      </c>
      <c r="C36" s="7">
        <v>81.2</v>
      </c>
      <c r="D36" s="7">
        <v>81.2</v>
      </c>
      <c r="E36" s="7">
        <v>60.9</v>
      </c>
      <c r="F36" s="16">
        <v>60.9</v>
      </c>
      <c r="G36" s="16">
        <v>60</v>
      </c>
      <c r="H36" s="68">
        <f t="shared" si="0"/>
        <v>73.891625615763544</v>
      </c>
      <c r="I36" s="68">
        <f t="shared" si="1"/>
        <v>98.522167487684726</v>
      </c>
    </row>
    <row r="37" spans="1:9" ht="18.75">
      <c r="A37" s="39"/>
      <c r="B37" s="24" t="s">
        <v>48</v>
      </c>
      <c r="C37" s="7">
        <v>81.2</v>
      </c>
      <c r="D37" s="7">
        <v>81.2</v>
      </c>
      <c r="E37" s="7">
        <v>60.9</v>
      </c>
      <c r="F37" s="16">
        <v>60.9</v>
      </c>
      <c r="G37" s="16">
        <v>51.3</v>
      </c>
      <c r="H37" s="68">
        <f t="shared" si="0"/>
        <v>63.177339901477822</v>
      </c>
      <c r="I37" s="68">
        <f t="shared" si="1"/>
        <v>84.236453201970434</v>
      </c>
    </row>
    <row r="38" spans="1:9" ht="19.5" thickBot="1">
      <c r="A38" s="21"/>
      <c r="B38" s="22" t="s">
        <v>40</v>
      </c>
      <c r="C38" s="9">
        <f>SUM(C30:C37)</f>
        <v>1249.6000000000001</v>
      </c>
      <c r="D38" s="9">
        <f>SUM(D30:D37)</f>
        <v>1249.6000000000001</v>
      </c>
      <c r="E38" s="9">
        <f t="shared" ref="E38:G38" si="2">SUM(E30:E37)</f>
        <v>937.19999999999993</v>
      </c>
      <c r="F38" s="69">
        <f t="shared" ref="F38" si="3">SUM(F30:F37)</f>
        <v>937.19999999999993</v>
      </c>
      <c r="G38" s="69">
        <f t="shared" si="2"/>
        <v>885.3</v>
      </c>
      <c r="H38" s="70">
        <f t="shared" si="0"/>
        <v>70.846670934699091</v>
      </c>
      <c r="I38" s="70">
        <f t="shared" si="1"/>
        <v>94.462227912932136</v>
      </c>
    </row>
    <row r="39" spans="1:9" ht="18.75">
      <c r="A39" s="39" t="s">
        <v>10</v>
      </c>
      <c r="B39" s="20" t="s">
        <v>49</v>
      </c>
      <c r="C39" s="7">
        <v>81.2</v>
      </c>
      <c r="D39" s="7">
        <v>81.2</v>
      </c>
      <c r="E39" s="7">
        <v>60.9</v>
      </c>
      <c r="F39" s="16">
        <v>60.9</v>
      </c>
      <c r="G39" s="16">
        <v>52.7</v>
      </c>
      <c r="H39" s="67">
        <f t="shared" si="0"/>
        <v>64.901477832512327</v>
      </c>
      <c r="I39" s="67">
        <f t="shared" si="1"/>
        <v>86.535303776683094</v>
      </c>
    </row>
    <row r="40" spans="1:9" ht="18.75">
      <c r="A40" s="39"/>
      <c r="B40" s="18" t="s">
        <v>50</v>
      </c>
      <c r="C40" s="7">
        <v>81.2</v>
      </c>
      <c r="D40" s="7">
        <v>81.2</v>
      </c>
      <c r="E40" s="7">
        <v>60.9</v>
      </c>
      <c r="F40" s="16">
        <v>60.9</v>
      </c>
      <c r="G40" s="16">
        <v>50.3</v>
      </c>
      <c r="H40" s="68">
        <f t="shared" si="0"/>
        <v>61.945812807881772</v>
      </c>
      <c r="I40" s="68">
        <f t="shared" si="1"/>
        <v>82.594417077175692</v>
      </c>
    </row>
    <row r="41" spans="1:9" ht="18.75">
      <c r="A41" s="39"/>
      <c r="B41" s="18" t="s">
        <v>51</v>
      </c>
      <c r="C41" s="7">
        <v>81.2</v>
      </c>
      <c r="D41" s="7">
        <v>81.2</v>
      </c>
      <c r="E41" s="7">
        <v>60.9</v>
      </c>
      <c r="F41" s="16">
        <v>60.9</v>
      </c>
      <c r="G41" s="16">
        <v>53.1</v>
      </c>
      <c r="H41" s="68">
        <f t="shared" si="0"/>
        <v>65.394088669950733</v>
      </c>
      <c r="I41" s="68">
        <f t="shared" si="1"/>
        <v>87.192118226600996</v>
      </c>
    </row>
    <row r="42" spans="1:9" ht="18.75">
      <c r="A42" s="39"/>
      <c r="B42" s="18" t="s">
        <v>52</v>
      </c>
      <c r="C42" s="7">
        <v>81.2</v>
      </c>
      <c r="D42" s="7">
        <v>81.2</v>
      </c>
      <c r="E42" s="7">
        <v>60.9</v>
      </c>
      <c r="F42" s="16">
        <v>60.9</v>
      </c>
      <c r="G42" s="16">
        <v>54.7</v>
      </c>
      <c r="H42" s="68">
        <f t="shared" si="0"/>
        <v>67.364532019704441</v>
      </c>
      <c r="I42" s="68">
        <f t="shared" si="1"/>
        <v>89.819376026272579</v>
      </c>
    </row>
    <row r="43" spans="1:9" ht="18.75">
      <c r="A43" s="39"/>
      <c r="B43" s="18" t="s">
        <v>53</v>
      </c>
      <c r="C43" s="7">
        <v>81.2</v>
      </c>
      <c r="D43" s="7">
        <v>81.2</v>
      </c>
      <c r="E43" s="7">
        <v>60.9</v>
      </c>
      <c r="F43" s="16">
        <v>60.9</v>
      </c>
      <c r="G43" s="16">
        <v>55.2</v>
      </c>
      <c r="H43" s="68">
        <f t="shared" si="0"/>
        <v>67.980295566502463</v>
      </c>
      <c r="I43" s="68">
        <f t="shared" si="1"/>
        <v>90.640394088669964</v>
      </c>
    </row>
    <row r="44" spans="1:9" ht="19.5" thickBot="1">
      <c r="A44" s="21"/>
      <c r="B44" s="22" t="s">
        <v>40</v>
      </c>
      <c r="C44" s="8">
        <f>SUM(C39:C43)</f>
        <v>406</v>
      </c>
      <c r="D44" s="8">
        <f>SUM(D39:D43)</f>
        <v>406</v>
      </c>
      <c r="E44" s="8">
        <f t="shared" ref="E44:G44" si="4">SUM(E39:E43)</f>
        <v>304.5</v>
      </c>
      <c r="F44" s="65">
        <f t="shared" ref="F44" si="5">SUM(F39:F43)</f>
        <v>304.5</v>
      </c>
      <c r="G44" s="65">
        <f t="shared" si="4"/>
        <v>266</v>
      </c>
      <c r="H44" s="70">
        <f t="shared" si="0"/>
        <v>65.517241379310349</v>
      </c>
      <c r="I44" s="70">
        <f t="shared" si="1"/>
        <v>87.356321839080465</v>
      </c>
    </row>
    <row r="45" spans="1:9" ht="18.75">
      <c r="A45" s="38" t="s">
        <v>7</v>
      </c>
      <c r="B45" s="23" t="s">
        <v>54</v>
      </c>
      <c r="C45" s="7">
        <v>281.2</v>
      </c>
      <c r="D45" s="7">
        <v>281.2</v>
      </c>
      <c r="E45" s="7">
        <v>210.9</v>
      </c>
      <c r="F45" s="16">
        <v>210.9</v>
      </c>
      <c r="G45" s="16">
        <v>210.9</v>
      </c>
      <c r="H45" s="67">
        <f t="shared" si="0"/>
        <v>75</v>
      </c>
      <c r="I45" s="67">
        <f t="shared" si="1"/>
        <v>100</v>
      </c>
    </row>
    <row r="46" spans="1:9" ht="18.75">
      <c r="A46" s="39"/>
      <c r="B46" s="18" t="s">
        <v>55</v>
      </c>
      <c r="C46" s="7">
        <v>81.2</v>
      </c>
      <c r="D46" s="7">
        <v>81.2</v>
      </c>
      <c r="E46" s="7">
        <v>60.9</v>
      </c>
      <c r="F46" s="16">
        <v>60.9</v>
      </c>
      <c r="G46" s="16">
        <v>60.8</v>
      </c>
      <c r="H46" s="68">
        <f t="shared" si="0"/>
        <v>74.876847290640399</v>
      </c>
      <c r="I46" s="68">
        <f t="shared" si="1"/>
        <v>99.835796387520531</v>
      </c>
    </row>
    <row r="47" spans="1:9" ht="18.75">
      <c r="A47" s="39"/>
      <c r="B47" s="19" t="s">
        <v>56</v>
      </c>
      <c r="C47" s="15">
        <v>81.2</v>
      </c>
      <c r="D47" s="15">
        <v>81.2</v>
      </c>
      <c r="E47" s="7">
        <v>60.9</v>
      </c>
      <c r="F47" s="16">
        <v>60.9</v>
      </c>
      <c r="G47" s="16">
        <v>60.9</v>
      </c>
      <c r="H47" s="71">
        <f t="shared" si="0"/>
        <v>75</v>
      </c>
      <c r="I47" s="71">
        <f t="shared" si="1"/>
        <v>100</v>
      </c>
    </row>
    <row r="48" spans="1:9" ht="18.75">
      <c r="A48" s="39"/>
      <c r="B48" s="20" t="s">
        <v>57</v>
      </c>
      <c r="C48" s="14">
        <v>81.2</v>
      </c>
      <c r="D48" s="14">
        <v>81.2</v>
      </c>
      <c r="E48" s="7">
        <v>60.9</v>
      </c>
      <c r="F48" s="16">
        <v>60.9</v>
      </c>
      <c r="G48" s="16">
        <v>60.9</v>
      </c>
      <c r="H48" s="67">
        <f t="shared" si="0"/>
        <v>75</v>
      </c>
      <c r="I48" s="67">
        <f>G48/E48*100</f>
        <v>100</v>
      </c>
    </row>
    <row r="49" spans="1:9" ht="18.75">
      <c r="A49" s="39"/>
      <c r="B49" s="18" t="s">
        <v>58</v>
      </c>
      <c r="C49" s="7">
        <v>81.2</v>
      </c>
      <c r="D49" s="7">
        <v>81.2</v>
      </c>
      <c r="E49" s="7">
        <v>60.9</v>
      </c>
      <c r="F49" s="16">
        <v>60.9</v>
      </c>
      <c r="G49" s="16">
        <v>61</v>
      </c>
      <c r="H49" s="68">
        <f t="shared" si="0"/>
        <v>75.123152709359601</v>
      </c>
      <c r="I49" s="68">
        <f>G49/E49*100</f>
        <v>100.16420361247948</v>
      </c>
    </row>
    <row r="50" spans="1:9" ht="18.75">
      <c r="A50" s="46"/>
      <c r="B50" s="18" t="s">
        <v>59</v>
      </c>
      <c r="C50" s="7">
        <v>81.2</v>
      </c>
      <c r="D50" s="7">
        <v>81.2</v>
      </c>
      <c r="E50" s="7">
        <v>60.9</v>
      </c>
      <c r="F50" s="16">
        <v>60.9</v>
      </c>
      <c r="G50" s="16">
        <v>60.8</v>
      </c>
      <c r="H50" s="68">
        <f t="shared" si="0"/>
        <v>74.876847290640399</v>
      </c>
      <c r="I50" s="68">
        <f t="shared" si="1"/>
        <v>99.835796387520531</v>
      </c>
    </row>
    <row r="51" spans="1:9" ht="18.75">
      <c r="A51" s="46"/>
      <c r="B51" s="18" t="s">
        <v>60</v>
      </c>
      <c r="C51" s="7">
        <v>281.2</v>
      </c>
      <c r="D51" s="7">
        <v>281.2</v>
      </c>
      <c r="E51" s="7">
        <v>210.9</v>
      </c>
      <c r="F51" s="16">
        <v>210.9</v>
      </c>
      <c r="G51" s="16">
        <v>210.9</v>
      </c>
      <c r="H51" s="68">
        <f t="shared" si="0"/>
        <v>75</v>
      </c>
      <c r="I51" s="68">
        <f t="shared" si="1"/>
        <v>100</v>
      </c>
    </row>
    <row r="52" spans="1:9" ht="18.75">
      <c r="A52" s="46"/>
      <c r="B52" s="18" t="s">
        <v>61</v>
      </c>
      <c r="C52" s="7">
        <v>81.2</v>
      </c>
      <c r="D52" s="7">
        <v>81.2</v>
      </c>
      <c r="E52" s="7">
        <v>60.9</v>
      </c>
      <c r="F52" s="16">
        <v>60.9</v>
      </c>
      <c r="G52" s="16">
        <v>60.9</v>
      </c>
      <c r="H52" s="68">
        <f t="shared" si="0"/>
        <v>75</v>
      </c>
      <c r="I52" s="68">
        <f t="shared" si="1"/>
        <v>100</v>
      </c>
    </row>
    <row r="53" spans="1:9" ht="18.75">
      <c r="A53" s="46"/>
      <c r="B53" s="18" t="s">
        <v>62</v>
      </c>
      <c r="C53" s="7">
        <v>81.2</v>
      </c>
      <c r="D53" s="7">
        <v>81.2</v>
      </c>
      <c r="E53" s="7">
        <v>60.9</v>
      </c>
      <c r="F53" s="16">
        <v>60.9</v>
      </c>
      <c r="G53" s="16">
        <v>61</v>
      </c>
      <c r="H53" s="68">
        <f t="shared" si="0"/>
        <v>75.123152709359601</v>
      </c>
      <c r="I53" s="68">
        <f t="shared" si="1"/>
        <v>100.16420361247948</v>
      </c>
    </row>
    <row r="54" spans="1:9" ht="19.5" thickBot="1">
      <c r="A54" s="21"/>
      <c r="B54" s="22" t="s">
        <v>40</v>
      </c>
      <c r="C54" s="8">
        <f>SUM(C45:C53)</f>
        <v>1130.8000000000002</v>
      </c>
      <c r="D54" s="8">
        <f>SUM(D45:D53)</f>
        <v>1130.8000000000002</v>
      </c>
      <c r="E54" s="8">
        <f>E45+E46+E47+E48+E49+E50+E51+E52+E53</f>
        <v>848.09999999999991</v>
      </c>
      <c r="F54" s="65">
        <f>F45+F46+F47+F48+F49+F50+F51+F52+F53</f>
        <v>848.09999999999991</v>
      </c>
      <c r="G54" s="65">
        <f t="shared" ref="G54" si="6">G45+G46+G47+G48+G49+G50+G51+G52+G53</f>
        <v>848.09999999999991</v>
      </c>
      <c r="H54" s="70">
        <f t="shared" si="0"/>
        <v>74.999999999999972</v>
      </c>
      <c r="I54" s="70">
        <f t="shared" si="1"/>
        <v>100</v>
      </c>
    </row>
    <row r="55" spans="1:9" ht="18.75">
      <c r="A55" s="38" t="s">
        <v>8</v>
      </c>
      <c r="B55" s="23" t="s">
        <v>63</v>
      </c>
      <c r="C55" s="7">
        <v>562.4</v>
      </c>
      <c r="D55" s="7">
        <v>562.4</v>
      </c>
      <c r="E55" s="7">
        <v>471.8</v>
      </c>
      <c r="F55" s="16">
        <v>471.8</v>
      </c>
      <c r="G55" s="16">
        <v>471.8</v>
      </c>
      <c r="H55" s="67">
        <f t="shared" si="0"/>
        <v>83.890469416785209</v>
      </c>
      <c r="I55" s="67">
        <f t="shared" si="1"/>
        <v>100</v>
      </c>
    </row>
    <row r="56" spans="1:9" ht="18.75">
      <c r="A56" s="39"/>
      <c r="B56" s="18" t="s">
        <v>64</v>
      </c>
      <c r="C56" s="7">
        <v>81.2</v>
      </c>
      <c r="D56" s="7">
        <v>81.2</v>
      </c>
      <c r="E56" s="7">
        <v>60.9</v>
      </c>
      <c r="F56" s="16">
        <v>60.9</v>
      </c>
      <c r="G56" s="16">
        <v>60.9</v>
      </c>
      <c r="H56" s="68">
        <f t="shared" si="0"/>
        <v>75</v>
      </c>
      <c r="I56" s="68">
        <f t="shared" si="1"/>
        <v>100</v>
      </c>
    </row>
    <row r="57" spans="1:9" ht="18.75">
      <c r="A57" s="39"/>
      <c r="B57" s="18" t="s">
        <v>52</v>
      </c>
      <c r="C57" s="7">
        <v>281.2</v>
      </c>
      <c r="D57" s="7">
        <v>281.2</v>
      </c>
      <c r="E57" s="7">
        <v>210.9</v>
      </c>
      <c r="F57" s="16">
        <v>210.9</v>
      </c>
      <c r="G57" s="16">
        <v>210.9</v>
      </c>
      <c r="H57" s="68">
        <f t="shared" si="0"/>
        <v>75</v>
      </c>
      <c r="I57" s="68">
        <f t="shared" si="1"/>
        <v>100</v>
      </c>
    </row>
    <row r="58" spans="1:9" ht="18.75">
      <c r="A58" s="39"/>
      <c r="B58" s="18" t="s">
        <v>65</v>
      </c>
      <c r="C58" s="7">
        <v>81.2</v>
      </c>
      <c r="D58" s="7">
        <v>81.2</v>
      </c>
      <c r="E58" s="7">
        <v>60.9</v>
      </c>
      <c r="F58" s="16">
        <v>60.9</v>
      </c>
      <c r="G58" s="16">
        <v>60.9</v>
      </c>
      <c r="H58" s="68">
        <f t="shared" si="0"/>
        <v>75</v>
      </c>
      <c r="I58" s="68">
        <f t="shared" si="1"/>
        <v>100</v>
      </c>
    </row>
    <row r="59" spans="1:9" ht="18.75">
      <c r="A59" s="39"/>
      <c r="B59" s="18" t="s">
        <v>66</v>
      </c>
      <c r="C59" s="7">
        <v>281.2</v>
      </c>
      <c r="D59" s="7">
        <v>281.2</v>
      </c>
      <c r="E59" s="7">
        <v>210.9</v>
      </c>
      <c r="F59" s="16">
        <v>210.9</v>
      </c>
      <c r="G59" s="16">
        <v>210.9</v>
      </c>
      <c r="H59" s="68">
        <f t="shared" si="0"/>
        <v>75</v>
      </c>
      <c r="I59" s="68">
        <f t="shared" si="1"/>
        <v>100</v>
      </c>
    </row>
    <row r="60" spans="1:9" ht="18.75">
      <c r="A60" s="39"/>
      <c r="B60" s="18" t="s">
        <v>67</v>
      </c>
      <c r="C60" s="7">
        <v>81.2</v>
      </c>
      <c r="D60" s="7">
        <v>81.2</v>
      </c>
      <c r="E60" s="7">
        <v>60.9</v>
      </c>
      <c r="F60" s="16">
        <v>60.9</v>
      </c>
      <c r="G60" s="16">
        <v>60.9</v>
      </c>
      <c r="H60" s="68">
        <f t="shared" si="0"/>
        <v>75</v>
      </c>
      <c r="I60" s="68">
        <f t="shared" si="1"/>
        <v>100</v>
      </c>
    </row>
    <row r="61" spans="1:9" ht="19.5" thickBot="1">
      <c r="A61" s="21"/>
      <c r="B61" s="22" t="s">
        <v>40</v>
      </c>
      <c r="C61" s="8">
        <f>C55+C56+C57+C58+C59+C60</f>
        <v>1368.4</v>
      </c>
      <c r="D61" s="8">
        <f>D55+D56+D57+D58+D59+D60</f>
        <v>1368.4</v>
      </c>
      <c r="E61" s="8">
        <f t="shared" ref="E61:G61" si="7">SUM(E55:E60)</f>
        <v>1076.3</v>
      </c>
      <c r="F61" s="65">
        <f t="shared" ref="F61" si="8">SUM(F55:F60)</f>
        <v>1076.3</v>
      </c>
      <c r="G61" s="65">
        <f t="shared" si="7"/>
        <v>1076.3</v>
      </c>
      <c r="H61" s="70">
        <f t="shared" si="0"/>
        <v>78.653902367728719</v>
      </c>
      <c r="I61" s="70">
        <f t="shared" si="1"/>
        <v>100</v>
      </c>
    </row>
    <row r="62" spans="1:9" ht="18.75">
      <c r="A62" s="38" t="s">
        <v>68</v>
      </c>
      <c r="B62" s="23" t="s">
        <v>69</v>
      </c>
      <c r="C62" s="7">
        <v>81.2</v>
      </c>
      <c r="D62" s="7">
        <v>81.2</v>
      </c>
      <c r="E62" s="7">
        <v>60.9</v>
      </c>
      <c r="F62" s="16">
        <v>60.9</v>
      </c>
      <c r="G62" s="16">
        <v>55.3</v>
      </c>
      <c r="H62" s="67">
        <f t="shared" si="0"/>
        <v>68.103448275862064</v>
      </c>
      <c r="I62" s="67">
        <f t="shared" si="1"/>
        <v>90.804597701149419</v>
      </c>
    </row>
    <row r="63" spans="1:9" ht="18.75">
      <c r="A63" s="39"/>
      <c r="B63" s="24" t="s">
        <v>70</v>
      </c>
      <c r="C63" s="7">
        <v>81.2</v>
      </c>
      <c r="D63" s="7">
        <v>81.2</v>
      </c>
      <c r="E63" s="7">
        <v>60.9</v>
      </c>
      <c r="F63" s="16">
        <v>60.9</v>
      </c>
      <c r="G63" s="16">
        <v>58.4</v>
      </c>
      <c r="H63" s="68">
        <f t="shared" si="0"/>
        <v>71.921182266009851</v>
      </c>
      <c r="I63" s="68">
        <f t="shared" si="1"/>
        <v>95.894909688013144</v>
      </c>
    </row>
    <row r="64" spans="1:9" ht="18.75">
      <c r="A64" s="39"/>
      <c r="B64" s="24" t="s">
        <v>71</v>
      </c>
      <c r="C64" s="7">
        <v>281.2</v>
      </c>
      <c r="D64" s="7">
        <v>281.2</v>
      </c>
      <c r="E64" s="7">
        <v>210.9</v>
      </c>
      <c r="F64" s="16">
        <v>210.9</v>
      </c>
      <c r="G64" s="16">
        <v>197.7</v>
      </c>
      <c r="H64" s="68">
        <f t="shared" si="0"/>
        <v>70.305832147937409</v>
      </c>
      <c r="I64" s="68">
        <f t="shared" si="1"/>
        <v>93.741109530583216</v>
      </c>
    </row>
    <row r="65" spans="1:9" ht="18.75">
      <c r="A65" s="39"/>
      <c r="B65" s="24" t="s">
        <v>72</v>
      </c>
      <c r="C65" s="7">
        <v>81.2</v>
      </c>
      <c r="D65" s="7">
        <v>81.2</v>
      </c>
      <c r="E65" s="7">
        <v>60.9</v>
      </c>
      <c r="F65" s="16">
        <v>60.9</v>
      </c>
      <c r="G65" s="16">
        <v>38.799999999999997</v>
      </c>
      <c r="H65" s="68">
        <f t="shared" si="0"/>
        <v>47.783251231527089</v>
      </c>
      <c r="I65" s="68">
        <f t="shared" si="1"/>
        <v>63.711001642036123</v>
      </c>
    </row>
    <row r="66" spans="1:9" ht="18.75">
      <c r="A66" s="39"/>
      <c r="B66" s="24" t="s">
        <v>73</v>
      </c>
      <c r="C66" s="7">
        <v>81.2</v>
      </c>
      <c r="D66" s="7">
        <v>81.2</v>
      </c>
      <c r="E66" s="7">
        <v>60.9</v>
      </c>
      <c r="F66" s="16">
        <v>60.9</v>
      </c>
      <c r="G66" s="16">
        <v>41.5</v>
      </c>
      <c r="H66" s="68">
        <f t="shared" si="0"/>
        <v>51.108374384236456</v>
      </c>
      <c r="I66" s="68">
        <f t="shared" si="1"/>
        <v>68.144499178981945</v>
      </c>
    </row>
    <row r="67" spans="1:9" ht="18.75">
      <c r="A67" s="39"/>
      <c r="B67" s="24" t="s">
        <v>74</v>
      </c>
      <c r="C67" s="7">
        <v>281.2</v>
      </c>
      <c r="D67" s="7">
        <v>281.2</v>
      </c>
      <c r="E67" s="7">
        <v>210.9</v>
      </c>
      <c r="F67" s="16">
        <v>210.9</v>
      </c>
      <c r="G67" s="16">
        <v>208.4</v>
      </c>
      <c r="H67" s="68">
        <f t="shared" si="0"/>
        <v>74.110953058321485</v>
      </c>
      <c r="I67" s="68">
        <f t="shared" si="1"/>
        <v>98.81460407776197</v>
      </c>
    </row>
    <row r="68" spans="1:9" ht="18.75">
      <c r="A68" s="39"/>
      <c r="B68" s="24" t="s">
        <v>75</v>
      </c>
      <c r="C68" s="7">
        <v>81.2</v>
      </c>
      <c r="D68" s="7">
        <v>81.2</v>
      </c>
      <c r="E68" s="7">
        <v>60.9</v>
      </c>
      <c r="F68" s="16">
        <v>60.9</v>
      </c>
      <c r="G68" s="16">
        <v>54.8</v>
      </c>
      <c r="H68" s="68">
        <f t="shared" si="0"/>
        <v>67.487684729064028</v>
      </c>
      <c r="I68" s="68">
        <f t="shared" si="1"/>
        <v>89.983579638752047</v>
      </c>
    </row>
    <row r="69" spans="1:9" ht="19.5" thickBot="1">
      <c r="A69" s="21"/>
      <c r="B69" s="22" t="s">
        <v>40</v>
      </c>
      <c r="C69" s="8">
        <f>C62+C63+C64+C65+C66+C67+C68</f>
        <v>968.40000000000009</v>
      </c>
      <c r="D69" s="8">
        <f>D62+D63+D64+D65+D66+D67+D68</f>
        <v>968.40000000000009</v>
      </c>
      <c r="E69" s="8">
        <f t="shared" ref="E69:G69" si="9">SUM(E62:E68)</f>
        <v>726.3</v>
      </c>
      <c r="F69" s="65">
        <f t="shared" ref="F69" si="10">SUM(F62:F68)</f>
        <v>726.3</v>
      </c>
      <c r="G69" s="65">
        <f t="shared" si="9"/>
        <v>654.9</v>
      </c>
      <c r="H69" s="70">
        <f t="shared" si="0"/>
        <v>67.627013630731085</v>
      </c>
      <c r="I69" s="70">
        <f t="shared" si="1"/>
        <v>90.169351507641466</v>
      </c>
    </row>
    <row r="70" spans="1:9" ht="18.75">
      <c r="A70" s="38" t="s">
        <v>76</v>
      </c>
      <c r="B70" s="23" t="s">
        <v>77</v>
      </c>
      <c r="C70" s="7">
        <v>281.2</v>
      </c>
      <c r="D70" s="7">
        <v>281.2</v>
      </c>
      <c r="E70" s="7">
        <v>210.9</v>
      </c>
      <c r="F70" s="16">
        <v>210.9</v>
      </c>
      <c r="G70" s="16">
        <v>210.9</v>
      </c>
      <c r="H70" s="67">
        <f t="shared" si="0"/>
        <v>75</v>
      </c>
      <c r="I70" s="67">
        <f t="shared" si="1"/>
        <v>100</v>
      </c>
    </row>
    <row r="71" spans="1:9" ht="18.75">
      <c r="A71" s="39"/>
      <c r="B71" s="25" t="s">
        <v>78</v>
      </c>
      <c r="C71" s="15">
        <v>281.2</v>
      </c>
      <c r="D71" s="15">
        <v>281.2</v>
      </c>
      <c r="E71" s="7">
        <v>210.9</v>
      </c>
      <c r="F71" s="16">
        <v>210.9</v>
      </c>
      <c r="G71" s="16">
        <v>210.9</v>
      </c>
      <c r="H71" s="71">
        <f t="shared" si="0"/>
        <v>75</v>
      </c>
      <c r="I71" s="71">
        <f t="shared" si="1"/>
        <v>100</v>
      </c>
    </row>
    <row r="72" spans="1:9" ht="18.75">
      <c r="A72" s="39"/>
      <c r="B72" s="23" t="s">
        <v>79</v>
      </c>
      <c r="C72" s="14">
        <v>281.2</v>
      </c>
      <c r="D72" s="14">
        <v>281.2</v>
      </c>
      <c r="E72" s="7">
        <v>210.9</v>
      </c>
      <c r="F72" s="16">
        <v>210.9</v>
      </c>
      <c r="G72" s="16">
        <v>210.9</v>
      </c>
      <c r="H72" s="67">
        <f t="shared" si="0"/>
        <v>75</v>
      </c>
      <c r="I72" s="67">
        <f t="shared" si="1"/>
        <v>100</v>
      </c>
    </row>
    <row r="73" spans="1:9" ht="18.75">
      <c r="A73" s="39"/>
      <c r="B73" s="24" t="s">
        <v>80</v>
      </c>
      <c r="C73" s="7">
        <v>281.2</v>
      </c>
      <c r="D73" s="7">
        <v>281.2</v>
      </c>
      <c r="E73" s="7">
        <v>210.9</v>
      </c>
      <c r="F73" s="16">
        <v>210.9</v>
      </c>
      <c r="G73" s="16">
        <v>210.9</v>
      </c>
      <c r="H73" s="68">
        <f t="shared" ref="H73:H134" si="11">G73/D73*100</f>
        <v>75</v>
      </c>
      <c r="I73" s="68">
        <f t="shared" ref="I73:I134" si="12">G73/E73*100</f>
        <v>100</v>
      </c>
    </row>
    <row r="74" spans="1:9" ht="19.5" thickBot="1">
      <c r="A74" s="21"/>
      <c r="B74" s="22" t="s">
        <v>40</v>
      </c>
      <c r="C74" s="9">
        <f>C70+C71+C72+C73</f>
        <v>1124.8</v>
      </c>
      <c r="D74" s="9">
        <f>D70+D71+D72+D73</f>
        <v>1124.8</v>
      </c>
      <c r="E74" s="9">
        <f t="shared" ref="E74:G74" si="13">SUM(E70:E73)</f>
        <v>843.6</v>
      </c>
      <c r="F74" s="69">
        <f t="shared" ref="F74" si="14">SUM(F70:F73)</f>
        <v>843.6</v>
      </c>
      <c r="G74" s="69">
        <f t="shared" si="13"/>
        <v>843.6</v>
      </c>
      <c r="H74" s="70">
        <f t="shared" si="11"/>
        <v>75</v>
      </c>
      <c r="I74" s="70">
        <f t="shared" si="12"/>
        <v>100</v>
      </c>
    </row>
    <row r="75" spans="1:9" ht="18.75">
      <c r="A75" s="38" t="s">
        <v>11</v>
      </c>
      <c r="B75" s="23" t="s">
        <v>81</v>
      </c>
      <c r="C75" s="7">
        <v>81.2</v>
      </c>
      <c r="D75" s="7">
        <v>81.2</v>
      </c>
      <c r="E75" s="7">
        <v>60.9</v>
      </c>
      <c r="F75" s="16">
        <v>60.9</v>
      </c>
      <c r="G75" s="16">
        <v>60.9</v>
      </c>
      <c r="H75" s="67">
        <f t="shared" si="11"/>
        <v>75</v>
      </c>
      <c r="I75" s="67">
        <f t="shared" si="12"/>
        <v>100</v>
      </c>
    </row>
    <row r="76" spans="1:9" ht="18.75">
      <c r="A76" s="39"/>
      <c r="B76" s="24" t="s">
        <v>82</v>
      </c>
      <c r="C76" s="7">
        <v>81.2</v>
      </c>
      <c r="D76" s="7">
        <v>81.2</v>
      </c>
      <c r="E76" s="7">
        <v>60.9</v>
      </c>
      <c r="F76" s="16">
        <v>60.9</v>
      </c>
      <c r="G76" s="16">
        <v>60.9</v>
      </c>
      <c r="H76" s="68">
        <f t="shared" si="11"/>
        <v>75</v>
      </c>
      <c r="I76" s="68">
        <f t="shared" si="12"/>
        <v>100</v>
      </c>
    </row>
    <row r="77" spans="1:9" ht="18.75">
      <c r="A77" s="39"/>
      <c r="B77" s="24" t="s">
        <v>83</v>
      </c>
      <c r="C77" s="7">
        <v>81.2</v>
      </c>
      <c r="D77" s="7">
        <v>81.2</v>
      </c>
      <c r="E77" s="7">
        <v>60.9</v>
      </c>
      <c r="F77" s="16">
        <v>60.9</v>
      </c>
      <c r="G77" s="16">
        <v>60.9</v>
      </c>
      <c r="H77" s="68">
        <f t="shared" si="11"/>
        <v>75</v>
      </c>
      <c r="I77" s="68">
        <f t="shared" si="12"/>
        <v>100</v>
      </c>
    </row>
    <row r="78" spans="1:9" ht="18.75">
      <c r="A78" s="39"/>
      <c r="B78" s="24" t="s">
        <v>84</v>
      </c>
      <c r="C78" s="7">
        <v>81.2</v>
      </c>
      <c r="D78" s="7">
        <v>81.2</v>
      </c>
      <c r="E78" s="7">
        <v>60.9</v>
      </c>
      <c r="F78" s="16">
        <v>60.9</v>
      </c>
      <c r="G78" s="16">
        <v>60.9</v>
      </c>
      <c r="H78" s="68">
        <f t="shared" si="11"/>
        <v>75</v>
      </c>
      <c r="I78" s="68">
        <f t="shared" si="12"/>
        <v>100</v>
      </c>
    </row>
    <row r="79" spans="1:9" ht="18.75">
      <c r="A79" s="39"/>
      <c r="B79" s="24" t="s">
        <v>85</v>
      </c>
      <c r="C79" s="7">
        <v>81.2</v>
      </c>
      <c r="D79" s="7">
        <v>81.2</v>
      </c>
      <c r="E79" s="7">
        <v>60.9</v>
      </c>
      <c r="F79" s="16">
        <v>60.9</v>
      </c>
      <c r="G79" s="16">
        <v>60.9</v>
      </c>
      <c r="H79" s="68">
        <f t="shared" si="11"/>
        <v>75</v>
      </c>
      <c r="I79" s="68">
        <f t="shared" si="12"/>
        <v>100</v>
      </c>
    </row>
    <row r="80" spans="1:9" ht="18.75">
      <c r="A80" s="39"/>
      <c r="B80" s="24" t="s">
        <v>86</v>
      </c>
      <c r="C80" s="7">
        <v>281.2</v>
      </c>
      <c r="D80" s="7">
        <v>281.2</v>
      </c>
      <c r="E80" s="7">
        <v>210.9</v>
      </c>
      <c r="F80" s="16">
        <v>210.9</v>
      </c>
      <c r="G80" s="16">
        <v>210.9</v>
      </c>
      <c r="H80" s="68">
        <f t="shared" si="11"/>
        <v>75</v>
      </c>
      <c r="I80" s="68">
        <f t="shared" si="12"/>
        <v>100</v>
      </c>
    </row>
    <row r="81" spans="1:9" ht="19.5" thickBot="1">
      <c r="A81" s="21"/>
      <c r="B81" s="22" t="s">
        <v>40</v>
      </c>
      <c r="C81" s="9">
        <f>SUM(C75:C80)</f>
        <v>687.2</v>
      </c>
      <c r="D81" s="9">
        <f>SUM(D75:D80)</f>
        <v>687.2</v>
      </c>
      <c r="E81" s="9">
        <f t="shared" ref="E81:G81" si="15">SUM(E75:E80)</f>
        <v>515.4</v>
      </c>
      <c r="F81" s="69">
        <f t="shared" ref="F81" si="16">SUM(F75:F80)</f>
        <v>515.4</v>
      </c>
      <c r="G81" s="69">
        <f t="shared" si="15"/>
        <v>515.4</v>
      </c>
      <c r="H81" s="70">
        <f t="shared" si="11"/>
        <v>74.999999999999986</v>
      </c>
      <c r="I81" s="70">
        <f t="shared" si="12"/>
        <v>100</v>
      </c>
    </row>
    <row r="82" spans="1:9" ht="18.75">
      <c r="A82" s="38" t="s">
        <v>87</v>
      </c>
      <c r="B82" s="23" t="s">
        <v>88</v>
      </c>
      <c r="C82" s="7">
        <v>81.2</v>
      </c>
      <c r="D82" s="7">
        <v>81.2</v>
      </c>
      <c r="E82" s="7">
        <v>60.9</v>
      </c>
      <c r="F82" s="16">
        <v>60.9</v>
      </c>
      <c r="G82" s="16">
        <v>60.9</v>
      </c>
      <c r="H82" s="67">
        <f t="shared" si="11"/>
        <v>75</v>
      </c>
      <c r="I82" s="67">
        <f t="shared" si="12"/>
        <v>100</v>
      </c>
    </row>
    <row r="83" spans="1:9" ht="18.75">
      <c r="A83" s="39"/>
      <c r="B83" s="24" t="s">
        <v>89</v>
      </c>
      <c r="C83" s="7">
        <v>281.2</v>
      </c>
      <c r="D83" s="7">
        <v>281.2</v>
      </c>
      <c r="E83" s="7">
        <v>210.9</v>
      </c>
      <c r="F83" s="16">
        <v>210.9</v>
      </c>
      <c r="G83" s="16">
        <v>210.9</v>
      </c>
      <c r="H83" s="68">
        <f t="shared" si="11"/>
        <v>75</v>
      </c>
      <c r="I83" s="68">
        <f t="shared" si="12"/>
        <v>100</v>
      </c>
    </row>
    <row r="84" spans="1:9" ht="18.75">
      <c r="A84" s="39"/>
      <c r="B84" s="24" t="s">
        <v>90</v>
      </c>
      <c r="C84" s="7">
        <v>81.2</v>
      </c>
      <c r="D84" s="7">
        <v>81.2</v>
      </c>
      <c r="E84" s="7">
        <v>60.9</v>
      </c>
      <c r="F84" s="16">
        <v>60.9</v>
      </c>
      <c r="G84" s="16">
        <v>60.9</v>
      </c>
      <c r="H84" s="68">
        <f t="shared" si="11"/>
        <v>75</v>
      </c>
      <c r="I84" s="68">
        <f t="shared" si="12"/>
        <v>100</v>
      </c>
    </row>
    <row r="85" spans="1:9" ht="18.75">
      <c r="A85" s="39"/>
      <c r="B85" s="24" t="s">
        <v>91</v>
      </c>
      <c r="C85" s="7">
        <v>281.2</v>
      </c>
      <c r="D85" s="7">
        <v>281.2</v>
      </c>
      <c r="E85" s="7">
        <v>210.9</v>
      </c>
      <c r="F85" s="16">
        <v>210.9</v>
      </c>
      <c r="G85" s="16">
        <v>210.9</v>
      </c>
      <c r="H85" s="68">
        <f t="shared" si="11"/>
        <v>75</v>
      </c>
      <c r="I85" s="68">
        <f t="shared" si="12"/>
        <v>100</v>
      </c>
    </row>
    <row r="86" spans="1:9" ht="19.5" thickBot="1">
      <c r="A86" s="21"/>
      <c r="B86" s="22" t="s">
        <v>40</v>
      </c>
      <c r="C86" s="9">
        <f>C82+C83+C84+C85</f>
        <v>724.8</v>
      </c>
      <c r="D86" s="9">
        <f>D82+D83+D84+D85</f>
        <v>724.8</v>
      </c>
      <c r="E86" s="9">
        <f t="shared" ref="E86:G86" si="17">SUM(E82:E85)</f>
        <v>543.6</v>
      </c>
      <c r="F86" s="69">
        <f t="shared" ref="F86" si="18">SUM(F82:F85)</f>
        <v>543.6</v>
      </c>
      <c r="G86" s="69">
        <f t="shared" si="17"/>
        <v>543.6</v>
      </c>
      <c r="H86" s="70">
        <f t="shared" si="11"/>
        <v>75.000000000000014</v>
      </c>
      <c r="I86" s="70">
        <f t="shared" si="12"/>
        <v>100</v>
      </c>
    </row>
    <row r="87" spans="1:9" ht="18.75">
      <c r="A87" s="43" t="s">
        <v>12</v>
      </c>
      <c r="B87" s="26" t="s">
        <v>92</v>
      </c>
      <c r="C87" s="7">
        <v>103.3</v>
      </c>
      <c r="D87" s="7">
        <v>103.3</v>
      </c>
      <c r="E87" s="7">
        <v>87.05</v>
      </c>
      <c r="F87" s="16">
        <v>87.05</v>
      </c>
      <c r="G87" s="16">
        <v>87.2</v>
      </c>
      <c r="H87" s="67">
        <f t="shared" si="11"/>
        <v>84.414327202323335</v>
      </c>
      <c r="I87" s="67">
        <f t="shared" si="12"/>
        <v>100.17231476163124</v>
      </c>
    </row>
    <row r="88" spans="1:9" ht="18.75">
      <c r="A88" s="39"/>
      <c r="B88" s="27" t="s">
        <v>93</v>
      </c>
      <c r="C88" s="7">
        <v>103.3</v>
      </c>
      <c r="D88" s="7">
        <v>103.3</v>
      </c>
      <c r="E88" s="7">
        <v>87.05</v>
      </c>
      <c r="F88" s="16">
        <v>87.05</v>
      </c>
      <c r="G88" s="16">
        <v>87.2</v>
      </c>
      <c r="H88" s="68">
        <f t="shared" si="11"/>
        <v>84.414327202323335</v>
      </c>
      <c r="I88" s="68">
        <f t="shared" si="12"/>
        <v>100.17231476163124</v>
      </c>
    </row>
    <row r="89" spans="1:9" ht="18.75">
      <c r="A89" s="39"/>
      <c r="B89" s="28" t="s">
        <v>189</v>
      </c>
      <c r="C89" s="7">
        <v>355</v>
      </c>
      <c r="D89" s="7">
        <v>355</v>
      </c>
      <c r="E89" s="7">
        <v>300.5</v>
      </c>
      <c r="F89" s="16">
        <v>300.5</v>
      </c>
      <c r="G89" s="16">
        <v>299.89999999999998</v>
      </c>
      <c r="H89" s="68">
        <f t="shared" si="11"/>
        <v>84.478873239436609</v>
      </c>
      <c r="I89" s="68">
        <f t="shared" si="12"/>
        <v>99.800332778702156</v>
      </c>
    </row>
    <row r="90" spans="1:9" ht="18.75">
      <c r="A90" s="39"/>
      <c r="B90" s="28" t="s">
        <v>94</v>
      </c>
      <c r="C90" s="7">
        <v>103.3</v>
      </c>
      <c r="D90" s="7">
        <v>103.3</v>
      </c>
      <c r="E90" s="7">
        <v>87.05</v>
      </c>
      <c r="F90" s="16">
        <v>87.05</v>
      </c>
      <c r="G90" s="16">
        <v>87.2</v>
      </c>
      <c r="H90" s="68">
        <f t="shared" si="11"/>
        <v>84.414327202323335</v>
      </c>
      <c r="I90" s="68">
        <f t="shared" si="12"/>
        <v>100.17231476163124</v>
      </c>
    </row>
    <row r="91" spans="1:9" ht="18.75">
      <c r="A91" s="39"/>
      <c r="B91" s="29" t="s">
        <v>95</v>
      </c>
      <c r="C91" s="7">
        <v>103.3</v>
      </c>
      <c r="D91" s="7">
        <v>103.3</v>
      </c>
      <c r="E91" s="7">
        <v>87.05</v>
      </c>
      <c r="F91" s="16">
        <v>87.05</v>
      </c>
      <c r="G91" s="16">
        <v>87.1</v>
      </c>
      <c r="H91" s="68">
        <f t="shared" si="11"/>
        <v>84.317521781219739</v>
      </c>
      <c r="I91" s="68">
        <f t="shared" si="12"/>
        <v>100.05743825387708</v>
      </c>
    </row>
    <row r="92" spans="1:9" ht="18.75">
      <c r="A92" s="30"/>
      <c r="B92" s="28" t="s">
        <v>96</v>
      </c>
      <c r="C92" s="11">
        <v>103.3</v>
      </c>
      <c r="D92" s="11">
        <v>103.3</v>
      </c>
      <c r="E92" s="7">
        <v>87.05</v>
      </c>
      <c r="F92" s="16">
        <v>87.05</v>
      </c>
      <c r="G92" s="16">
        <v>87.2</v>
      </c>
      <c r="H92" s="68">
        <f t="shared" si="11"/>
        <v>84.414327202323335</v>
      </c>
      <c r="I92" s="68">
        <f t="shared" si="12"/>
        <v>100.17231476163124</v>
      </c>
    </row>
    <row r="93" spans="1:9" ht="19.5" thickBot="1">
      <c r="A93" s="21"/>
      <c r="B93" s="31" t="s">
        <v>40</v>
      </c>
      <c r="C93" s="12">
        <f>SUM(C87:C92)</f>
        <v>871.49999999999989</v>
      </c>
      <c r="D93" s="12">
        <f>SUM(D87:D92)</f>
        <v>871.49999999999989</v>
      </c>
      <c r="E93" s="12">
        <f>SUM(E87:E92)</f>
        <v>735.74999999999989</v>
      </c>
      <c r="F93" s="72">
        <f>SUM(F87:F92)</f>
        <v>735.74999999999989</v>
      </c>
      <c r="G93" s="72">
        <f>SUM(G87:G92)</f>
        <v>735.80000000000007</v>
      </c>
      <c r="H93" s="70">
        <f t="shared" si="11"/>
        <v>84.429145152036739</v>
      </c>
      <c r="I93" s="70">
        <f t="shared" si="12"/>
        <v>100.00679578661233</v>
      </c>
    </row>
    <row r="94" spans="1:9" ht="18.75">
      <c r="A94" s="43" t="s">
        <v>4</v>
      </c>
      <c r="B94" s="32" t="s">
        <v>97</v>
      </c>
      <c r="C94" s="7">
        <v>103.3</v>
      </c>
      <c r="D94" s="7">
        <v>103.3</v>
      </c>
      <c r="E94" s="16">
        <v>77.474999999999994</v>
      </c>
      <c r="F94" s="16">
        <v>77.474999999999994</v>
      </c>
      <c r="G94" s="16">
        <v>77.400000000000006</v>
      </c>
      <c r="H94" s="67">
        <f t="shared" si="11"/>
        <v>74.927395934172324</v>
      </c>
      <c r="I94" s="67">
        <f t="shared" si="12"/>
        <v>99.903194578896432</v>
      </c>
    </row>
    <row r="95" spans="1:9" ht="18.75">
      <c r="A95" s="44"/>
      <c r="B95" s="25" t="s">
        <v>98</v>
      </c>
      <c r="C95" s="15">
        <v>103.3</v>
      </c>
      <c r="D95" s="15">
        <v>103.3</v>
      </c>
      <c r="E95" s="16">
        <v>77.474999999999994</v>
      </c>
      <c r="F95" s="16">
        <v>77.474999999999994</v>
      </c>
      <c r="G95" s="16">
        <v>77.5</v>
      </c>
      <c r="H95" s="71">
        <f t="shared" si="11"/>
        <v>75.024201355275892</v>
      </c>
      <c r="I95" s="71">
        <f t="shared" si="12"/>
        <v>100.03226847370119</v>
      </c>
    </row>
    <row r="96" spans="1:9" ht="18.75">
      <c r="A96" s="44"/>
      <c r="B96" s="23" t="s">
        <v>99</v>
      </c>
      <c r="C96" s="14">
        <v>103.3</v>
      </c>
      <c r="D96" s="14">
        <v>103.3</v>
      </c>
      <c r="E96" s="16">
        <v>77.474999999999994</v>
      </c>
      <c r="F96" s="16">
        <v>77.474999999999994</v>
      </c>
      <c r="G96" s="16">
        <v>77.400000000000006</v>
      </c>
      <c r="H96" s="67">
        <f t="shared" si="11"/>
        <v>74.927395934172324</v>
      </c>
      <c r="I96" s="67">
        <f t="shared" si="12"/>
        <v>99.903194578896432</v>
      </c>
    </row>
    <row r="97" spans="1:9" ht="18.75">
      <c r="A97" s="44"/>
      <c r="B97" s="24" t="s">
        <v>100</v>
      </c>
      <c r="C97" s="7">
        <v>103.3</v>
      </c>
      <c r="D97" s="7">
        <v>103.3</v>
      </c>
      <c r="E97" s="16">
        <v>77.474999999999994</v>
      </c>
      <c r="F97" s="16">
        <v>77.474999999999994</v>
      </c>
      <c r="G97" s="16">
        <v>77.5</v>
      </c>
      <c r="H97" s="68">
        <f t="shared" si="11"/>
        <v>75.024201355275892</v>
      </c>
      <c r="I97" s="68">
        <f t="shared" si="12"/>
        <v>100.03226847370119</v>
      </c>
    </row>
    <row r="98" spans="1:9" ht="18.75">
      <c r="A98" s="44"/>
      <c r="B98" s="24" t="s">
        <v>101</v>
      </c>
      <c r="C98" s="7">
        <v>103.3</v>
      </c>
      <c r="D98" s="7">
        <v>103.3</v>
      </c>
      <c r="E98" s="16">
        <v>77.474999999999994</v>
      </c>
      <c r="F98" s="16">
        <v>77.474999999999994</v>
      </c>
      <c r="G98" s="16">
        <v>77.5</v>
      </c>
      <c r="H98" s="68">
        <f t="shared" si="11"/>
        <v>75.024201355275892</v>
      </c>
      <c r="I98" s="68">
        <f t="shared" si="12"/>
        <v>100.03226847370119</v>
      </c>
    </row>
    <row r="99" spans="1:9" ht="18.75">
      <c r="A99" s="44"/>
      <c r="B99" s="24" t="s">
        <v>102</v>
      </c>
      <c r="C99" s="7">
        <v>103.3</v>
      </c>
      <c r="D99" s="7">
        <v>103.3</v>
      </c>
      <c r="E99" s="16">
        <v>77.474999999999994</v>
      </c>
      <c r="F99" s="16">
        <v>77.474999999999994</v>
      </c>
      <c r="G99" s="16">
        <v>77.5</v>
      </c>
      <c r="H99" s="68">
        <f t="shared" si="11"/>
        <v>75.024201355275892</v>
      </c>
      <c r="I99" s="68">
        <f t="shared" si="12"/>
        <v>100.03226847370119</v>
      </c>
    </row>
    <row r="100" spans="1:9" ht="18.75">
      <c r="A100" s="44"/>
      <c r="B100" s="24" t="s">
        <v>103</v>
      </c>
      <c r="C100" s="7">
        <v>103.3</v>
      </c>
      <c r="D100" s="7">
        <v>103.3</v>
      </c>
      <c r="E100" s="16">
        <v>77.474999999999994</v>
      </c>
      <c r="F100" s="16">
        <v>77.474999999999994</v>
      </c>
      <c r="G100" s="16">
        <v>77.5</v>
      </c>
      <c r="H100" s="68">
        <f t="shared" si="11"/>
        <v>75.024201355275892</v>
      </c>
      <c r="I100" s="68">
        <f t="shared" si="12"/>
        <v>100.03226847370119</v>
      </c>
    </row>
    <row r="101" spans="1:9" ht="18.75">
      <c r="A101" s="45"/>
      <c r="B101" s="24" t="s">
        <v>104</v>
      </c>
      <c r="C101" s="7">
        <v>103.3</v>
      </c>
      <c r="D101" s="7">
        <v>103.3</v>
      </c>
      <c r="E101" s="16">
        <v>77.474999999999994</v>
      </c>
      <c r="F101" s="16">
        <v>77.474999999999994</v>
      </c>
      <c r="G101" s="16">
        <v>77.5</v>
      </c>
      <c r="H101" s="68">
        <f t="shared" si="11"/>
        <v>75.024201355275892</v>
      </c>
      <c r="I101" s="68">
        <f t="shared" si="12"/>
        <v>100.03226847370119</v>
      </c>
    </row>
    <row r="102" spans="1:9" ht="18.75">
      <c r="A102" s="45"/>
      <c r="B102" s="24" t="s">
        <v>105</v>
      </c>
      <c r="C102" s="7">
        <v>103.3</v>
      </c>
      <c r="D102" s="7">
        <v>103.3</v>
      </c>
      <c r="E102" s="16">
        <v>77.474999999999994</v>
      </c>
      <c r="F102" s="16">
        <v>77.474999999999994</v>
      </c>
      <c r="G102" s="16">
        <v>77.5</v>
      </c>
      <c r="H102" s="68">
        <f t="shared" si="11"/>
        <v>75.024201355275892</v>
      </c>
      <c r="I102" s="68">
        <f t="shared" si="12"/>
        <v>100.03226847370119</v>
      </c>
    </row>
    <row r="103" spans="1:9" ht="18.75">
      <c r="A103" s="45"/>
      <c r="B103" s="24" t="s">
        <v>106</v>
      </c>
      <c r="C103" s="7">
        <v>103.3</v>
      </c>
      <c r="D103" s="7">
        <v>103.3</v>
      </c>
      <c r="E103" s="16">
        <v>77.474999999999994</v>
      </c>
      <c r="F103" s="16">
        <v>77.474999999999994</v>
      </c>
      <c r="G103" s="16">
        <v>77.400000000000006</v>
      </c>
      <c r="H103" s="68">
        <f t="shared" si="11"/>
        <v>74.927395934172324</v>
      </c>
      <c r="I103" s="68">
        <f t="shared" si="12"/>
        <v>99.903194578896432</v>
      </c>
    </row>
    <row r="104" spans="1:9" ht="18.75">
      <c r="A104" s="45"/>
      <c r="B104" s="24" t="s">
        <v>107</v>
      </c>
      <c r="C104" s="7">
        <v>103.3</v>
      </c>
      <c r="D104" s="7">
        <v>103.3</v>
      </c>
      <c r="E104" s="16">
        <v>77.474999999999994</v>
      </c>
      <c r="F104" s="16">
        <v>77.474999999999994</v>
      </c>
      <c r="G104" s="16">
        <v>77.5</v>
      </c>
      <c r="H104" s="68">
        <f t="shared" si="11"/>
        <v>75.024201355275892</v>
      </c>
      <c r="I104" s="68">
        <f t="shared" si="12"/>
        <v>100.03226847370119</v>
      </c>
    </row>
    <row r="105" spans="1:9" ht="19.5" thickBot="1">
      <c r="A105" s="21"/>
      <c r="B105" s="31" t="s">
        <v>40</v>
      </c>
      <c r="C105" s="9">
        <f>SUM(C94:C104)</f>
        <v>1136.2999999999997</v>
      </c>
      <c r="D105" s="9">
        <f>SUM(D94:D104)</f>
        <v>1136.2999999999997</v>
      </c>
      <c r="E105" s="9">
        <f>SUM(E94:E104)</f>
        <v>852.22500000000014</v>
      </c>
      <c r="F105" s="69">
        <f>SUM(F94:F104)</f>
        <v>852.22500000000014</v>
      </c>
      <c r="G105" s="69">
        <f>SUM(G94:G104)</f>
        <v>852.19999999999993</v>
      </c>
      <c r="H105" s="73">
        <f t="shared" si="11"/>
        <v>74.99779987679311</v>
      </c>
      <c r="I105" s="73">
        <f t="shared" si="12"/>
        <v>99.99706650239078</v>
      </c>
    </row>
    <row r="106" spans="1:9" ht="18.75">
      <c r="A106" s="38" t="s">
        <v>13</v>
      </c>
      <c r="B106" s="23" t="s">
        <v>108</v>
      </c>
      <c r="C106" s="7">
        <v>281.2</v>
      </c>
      <c r="D106" s="7">
        <v>281.2</v>
      </c>
      <c r="E106" s="7">
        <v>220.6</v>
      </c>
      <c r="F106" s="16">
        <v>220.6</v>
      </c>
      <c r="G106" s="16">
        <v>220.6</v>
      </c>
      <c r="H106" s="67">
        <f t="shared" si="11"/>
        <v>78.449502133712656</v>
      </c>
      <c r="I106" s="67">
        <f t="shared" si="12"/>
        <v>100</v>
      </c>
    </row>
    <row r="107" spans="1:9" ht="18.75">
      <c r="A107" s="39"/>
      <c r="B107" s="24" t="s">
        <v>109</v>
      </c>
      <c r="C107" s="7">
        <v>281.2</v>
      </c>
      <c r="D107" s="7">
        <v>281.2</v>
      </c>
      <c r="E107" s="7">
        <v>220.6</v>
      </c>
      <c r="F107" s="16">
        <v>220.6</v>
      </c>
      <c r="G107" s="16">
        <v>220.6</v>
      </c>
      <c r="H107" s="68">
        <f t="shared" si="11"/>
        <v>78.449502133712656</v>
      </c>
      <c r="I107" s="68">
        <f t="shared" si="12"/>
        <v>100</v>
      </c>
    </row>
    <row r="108" spans="1:9" ht="19.5" thickBot="1">
      <c r="A108" s="21"/>
      <c r="B108" s="22" t="s">
        <v>40</v>
      </c>
      <c r="C108" s="9">
        <f>C106+C107</f>
        <v>562.4</v>
      </c>
      <c r="D108" s="9">
        <f>D106+D107</f>
        <v>562.4</v>
      </c>
      <c r="E108" s="9">
        <f t="shared" ref="E108:G108" si="19">E106+E107</f>
        <v>441.2</v>
      </c>
      <c r="F108" s="69">
        <f t="shared" ref="F108" si="20">F106+F107</f>
        <v>441.2</v>
      </c>
      <c r="G108" s="69">
        <f t="shared" si="19"/>
        <v>441.2</v>
      </c>
      <c r="H108" s="70">
        <f t="shared" si="11"/>
        <v>78.449502133712656</v>
      </c>
      <c r="I108" s="70">
        <f t="shared" si="12"/>
        <v>100</v>
      </c>
    </row>
    <row r="109" spans="1:9" ht="18.75">
      <c r="A109" s="38" t="s">
        <v>14</v>
      </c>
      <c r="B109" s="23" t="s">
        <v>110</v>
      </c>
      <c r="C109" s="7">
        <v>81.2</v>
      </c>
      <c r="D109" s="7">
        <v>81.2</v>
      </c>
      <c r="E109" s="7">
        <v>60.9</v>
      </c>
      <c r="F109" s="16">
        <v>60.9</v>
      </c>
      <c r="G109" s="16">
        <v>73.8</v>
      </c>
      <c r="H109" s="67">
        <f t="shared" si="11"/>
        <v>90.886699507389153</v>
      </c>
      <c r="I109" s="67">
        <f t="shared" si="12"/>
        <v>121.18226600985223</v>
      </c>
    </row>
    <row r="110" spans="1:9" ht="18.75">
      <c r="A110" s="39"/>
      <c r="B110" s="24" t="s">
        <v>111</v>
      </c>
      <c r="C110" s="7">
        <v>281.2</v>
      </c>
      <c r="D110" s="7">
        <v>281.2</v>
      </c>
      <c r="E110" s="7">
        <v>210.9</v>
      </c>
      <c r="F110" s="16">
        <v>210.9</v>
      </c>
      <c r="G110" s="16">
        <v>197.2</v>
      </c>
      <c r="H110" s="68">
        <f t="shared" si="11"/>
        <v>70.128022759601706</v>
      </c>
      <c r="I110" s="68">
        <f t="shared" si="12"/>
        <v>93.504030346135607</v>
      </c>
    </row>
    <row r="111" spans="1:9" ht="18.75">
      <c r="A111" s="39"/>
      <c r="B111" s="24" t="s">
        <v>112</v>
      </c>
      <c r="C111" s="7">
        <v>281.2</v>
      </c>
      <c r="D111" s="7">
        <v>281.2</v>
      </c>
      <c r="E111" s="7">
        <v>210.9</v>
      </c>
      <c r="F111" s="16">
        <v>210.9</v>
      </c>
      <c r="G111" s="16">
        <v>212.1</v>
      </c>
      <c r="H111" s="68">
        <f t="shared" si="11"/>
        <v>75.42674253200569</v>
      </c>
      <c r="I111" s="68">
        <f t="shared" si="12"/>
        <v>100.56899004267426</v>
      </c>
    </row>
    <row r="112" spans="1:9" ht="18.75">
      <c r="A112" s="39"/>
      <c r="B112" s="24" t="s">
        <v>113</v>
      </c>
      <c r="C112" s="7">
        <v>81.2</v>
      </c>
      <c r="D112" s="7">
        <v>81.2</v>
      </c>
      <c r="E112" s="7">
        <v>60.9</v>
      </c>
      <c r="F112" s="16">
        <v>60.9</v>
      </c>
      <c r="G112" s="16">
        <v>59.6</v>
      </c>
      <c r="H112" s="68">
        <f t="shared" si="11"/>
        <v>73.399014778325125</v>
      </c>
      <c r="I112" s="68">
        <f t="shared" si="12"/>
        <v>97.865353037766837</v>
      </c>
    </row>
    <row r="113" spans="1:9" ht="18.75">
      <c r="A113" s="39"/>
      <c r="B113" s="24" t="s">
        <v>114</v>
      </c>
      <c r="C113" s="7">
        <v>81.2</v>
      </c>
      <c r="D113" s="7">
        <v>81.2</v>
      </c>
      <c r="E113" s="7">
        <v>60.9</v>
      </c>
      <c r="F113" s="16">
        <v>60.9</v>
      </c>
      <c r="G113" s="16">
        <v>52.1</v>
      </c>
      <c r="H113" s="68">
        <f t="shared" si="11"/>
        <v>64.162561576354676</v>
      </c>
      <c r="I113" s="68">
        <f t="shared" si="12"/>
        <v>85.55008210180624</v>
      </c>
    </row>
    <row r="114" spans="1:9" ht="18.75">
      <c r="A114" s="39"/>
      <c r="B114" s="24" t="s">
        <v>115</v>
      </c>
      <c r="C114" s="7">
        <v>81.2</v>
      </c>
      <c r="D114" s="7">
        <v>81.2</v>
      </c>
      <c r="E114" s="7">
        <v>60.9</v>
      </c>
      <c r="F114" s="16">
        <v>60.9</v>
      </c>
      <c r="G114" s="16">
        <v>21</v>
      </c>
      <c r="H114" s="68">
        <f t="shared" si="11"/>
        <v>25.862068965517242</v>
      </c>
      <c r="I114" s="68">
        <f t="shared" si="12"/>
        <v>34.482758620689658</v>
      </c>
    </row>
    <row r="115" spans="1:9" ht="18.75">
      <c r="A115" s="39"/>
      <c r="B115" s="24" t="s">
        <v>116</v>
      </c>
      <c r="C115" s="7">
        <v>281.2</v>
      </c>
      <c r="D115" s="7">
        <v>281.2</v>
      </c>
      <c r="E115" s="7">
        <v>210.9</v>
      </c>
      <c r="F115" s="16">
        <v>210.9</v>
      </c>
      <c r="G115" s="16">
        <v>193.9</v>
      </c>
      <c r="H115" s="68">
        <f t="shared" si="11"/>
        <v>68.954480796586054</v>
      </c>
      <c r="I115" s="68">
        <f t="shared" si="12"/>
        <v>91.939307728781415</v>
      </c>
    </row>
    <row r="116" spans="1:9" ht="19.5" thickBot="1">
      <c r="A116" s="21"/>
      <c r="B116" s="22" t="s">
        <v>40</v>
      </c>
      <c r="C116" s="9">
        <f>C109+C110+C111+C112+C113+C114+C115</f>
        <v>1168.4000000000001</v>
      </c>
      <c r="D116" s="9">
        <f>D109+D110+D111+D112+D113+D114+D115</f>
        <v>1168.4000000000001</v>
      </c>
      <c r="E116" s="9">
        <f t="shared" ref="E116:G116" si="21">SUM(E109:E115)</f>
        <v>876.3</v>
      </c>
      <c r="F116" s="69">
        <f t="shared" ref="F116" si="22">SUM(F109:F115)</f>
        <v>876.3</v>
      </c>
      <c r="G116" s="69">
        <f t="shared" si="21"/>
        <v>809.7</v>
      </c>
      <c r="H116" s="70">
        <f t="shared" si="11"/>
        <v>69.299897295446769</v>
      </c>
      <c r="I116" s="70">
        <f t="shared" si="12"/>
        <v>92.399863060595706</v>
      </c>
    </row>
    <row r="117" spans="1:9" ht="18.75">
      <c r="A117" s="43" t="s">
        <v>1</v>
      </c>
      <c r="B117" s="23" t="s">
        <v>117</v>
      </c>
      <c r="C117" s="7">
        <v>103.3</v>
      </c>
      <c r="D117" s="7">
        <v>103.3</v>
      </c>
      <c r="E117" s="7">
        <v>77.474999999999994</v>
      </c>
      <c r="F117" s="16">
        <v>77.474999999999994</v>
      </c>
      <c r="G117" s="16">
        <v>77.400000000000006</v>
      </c>
      <c r="H117" s="67">
        <f t="shared" si="11"/>
        <v>74.927395934172324</v>
      </c>
      <c r="I117" s="67">
        <f t="shared" si="12"/>
        <v>99.903194578896432</v>
      </c>
    </row>
    <row r="118" spans="1:9" ht="18.75">
      <c r="A118" s="44"/>
      <c r="B118" s="24" t="s">
        <v>118</v>
      </c>
      <c r="C118" s="7">
        <v>103.3</v>
      </c>
      <c r="D118" s="7">
        <v>103.3</v>
      </c>
      <c r="E118" s="7">
        <v>77.474999999999994</v>
      </c>
      <c r="F118" s="16">
        <v>77.474999999999994</v>
      </c>
      <c r="G118" s="16">
        <v>77.400000000000006</v>
      </c>
      <c r="H118" s="68">
        <f t="shared" si="11"/>
        <v>74.927395934172324</v>
      </c>
      <c r="I118" s="68">
        <f t="shared" si="12"/>
        <v>99.903194578896432</v>
      </c>
    </row>
    <row r="119" spans="1:9" ht="18.75">
      <c r="A119" s="44"/>
      <c r="B119" s="25" t="s">
        <v>119</v>
      </c>
      <c r="C119" s="15">
        <v>103.3</v>
      </c>
      <c r="D119" s="15">
        <v>103.3</v>
      </c>
      <c r="E119" s="15">
        <v>77.474999999999994</v>
      </c>
      <c r="F119" s="63">
        <v>77.474999999999994</v>
      </c>
      <c r="G119" s="16">
        <v>77.400000000000006</v>
      </c>
      <c r="H119" s="71">
        <f t="shared" si="11"/>
        <v>74.927395934172324</v>
      </c>
      <c r="I119" s="71">
        <f t="shared" si="12"/>
        <v>99.903194578896432</v>
      </c>
    </row>
    <row r="120" spans="1:9" ht="18.75">
      <c r="A120" s="44"/>
      <c r="B120" s="23" t="s">
        <v>120</v>
      </c>
      <c r="C120" s="14">
        <v>103.3</v>
      </c>
      <c r="D120" s="14">
        <v>103.3</v>
      </c>
      <c r="E120" s="14">
        <v>77.474999999999994</v>
      </c>
      <c r="F120" s="64">
        <v>77.474999999999994</v>
      </c>
      <c r="G120" s="16">
        <v>77.400000000000006</v>
      </c>
      <c r="H120" s="67">
        <f t="shared" si="11"/>
        <v>74.927395934172324</v>
      </c>
      <c r="I120" s="67">
        <f t="shared" si="12"/>
        <v>99.903194578896432</v>
      </c>
    </row>
    <row r="121" spans="1:9" ht="18.75">
      <c r="A121" s="44"/>
      <c r="B121" s="24" t="s">
        <v>121</v>
      </c>
      <c r="C121" s="7">
        <v>103.3</v>
      </c>
      <c r="D121" s="7">
        <v>103.3</v>
      </c>
      <c r="E121" s="7">
        <v>77.474999999999994</v>
      </c>
      <c r="F121" s="16">
        <v>77.474999999999994</v>
      </c>
      <c r="G121" s="16">
        <v>77.400000000000006</v>
      </c>
      <c r="H121" s="68">
        <f t="shared" si="11"/>
        <v>74.927395934172324</v>
      </c>
      <c r="I121" s="68">
        <f t="shared" si="12"/>
        <v>99.903194578896432</v>
      </c>
    </row>
    <row r="122" spans="1:9" ht="18.75">
      <c r="A122" s="44"/>
      <c r="B122" s="24" t="s">
        <v>122</v>
      </c>
      <c r="C122" s="7">
        <v>103.3</v>
      </c>
      <c r="D122" s="7">
        <v>103.3</v>
      </c>
      <c r="E122" s="7">
        <v>77.474999999999994</v>
      </c>
      <c r="F122" s="16">
        <v>77.474999999999994</v>
      </c>
      <c r="G122" s="16">
        <v>77.400000000000006</v>
      </c>
      <c r="H122" s="68">
        <f t="shared" si="11"/>
        <v>74.927395934172324</v>
      </c>
      <c r="I122" s="68">
        <f t="shared" si="12"/>
        <v>99.903194578896432</v>
      </c>
    </row>
    <row r="123" spans="1:9" ht="18.75">
      <c r="A123" s="44"/>
      <c r="B123" s="24" t="s">
        <v>123</v>
      </c>
      <c r="C123" s="7">
        <v>355</v>
      </c>
      <c r="D123" s="7">
        <v>355</v>
      </c>
      <c r="E123" s="7">
        <v>266.25</v>
      </c>
      <c r="F123" s="16">
        <v>266.25</v>
      </c>
      <c r="G123" s="16">
        <v>266.7</v>
      </c>
      <c r="H123" s="68">
        <f t="shared" si="11"/>
        <v>75.126760563380273</v>
      </c>
      <c r="I123" s="68">
        <f t="shared" si="12"/>
        <v>100.16901408450704</v>
      </c>
    </row>
    <row r="124" spans="1:9" ht="18.75">
      <c r="A124" s="44"/>
      <c r="B124" s="24" t="s">
        <v>124</v>
      </c>
      <c r="C124" s="7">
        <v>103.3</v>
      </c>
      <c r="D124" s="7">
        <v>103.3</v>
      </c>
      <c r="E124" s="7">
        <v>77.474999999999994</v>
      </c>
      <c r="F124" s="16">
        <v>77.474999999999994</v>
      </c>
      <c r="G124" s="16">
        <v>77.400000000000006</v>
      </c>
      <c r="H124" s="68">
        <f t="shared" si="11"/>
        <v>74.927395934172324</v>
      </c>
      <c r="I124" s="68">
        <f t="shared" si="12"/>
        <v>99.903194578896432</v>
      </c>
    </row>
    <row r="125" spans="1:9" ht="18.75">
      <c r="A125" s="44"/>
      <c r="B125" s="24" t="s">
        <v>125</v>
      </c>
      <c r="C125" s="7">
        <v>103.3</v>
      </c>
      <c r="D125" s="7">
        <v>103.3</v>
      </c>
      <c r="E125" s="7">
        <v>77.474999999999994</v>
      </c>
      <c r="F125" s="16">
        <v>77.474999999999994</v>
      </c>
      <c r="G125" s="16">
        <v>77.400000000000006</v>
      </c>
      <c r="H125" s="68">
        <f t="shared" si="11"/>
        <v>74.927395934172324</v>
      </c>
      <c r="I125" s="68">
        <f t="shared" si="12"/>
        <v>99.903194578896432</v>
      </c>
    </row>
    <row r="126" spans="1:9" ht="18.75">
      <c r="A126" s="44"/>
      <c r="B126" s="24" t="s">
        <v>126</v>
      </c>
      <c r="C126" s="7">
        <v>103.3</v>
      </c>
      <c r="D126" s="7">
        <v>103.3</v>
      </c>
      <c r="E126" s="7">
        <v>77.474999999999994</v>
      </c>
      <c r="F126" s="16">
        <v>77.474999999999994</v>
      </c>
      <c r="G126" s="16">
        <v>77.400000000000006</v>
      </c>
      <c r="H126" s="68">
        <f t="shared" si="11"/>
        <v>74.927395934172324</v>
      </c>
      <c r="I126" s="68">
        <f t="shared" si="12"/>
        <v>99.903194578896432</v>
      </c>
    </row>
    <row r="127" spans="1:9" ht="18.75">
      <c r="A127" s="44"/>
      <c r="B127" s="24" t="s">
        <v>127</v>
      </c>
      <c r="C127" s="7">
        <v>103.3</v>
      </c>
      <c r="D127" s="7">
        <v>103.3</v>
      </c>
      <c r="E127" s="7">
        <v>77.474999999999994</v>
      </c>
      <c r="F127" s="16">
        <v>77.474999999999994</v>
      </c>
      <c r="G127" s="16">
        <v>77.400000000000006</v>
      </c>
      <c r="H127" s="68">
        <f t="shared" si="11"/>
        <v>74.927395934172324</v>
      </c>
      <c r="I127" s="68">
        <f t="shared" si="12"/>
        <v>99.903194578896432</v>
      </c>
    </row>
    <row r="128" spans="1:9" ht="18.75">
      <c r="A128" s="44"/>
      <c r="B128" s="24" t="s">
        <v>128</v>
      </c>
      <c r="C128" s="7">
        <v>103.3</v>
      </c>
      <c r="D128" s="7">
        <v>103.3</v>
      </c>
      <c r="E128" s="7">
        <v>77.474999999999994</v>
      </c>
      <c r="F128" s="16">
        <v>77.474999999999994</v>
      </c>
      <c r="G128" s="16">
        <v>77.400000000000006</v>
      </c>
      <c r="H128" s="68">
        <f t="shared" si="11"/>
        <v>74.927395934172324</v>
      </c>
      <c r="I128" s="68">
        <f t="shared" si="12"/>
        <v>99.903194578896432</v>
      </c>
    </row>
    <row r="129" spans="1:9" ht="18.75">
      <c r="A129" s="44"/>
      <c r="B129" s="24" t="s">
        <v>129</v>
      </c>
      <c r="C129" s="7">
        <v>355</v>
      </c>
      <c r="D129" s="7">
        <v>355</v>
      </c>
      <c r="E129" s="7">
        <v>266.25</v>
      </c>
      <c r="F129" s="16">
        <v>266.25</v>
      </c>
      <c r="G129" s="16">
        <v>266.60000000000002</v>
      </c>
      <c r="H129" s="68">
        <f t="shared" si="11"/>
        <v>75.098591549295776</v>
      </c>
      <c r="I129" s="68">
        <f t="shared" si="12"/>
        <v>100.13145539906102</v>
      </c>
    </row>
    <row r="130" spans="1:9" ht="19.5" thickBot="1">
      <c r="A130" s="21"/>
      <c r="B130" s="22" t="s">
        <v>40</v>
      </c>
      <c r="C130" s="9">
        <f>SUM(C117:C129)</f>
        <v>1846.2999999999997</v>
      </c>
      <c r="D130" s="9">
        <f>SUM(D117:D129)</f>
        <v>1846.2999999999997</v>
      </c>
      <c r="E130" s="9">
        <f>SUM(E117:E129)</f>
        <v>1384.7249999999999</v>
      </c>
      <c r="F130" s="69">
        <f>SUM(F117:F129)</f>
        <v>1384.7249999999999</v>
      </c>
      <c r="G130" s="69">
        <f>SUM(G117:G129)</f>
        <v>1384.6999999999998</v>
      </c>
      <c r="H130" s="70">
        <f t="shared" si="11"/>
        <v>74.998645940529713</v>
      </c>
      <c r="I130" s="70">
        <f t="shared" si="12"/>
        <v>99.998194587372936</v>
      </c>
    </row>
    <row r="131" spans="1:9" ht="18.75">
      <c r="A131" s="43" t="s">
        <v>15</v>
      </c>
      <c r="B131" s="33" t="s">
        <v>130</v>
      </c>
      <c r="C131" s="7">
        <v>81.2</v>
      </c>
      <c r="D131" s="7">
        <v>81.2</v>
      </c>
      <c r="E131" s="7">
        <v>60.9</v>
      </c>
      <c r="F131" s="16">
        <v>60.9</v>
      </c>
      <c r="G131" s="16">
        <v>47.3</v>
      </c>
      <c r="H131" s="67">
        <f t="shared" si="11"/>
        <v>58.251231527093594</v>
      </c>
      <c r="I131" s="67">
        <f t="shared" si="12"/>
        <v>77.66830870279145</v>
      </c>
    </row>
    <row r="132" spans="1:9" ht="18.75">
      <c r="A132" s="44"/>
      <c r="B132" s="24" t="s">
        <v>131</v>
      </c>
      <c r="C132" s="7">
        <v>81.2</v>
      </c>
      <c r="D132" s="7">
        <v>81.2</v>
      </c>
      <c r="E132" s="7">
        <v>60.9</v>
      </c>
      <c r="F132" s="16">
        <v>60.9</v>
      </c>
      <c r="G132" s="16">
        <v>52.6</v>
      </c>
      <c r="H132" s="68">
        <f t="shared" si="11"/>
        <v>64.778325123152712</v>
      </c>
      <c r="I132" s="68">
        <f t="shared" si="12"/>
        <v>86.371100164203625</v>
      </c>
    </row>
    <row r="133" spans="1:9" ht="18.75">
      <c r="A133" s="44"/>
      <c r="B133" s="24" t="s">
        <v>132</v>
      </c>
      <c r="C133" s="7">
        <v>281.2</v>
      </c>
      <c r="D133" s="7">
        <v>281.2</v>
      </c>
      <c r="E133" s="7">
        <v>210.9</v>
      </c>
      <c r="F133" s="16">
        <v>210.9</v>
      </c>
      <c r="G133" s="16">
        <v>203.9</v>
      </c>
      <c r="H133" s="68">
        <f t="shared" si="11"/>
        <v>72.510668563300158</v>
      </c>
      <c r="I133" s="68">
        <f t="shared" si="12"/>
        <v>96.680891417733534</v>
      </c>
    </row>
    <row r="134" spans="1:9" ht="18.75">
      <c r="A134" s="44"/>
      <c r="B134" s="24" t="s">
        <v>133</v>
      </c>
      <c r="C134" s="7">
        <v>281.2</v>
      </c>
      <c r="D134" s="7">
        <v>281.2</v>
      </c>
      <c r="E134" s="7">
        <v>210.9</v>
      </c>
      <c r="F134" s="16">
        <v>210.9</v>
      </c>
      <c r="G134" s="16">
        <v>216.8</v>
      </c>
      <c r="H134" s="68">
        <f t="shared" si="11"/>
        <v>77.098150782361316</v>
      </c>
      <c r="I134" s="68">
        <f t="shared" si="12"/>
        <v>102.79753437648176</v>
      </c>
    </row>
    <row r="135" spans="1:9" ht="18.75">
      <c r="A135" s="44"/>
      <c r="B135" s="24" t="s">
        <v>134</v>
      </c>
      <c r="C135" s="7">
        <v>281.2</v>
      </c>
      <c r="D135" s="7">
        <v>281.2</v>
      </c>
      <c r="E135" s="7">
        <v>210.9</v>
      </c>
      <c r="F135" s="16">
        <v>210.9</v>
      </c>
      <c r="G135" s="16">
        <v>165.9</v>
      </c>
      <c r="H135" s="68">
        <f t="shared" ref="H135:H197" si="23">G135/D135*100</f>
        <v>58.997155049786635</v>
      </c>
      <c r="I135" s="68">
        <f t="shared" ref="I135:I196" si="24">G135/E135*100</f>
        <v>78.662873399715508</v>
      </c>
    </row>
    <row r="136" spans="1:9" ht="18.75">
      <c r="A136" s="44"/>
      <c r="B136" s="24" t="s">
        <v>135</v>
      </c>
      <c r="C136" s="7">
        <v>81.2</v>
      </c>
      <c r="D136" s="7">
        <v>81.2</v>
      </c>
      <c r="E136" s="7">
        <v>60.9</v>
      </c>
      <c r="F136" s="16">
        <v>60.9</v>
      </c>
      <c r="G136" s="16">
        <v>39.9</v>
      </c>
      <c r="H136" s="68">
        <f t="shared" si="23"/>
        <v>49.137931034482754</v>
      </c>
      <c r="I136" s="68">
        <f t="shared" si="24"/>
        <v>65.517241379310349</v>
      </c>
    </row>
    <row r="137" spans="1:9" ht="18.75">
      <c r="A137" s="44"/>
      <c r="B137" s="24" t="s">
        <v>136</v>
      </c>
      <c r="C137" s="7">
        <v>281.2</v>
      </c>
      <c r="D137" s="7">
        <v>281.2</v>
      </c>
      <c r="E137" s="7">
        <v>210.9</v>
      </c>
      <c r="F137" s="16">
        <v>210.9</v>
      </c>
      <c r="G137" s="16">
        <v>182.9</v>
      </c>
      <c r="H137" s="68">
        <f t="shared" si="23"/>
        <v>65.042674253200573</v>
      </c>
      <c r="I137" s="68">
        <f t="shared" si="24"/>
        <v>86.723565670934093</v>
      </c>
    </row>
    <row r="138" spans="1:9" ht="18.75">
      <c r="A138" s="44"/>
      <c r="B138" s="24" t="s">
        <v>137</v>
      </c>
      <c r="C138" s="7">
        <v>81.2</v>
      </c>
      <c r="D138" s="7">
        <v>81.2</v>
      </c>
      <c r="E138" s="7">
        <v>60.9</v>
      </c>
      <c r="F138" s="16">
        <v>60.9</v>
      </c>
      <c r="G138" s="16">
        <v>48.5</v>
      </c>
      <c r="H138" s="68">
        <f t="shared" si="23"/>
        <v>59.729064039408861</v>
      </c>
      <c r="I138" s="68">
        <f t="shared" si="24"/>
        <v>79.638752052545158</v>
      </c>
    </row>
    <row r="139" spans="1:9" ht="18.75">
      <c r="A139" s="44"/>
      <c r="B139" s="24" t="s">
        <v>138</v>
      </c>
      <c r="C139" s="7">
        <v>281.2</v>
      </c>
      <c r="D139" s="7">
        <v>281.2</v>
      </c>
      <c r="E139" s="7">
        <v>210.9</v>
      </c>
      <c r="F139" s="16">
        <v>210.9</v>
      </c>
      <c r="G139" s="16">
        <v>265</v>
      </c>
      <c r="H139" s="68">
        <f t="shared" si="23"/>
        <v>94.23897581792319</v>
      </c>
      <c r="I139" s="68">
        <f t="shared" si="24"/>
        <v>125.65196775723091</v>
      </c>
    </row>
    <row r="140" spans="1:9" ht="18.75">
      <c r="A140" s="44"/>
      <c r="B140" s="24" t="s">
        <v>139</v>
      </c>
      <c r="C140" s="7">
        <v>81.2</v>
      </c>
      <c r="D140" s="7">
        <v>81.2</v>
      </c>
      <c r="E140" s="7">
        <v>60.9</v>
      </c>
      <c r="F140" s="16">
        <v>60.9</v>
      </c>
      <c r="G140" s="16">
        <v>45.1</v>
      </c>
      <c r="H140" s="68">
        <f t="shared" si="23"/>
        <v>55.541871921182263</v>
      </c>
      <c r="I140" s="68">
        <f t="shared" si="24"/>
        <v>74.055829228243027</v>
      </c>
    </row>
    <row r="141" spans="1:9" ht="18.75">
      <c r="A141" s="44"/>
      <c r="B141" s="24" t="s">
        <v>140</v>
      </c>
      <c r="C141" s="7">
        <v>81.2</v>
      </c>
      <c r="D141" s="7">
        <v>81.2</v>
      </c>
      <c r="E141" s="7">
        <v>60.9</v>
      </c>
      <c r="F141" s="16">
        <v>60.9</v>
      </c>
      <c r="G141" s="16">
        <v>56.8</v>
      </c>
      <c r="H141" s="68">
        <f t="shared" si="23"/>
        <v>69.950738916256157</v>
      </c>
      <c r="I141" s="68">
        <f t="shared" si="24"/>
        <v>93.267651888341547</v>
      </c>
    </row>
    <row r="142" spans="1:9" ht="18.75">
      <c r="A142" s="44"/>
      <c r="B142" s="24" t="s">
        <v>141</v>
      </c>
      <c r="C142" s="7">
        <v>81.2</v>
      </c>
      <c r="D142" s="7">
        <v>81.2</v>
      </c>
      <c r="E142" s="7">
        <v>60.9</v>
      </c>
      <c r="F142" s="16">
        <v>60.9</v>
      </c>
      <c r="G142" s="16">
        <v>50.2</v>
      </c>
      <c r="H142" s="68">
        <f t="shared" si="23"/>
        <v>61.822660098522164</v>
      </c>
      <c r="I142" s="68">
        <f t="shared" si="24"/>
        <v>82.430213464696237</v>
      </c>
    </row>
    <row r="143" spans="1:9" ht="18.75">
      <c r="A143" s="44"/>
      <c r="B143" s="23" t="s">
        <v>142</v>
      </c>
      <c r="C143" s="14">
        <v>81.2</v>
      </c>
      <c r="D143" s="14">
        <v>81.2</v>
      </c>
      <c r="E143" s="7">
        <v>60.9</v>
      </c>
      <c r="F143" s="16">
        <v>60.9</v>
      </c>
      <c r="G143" s="64">
        <v>39.9</v>
      </c>
      <c r="H143" s="67">
        <f t="shared" si="23"/>
        <v>49.137931034482754</v>
      </c>
      <c r="I143" s="67">
        <f t="shared" si="24"/>
        <v>65.517241379310349</v>
      </c>
    </row>
    <row r="144" spans="1:9" ht="19.5" thickBot="1">
      <c r="A144" s="21"/>
      <c r="B144" s="31" t="s">
        <v>40</v>
      </c>
      <c r="C144" s="9">
        <f>SUM(C131:C143)</f>
        <v>2055.6000000000004</v>
      </c>
      <c r="D144" s="9">
        <f>SUM(D131:D143)</f>
        <v>2055.6000000000004</v>
      </c>
      <c r="E144" s="9">
        <f>SUM(E131:E143)</f>
        <v>1541.7000000000005</v>
      </c>
      <c r="F144" s="69">
        <f>SUM(F131:F143)</f>
        <v>1541.7000000000005</v>
      </c>
      <c r="G144" s="69">
        <f>SUM(G131:G143)</f>
        <v>1414.8</v>
      </c>
      <c r="H144" s="70">
        <f t="shared" si="23"/>
        <v>68.826619964973716</v>
      </c>
      <c r="I144" s="70">
        <f t="shared" si="24"/>
        <v>91.768826619964941</v>
      </c>
    </row>
    <row r="145" spans="1:9" ht="18.75">
      <c r="A145" s="38" t="s">
        <v>2</v>
      </c>
      <c r="B145" s="23" t="s">
        <v>143</v>
      </c>
      <c r="C145" s="7">
        <v>281.2</v>
      </c>
      <c r="D145" s="7">
        <v>281.2</v>
      </c>
      <c r="E145" s="7">
        <v>221.1</v>
      </c>
      <c r="F145" s="16">
        <v>221.1</v>
      </c>
      <c r="G145" s="16">
        <v>230.4</v>
      </c>
      <c r="H145" s="67">
        <f t="shared" si="23"/>
        <v>81.934566145092475</v>
      </c>
      <c r="I145" s="67">
        <f t="shared" si="24"/>
        <v>104.20624151967436</v>
      </c>
    </row>
    <row r="146" spans="1:9" ht="18.75">
      <c r="A146" s="39"/>
      <c r="B146" s="24" t="s">
        <v>56</v>
      </c>
      <c r="C146" s="7">
        <v>281.2</v>
      </c>
      <c r="D146" s="7">
        <v>281.2</v>
      </c>
      <c r="E146" s="7">
        <v>221.1</v>
      </c>
      <c r="F146" s="16">
        <v>221.1</v>
      </c>
      <c r="G146" s="16">
        <v>210.8</v>
      </c>
      <c r="H146" s="68">
        <f t="shared" si="23"/>
        <v>74.964438122332865</v>
      </c>
      <c r="I146" s="68">
        <f t="shared" si="24"/>
        <v>95.341474445952073</v>
      </c>
    </row>
    <row r="147" spans="1:9" ht="18.75">
      <c r="A147" s="39"/>
      <c r="B147" s="24" t="s">
        <v>144</v>
      </c>
      <c r="C147" s="7">
        <v>281.2</v>
      </c>
      <c r="D147" s="7">
        <v>281.2</v>
      </c>
      <c r="E147" s="7">
        <v>221.1</v>
      </c>
      <c r="F147" s="16">
        <v>221.1</v>
      </c>
      <c r="G147" s="16">
        <v>199.2</v>
      </c>
      <c r="H147" s="68">
        <f t="shared" si="23"/>
        <v>70.839260312944518</v>
      </c>
      <c r="I147" s="68">
        <f t="shared" si="24"/>
        <v>90.094979647218452</v>
      </c>
    </row>
    <row r="148" spans="1:9" ht="18.75">
      <c r="A148" s="39"/>
      <c r="B148" s="24" t="s">
        <v>145</v>
      </c>
      <c r="C148" s="7">
        <v>281.2</v>
      </c>
      <c r="D148" s="7">
        <v>281.2</v>
      </c>
      <c r="E148" s="7">
        <v>221.1</v>
      </c>
      <c r="F148" s="16">
        <v>221.1</v>
      </c>
      <c r="G148" s="16">
        <v>227.3</v>
      </c>
      <c r="H148" s="68">
        <f t="shared" si="23"/>
        <v>80.832147937411108</v>
      </c>
      <c r="I148" s="68">
        <f t="shared" si="24"/>
        <v>102.80416101311624</v>
      </c>
    </row>
    <row r="149" spans="1:9" ht="18.75">
      <c r="A149" s="39"/>
      <c r="B149" s="24" t="s">
        <v>146</v>
      </c>
      <c r="C149" s="7">
        <v>81.2</v>
      </c>
      <c r="D149" s="7">
        <v>81.2</v>
      </c>
      <c r="E149" s="7">
        <v>63.58</v>
      </c>
      <c r="F149" s="16">
        <v>63.58</v>
      </c>
      <c r="G149" s="16">
        <v>60.9</v>
      </c>
      <c r="H149" s="68">
        <f t="shared" si="23"/>
        <v>75</v>
      </c>
      <c r="I149" s="68">
        <f t="shared" si="24"/>
        <v>95.784837999370879</v>
      </c>
    </row>
    <row r="150" spans="1:9" ht="18.75">
      <c r="A150" s="39"/>
      <c r="B150" s="24" t="s">
        <v>147</v>
      </c>
      <c r="C150" s="7">
        <v>81.2</v>
      </c>
      <c r="D150" s="7">
        <v>81.2</v>
      </c>
      <c r="E150" s="7">
        <v>63.58</v>
      </c>
      <c r="F150" s="16">
        <v>63.58</v>
      </c>
      <c r="G150" s="16">
        <v>60.9</v>
      </c>
      <c r="H150" s="68">
        <f t="shared" si="23"/>
        <v>75</v>
      </c>
      <c r="I150" s="68">
        <f t="shared" si="24"/>
        <v>95.784837999370879</v>
      </c>
    </row>
    <row r="151" spans="1:9" ht="18.75">
      <c r="A151" s="39"/>
      <c r="B151" s="24" t="s">
        <v>148</v>
      </c>
      <c r="C151" s="7">
        <v>281.2</v>
      </c>
      <c r="D151" s="7">
        <v>281.2</v>
      </c>
      <c r="E151" s="7">
        <v>221.1</v>
      </c>
      <c r="F151" s="16">
        <v>221.1</v>
      </c>
      <c r="G151" s="16">
        <v>224.1</v>
      </c>
      <c r="H151" s="68">
        <f t="shared" si="23"/>
        <v>79.694167852062591</v>
      </c>
      <c r="I151" s="68">
        <f t="shared" si="24"/>
        <v>101.35685210312076</v>
      </c>
    </row>
    <row r="152" spans="1:9" ht="18.75">
      <c r="A152" s="39"/>
      <c r="B152" s="24" t="s">
        <v>149</v>
      </c>
      <c r="C152" s="7">
        <v>103.3</v>
      </c>
      <c r="D152" s="7">
        <v>103.3</v>
      </c>
      <c r="E152" s="7">
        <v>80.715000000000003</v>
      </c>
      <c r="F152" s="16">
        <v>80.715000000000003</v>
      </c>
      <c r="G152" s="16">
        <v>77.5</v>
      </c>
      <c r="H152" s="68">
        <f t="shared" si="23"/>
        <v>75.024201355275892</v>
      </c>
      <c r="I152" s="68">
        <f t="shared" si="24"/>
        <v>96.016849408412313</v>
      </c>
    </row>
    <row r="153" spans="1:9" ht="18.75">
      <c r="A153" s="39"/>
      <c r="B153" s="24" t="s">
        <v>150</v>
      </c>
      <c r="C153" s="7">
        <v>281.2</v>
      </c>
      <c r="D153" s="7">
        <v>281.2</v>
      </c>
      <c r="E153" s="7">
        <v>221.1</v>
      </c>
      <c r="F153" s="16">
        <v>221.1</v>
      </c>
      <c r="G153" s="16">
        <v>183.4</v>
      </c>
      <c r="H153" s="68">
        <f t="shared" si="23"/>
        <v>65.220483641536276</v>
      </c>
      <c r="I153" s="68">
        <f t="shared" si="24"/>
        <v>82.948891904115783</v>
      </c>
    </row>
    <row r="154" spans="1:9" ht="18.75">
      <c r="A154" s="39"/>
      <c r="B154" s="24" t="s">
        <v>151</v>
      </c>
      <c r="C154" s="7">
        <v>281.2</v>
      </c>
      <c r="D154" s="7">
        <v>281.2</v>
      </c>
      <c r="E154" s="7">
        <v>221.1</v>
      </c>
      <c r="F154" s="16">
        <v>221.1</v>
      </c>
      <c r="G154" s="16">
        <v>223.6</v>
      </c>
      <c r="H154" s="68">
        <f t="shared" si="23"/>
        <v>79.516358463726888</v>
      </c>
      <c r="I154" s="68">
        <f t="shared" si="24"/>
        <v>101.13071008593397</v>
      </c>
    </row>
    <row r="155" spans="1:9" ht="19.5" thickBot="1">
      <c r="A155" s="21"/>
      <c r="B155" s="22" t="s">
        <v>40</v>
      </c>
      <c r="C155" s="9">
        <f>C145+C146+C147+C148+C149+C150+C151+C152+C153+C154</f>
        <v>2234.1</v>
      </c>
      <c r="D155" s="9">
        <f>D145+D146+D147+D148+D149+D150+D151+D152+D153+D154</f>
        <v>2234.1</v>
      </c>
      <c r="E155" s="9">
        <f t="shared" ref="E155:G155" si="25">SUM(E145:E154)</f>
        <v>1755.5749999999998</v>
      </c>
      <c r="F155" s="69">
        <f t="shared" ref="F155" si="26">SUM(F145:F154)</f>
        <v>1755.5749999999998</v>
      </c>
      <c r="G155" s="69">
        <f t="shared" si="25"/>
        <v>1698.1</v>
      </c>
      <c r="H155" s="70">
        <f t="shared" si="23"/>
        <v>76.008235978693889</v>
      </c>
      <c r="I155" s="70">
        <f t="shared" si="24"/>
        <v>96.726143856001599</v>
      </c>
    </row>
    <row r="156" spans="1:9" ht="18.75">
      <c r="A156" s="43" t="s">
        <v>16</v>
      </c>
      <c r="B156" s="32" t="s">
        <v>152</v>
      </c>
      <c r="C156" s="7">
        <v>81.2</v>
      </c>
      <c r="D156" s="7">
        <v>81.2</v>
      </c>
      <c r="E156" s="7">
        <v>60.9</v>
      </c>
      <c r="F156" s="16">
        <v>60.9</v>
      </c>
      <c r="G156" s="16">
        <v>60.9</v>
      </c>
      <c r="H156" s="67">
        <f t="shared" si="23"/>
        <v>75</v>
      </c>
      <c r="I156" s="67">
        <f t="shared" si="24"/>
        <v>100</v>
      </c>
    </row>
    <row r="157" spans="1:9" ht="18.75">
      <c r="A157" s="44"/>
      <c r="B157" s="24" t="s">
        <v>153</v>
      </c>
      <c r="C157" s="7">
        <v>81.2</v>
      </c>
      <c r="D157" s="7">
        <v>81.2</v>
      </c>
      <c r="E157" s="7">
        <v>60.9</v>
      </c>
      <c r="F157" s="16">
        <v>60.9</v>
      </c>
      <c r="G157" s="16">
        <v>60.9</v>
      </c>
      <c r="H157" s="68">
        <f t="shared" si="23"/>
        <v>75</v>
      </c>
      <c r="I157" s="68">
        <f t="shared" si="24"/>
        <v>100</v>
      </c>
    </row>
    <row r="158" spans="1:9" ht="18.75">
      <c r="A158" s="44"/>
      <c r="B158" s="24" t="s">
        <v>154</v>
      </c>
      <c r="C158" s="7">
        <v>81.2</v>
      </c>
      <c r="D158" s="7">
        <v>81.2</v>
      </c>
      <c r="E158" s="7">
        <v>60.9</v>
      </c>
      <c r="F158" s="16">
        <v>60.9</v>
      </c>
      <c r="G158" s="16">
        <v>60.9</v>
      </c>
      <c r="H158" s="68">
        <f t="shared" si="23"/>
        <v>75</v>
      </c>
      <c r="I158" s="68">
        <f t="shared" si="24"/>
        <v>100</v>
      </c>
    </row>
    <row r="159" spans="1:9" ht="18.75">
      <c r="A159" s="44"/>
      <c r="B159" s="24" t="s">
        <v>155</v>
      </c>
      <c r="C159" s="7">
        <v>81.2</v>
      </c>
      <c r="D159" s="7">
        <v>81.2</v>
      </c>
      <c r="E159" s="7">
        <v>60.9</v>
      </c>
      <c r="F159" s="16">
        <v>60.9</v>
      </c>
      <c r="G159" s="16">
        <v>60.9</v>
      </c>
      <c r="H159" s="68">
        <f t="shared" si="23"/>
        <v>75</v>
      </c>
      <c r="I159" s="68">
        <f t="shared" si="24"/>
        <v>100</v>
      </c>
    </row>
    <row r="160" spans="1:9" ht="18.75">
      <c r="A160" s="44"/>
      <c r="B160" s="24" t="s">
        <v>156</v>
      </c>
      <c r="C160" s="7">
        <v>281.2</v>
      </c>
      <c r="D160" s="7">
        <v>281.2</v>
      </c>
      <c r="E160" s="7">
        <v>210.9</v>
      </c>
      <c r="F160" s="16">
        <v>210.9</v>
      </c>
      <c r="G160" s="16">
        <v>210.9</v>
      </c>
      <c r="H160" s="68">
        <f t="shared" si="23"/>
        <v>75</v>
      </c>
      <c r="I160" s="68">
        <f t="shared" si="24"/>
        <v>100</v>
      </c>
    </row>
    <row r="161" spans="1:9" ht="18.75">
      <c r="A161" s="44"/>
      <c r="B161" s="24" t="s">
        <v>157</v>
      </c>
      <c r="C161" s="7">
        <v>81.2</v>
      </c>
      <c r="D161" s="7">
        <v>81.2</v>
      </c>
      <c r="E161" s="7">
        <v>60.9</v>
      </c>
      <c r="F161" s="16">
        <v>60.9</v>
      </c>
      <c r="G161" s="16">
        <v>60.9</v>
      </c>
      <c r="H161" s="68">
        <f t="shared" si="23"/>
        <v>75</v>
      </c>
      <c r="I161" s="68">
        <f t="shared" si="24"/>
        <v>100</v>
      </c>
    </row>
    <row r="162" spans="1:9" ht="18.75">
      <c r="A162" s="44"/>
      <c r="B162" s="24" t="s">
        <v>158</v>
      </c>
      <c r="C162" s="7">
        <v>81.2</v>
      </c>
      <c r="D162" s="7">
        <v>81.2</v>
      </c>
      <c r="E162" s="7">
        <v>60.9</v>
      </c>
      <c r="F162" s="16">
        <v>60.9</v>
      </c>
      <c r="G162" s="16">
        <v>60.9</v>
      </c>
      <c r="H162" s="68">
        <f t="shared" si="23"/>
        <v>75</v>
      </c>
      <c r="I162" s="68">
        <f t="shared" si="24"/>
        <v>100</v>
      </c>
    </row>
    <row r="163" spans="1:9" ht="18.75">
      <c r="A163" s="44"/>
      <c r="B163" s="24" t="s">
        <v>159</v>
      </c>
      <c r="C163" s="7">
        <v>81.2</v>
      </c>
      <c r="D163" s="7">
        <v>81.2</v>
      </c>
      <c r="E163" s="7">
        <v>60.9</v>
      </c>
      <c r="F163" s="16">
        <v>60.9</v>
      </c>
      <c r="G163" s="16">
        <v>60.9</v>
      </c>
      <c r="H163" s="68">
        <f t="shared" si="23"/>
        <v>75</v>
      </c>
      <c r="I163" s="68">
        <f t="shared" si="24"/>
        <v>100</v>
      </c>
    </row>
    <row r="164" spans="1:9" ht="18.75">
      <c r="A164" s="44"/>
      <c r="B164" s="24" t="s">
        <v>190</v>
      </c>
      <c r="C164" s="7">
        <v>562.4</v>
      </c>
      <c r="D164" s="7">
        <v>562.4</v>
      </c>
      <c r="E164" s="7">
        <v>421.8</v>
      </c>
      <c r="F164" s="16">
        <v>421.8</v>
      </c>
      <c r="G164" s="16">
        <v>421.8</v>
      </c>
      <c r="H164" s="68">
        <f t="shared" si="23"/>
        <v>75</v>
      </c>
      <c r="I164" s="68">
        <f t="shared" si="24"/>
        <v>100</v>
      </c>
    </row>
    <row r="165" spans="1:9" ht="18.75">
      <c r="A165" s="44"/>
      <c r="B165" s="24" t="s">
        <v>160</v>
      </c>
      <c r="C165" s="7">
        <v>81.2</v>
      </c>
      <c r="D165" s="7">
        <v>81.2</v>
      </c>
      <c r="E165" s="7">
        <v>60.9</v>
      </c>
      <c r="F165" s="16">
        <v>60.9</v>
      </c>
      <c r="G165" s="16">
        <v>60.9</v>
      </c>
      <c r="H165" s="68">
        <f t="shared" si="23"/>
        <v>75</v>
      </c>
      <c r="I165" s="68">
        <f t="shared" si="24"/>
        <v>100</v>
      </c>
    </row>
    <row r="166" spans="1:9" ht="18.75">
      <c r="A166" s="44"/>
      <c r="B166" s="25" t="s">
        <v>161</v>
      </c>
      <c r="C166" s="15">
        <v>81.2</v>
      </c>
      <c r="D166" s="15">
        <v>81.2</v>
      </c>
      <c r="E166" s="7">
        <v>60.9</v>
      </c>
      <c r="F166" s="16">
        <v>60.9</v>
      </c>
      <c r="G166" s="16">
        <v>60.9</v>
      </c>
      <c r="H166" s="71">
        <f t="shared" si="23"/>
        <v>75</v>
      </c>
      <c r="I166" s="71">
        <f t="shared" si="24"/>
        <v>100</v>
      </c>
    </row>
    <row r="167" spans="1:9" ht="18.75">
      <c r="A167" s="44"/>
      <c r="B167" s="23" t="s">
        <v>162</v>
      </c>
      <c r="C167" s="14">
        <v>81.2</v>
      </c>
      <c r="D167" s="14">
        <v>81.2</v>
      </c>
      <c r="E167" s="7">
        <v>60.9</v>
      </c>
      <c r="F167" s="16">
        <v>60.9</v>
      </c>
      <c r="G167" s="16">
        <v>60.9</v>
      </c>
      <c r="H167" s="67">
        <f t="shared" si="23"/>
        <v>75</v>
      </c>
      <c r="I167" s="67">
        <f t="shared" si="24"/>
        <v>100</v>
      </c>
    </row>
    <row r="168" spans="1:9" ht="18.75">
      <c r="A168" s="44"/>
      <c r="B168" s="24" t="s">
        <v>163</v>
      </c>
      <c r="C168" s="7">
        <v>81.2</v>
      </c>
      <c r="D168" s="7">
        <v>81.2</v>
      </c>
      <c r="E168" s="7">
        <v>60.9</v>
      </c>
      <c r="F168" s="16">
        <v>60.9</v>
      </c>
      <c r="G168" s="16">
        <v>60.9</v>
      </c>
      <c r="H168" s="68">
        <f t="shared" si="23"/>
        <v>75</v>
      </c>
      <c r="I168" s="68">
        <f t="shared" si="24"/>
        <v>100</v>
      </c>
    </row>
    <row r="169" spans="1:9" ht="18.75">
      <c r="A169" s="44"/>
      <c r="B169" s="24" t="s">
        <v>164</v>
      </c>
      <c r="C169" s="7">
        <v>81.2</v>
      </c>
      <c r="D169" s="7">
        <v>81.2</v>
      </c>
      <c r="E169" s="7">
        <v>60.9</v>
      </c>
      <c r="F169" s="16">
        <v>60.9</v>
      </c>
      <c r="G169" s="16">
        <v>60.9</v>
      </c>
      <c r="H169" s="68">
        <f t="shared" si="23"/>
        <v>75</v>
      </c>
      <c r="I169" s="68">
        <f t="shared" si="24"/>
        <v>100</v>
      </c>
    </row>
    <row r="170" spans="1:9" ht="18.75">
      <c r="A170" s="44"/>
      <c r="B170" s="24" t="s">
        <v>165</v>
      </c>
      <c r="C170" s="7">
        <v>81.2</v>
      </c>
      <c r="D170" s="7">
        <v>81.2</v>
      </c>
      <c r="E170" s="7">
        <v>60.9</v>
      </c>
      <c r="F170" s="16">
        <v>60.9</v>
      </c>
      <c r="G170" s="16">
        <v>60.9</v>
      </c>
      <c r="H170" s="68">
        <f t="shared" si="23"/>
        <v>75</v>
      </c>
      <c r="I170" s="68">
        <f t="shared" si="24"/>
        <v>100</v>
      </c>
    </row>
    <row r="171" spans="1:9" ht="18.75">
      <c r="A171" s="44"/>
      <c r="B171" s="24" t="s">
        <v>166</v>
      </c>
      <c r="C171" s="7">
        <v>281.2</v>
      </c>
      <c r="D171" s="7">
        <v>281.2</v>
      </c>
      <c r="E171" s="7">
        <v>210.9</v>
      </c>
      <c r="F171" s="16">
        <v>210.9</v>
      </c>
      <c r="G171" s="16">
        <v>210.9</v>
      </c>
      <c r="H171" s="68">
        <f t="shared" si="23"/>
        <v>75</v>
      </c>
      <c r="I171" s="68">
        <f t="shared" si="24"/>
        <v>100</v>
      </c>
    </row>
    <row r="172" spans="1:9" ht="19.5" thickBot="1">
      <c r="A172" s="21"/>
      <c r="B172" s="31" t="s">
        <v>40</v>
      </c>
      <c r="C172" s="9">
        <f>SUM(C156:C171)</f>
        <v>2180.4</v>
      </c>
      <c r="D172" s="9">
        <f>SUM(D156:D171)</f>
        <v>2180.4</v>
      </c>
      <c r="E172" s="9">
        <f t="shared" ref="E172:G172" si="27">SUM(E156:E171)</f>
        <v>1635.3000000000006</v>
      </c>
      <c r="F172" s="69">
        <f t="shared" ref="F172" si="28">SUM(F156:F171)</f>
        <v>1635.3000000000006</v>
      </c>
      <c r="G172" s="69">
        <f t="shared" si="27"/>
        <v>1635.3000000000006</v>
      </c>
      <c r="H172" s="70">
        <f t="shared" si="23"/>
        <v>75.000000000000028</v>
      </c>
      <c r="I172" s="70">
        <f t="shared" si="24"/>
        <v>100</v>
      </c>
    </row>
    <row r="173" spans="1:9" ht="18.75">
      <c r="A173" s="38" t="s">
        <v>17</v>
      </c>
      <c r="B173" s="23" t="s">
        <v>167</v>
      </c>
      <c r="C173" s="7">
        <v>81.2</v>
      </c>
      <c r="D173" s="7">
        <v>81.2</v>
      </c>
      <c r="E173" s="7">
        <v>62.53</v>
      </c>
      <c r="F173" s="16">
        <v>62.53</v>
      </c>
      <c r="G173" s="16">
        <v>52.2</v>
      </c>
      <c r="H173" s="67">
        <f t="shared" si="23"/>
        <v>64.285714285714292</v>
      </c>
      <c r="I173" s="67">
        <f t="shared" si="24"/>
        <v>83.479929633775797</v>
      </c>
    </row>
    <row r="174" spans="1:9" ht="18.75">
      <c r="A174" s="39"/>
      <c r="B174" s="24" t="s">
        <v>45</v>
      </c>
      <c r="C174" s="7">
        <v>81.2</v>
      </c>
      <c r="D174" s="7">
        <v>81.2</v>
      </c>
      <c r="E174" s="7">
        <v>62.53</v>
      </c>
      <c r="F174" s="16">
        <v>62.53</v>
      </c>
      <c r="G174" s="16">
        <v>59</v>
      </c>
      <c r="H174" s="68">
        <f t="shared" si="23"/>
        <v>72.660098522167488</v>
      </c>
      <c r="I174" s="68">
        <f t="shared" si="24"/>
        <v>94.354709739325131</v>
      </c>
    </row>
    <row r="175" spans="1:9" ht="18.75">
      <c r="A175" s="39"/>
      <c r="B175" s="24" t="s">
        <v>168</v>
      </c>
      <c r="C175" s="7">
        <v>281.2</v>
      </c>
      <c r="D175" s="7">
        <v>281.2</v>
      </c>
      <c r="E175" s="7">
        <v>216.43</v>
      </c>
      <c r="F175" s="16">
        <v>216.43</v>
      </c>
      <c r="G175" s="16">
        <v>200.5</v>
      </c>
      <c r="H175" s="68">
        <f t="shared" si="23"/>
        <v>71.301564722617357</v>
      </c>
      <c r="I175" s="68">
        <f t="shared" si="24"/>
        <v>92.63965254354757</v>
      </c>
    </row>
    <row r="176" spans="1:9" ht="18.75">
      <c r="A176" s="39"/>
      <c r="B176" s="24" t="s">
        <v>169</v>
      </c>
      <c r="C176" s="7">
        <v>81.2</v>
      </c>
      <c r="D176" s="7">
        <v>81.2</v>
      </c>
      <c r="E176" s="7">
        <v>62.53</v>
      </c>
      <c r="F176" s="16">
        <v>62.53</v>
      </c>
      <c r="G176" s="16">
        <v>51.4</v>
      </c>
      <c r="H176" s="68">
        <f t="shared" si="23"/>
        <v>63.300492610837431</v>
      </c>
      <c r="I176" s="68">
        <f t="shared" si="24"/>
        <v>82.200543739005269</v>
      </c>
    </row>
    <row r="177" spans="1:9" ht="18.75">
      <c r="A177" s="39"/>
      <c r="B177" s="24" t="s">
        <v>170</v>
      </c>
      <c r="C177" s="7">
        <v>81.2</v>
      </c>
      <c r="D177" s="7">
        <v>81.2</v>
      </c>
      <c r="E177" s="7">
        <v>62.53</v>
      </c>
      <c r="F177" s="16">
        <v>62.53</v>
      </c>
      <c r="G177" s="16">
        <v>46.4</v>
      </c>
      <c r="H177" s="68">
        <f t="shared" si="23"/>
        <v>57.142857142857139</v>
      </c>
      <c r="I177" s="68">
        <f t="shared" si="24"/>
        <v>74.204381896689583</v>
      </c>
    </row>
    <row r="178" spans="1:9" ht="18.75">
      <c r="A178" s="39"/>
      <c r="B178" s="24" t="s">
        <v>171</v>
      </c>
      <c r="C178" s="7">
        <v>281.2</v>
      </c>
      <c r="D178" s="7">
        <v>281.2</v>
      </c>
      <c r="E178" s="7">
        <v>216.5</v>
      </c>
      <c r="F178" s="16">
        <v>216.5</v>
      </c>
      <c r="G178" s="16">
        <v>210.8</v>
      </c>
      <c r="H178" s="68">
        <f t="shared" si="23"/>
        <v>74.964438122332865</v>
      </c>
      <c r="I178" s="68">
        <f t="shared" si="24"/>
        <v>97.367205542725173</v>
      </c>
    </row>
    <row r="179" spans="1:9" ht="18.75">
      <c r="A179" s="39"/>
      <c r="B179" s="24" t="s">
        <v>172</v>
      </c>
      <c r="C179" s="7">
        <v>281.2</v>
      </c>
      <c r="D179" s="7">
        <v>281.2</v>
      </c>
      <c r="E179" s="7">
        <v>216.5</v>
      </c>
      <c r="F179" s="16">
        <v>216.5</v>
      </c>
      <c r="G179" s="16">
        <v>217.5</v>
      </c>
      <c r="H179" s="68">
        <f t="shared" si="23"/>
        <v>77.347083926031303</v>
      </c>
      <c r="I179" s="68">
        <f t="shared" si="24"/>
        <v>100.46189376443418</v>
      </c>
    </row>
    <row r="180" spans="1:9" ht="18.75">
      <c r="A180" s="39"/>
      <c r="B180" s="24" t="s">
        <v>173</v>
      </c>
      <c r="C180" s="7">
        <v>81.2</v>
      </c>
      <c r="D180" s="7">
        <v>81.2</v>
      </c>
      <c r="E180" s="7">
        <v>62.53</v>
      </c>
      <c r="F180" s="16">
        <v>62.53</v>
      </c>
      <c r="G180" s="16">
        <v>49.6</v>
      </c>
      <c r="H180" s="68">
        <f t="shared" si="23"/>
        <v>61.083743842364534</v>
      </c>
      <c r="I180" s="68">
        <f t="shared" si="24"/>
        <v>79.321925475771621</v>
      </c>
    </row>
    <row r="181" spans="1:9" ht="18.75">
      <c r="A181" s="39"/>
      <c r="B181" s="24" t="s">
        <v>174</v>
      </c>
      <c r="C181" s="7">
        <v>81.2</v>
      </c>
      <c r="D181" s="7">
        <v>81.2</v>
      </c>
      <c r="E181" s="7">
        <v>62.53</v>
      </c>
      <c r="F181" s="16">
        <v>62.53</v>
      </c>
      <c r="G181" s="16">
        <v>57.8</v>
      </c>
      <c r="H181" s="68">
        <f t="shared" si="23"/>
        <v>71.182266009852214</v>
      </c>
      <c r="I181" s="68">
        <f t="shared" si="24"/>
        <v>92.435630897169347</v>
      </c>
    </row>
    <row r="182" spans="1:9" ht="18.75">
      <c r="A182" s="39"/>
      <c r="B182" s="24" t="s">
        <v>175</v>
      </c>
      <c r="C182" s="7">
        <v>81.2</v>
      </c>
      <c r="D182" s="7">
        <v>81.2</v>
      </c>
      <c r="E182" s="7">
        <v>62.53</v>
      </c>
      <c r="F182" s="16">
        <v>62.53</v>
      </c>
      <c r="G182" s="16">
        <v>63.1</v>
      </c>
      <c r="H182" s="68">
        <f t="shared" si="23"/>
        <v>77.709359605911331</v>
      </c>
      <c r="I182" s="68">
        <f t="shared" si="24"/>
        <v>100.91156245002399</v>
      </c>
    </row>
    <row r="183" spans="1:9" ht="18.75">
      <c r="A183" s="39"/>
      <c r="B183" s="24" t="s">
        <v>176</v>
      </c>
      <c r="C183" s="7">
        <v>81.2</v>
      </c>
      <c r="D183" s="7">
        <v>81.2</v>
      </c>
      <c r="E183" s="7">
        <v>62.53</v>
      </c>
      <c r="F183" s="16">
        <v>62.53</v>
      </c>
      <c r="G183" s="16">
        <v>55.5</v>
      </c>
      <c r="H183" s="68">
        <f t="shared" si="23"/>
        <v>68.349753694581281</v>
      </c>
      <c r="I183" s="68">
        <f t="shared" si="24"/>
        <v>88.757396449704146</v>
      </c>
    </row>
    <row r="184" spans="1:9" ht="18.75">
      <c r="A184" s="39"/>
      <c r="B184" s="24" t="s">
        <v>177</v>
      </c>
      <c r="C184" s="7">
        <v>81.2</v>
      </c>
      <c r="D184" s="7">
        <v>81.2</v>
      </c>
      <c r="E184" s="7">
        <v>62.53</v>
      </c>
      <c r="F184" s="16">
        <v>62.53</v>
      </c>
      <c r="G184" s="16">
        <v>50.2</v>
      </c>
      <c r="H184" s="68">
        <f t="shared" si="23"/>
        <v>61.822660098522164</v>
      </c>
      <c r="I184" s="68">
        <f t="shared" si="24"/>
        <v>80.281464896849513</v>
      </c>
    </row>
    <row r="185" spans="1:9" ht="19.5" thickBot="1">
      <c r="A185" s="21"/>
      <c r="B185" s="22" t="s">
        <v>40</v>
      </c>
      <c r="C185" s="10">
        <f>C173+C174+C175+C176+C177+C178+C179+C180+C181+C182+C183+C184</f>
        <v>1574.4000000000003</v>
      </c>
      <c r="D185" s="10">
        <f>D173+D174+D175+D176+D177+D178+D179+D180+D181+D182+D183+D184</f>
        <v>1574.4000000000003</v>
      </c>
      <c r="E185" s="10">
        <f t="shared" ref="E185:G185" si="29">E173+E174+E175+E176+E177+E178+E179+E180+E181+E182+E183+E184</f>
        <v>1212.1999999999998</v>
      </c>
      <c r="F185" s="74">
        <f t="shared" ref="F185" si="30">F173+F174+F175+F176+F177+F178+F179+F180+F181+F182+F183+F184</f>
        <v>1212.1999999999998</v>
      </c>
      <c r="G185" s="74">
        <f t="shared" si="29"/>
        <v>1114</v>
      </c>
      <c r="H185" s="70">
        <f t="shared" si="23"/>
        <v>70.757113821138191</v>
      </c>
      <c r="I185" s="70">
        <f t="shared" si="24"/>
        <v>91.899026563273395</v>
      </c>
    </row>
    <row r="186" spans="1:9" ht="18.75">
      <c r="A186" s="38" t="s">
        <v>18</v>
      </c>
      <c r="B186" s="23" t="s">
        <v>178</v>
      </c>
      <c r="C186" s="7">
        <v>81.2</v>
      </c>
      <c r="D186" s="7">
        <v>81.2</v>
      </c>
      <c r="E186" s="7">
        <v>60.9</v>
      </c>
      <c r="F186" s="16">
        <v>60.9</v>
      </c>
      <c r="G186" s="16">
        <v>60.9</v>
      </c>
      <c r="H186" s="67">
        <f t="shared" si="23"/>
        <v>75</v>
      </c>
      <c r="I186" s="67">
        <f t="shared" si="24"/>
        <v>100</v>
      </c>
    </row>
    <row r="187" spans="1:9" ht="18.75">
      <c r="A187" s="39"/>
      <c r="B187" s="24" t="s">
        <v>179</v>
      </c>
      <c r="C187" s="7">
        <v>81.2</v>
      </c>
      <c r="D187" s="7">
        <v>81.2</v>
      </c>
      <c r="E187" s="7">
        <v>60.9</v>
      </c>
      <c r="F187" s="16">
        <v>60.9</v>
      </c>
      <c r="G187" s="16">
        <v>60.9</v>
      </c>
      <c r="H187" s="68">
        <f t="shared" si="23"/>
        <v>75</v>
      </c>
      <c r="I187" s="68">
        <f t="shared" si="24"/>
        <v>100</v>
      </c>
    </row>
    <row r="188" spans="1:9" ht="18.75">
      <c r="A188" s="39"/>
      <c r="B188" s="24" t="s">
        <v>51</v>
      </c>
      <c r="C188" s="7">
        <v>81.2</v>
      </c>
      <c r="D188" s="7">
        <v>81.2</v>
      </c>
      <c r="E188" s="7">
        <v>60.9</v>
      </c>
      <c r="F188" s="16">
        <v>60.9</v>
      </c>
      <c r="G188" s="16">
        <v>60.9</v>
      </c>
      <c r="H188" s="68">
        <f t="shared" si="23"/>
        <v>75</v>
      </c>
      <c r="I188" s="68">
        <f t="shared" si="24"/>
        <v>100</v>
      </c>
    </row>
    <row r="189" spans="1:9" ht="18.75">
      <c r="A189" s="39"/>
      <c r="B189" s="24" t="s">
        <v>180</v>
      </c>
      <c r="C189" s="7">
        <v>81.2</v>
      </c>
      <c r="D189" s="7">
        <v>81.2</v>
      </c>
      <c r="E189" s="7">
        <v>60.9</v>
      </c>
      <c r="F189" s="16">
        <v>60.9</v>
      </c>
      <c r="G189" s="16">
        <v>60.9</v>
      </c>
      <c r="H189" s="68">
        <f t="shared" si="23"/>
        <v>75</v>
      </c>
      <c r="I189" s="68">
        <f t="shared" si="24"/>
        <v>100</v>
      </c>
    </row>
    <row r="190" spans="1:9" ht="18.75">
      <c r="A190" s="39"/>
      <c r="B190" s="25" t="s">
        <v>181</v>
      </c>
      <c r="C190" s="15">
        <v>81.2</v>
      </c>
      <c r="D190" s="15">
        <v>81.2</v>
      </c>
      <c r="E190" s="7">
        <v>60.9</v>
      </c>
      <c r="F190" s="16">
        <v>60.9</v>
      </c>
      <c r="G190" s="16">
        <v>60.9</v>
      </c>
      <c r="H190" s="71">
        <f t="shared" si="23"/>
        <v>75</v>
      </c>
      <c r="I190" s="71">
        <f t="shared" si="24"/>
        <v>100</v>
      </c>
    </row>
    <row r="191" spans="1:9" ht="18.75">
      <c r="A191" s="39"/>
      <c r="B191" s="23" t="s">
        <v>182</v>
      </c>
      <c r="C191" s="14">
        <v>81.2</v>
      </c>
      <c r="D191" s="14">
        <v>81.2</v>
      </c>
      <c r="E191" s="7">
        <v>60.9</v>
      </c>
      <c r="F191" s="16">
        <v>60.9</v>
      </c>
      <c r="G191" s="16">
        <v>60.9</v>
      </c>
      <c r="H191" s="67">
        <f t="shared" si="23"/>
        <v>75</v>
      </c>
      <c r="I191" s="67">
        <f t="shared" si="24"/>
        <v>100</v>
      </c>
    </row>
    <row r="192" spans="1:9" ht="18.75">
      <c r="A192" s="39"/>
      <c r="B192" s="24" t="s">
        <v>183</v>
      </c>
      <c r="C192" s="7">
        <v>81.2</v>
      </c>
      <c r="D192" s="7">
        <v>81.2</v>
      </c>
      <c r="E192" s="7">
        <v>60.9</v>
      </c>
      <c r="F192" s="16">
        <v>60.9</v>
      </c>
      <c r="G192" s="16">
        <v>60.9</v>
      </c>
      <c r="H192" s="68">
        <f t="shared" si="23"/>
        <v>75</v>
      </c>
      <c r="I192" s="68">
        <f t="shared" si="24"/>
        <v>100</v>
      </c>
    </row>
    <row r="193" spans="1:9" ht="18.75">
      <c r="A193" s="39"/>
      <c r="B193" s="24" t="s">
        <v>184</v>
      </c>
      <c r="C193" s="7">
        <v>81.2</v>
      </c>
      <c r="D193" s="7">
        <v>81.2</v>
      </c>
      <c r="E193" s="7">
        <v>60.9</v>
      </c>
      <c r="F193" s="16">
        <v>60.9</v>
      </c>
      <c r="G193" s="16">
        <v>60.9</v>
      </c>
      <c r="H193" s="68">
        <f t="shared" si="23"/>
        <v>75</v>
      </c>
      <c r="I193" s="68">
        <f t="shared" si="24"/>
        <v>100</v>
      </c>
    </row>
    <row r="194" spans="1:9" ht="18.75">
      <c r="A194" s="39"/>
      <c r="B194" s="24" t="s">
        <v>185</v>
      </c>
      <c r="C194" s="7">
        <v>281.2</v>
      </c>
      <c r="D194" s="7">
        <v>281.2</v>
      </c>
      <c r="E194" s="7">
        <v>210.9</v>
      </c>
      <c r="F194" s="16">
        <v>210.9</v>
      </c>
      <c r="G194" s="16">
        <v>210.9</v>
      </c>
      <c r="H194" s="68">
        <f t="shared" si="23"/>
        <v>75</v>
      </c>
      <c r="I194" s="68">
        <f t="shared" si="24"/>
        <v>100</v>
      </c>
    </row>
    <row r="195" spans="1:9" ht="19.5" thickBot="1">
      <c r="A195" s="21"/>
      <c r="B195" s="22" t="s">
        <v>40</v>
      </c>
      <c r="C195" s="10">
        <f>C186+C187+C188+C189+C190+C191+C192+C193+C194</f>
        <v>930.8</v>
      </c>
      <c r="D195" s="10">
        <f>D186+D187+D188+D189+D190+D191+D192+D193+D194</f>
        <v>930.8</v>
      </c>
      <c r="E195" s="10">
        <f>E186+E187+E188+E189+E190+E191+E192+E193+E194</f>
        <v>698.09999999999991</v>
      </c>
      <c r="F195" s="74">
        <f>F186+F187+F188+F189+F190+F191+F192+F193+F194</f>
        <v>698.09999999999991</v>
      </c>
      <c r="G195" s="74">
        <f t="shared" ref="G195" si="31">G186+G187+G188+G189+G190+G191+G192+G193+G194</f>
        <v>698.09999999999991</v>
      </c>
      <c r="H195" s="70">
        <f t="shared" si="23"/>
        <v>74.999999999999986</v>
      </c>
      <c r="I195" s="70">
        <f t="shared" si="24"/>
        <v>100</v>
      </c>
    </row>
    <row r="196" spans="1:9" ht="29.25" thickBot="1">
      <c r="A196" s="30" t="s">
        <v>186</v>
      </c>
      <c r="B196" s="34" t="s">
        <v>186</v>
      </c>
      <c r="C196" s="13">
        <v>2531.1</v>
      </c>
      <c r="D196" s="13">
        <v>2531.1</v>
      </c>
      <c r="E196" s="13">
        <v>1898.3</v>
      </c>
      <c r="F196" s="75">
        <v>1898.3</v>
      </c>
      <c r="G196" s="75">
        <v>1596.4</v>
      </c>
      <c r="H196" s="70">
        <f t="shared" si="23"/>
        <v>63.071391884951211</v>
      </c>
      <c r="I196" s="76">
        <f t="shared" si="24"/>
        <v>84.096296686508992</v>
      </c>
    </row>
    <row r="197" spans="1:9" ht="19.5" thickBot="1">
      <c r="A197" s="35" t="s">
        <v>187</v>
      </c>
      <c r="B197" s="34" t="s">
        <v>187</v>
      </c>
      <c r="C197" s="13">
        <v>2531.1</v>
      </c>
      <c r="D197" s="13">
        <v>2531.1</v>
      </c>
      <c r="E197" s="13">
        <v>2176.3000000000002</v>
      </c>
      <c r="F197" s="75">
        <v>2176.3000000000002</v>
      </c>
      <c r="G197" s="75">
        <v>1768.3</v>
      </c>
      <c r="H197" s="70">
        <f t="shared" si="23"/>
        <v>69.862905456125802</v>
      </c>
      <c r="I197" s="76">
        <f t="shared" ref="I197:I198" si="32">G197/E197*100</f>
        <v>81.252584662041073</v>
      </c>
    </row>
    <row r="198" spans="1:9" ht="19.5" thickBot="1">
      <c r="A198" s="35" t="s">
        <v>73</v>
      </c>
      <c r="B198" s="34" t="s">
        <v>73</v>
      </c>
      <c r="C198" s="13">
        <v>1124.9000000000001</v>
      </c>
      <c r="D198" s="13">
        <v>1124.9000000000001</v>
      </c>
      <c r="E198" s="13">
        <v>843.7</v>
      </c>
      <c r="F198" s="75">
        <v>843.7</v>
      </c>
      <c r="G198" s="75">
        <v>842.5</v>
      </c>
      <c r="H198" s="70">
        <f t="shared" ref="H198" si="33">G198/D198*100</f>
        <v>74.895546270779619</v>
      </c>
      <c r="I198" s="77">
        <f t="shared" si="32"/>
        <v>99.85776934929477</v>
      </c>
    </row>
    <row r="199" spans="1:9" ht="19.5" thickBot="1">
      <c r="A199" s="40" t="s">
        <v>188</v>
      </c>
      <c r="B199" s="40"/>
      <c r="C199" s="13">
        <f>C29+C38+C44+C54+C61+C69+C74+C81+C86+C93+C105+C108+C116+C130+C144+C155+C172+C185+C195+C196+C197+C198</f>
        <v>30631.3</v>
      </c>
      <c r="D199" s="13">
        <f>D29+D38+D44+D54+D61+D69+D74+D81+D86+D93+D105+D108+D116+D130+D144+D155+D172+D185+D195+D196+D197+D198</f>
        <v>30631.3</v>
      </c>
      <c r="E199" s="13">
        <f>E29+E38+E44+E54+E61+E69+E74+E81+E86+E93+E105+E108+E116+E130+E144+E155+E172+E185+E195+E196+E197+E198</f>
        <v>23514.375</v>
      </c>
      <c r="F199" s="75">
        <f>F29+F38+F44+F54+F61+F69+F74+F81+F86+F93+F105+F108+F116+F130+F144+F155+F172+F185+F195+F196+F197+F198</f>
        <v>23514.375</v>
      </c>
      <c r="G199" s="75">
        <f>G29+G38+G44+G54+G61+G69+G74+G81+G86+G93+G105+G108+G116+G130+G144+G155+G172+G185+G195+G196+G197+G198</f>
        <v>22292.300000000003</v>
      </c>
      <c r="H199" s="78">
        <f t="shared" ref="H199" si="34">G199/D199*100</f>
        <v>72.776212566884212</v>
      </c>
      <c r="I199" s="79">
        <f t="shared" ref="I199" si="35">G199/E199*100</f>
        <v>94.802859952688522</v>
      </c>
    </row>
    <row r="200" spans="1:9">
      <c r="E200" s="6"/>
      <c r="F200" s="80"/>
    </row>
  </sheetData>
  <autoFilter ref="A8:I199"/>
  <mergeCells count="32">
    <mergeCell ref="H6:I6"/>
    <mergeCell ref="B6:B7"/>
    <mergeCell ref="C6:C7"/>
    <mergeCell ref="D6:D7"/>
    <mergeCell ref="E6:E7"/>
    <mergeCell ref="G6:G7"/>
    <mergeCell ref="F6:F7"/>
    <mergeCell ref="A55:A60"/>
    <mergeCell ref="A62:A68"/>
    <mergeCell ref="A70:A73"/>
    <mergeCell ref="A75:A80"/>
    <mergeCell ref="A6:A7"/>
    <mergeCell ref="A9:A28"/>
    <mergeCell ref="A30:A37"/>
    <mergeCell ref="A39:A43"/>
    <mergeCell ref="A45:A49"/>
    <mergeCell ref="D1:I1"/>
    <mergeCell ref="A173:A184"/>
    <mergeCell ref="A186:A194"/>
    <mergeCell ref="A199:B199"/>
    <mergeCell ref="A3:I3"/>
    <mergeCell ref="A109:A115"/>
    <mergeCell ref="A117:A129"/>
    <mergeCell ref="A131:A143"/>
    <mergeCell ref="A145:A154"/>
    <mergeCell ref="A156:A171"/>
    <mergeCell ref="A82:A85"/>
    <mergeCell ref="A87:A91"/>
    <mergeCell ref="A94:A100"/>
    <mergeCell ref="A101:A104"/>
    <mergeCell ref="A106:A107"/>
    <mergeCell ref="A50:A53"/>
  </mergeCells>
  <pageMargins left="0.98425196850393704" right="0.51181102362204722" top="0.78740157480314965" bottom="0.78740157480314965" header="0.31496062992125984" footer="0.31496062992125984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2018-04-19T14:57:38Z</cp:lastPrinted>
  <dcterms:created xsi:type="dcterms:W3CDTF">2016-04-12T05:33:06Z</dcterms:created>
  <dcterms:modified xsi:type="dcterms:W3CDTF">2018-10-15T12:16:03Z</dcterms:modified>
</cp:coreProperties>
</file>