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_FilterDatabase" localSheetId="0" hidden="1">Лист1!$A$8:$I$199</definedName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F178" i="1"/>
  <c r="F198"/>
  <c r="F197"/>
  <c r="F196"/>
  <c r="F187"/>
  <c r="F188"/>
  <c r="F189"/>
  <c r="F190"/>
  <c r="F191"/>
  <c r="F192"/>
  <c r="F193"/>
  <c r="F194"/>
  <c r="F186"/>
  <c r="F174"/>
  <c r="F175"/>
  <c r="F176"/>
  <c r="F177"/>
  <c r="F179"/>
  <c r="F180"/>
  <c r="F185" s="1"/>
  <c r="F181"/>
  <c r="F182"/>
  <c r="F183"/>
  <c r="F184"/>
  <c r="F173"/>
  <c r="F157"/>
  <c r="F158"/>
  <c r="F159"/>
  <c r="F160"/>
  <c r="F161"/>
  <c r="F162"/>
  <c r="F163"/>
  <c r="F164"/>
  <c r="F165"/>
  <c r="F166"/>
  <c r="F167"/>
  <c r="F168"/>
  <c r="F169"/>
  <c r="F170"/>
  <c r="F171"/>
  <c r="F156"/>
  <c r="F146"/>
  <c r="F147"/>
  <c r="F148"/>
  <c r="F149"/>
  <c r="F155" s="1"/>
  <c r="F150"/>
  <c r="F151"/>
  <c r="F152"/>
  <c r="F153"/>
  <c r="F154"/>
  <c r="F145"/>
  <c r="F132"/>
  <c r="F133"/>
  <c r="F134"/>
  <c r="F135"/>
  <c r="F136"/>
  <c r="F137"/>
  <c r="F138"/>
  <c r="F144" s="1"/>
  <c r="F139"/>
  <c r="F140"/>
  <c r="F141"/>
  <c r="F142"/>
  <c r="F143"/>
  <c r="F131"/>
  <c r="F118"/>
  <c r="F119"/>
  <c r="F120"/>
  <c r="F121"/>
  <c r="F122"/>
  <c r="F123"/>
  <c r="F124"/>
  <c r="F125"/>
  <c r="F126"/>
  <c r="F127"/>
  <c r="F128"/>
  <c r="F129"/>
  <c r="F117"/>
  <c r="F110"/>
  <c r="F116" s="1"/>
  <c r="F111"/>
  <c r="F112"/>
  <c r="F113"/>
  <c r="F114"/>
  <c r="F115"/>
  <c r="F109"/>
  <c r="F107"/>
  <c r="F106"/>
  <c r="F95"/>
  <c r="F96"/>
  <c r="F97"/>
  <c r="F98"/>
  <c r="F99"/>
  <c r="F100"/>
  <c r="F101"/>
  <c r="F102"/>
  <c r="F103"/>
  <c r="F104"/>
  <c r="F94"/>
  <c r="F88"/>
  <c r="F89"/>
  <c r="F90"/>
  <c r="F91"/>
  <c r="F92"/>
  <c r="F87"/>
  <c r="F93" s="1"/>
  <c r="F83"/>
  <c r="F86" s="1"/>
  <c r="F84"/>
  <c r="F85"/>
  <c r="F82"/>
  <c r="F76"/>
  <c r="F77"/>
  <c r="F78"/>
  <c r="F79"/>
  <c r="F80"/>
  <c r="F75"/>
  <c r="F81" s="1"/>
  <c r="F71"/>
  <c r="F72"/>
  <c r="F73"/>
  <c r="F70"/>
  <c r="F63"/>
  <c r="F69" s="1"/>
  <c r="F64"/>
  <c r="F65"/>
  <c r="F66"/>
  <c r="F67"/>
  <c r="F68"/>
  <c r="F62"/>
  <c r="F56"/>
  <c r="F57"/>
  <c r="F61" s="1"/>
  <c r="F58"/>
  <c r="F59"/>
  <c r="F60"/>
  <c r="F55"/>
  <c r="F46"/>
  <c r="F47"/>
  <c r="F48"/>
  <c r="F49"/>
  <c r="F50"/>
  <c r="F51"/>
  <c r="F52"/>
  <c r="F53"/>
  <c r="F45"/>
  <c r="F40"/>
  <c r="F41"/>
  <c r="F42"/>
  <c r="F43"/>
  <c r="F39"/>
  <c r="F31"/>
  <c r="F32"/>
  <c r="F33"/>
  <c r="F34"/>
  <c r="F35"/>
  <c r="F36"/>
  <c r="F37"/>
  <c r="F30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9"/>
  <c r="D187"/>
  <c r="D188"/>
  <c r="D189"/>
  <c r="D190"/>
  <c r="D191"/>
  <c r="D192"/>
  <c r="D193"/>
  <c r="D194"/>
  <c r="D186"/>
  <c r="D174"/>
  <c r="D175"/>
  <c r="D176"/>
  <c r="D177"/>
  <c r="D178"/>
  <c r="D179"/>
  <c r="D180"/>
  <c r="D185" s="1"/>
  <c r="D181"/>
  <c r="D182"/>
  <c r="D183"/>
  <c r="D184"/>
  <c r="D173"/>
  <c r="D157"/>
  <c r="D158"/>
  <c r="D159"/>
  <c r="D160"/>
  <c r="D161"/>
  <c r="D162"/>
  <c r="D163"/>
  <c r="D164"/>
  <c r="D165"/>
  <c r="D166"/>
  <c r="D167"/>
  <c r="D168"/>
  <c r="D169"/>
  <c r="D170"/>
  <c r="D171"/>
  <c r="D156"/>
  <c r="D146"/>
  <c r="D147"/>
  <c r="D148"/>
  <c r="D149"/>
  <c r="D150"/>
  <c r="D151"/>
  <c r="D152"/>
  <c r="D153"/>
  <c r="D154"/>
  <c r="D145"/>
  <c r="D132"/>
  <c r="D144" s="1"/>
  <c r="D133"/>
  <c r="D134"/>
  <c r="D135"/>
  <c r="D136"/>
  <c r="D137"/>
  <c r="D138"/>
  <c r="D139"/>
  <c r="D140"/>
  <c r="D141"/>
  <c r="D142"/>
  <c r="D143"/>
  <c r="D131"/>
  <c r="D118"/>
  <c r="D119"/>
  <c r="D120"/>
  <c r="D121"/>
  <c r="D122"/>
  <c r="D123"/>
  <c r="D124"/>
  <c r="D125"/>
  <c r="D126"/>
  <c r="D127"/>
  <c r="D128"/>
  <c r="D129"/>
  <c r="D117"/>
  <c r="D110"/>
  <c r="D111"/>
  <c r="D112"/>
  <c r="D113"/>
  <c r="D114"/>
  <c r="D115"/>
  <c r="D109"/>
  <c r="D116" s="1"/>
  <c r="D107"/>
  <c r="D106"/>
  <c r="D108" s="1"/>
  <c r="D95"/>
  <c r="D96"/>
  <c r="D97"/>
  <c r="D98"/>
  <c r="D99"/>
  <c r="D100"/>
  <c r="D101"/>
  <c r="D102"/>
  <c r="D103"/>
  <c r="D104"/>
  <c r="D94"/>
  <c r="D88"/>
  <c r="D89"/>
  <c r="D90"/>
  <c r="D91"/>
  <c r="D92"/>
  <c r="D87"/>
  <c r="D83"/>
  <c r="D86" s="1"/>
  <c r="D84"/>
  <c r="D85"/>
  <c r="D82"/>
  <c r="D76"/>
  <c r="D81" s="1"/>
  <c r="D77"/>
  <c r="D78"/>
  <c r="D79"/>
  <c r="D80"/>
  <c r="D75"/>
  <c r="D71"/>
  <c r="D72"/>
  <c r="D73"/>
  <c r="D70"/>
  <c r="D63"/>
  <c r="D64"/>
  <c r="D65"/>
  <c r="D66"/>
  <c r="D67"/>
  <c r="D68"/>
  <c r="D62"/>
  <c r="D56"/>
  <c r="D61" s="1"/>
  <c r="D57"/>
  <c r="D58"/>
  <c r="D59"/>
  <c r="D60"/>
  <c r="D55"/>
  <c r="D46"/>
  <c r="D47"/>
  <c r="D48"/>
  <c r="D49"/>
  <c r="D50"/>
  <c r="D51"/>
  <c r="D52"/>
  <c r="D53"/>
  <c r="D45"/>
  <c r="D40"/>
  <c r="D41"/>
  <c r="D42"/>
  <c r="D43"/>
  <c r="D39"/>
  <c r="D31"/>
  <c r="D32"/>
  <c r="D33"/>
  <c r="D34"/>
  <c r="D35"/>
  <c r="D36"/>
  <c r="D37"/>
  <c r="D30"/>
  <c r="D24"/>
  <c r="D25"/>
  <c r="D26"/>
  <c r="D27"/>
  <c r="D28"/>
  <c r="D10"/>
  <c r="D11"/>
  <c r="D12"/>
  <c r="D13"/>
  <c r="D14"/>
  <c r="D15"/>
  <c r="D16"/>
  <c r="D17"/>
  <c r="D18"/>
  <c r="D19"/>
  <c r="D20"/>
  <c r="D21"/>
  <c r="D22"/>
  <c r="D23"/>
  <c r="D9"/>
  <c r="G69"/>
  <c r="E69"/>
  <c r="C69"/>
  <c r="E195"/>
  <c r="E185"/>
  <c r="E172"/>
  <c r="E155"/>
  <c r="E130"/>
  <c r="E108"/>
  <c r="E105"/>
  <c r="E93"/>
  <c r="E74"/>
  <c r="E61"/>
  <c r="E54"/>
  <c r="E44"/>
  <c r="E38"/>
  <c r="G155"/>
  <c r="C155"/>
  <c r="C195"/>
  <c r="G195"/>
  <c r="F195"/>
  <c r="C185"/>
  <c r="G185"/>
  <c r="C172"/>
  <c r="G172"/>
  <c r="C144"/>
  <c r="G144"/>
  <c r="C130"/>
  <c r="G130"/>
  <c r="F130"/>
  <c r="C116"/>
  <c r="C108"/>
  <c r="F108"/>
  <c r="C105"/>
  <c r="C93"/>
  <c r="C86"/>
  <c r="C81"/>
  <c r="C74"/>
  <c r="C61"/>
  <c r="C54"/>
  <c r="C44"/>
  <c r="C38"/>
  <c r="C29"/>
  <c r="E86"/>
  <c r="G93"/>
  <c r="D195" l="1"/>
  <c r="F105"/>
  <c r="D69"/>
  <c r="D155"/>
  <c r="D105"/>
  <c r="F29"/>
  <c r="D38"/>
  <c r="D93"/>
  <c r="F38"/>
  <c r="F44"/>
  <c r="D172"/>
  <c r="D130"/>
  <c r="D74"/>
  <c r="F74"/>
  <c r="F54"/>
  <c r="D44"/>
  <c r="D54"/>
  <c r="D29"/>
  <c r="F172"/>
  <c r="E81"/>
  <c r="E29"/>
  <c r="E144"/>
  <c r="E116"/>
  <c r="H198"/>
  <c r="H197"/>
  <c r="H196"/>
  <c r="H169"/>
  <c r="I169"/>
  <c r="H92"/>
  <c r="I92"/>
  <c r="F199" l="1"/>
  <c r="D199"/>
  <c r="E199"/>
  <c r="G105"/>
  <c r="G54"/>
  <c r="C199" l="1"/>
  <c r="I123"/>
  <c r="I198"/>
  <c r="I197"/>
  <c r="I196"/>
  <c r="I194"/>
  <c r="I193"/>
  <c r="I190"/>
  <c r="I187"/>
  <c r="I186"/>
  <c r="I184"/>
  <c r="I181"/>
  <c r="I180"/>
  <c r="I177"/>
  <c r="I176"/>
  <c r="I175"/>
  <c r="I167"/>
  <c r="I166"/>
  <c r="I162"/>
  <c r="I161"/>
  <c r="I159"/>
  <c r="I158"/>
  <c r="I157"/>
  <c r="I153"/>
  <c r="I152"/>
  <c r="I149"/>
  <c r="I147"/>
  <c r="I146"/>
  <c r="I143"/>
  <c r="I142"/>
  <c r="I140"/>
  <c r="I137"/>
  <c r="I136"/>
  <c r="I135"/>
  <c r="I129"/>
  <c r="I127"/>
  <c r="I126"/>
  <c r="I125"/>
  <c r="I124"/>
  <c r="I120"/>
  <c r="I119"/>
  <c r="I115"/>
  <c r="I112"/>
  <c r="I111"/>
  <c r="I110"/>
  <c r="I109"/>
  <c r="I106"/>
  <c r="I104"/>
  <c r="I103"/>
  <c r="I102"/>
  <c r="I101"/>
  <c r="I98"/>
  <c r="I97"/>
  <c r="I96"/>
  <c r="I95"/>
  <c r="I94"/>
  <c r="I90"/>
  <c r="I89"/>
  <c r="I87"/>
  <c r="I84"/>
  <c r="I83"/>
  <c r="I82"/>
  <c r="I79"/>
  <c r="I77"/>
  <c r="I73"/>
  <c r="I71"/>
  <c r="I70"/>
  <c r="I68"/>
  <c r="I67"/>
  <c r="I65"/>
  <c r="I64"/>
  <c r="I63"/>
  <c r="I60"/>
  <c r="I58"/>
  <c r="I56"/>
  <c r="I53"/>
  <c r="I52"/>
  <c r="I51"/>
  <c r="I50"/>
  <c r="I49"/>
  <c r="I48"/>
  <c r="I47"/>
  <c r="I46"/>
  <c r="I45"/>
  <c r="I36"/>
  <c r="I35"/>
  <c r="I34"/>
  <c r="I33"/>
  <c r="I27"/>
  <c r="I26"/>
  <c r="I19"/>
  <c r="H192"/>
  <c r="H191"/>
  <c r="H190"/>
  <c r="H184"/>
  <c r="H182"/>
  <c r="H181"/>
  <c r="H180"/>
  <c r="H176"/>
  <c r="H174"/>
  <c r="H173"/>
  <c r="H168"/>
  <c r="H167"/>
  <c r="H166"/>
  <c r="H160"/>
  <c r="H159"/>
  <c r="H158"/>
  <c r="H153"/>
  <c r="H151"/>
  <c r="H150"/>
  <c r="H149"/>
  <c r="H142"/>
  <c r="H139"/>
  <c r="H135"/>
  <c r="H134"/>
  <c r="H131"/>
  <c r="H129"/>
  <c r="H128"/>
  <c r="H124"/>
  <c r="H121"/>
  <c r="H120"/>
  <c r="H114"/>
  <c r="H113"/>
  <c r="H112"/>
  <c r="H103"/>
  <c r="H102"/>
  <c r="H101"/>
  <c r="H97"/>
  <c r="H95"/>
  <c r="H90"/>
  <c r="H89"/>
  <c r="H84"/>
  <c r="H83"/>
  <c r="H82"/>
  <c r="H76"/>
  <c r="H70"/>
  <c r="H64"/>
  <c r="H58"/>
  <c r="H57"/>
  <c r="H56"/>
  <c r="H52"/>
  <c r="H50"/>
  <c r="H49"/>
  <c r="H48"/>
  <c r="H42"/>
  <c r="H41"/>
  <c r="H40"/>
  <c r="H37"/>
  <c r="H36"/>
  <c r="H35"/>
  <c r="H34"/>
  <c r="H31"/>
  <c r="H30"/>
  <c r="H27"/>
  <c r="H26"/>
  <c r="H25"/>
  <c r="H24"/>
  <c r="H22"/>
  <c r="H21"/>
  <c r="H20"/>
  <c r="H19"/>
  <c r="H18"/>
  <c r="H17"/>
  <c r="H15"/>
  <c r="H14"/>
  <c r="H13"/>
  <c r="H12"/>
  <c r="H11"/>
  <c r="H10"/>
  <c r="G116"/>
  <c r="G108"/>
  <c r="G86"/>
  <c r="G81"/>
  <c r="G74"/>
  <c r="G61"/>
  <c r="G44"/>
  <c r="G38"/>
  <c r="H194"/>
  <c r="H193"/>
  <c r="I192"/>
  <c r="I191"/>
  <c r="I189"/>
  <c r="H189"/>
  <c r="I188"/>
  <c r="H188"/>
  <c r="H187"/>
  <c r="H186"/>
  <c r="I183"/>
  <c r="H183"/>
  <c r="I182"/>
  <c r="I179"/>
  <c r="H179"/>
  <c r="I178"/>
  <c r="H178"/>
  <c r="H177"/>
  <c r="H175"/>
  <c r="I174"/>
  <c r="I171"/>
  <c r="H171"/>
  <c r="I170"/>
  <c r="H170"/>
  <c r="I168"/>
  <c r="I165"/>
  <c r="H165"/>
  <c r="I164"/>
  <c r="H164"/>
  <c r="I163"/>
  <c r="H163"/>
  <c r="H162"/>
  <c r="H161"/>
  <c r="I160"/>
  <c r="H157"/>
  <c r="H156"/>
  <c r="I154"/>
  <c r="H154"/>
  <c r="H152"/>
  <c r="I151"/>
  <c r="I148"/>
  <c r="H148"/>
  <c r="H147"/>
  <c r="H146"/>
  <c r="I145"/>
  <c r="H145"/>
  <c r="H143"/>
  <c r="I141"/>
  <c r="H141"/>
  <c r="H140"/>
  <c r="I139"/>
  <c r="I138"/>
  <c r="H138"/>
  <c r="H137"/>
  <c r="H136"/>
  <c r="I134"/>
  <c r="I133"/>
  <c r="H133"/>
  <c r="I132"/>
  <c r="H132"/>
  <c r="I131"/>
  <c r="I128"/>
  <c r="H127"/>
  <c r="H126"/>
  <c r="H125"/>
  <c r="H123"/>
  <c r="I122"/>
  <c r="H122"/>
  <c r="I121"/>
  <c r="H119"/>
  <c r="I118"/>
  <c r="H118"/>
  <c r="I117"/>
  <c r="H117"/>
  <c r="H115"/>
  <c r="I114"/>
  <c r="I113"/>
  <c r="H111"/>
  <c r="H110"/>
  <c r="H109"/>
  <c r="I107"/>
  <c r="H107"/>
  <c r="H104"/>
  <c r="I100"/>
  <c r="H100"/>
  <c r="I99"/>
  <c r="H99"/>
  <c r="H98"/>
  <c r="H96"/>
  <c r="I91"/>
  <c r="H91"/>
  <c r="H88"/>
  <c r="H87"/>
  <c r="I85"/>
  <c r="H85"/>
  <c r="I80"/>
  <c r="H80"/>
  <c r="H79"/>
  <c r="I78"/>
  <c r="H78"/>
  <c r="H77"/>
  <c r="I76"/>
  <c r="H73"/>
  <c r="I72"/>
  <c r="H72"/>
  <c r="H71"/>
  <c r="H68"/>
  <c r="H67"/>
  <c r="H66"/>
  <c r="H65"/>
  <c r="H63"/>
  <c r="I62"/>
  <c r="H62"/>
  <c r="H60"/>
  <c r="I59"/>
  <c r="H59"/>
  <c r="I57"/>
  <c r="H55"/>
  <c r="H53"/>
  <c r="H51"/>
  <c r="H47"/>
  <c r="H46"/>
  <c r="H45"/>
  <c r="I43"/>
  <c r="H43"/>
  <c r="I42"/>
  <c r="I41"/>
  <c r="I40"/>
  <c r="I39"/>
  <c r="H39"/>
  <c r="I37"/>
  <c r="H33"/>
  <c r="I32"/>
  <c r="H32"/>
  <c r="I31"/>
  <c r="I30"/>
  <c r="I28"/>
  <c r="H28"/>
  <c r="I25"/>
  <c r="I24"/>
  <c r="I23"/>
  <c r="H23"/>
  <c r="I22"/>
  <c r="I21"/>
  <c r="I20"/>
  <c r="I18"/>
  <c r="I17"/>
  <c r="I16"/>
  <c r="H16"/>
  <c r="I15"/>
  <c r="I14"/>
  <c r="I13"/>
  <c r="I12"/>
  <c r="I11"/>
  <c r="I10"/>
  <c r="I9"/>
  <c r="H9"/>
  <c r="G29"/>
  <c r="G199" l="1"/>
  <c r="H195"/>
  <c r="H105"/>
  <c r="I38"/>
  <c r="I61"/>
  <c r="I55"/>
  <c r="I86"/>
  <c r="I69"/>
  <c r="I150"/>
  <c r="I144"/>
  <c r="I130"/>
  <c r="I172"/>
  <c r="I105"/>
  <c r="I108"/>
  <c r="I195"/>
  <c r="I173"/>
  <c r="I156"/>
  <c r="I116"/>
  <c r="I88"/>
  <c r="I75"/>
  <c r="I74"/>
  <c r="I66"/>
  <c r="I54"/>
  <c r="I44"/>
  <c r="I29"/>
  <c r="H185"/>
  <c r="H172"/>
  <c r="H155"/>
  <c r="H106"/>
  <c r="H94"/>
  <c r="H93"/>
  <c r="H75"/>
  <c r="H61"/>
  <c r="H54"/>
  <c r="H81"/>
  <c r="I93"/>
  <c r="H116"/>
  <c r="H44"/>
  <c r="I81"/>
  <c r="H144"/>
  <c r="H86"/>
  <c r="H38"/>
  <c r="I155"/>
  <c r="H130"/>
  <c r="H108"/>
  <c r="H74"/>
  <c r="H69"/>
  <c r="H29" l="1"/>
  <c r="H199"/>
  <c r="I185"/>
  <c r="I199" l="1"/>
</calcChain>
</file>

<file path=xl/sharedStrings.xml><?xml version="1.0" encoding="utf-8"?>
<sst xmlns="http://schemas.openxmlformats.org/spreadsheetml/2006/main" count="226" uniqueCount="200">
  <si>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</si>
  <si>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</si>
  <si>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</si>
  <si>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</si>
  <si>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</si>
  <si>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</si>
  <si>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</si>
  <si>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</si>
  <si>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</si>
  <si>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</si>
  <si>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</si>
  <si>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</si>
  <si>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</si>
  <si>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</si>
  <si>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</si>
  <si>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</si>
  <si>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</si>
  <si>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</si>
  <si>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</si>
  <si>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Наименование территории, где отсутствует военный комиссариат</t>
  </si>
  <si>
    <t>МО "Аргуновское"</t>
  </si>
  <si>
    <t>МО "Благовещенское"</t>
  </si>
  <si>
    <t>МО "Верхнеустькулойское"</t>
  </si>
  <si>
    <t>МО "Верхнешоношское"</t>
  </si>
  <si>
    <t>МО "Кулойское"</t>
  </si>
  <si>
    <t>МО "Липовское"</t>
  </si>
  <si>
    <t>МО "Муравьевское"</t>
  </si>
  <si>
    <t>МО "Низовское"</t>
  </si>
  <si>
    <t>МО "Пакшеньгское"</t>
  </si>
  <si>
    <t>МО "Пежемское"</t>
  </si>
  <si>
    <t>МО "Попонаволоцкое"</t>
  </si>
  <si>
    <t>МО "Пуйское"</t>
  </si>
  <si>
    <t>МО "Ракуло-Кокшеньгское"</t>
  </si>
  <si>
    <t>МО "Солгинское"</t>
  </si>
  <si>
    <t>МО "Судромское"</t>
  </si>
  <si>
    <t>МО "Тегринское"</t>
  </si>
  <si>
    <t>МО "Усть-Вельское"</t>
  </si>
  <si>
    <t>МО "Усть-Шоношское"</t>
  </si>
  <si>
    <t>МО "Хозьминское"</t>
  </si>
  <si>
    <t>МО "Шадреньгское"</t>
  </si>
  <si>
    <t>Итого</t>
  </si>
  <si>
    <t>МО "Афанасьевское"</t>
  </si>
  <si>
    <t>МО "Верхнетоемское"</t>
  </si>
  <si>
    <t>МО "Выйское"</t>
  </si>
  <si>
    <t>МО "Горковское"</t>
  </si>
  <si>
    <t>МО "Двинское"</t>
  </si>
  <si>
    <t>МО "Пучужское"</t>
  </si>
  <si>
    <t>МО "Сефтренское"</t>
  </si>
  <si>
    <t>МО "Федьковское"</t>
  </si>
  <si>
    <t>МО "Беляевское"</t>
  </si>
  <si>
    <t>МО "Вилегодское"</t>
  </si>
  <si>
    <t>МО "Никольское"</t>
  </si>
  <si>
    <t>МО "Павловское"</t>
  </si>
  <si>
    <t>МО "Селянское"</t>
  </si>
  <si>
    <t>МО "Березниковское"</t>
  </si>
  <si>
    <t>МО "Борецкое"</t>
  </si>
  <si>
    <t>МО "Заостровское"</t>
  </si>
  <si>
    <t>МО "Кицкое"</t>
  </si>
  <si>
    <t>МО "Моржегорское"</t>
  </si>
  <si>
    <t>МО "Осиновское"</t>
  </si>
  <si>
    <t>МО "Рочегодское"</t>
  </si>
  <si>
    <t>МО "Усть-Ваеньгское"</t>
  </si>
  <si>
    <t>МО "Шидровское"</t>
  </si>
  <si>
    <t>МО "Каргопольское"</t>
  </si>
  <si>
    <t>МО "Ошевенское"</t>
  </si>
  <si>
    <t>МО "Печниковское"</t>
  </si>
  <si>
    <t>МО "Приозерное"</t>
  </si>
  <si>
    <t>МО "Ухотское"</t>
  </si>
  <si>
    <t>МО "Коношский муниципальный район"</t>
  </si>
  <si>
    <t>МО "Волошское"</t>
  </si>
  <si>
    <t>МО "Вохтомское"</t>
  </si>
  <si>
    <t>МО "Ерцевское"</t>
  </si>
  <si>
    <t>МО "Климовское"</t>
  </si>
  <si>
    <t>МО "Мирный"</t>
  </si>
  <si>
    <t>МО "Подюжское"</t>
  </si>
  <si>
    <t>МО "Тавреньгское"</t>
  </si>
  <si>
    <t>МО "Котласский муниципальный район"</t>
  </si>
  <si>
    <t>МО "Приводинское"</t>
  </si>
  <si>
    <t>МО "Сольвычегодское"</t>
  </si>
  <si>
    <t>МО "Черемушское"</t>
  </si>
  <si>
    <t>МО "Шипицынское"</t>
  </si>
  <si>
    <t>МО "Белослудское"</t>
  </si>
  <si>
    <t>МО "Верхнеуфтюгское"</t>
  </si>
  <si>
    <t>МО "Куликовское"</t>
  </si>
  <si>
    <t>МО "Пермогорское"</t>
  </si>
  <si>
    <t>МО "Телеговское"</t>
  </si>
  <si>
    <t>МО "Черевковское"</t>
  </si>
  <si>
    <t>МО "Ленский муниципальный район"</t>
  </si>
  <si>
    <t>МО "Козьминское"</t>
  </si>
  <si>
    <t>МО "Сафроновское"</t>
  </si>
  <si>
    <t>МО "Сойгинское"</t>
  </si>
  <si>
    <t>МО "Урдомское"</t>
  </si>
  <si>
    <t>МО "Вожгорское"</t>
  </si>
  <si>
    <t>МО "Койнасское"</t>
  </si>
  <si>
    <t>МО "Олемское"</t>
  </si>
  <si>
    <t>МО "Ценогорское"</t>
  </si>
  <si>
    <t>МО "Юромское"</t>
  </si>
  <si>
    <t>МО "Быченское"</t>
  </si>
  <si>
    <t>МО "Долгощельское"</t>
  </si>
  <si>
    <t>МО "Дорогорское"</t>
  </si>
  <si>
    <t>МО "Жердское"</t>
  </si>
  <si>
    <t>МО "Каменское"</t>
  </si>
  <si>
    <t>МО "Козьмогородское"</t>
  </si>
  <si>
    <t>МО "Койденское"</t>
  </si>
  <si>
    <t>МО "Ручьевское"</t>
  </si>
  <si>
    <t>МО "Совпольское"</t>
  </si>
  <si>
    <t>МО "Соянское"</t>
  </si>
  <si>
    <t>МО "Целегорское"</t>
  </si>
  <si>
    <t>МО "Мошинское"</t>
  </si>
  <si>
    <t>МО "Шалакушское"</t>
  </si>
  <si>
    <t>МО "Золотухское"</t>
  </si>
  <si>
    <t>МО "Кодинское"</t>
  </si>
  <si>
    <t>МО "Малошуйское"</t>
  </si>
  <si>
    <t>МО "Нименьгское"</t>
  </si>
  <si>
    <t>МО "Покровское"</t>
  </si>
  <si>
    <t>МО "Порожское"</t>
  </si>
  <si>
    <t>МО "Чекуевское"</t>
  </si>
  <si>
    <t>МО "Веркольское"</t>
  </si>
  <si>
    <t>МО "Кеврольское"</t>
  </si>
  <si>
    <t>МО "Кушкопальское"</t>
  </si>
  <si>
    <t>МО "Лавельское"</t>
  </si>
  <si>
    <t>МО "Междуреченское"</t>
  </si>
  <si>
    <t>МО "Нюхченское"</t>
  </si>
  <si>
    <t>МО "Пинежское"</t>
  </si>
  <si>
    <t>МО "Пиринемское"</t>
  </si>
  <si>
    <t>МО "Покшеньгское"</t>
  </si>
  <si>
    <t>МО "Сийское"</t>
  </si>
  <si>
    <t>МО "Сосновское"</t>
  </si>
  <si>
    <t>МО "Сурское"</t>
  </si>
  <si>
    <t>МО "Шилегское"</t>
  </si>
  <si>
    <t>МО "Емцовское"</t>
  </si>
  <si>
    <t>МО "Кенозерское"</t>
  </si>
  <si>
    <t>МО "Коневское"</t>
  </si>
  <si>
    <t>МО "Обозерское"</t>
  </si>
  <si>
    <t>МО "Оксовское"</t>
  </si>
  <si>
    <t>МО "Пуксоозерское"</t>
  </si>
  <si>
    <t>МО "Савинское"</t>
  </si>
  <si>
    <t>МО "Самодедское"</t>
  </si>
  <si>
    <t>МО "Североонежское"</t>
  </si>
  <si>
    <t>МО "Тарасовское"</t>
  </si>
  <si>
    <t>МО "Ундозерское"</t>
  </si>
  <si>
    <t>МО "Федовское"</t>
  </si>
  <si>
    <t>МО "Ярнемское"</t>
  </si>
  <si>
    <t>МО "Боброво-Лявленское"</t>
  </si>
  <si>
    <t>МО "Катунинское"</t>
  </si>
  <si>
    <t>МО "Лисестровское"</t>
  </si>
  <si>
    <t>МО "Островное"</t>
  </si>
  <si>
    <t>МО "Пертоминское"</t>
  </si>
  <si>
    <t>МО "Приморское"</t>
  </si>
  <si>
    <t>МО "Соловецкое"</t>
  </si>
  <si>
    <t>МО "Талажское"</t>
  </si>
  <si>
    <t>МО "Уемское"</t>
  </si>
  <si>
    <t>МО "Березницкое"</t>
  </si>
  <si>
    <t>МО "Бестужевское"</t>
  </si>
  <si>
    <t>МО "Дмитриевское"</t>
  </si>
  <si>
    <t>МО "Илезское"</t>
  </si>
  <si>
    <t>МО "Киземское"</t>
  </si>
  <si>
    <t>МО "Лихачевское"</t>
  </si>
  <si>
    <t>МО "Лойгинское"</t>
  </si>
  <si>
    <t>МО "Малодорское"</t>
  </si>
  <si>
    <t>МО "Орловское"</t>
  </si>
  <si>
    <t>МО "Плосское"</t>
  </si>
  <si>
    <t>МО "Ростовско-Минское"</t>
  </si>
  <si>
    <t>МО "Синицкое"</t>
  </si>
  <si>
    <t>МО "Строевское"</t>
  </si>
  <si>
    <t>МО "Череновское"</t>
  </si>
  <si>
    <t>МО "Шангальское"</t>
  </si>
  <si>
    <t>МО "Белогорское"</t>
  </si>
  <si>
    <t>МО "Емецкое"</t>
  </si>
  <si>
    <t>МО "Кехотское"</t>
  </si>
  <si>
    <t>МО "Койдокурское"</t>
  </si>
  <si>
    <t>МО "Луковецкое"</t>
  </si>
  <si>
    <t>МО "Матигорское"</t>
  </si>
  <si>
    <t>МО "Ракульское"</t>
  </si>
  <si>
    <t>МО "Светлозерское"</t>
  </si>
  <si>
    <t>МО "Усть-Пинежское"</t>
  </si>
  <si>
    <t>МО "Ухтостровское"</t>
  </si>
  <si>
    <t>МО "Хаврогорское"</t>
  </si>
  <si>
    <t>МО "Верхоледское"</t>
  </si>
  <si>
    <t>МО "Верхопаденьгское"</t>
  </si>
  <si>
    <t>МО "Ровдинское"</t>
  </si>
  <si>
    <t>МО "Сюмское"</t>
  </si>
  <si>
    <t>МО "Усть-Паденьгское"</t>
  </si>
  <si>
    <t>МО "Федорогорское"</t>
  </si>
  <si>
    <t>МО "Шеговарское"</t>
  </si>
  <si>
    <t>МО "Шенкурское"</t>
  </si>
  <si>
    <t>МО "Город Новодвинск"</t>
  </si>
  <si>
    <t>МО "Город Коряжма"</t>
  </si>
  <si>
    <t>Всего</t>
  </si>
  <si>
    <t>МО "Лешуконское"</t>
  </si>
  <si>
    <t>МО "Октябрьское"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</si>
  <si>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</si>
  <si>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</si>
  <si>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Приложение № 19 к пояснительной записке к отчету об исполнении областного бюджета за I полугодие  2019 года по форме таблицы 33  приложения № 19 к областному закону "Об областном бюджете на 2019 год и на плановый период 2020 и 2021 годов"</t>
  </si>
  <si>
    <t>Отчет об исполнении областного бюджета по субвенциям бюджетам муниципальных образований Архангельской области на осуществление первичного воинского учета на территориях, где отсутствуют военные комиссариаты, за I полугодие  2019 года</t>
  </si>
  <si>
    <t xml:space="preserve">Утверждено на год областным законом                                                от 30.04.2019                      № 88-7-ОЗ
</t>
  </si>
  <si>
    <t>Уточненная сводная бюджетная роспись на 2019 год по состоянию на 30.06.2019</t>
  </si>
  <si>
    <t>План кассовых выплат на                            I полугодие                 2019 года</t>
  </si>
  <si>
    <t>Исполнение  I полугодия ,
 в процентах</t>
  </si>
  <si>
    <t xml:space="preserve">к плану 
на  I полугодие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</si>
</sst>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0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3" borderId="5">
      <alignment horizontal="center" vertical="center" wrapText="1"/>
    </xf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7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9" xfId="0" applyNumberFormat="1" applyFont="1" applyFill="1" applyBorder="1" applyAlignment="1">
      <alignment wrapText="1"/>
    </xf>
    <xf numFmtId="164" fontId="3" fillId="0" borderId="0" xfId="0" applyNumberFormat="1" applyFont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164" fontId="6" fillId="0" borderId="3" xfId="0" applyNumberFormat="1" applyFont="1" applyFill="1" applyBorder="1" applyAlignment="1">
      <alignment horizontal="right" vertical="center" wrapText="1"/>
    </xf>
    <xf numFmtId="164" fontId="6" fillId="0" borderId="10" xfId="0" applyNumberFormat="1" applyFont="1" applyFill="1" applyBorder="1" applyAlignment="1">
      <alignment wrapText="1"/>
    </xf>
    <xf numFmtId="164" fontId="6" fillId="0" borderId="9" xfId="0" applyNumberFormat="1" applyFont="1" applyFill="1" applyBorder="1" applyAlignment="1">
      <alignment wrapText="1"/>
    </xf>
    <xf numFmtId="0" fontId="6" fillId="0" borderId="0" xfId="0" applyFont="1"/>
    <xf numFmtId="164" fontId="6" fillId="0" borderId="10" xfId="0" applyNumberFormat="1" applyFont="1" applyFill="1" applyBorder="1" applyAlignment="1">
      <alignment horizontal="right" wrapText="1"/>
    </xf>
    <xf numFmtId="164" fontId="6" fillId="0" borderId="9" xfId="0" applyNumberFormat="1" applyFont="1" applyFill="1" applyBorder="1" applyAlignment="1">
      <alignment horizontal="right" wrapText="1"/>
    </xf>
    <xf numFmtId="0" fontId="6" fillId="0" borderId="3" xfId="0" applyFont="1" applyBorder="1" applyAlignment="1">
      <alignment vertical="center" wrapText="1"/>
    </xf>
    <xf numFmtId="164" fontId="6" fillId="0" borderId="10" xfId="0" applyNumberFormat="1" applyFont="1" applyFill="1" applyBorder="1" applyAlignment="1">
      <alignment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wrapText="1"/>
    </xf>
    <xf numFmtId="164" fontId="6" fillId="0" borderId="4" xfId="0" applyNumberFormat="1" applyFont="1" applyFill="1" applyBorder="1" applyAlignment="1">
      <alignment horizontal="right" wrapText="1"/>
    </xf>
    <xf numFmtId="164" fontId="6" fillId="0" borderId="8" xfId="0" applyNumberFormat="1" applyFont="1" applyFill="1" applyBorder="1" applyAlignment="1">
      <alignment horizontal="right" wrapText="1"/>
    </xf>
    <xf numFmtId="0" fontId="2" fillId="0" borderId="0" xfId="0" applyFont="1"/>
    <xf numFmtId="164" fontId="3" fillId="0" borderId="0" xfId="0" applyNumberFormat="1" applyFont="1" applyFill="1"/>
    <xf numFmtId="164" fontId="2" fillId="0" borderId="9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right" vertical="center" wrapText="1"/>
    </xf>
    <xf numFmtId="164" fontId="2" fillId="0" borderId="12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/>
    <xf numFmtId="166" fontId="2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0"/>
  <sheetViews>
    <sheetView tabSelected="1" view="pageBreakPreview" zoomScale="90" zoomScaleNormal="100" zoomScaleSheetLayoutView="90" workbookViewId="0">
      <selection activeCell="E82" sqref="E82:E85"/>
    </sheetView>
  </sheetViews>
  <sheetFormatPr defaultRowHeight="15"/>
  <cols>
    <col min="1" max="1" width="24.5703125" style="1" customWidth="1"/>
    <col min="2" max="2" width="27.5703125" style="1" customWidth="1"/>
    <col min="3" max="3" width="17.42578125" style="1" customWidth="1"/>
    <col min="4" max="4" width="18.7109375" style="1" customWidth="1"/>
    <col min="5" max="5" width="19.28515625" style="1" customWidth="1"/>
    <col min="6" max="6" width="19.28515625" style="6" customWidth="1"/>
    <col min="7" max="7" width="17" style="6" customWidth="1"/>
    <col min="8" max="8" width="13.7109375" style="6" customWidth="1"/>
    <col min="9" max="9" width="14.7109375" style="6" customWidth="1"/>
    <col min="10" max="16384" width="9.140625" style="1"/>
  </cols>
  <sheetData>
    <row r="1" spans="1:11" ht="65.25" customHeight="1">
      <c r="D1" s="40" t="s">
        <v>193</v>
      </c>
      <c r="E1" s="41"/>
      <c r="F1" s="41"/>
      <c r="G1" s="41"/>
      <c r="H1" s="41"/>
      <c r="I1" s="41"/>
      <c r="J1" s="2"/>
    </row>
    <row r="3" spans="1:11" ht="41.25" customHeight="1">
      <c r="A3" s="44" t="s">
        <v>194</v>
      </c>
      <c r="B3" s="45"/>
      <c r="C3" s="45"/>
      <c r="D3" s="45"/>
      <c r="E3" s="45"/>
      <c r="F3" s="45"/>
      <c r="G3" s="45"/>
      <c r="H3" s="45"/>
      <c r="I3" s="45"/>
    </row>
    <row r="4" spans="1:11" ht="18" customHeight="1">
      <c r="B4" s="3"/>
      <c r="C4" s="4"/>
      <c r="D4" s="4"/>
      <c r="E4" s="4"/>
      <c r="F4" s="5"/>
      <c r="G4" s="5"/>
      <c r="H4" s="5"/>
      <c r="I4" s="5"/>
    </row>
    <row r="5" spans="1:11">
      <c r="I5" s="7" t="s">
        <v>5</v>
      </c>
    </row>
    <row r="6" spans="1:11" ht="37.5" customHeight="1">
      <c r="A6" s="49" t="s">
        <v>0</v>
      </c>
      <c r="B6" s="49" t="s">
        <v>19</v>
      </c>
      <c r="C6" s="51" t="s">
        <v>195</v>
      </c>
      <c r="D6" s="53" t="s">
        <v>196</v>
      </c>
      <c r="E6" s="53" t="s">
        <v>197</v>
      </c>
      <c r="F6" s="53" t="s">
        <v>191</v>
      </c>
      <c r="G6" s="53" t="s">
        <v>192</v>
      </c>
      <c r="H6" s="49" t="s">
        <v>198</v>
      </c>
      <c r="I6" s="50"/>
    </row>
    <row r="7" spans="1:11" ht="156.75" customHeight="1">
      <c r="A7" s="49"/>
      <c r="B7" s="49"/>
      <c r="C7" s="52"/>
      <c r="D7" s="54"/>
      <c r="E7" s="54"/>
      <c r="F7" s="55"/>
      <c r="G7" s="54"/>
      <c r="H7" s="31" t="s">
        <v>3</v>
      </c>
      <c r="I7" s="31" t="s">
        <v>199</v>
      </c>
    </row>
    <row r="8" spans="1:11">
      <c r="A8" s="8">
        <v>1</v>
      </c>
      <c r="B8" s="8">
        <v>2</v>
      </c>
      <c r="C8" s="8">
        <v>3</v>
      </c>
      <c r="D8" s="8">
        <v>4</v>
      </c>
      <c r="E8" s="8">
        <v>5</v>
      </c>
      <c r="F8" s="9">
        <v>6</v>
      </c>
      <c r="G8" s="9">
        <v>7</v>
      </c>
      <c r="H8" s="9">
        <v>8</v>
      </c>
      <c r="I8" s="9">
        <v>9</v>
      </c>
    </row>
    <row r="9" spans="1:11" ht="18.75" customHeight="1">
      <c r="A9" s="42" t="s">
        <v>6</v>
      </c>
      <c r="B9" s="32" t="s">
        <v>20</v>
      </c>
      <c r="C9" s="10">
        <v>108.1</v>
      </c>
      <c r="D9" s="35">
        <f>C9</f>
        <v>108.1</v>
      </c>
      <c r="E9" s="38">
        <v>54.05</v>
      </c>
      <c r="F9" s="36">
        <f>E9</f>
        <v>54.05</v>
      </c>
      <c r="G9" s="11">
        <v>44.3</v>
      </c>
      <c r="H9" s="11">
        <f>G9/D9*100</f>
        <v>40.980573543015723</v>
      </c>
      <c r="I9" s="11">
        <f>G9/E9*100</f>
        <v>81.961147086031445</v>
      </c>
      <c r="K9" s="12"/>
    </row>
    <row r="10" spans="1:11" ht="18.75" customHeight="1">
      <c r="A10" s="42"/>
      <c r="B10" s="32" t="s">
        <v>21</v>
      </c>
      <c r="C10" s="10">
        <v>108.1</v>
      </c>
      <c r="D10" s="35">
        <f t="shared" ref="D10:D28" si="0">C10</f>
        <v>108.1</v>
      </c>
      <c r="E10" s="38">
        <v>54.05</v>
      </c>
      <c r="F10" s="36">
        <f t="shared" ref="F10:F28" si="1">E10</f>
        <v>54.05</v>
      </c>
      <c r="G10" s="11">
        <v>35.1</v>
      </c>
      <c r="H10" s="11">
        <f t="shared" ref="H10:H72" si="2">G10/D10*100</f>
        <v>32.46993524514339</v>
      </c>
      <c r="I10" s="11">
        <f t="shared" ref="I10:I72" si="3">G10/E10*100</f>
        <v>64.939870490286779</v>
      </c>
      <c r="K10" s="12"/>
    </row>
    <row r="11" spans="1:11" ht="18.75" customHeight="1">
      <c r="A11" s="42"/>
      <c r="B11" s="32" t="s">
        <v>22</v>
      </c>
      <c r="C11" s="10">
        <v>108.1</v>
      </c>
      <c r="D11" s="35">
        <f t="shared" si="0"/>
        <v>108.1</v>
      </c>
      <c r="E11" s="38">
        <v>54.05</v>
      </c>
      <c r="F11" s="36">
        <f t="shared" si="1"/>
        <v>54.05</v>
      </c>
      <c r="G11" s="11">
        <v>64.7</v>
      </c>
      <c r="H11" s="11">
        <f t="shared" si="2"/>
        <v>59.851988899167438</v>
      </c>
      <c r="I11" s="11">
        <f t="shared" si="3"/>
        <v>119.70397779833488</v>
      </c>
      <c r="K11" s="12"/>
    </row>
    <row r="12" spans="1:11" ht="18.75" customHeight="1">
      <c r="A12" s="42"/>
      <c r="B12" s="32" t="s">
        <v>23</v>
      </c>
      <c r="C12" s="10">
        <v>108.1</v>
      </c>
      <c r="D12" s="35">
        <f t="shared" si="0"/>
        <v>108.1</v>
      </c>
      <c r="E12" s="38">
        <v>54.05</v>
      </c>
      <c r="F12" s="36">
        <f t="shared" si="1"/>
        <v>54.05</v>
      </c>
      <c r="G12" s="11">
        <v>44.6</v>
      </c>
      <c r="H12" s="11">
        <f t="shared" si="2"/>
        <v>41.258094357076786</v>
      </c>
      <c r="I12" s="11">
        <f t="shared" si="3"/>
        <v>82.516188714153571</v>
      </c>
      <c r="K12" s="12"/>
    </row>
    <row r="13" spans="1:11" ht="18.75" customHeight="1">
      <c r="A13" s="42"/>
      <c r="B13" s="32" t="s">
        <v>24</v>
      </c>
      <c r="C13" s="10">
        <v>370.9</v>
      </c>
      <c r="D13" s="35">
        <f t="shared" si="0"/>
        <v>370.9</v>
      </c>
      <c r="E13" s="38">
        <v>185.45</v>
      </c>
      <c r="F13" s="36">
        <f t="shared" si="1"/>
        <v>185.45</v>
      </c>
      <c r="G13" s="11">
        <v>147</v>
      </c>
      <c r="H13" s="11">
        <f t="shared" si="2"/>
        <v>39.633324346184956</v>
      </c>
      <c r="I13" s="11">
        <f t="shared" si="3"/>
        <v>79.266648692369913</v>
      </c>
      <c r="K13" s="12"/>
    </row>
    <row r="14" spans="1:11" ht="18.75" customHeight="1">
      <c r="A14" s="42"/>
      <c r="B14" s="32" t="s">
        <v>25</v>
      </c>
      <c r="C14" s="10">
        <v>108.1</v>
      </c>
      <c r="D14" s="35">
        <f t="shared" si="0"/>
        <v>108.1</v>
      </c>
      <c r="E14" s="38">
        <v>54.05</v>
      </c>
      <c r="F14" s="36">
        <f t="shared" si="1"/>
        <v>54.05</v>
      </c>
      <c r="G14" s="11">
        <v>31.7</v>
      </c>
      <c r="H14" s="11">
        <f t="shared" si="2"/>
        <v>29.324699352451432</v>
      </c>
      <c r="I14" s="11">
        <f t="shared" si="3"/>
        <v>58.649398704902865</v>
      </c>
      <c r="K14" s="12"/>
    </row>
    <row r="15" spans="1:11" ht="18.75" customHeight="1">
      <c r="A15" s="42"/>
      <c r="B15" s="32" t="s">
        <v>26</v>
      </c>
      <c r="C15" s="10">
        <v>370.9</v>
      </c>
      <c r="D15" s="35">
        <f t="shared" si="0"/>
        <v>370.9</v>
      </c>
      <c r="E15" s="38">
        <v>185.45</v>
      </c>
      <c r="F15" s="36">
        <f t="shared" si="1"/>
        <v>185.45</v>
      </c>
      <c r="G15" s="11">
        <v>160.80000000000001</v>
      </c>
      <c r="H15" s="11">
        <f t="shared" si="2"/>
        <v>43.354003774602326</v>
      </c>
      <c r="I15" s="11">
        <f t="shared" si="3"/>
        <v>86.708007549204652</v>
      </c>
      <c r="K15" s="12"/>
    </row>
    <row r="16" spans="1:11" ht="18.75" customHeight="1">
      <c r="A16" s="42"/>
      <c r="B16" s="32" t="s">
        <v>27</v>
      </c>
      <c r="C16" s="10">
        <v>108.1</v>
      </c>
      <c r="D16" s="35">
        <f t="shared" si="0"/>
        <v>108.1</v>
      </c>
      <c r="E16" s="38">
        <v>54.05</v>
      </c>
      <c r="F16" s="36">
        <f t="shared" si="1"/>
        <v>54.05</v>
      </c>
      <c r="G16" s="11">
        <v>32.9</v>
      </c>
      <c r="H16" s="11">
        <f t="shared" si="2"/>
        <v>30.434782608695656</v>
      </c>
      <c r="I16" s="11">
        <f t="shared" si="3"/>
        <v>60.869565217391312</v>
      </c>
      <c r="K16" s="12"/>
    </row>
    <row r="17" spans="1:11" ht="18.75" customHeight="1">
      <c r="A17" s="42"/>
      <c r="B17" s="32" t="s">
        <v>28</v>
      </c>
      <c r="C17" s="10">
        <v>108.1</v>
      </c>
      <c r="D17" s="35">
        <f t="shared" si="0"/>
        <v>108.1</v>
      </c>
      <c r="E17" s="38">
        <v>54.05</v>
      </c>
      <c r="F17" s="36">
        <f t="shared" si="1"/>
        <v>54.05</v>
      </c>
      <c r="G17" s="11">
        <v>50.6</v>
      </c>
      <c r="H17" s="11">
        <f t="shared" si="2"/>
        <v>46.808510638297882</v>
      </c>
      <c r="I17" s="11">
        <f t="shared" si="3"/>
        <v>93.617021276595764</v>
      </c>
      <c r="K17" s="12"/>
    </row>
    <row r="18" spans="1:11" ht="18.75" customHeight="1">
      <c r="A18" s="42"/>
      <c r="B18" s="32" t="s">
        <v>29</v>
      </c>
      <c r="C18" s="10">
        <v>108.1</v>
      </c>
      <c r="D18" s="35">
        <f t="shared" si="0"/>
        <v>108.1</v>
      </c>
      <c r="E18" s="38">
        <v>54.05</v>
      </c>
      <c r="F18" s="36">
        <f t="shared" si="1"/>
        <v>54.05</v>
      </c>
      <c r="G18" s="11">
        <v>48.7</v>
      </c>
      <c r="H18" s="11">
        <f t="shared" si="2"/>
        <v>45.050878815911197</v>
      </c>
      <c r="I18" s="11">
        <f t="shared" si="3"/>
        <v>90.101757631822395</v>
      </c>
      <c r="K18" s="12"/>
    </row>
    <row r="19" spans="1:11" ht="18.75" customHeight="1">
      <c r="A19" s="42"/>
      <c r="B19" s="32" t="s">
        <v>30</v>
      </c>
      <c r="C19" s="10">
        <v>108.1</v>
      </c>
      <c r="D19" s="35">
        <f t="shared" si="0"/>
        <v>108.1</v>
      </c>
      <c r="E19" s="38">
        <v>54.05</v>
      </c>
      <c r="F19" s="36">
        <f t="shared" si="1"/>
        <v>54.05</v>
      </c>
      <c r="G19" s="11">
        <v>40.6</v>
      </c>
      <c r="H19" s="11">
        <f t="shared" si="2"/>
        <v>37.557816836262724</v>
      </c>
      <c r="I19" s="11">
        <f t="shared" si="3"/>
        <v>75.115633672525448</v>
      </c>
      <c r="K19" s="12"/>
    </row>
    <row r="20" spans="1:11" ht="18.75" customHeight="1">
      <c r="A20" s="42"/>
      <c r="B20" s="32" t="s">
        <v>31</v>
      </c>
      <c r="C20" s="10">
        <v>108.1</v>
      </c>
      <c r="D20" s="35">
        <f t="shared" si="0"/>
        <v>108.1</v>
      </c>
      <c r="E20" s="38">
        <v>54.05</v>
      </c>
      <c r="F20" s="36">
        <f t="shared" si="1"/>
        <v>54.05</v>
      </c>
      <c r="G20" s="11">
        <v>43.8</v>
      </c>
      <c r="H20" s="11">
        <f t="shared" si="2"/>
        <v>40.518038852913968</v>
      </c>
      <c r="I20" s="11">
        <f t="shared" si="3"/>
        <v>81.036077705827935</v>
      </c>
      <c r="K20" s="12"/>
    </row>
    <row r="21" spans="1:11" ht="18.75" customHeight="1">
      <c r="A21" s="42"/>
      <c r="B21" s="32" t="s">
        <v>32</v>
      </c>
      <c r="C21" s="10">
        <v>108.1</v>
      </c>
      <c r="D21" s="35">
        <f t="shared" si="0"/>
        <v>108.1</v>
      </c>
      <c r="E21" s="38">
        <v>54.05</v>
      </c>
      <c r="F21" s="36">
        <f t="shared" si="1"/>
        <v>54.05</v>
      </c>
      <c r="G21" s="11">
        <v>43.7</v>
      </c>
      <c r="H21" s="11">
        <f t="shared" si="2"/>
        <v>40.425531914893618</v>
      </c>
      <c r="I21" s="11">
        <f t="shared" si="3"/>
        <v>80.851063829787236</v>
      </c>
      <c r="K21" s="12"/>
    </row>
    <row r="22" spans="1:11" ht="18.75" customHeight="1">
      <c r="A22" s="42"/>
      <c r="B22" s="32" t="s">
        <v>33</v>
      </c>
      <c r="C22" s="10">
        <v>108.1</v>
      </c>
      <c r="D22" s="35">
        <f t="shared" si="0"/>
        <v>108.1</v>
      </c>
      <c r="E22" s="38">
        <v>54.05</v>
      </c>
      <c r="F22" s="36">
        <f t="shared" si="1"/>
        <v>54.05</v>
      </c>
      <c r="G22" s="11">
        <v>42.6</v>
      </c>
      <c r="H22" s="11">
        <f t="shared" si="2"/>
        <v>39.407955596669751</v>
      </c>
      <c r="I22" s="11">
        <f t="shared" si="3"/>
        <v>78.815911193339502</v>
      </c>
      <c r="K22" s="12"/>
    </row>
    <row r="23" spans="1:11" ht="18.75" customHeight="1">
      <c r="A23" s="42"/>
      <c r="B23" s="32" t="s">
        <v>34</v>
      </c>
      <c r="C23" s="10">
        <v>108.1</v>
      </c>
      <c r="D23" s="35">
        <f t="shared" si="0"/>
        <v>108.1</v>
      </c>
      <c r="E23" s="38">
        <v>54.05</v>
      </c>
      <c r="F23" s="36">
        <f t="shared" si="1"/>
        <v>54.05</v>
      </c>
      <c r="G23" s="11">
        <v>46.6</v>
      </c>
      <c r="H23" s="11">
        <f t="shared" si="2"/>
        <v>43.108233117483813</v>
      </c>
      <c r="I23" s="11">
        <f t="shared" si="3"/>
        <v>86.216466234967626</v>
      </c>
      <c r="K23" s="12"/>
    </row>
    <row r="24" spans="1:11" ht="18.75" customHeight="1">
      <c r="A24" s="42"/>
      <c r="B24" s="32" t="s">
        <v>35</v>
      </c>
      <c r="C24" s="10">
        <v>108.1</v>
      </c>
      <c r="D24" s="35">
        <f>C24</f>
        <v>108.1</v>
      </c>
      <c r="E24" s="38">
        <v>54.05</v>
      </c>
      <c r="F24" s="36">
        <f t="shared" si="1"/>
        <v>54.05</v>
      </c>
      <c r="G24" s="11">
        <v>39.700000000000003</v>
      </c>
      <c r="H24" s="11">
        <f t="shared" si="2"/>
        <v>36.725254394079556</v>
      </c>
      <c r="I24" s="11">
        <f t="shared" si="3"/>
        <v>73.450508788159112</v>
      </c>
      <c r="K24" s="12"/>
    </row>
    <row r="25" spans="1:11" ht="18.75" customHeight="1">
      <c r="A25" s="42"/>
      <c r="B25" s="32" t="s">
        <v>36</v>
      </c>
      <c r="C25" s="10">
        <v>370.9</v>
      </c>
      <c r="D25" s="35">
        <f t="shared" si="0"/>
        <v>370.9</v>
      </c>
      <c r="E25" s="38">
        <v>185.45</v>
      </c>
      <c r="F25" s="36">
        <f t="shared" si="1"/>
        <v>185.45</v>
      </c>
      <c r="G25" s="11">
        <v>169.7</v>
      </c>
      <c r="H25" s="11">
        <f t="shared" si="2"/>
        <v>45.753572391480184</v>
      </c>
      <c r="I25" s="11">
        <f t="shared" si="3"/>
        <v>91.507144782960367</v>
      </c>
      <c r="K25" s="12"/>
    </row>
    <row r="26" spans="1:11" ht="18.75" customHeight="1">
      <c r="A26" s="42"/>
      <c r="B26" s="32" t="s">
        <v>37</v>
      </c>
      <c r="C26" s="10">
        <v>108.1</v>
      </c>
      <c r="D26" s="35">
        <f t="shared" si="0"/>
        <v>108.1</v>
      </c>
      <c r="E26" s="38">
        <v>54.05</v>
      </c>
      <c r="F26" s="36">
        <f t="shared" si="1"/>
        <v>54.05</v>
      </c>
      <c r="G26" s="11">
        <v>47.8</v>
      </c>
      <c r="H26" s="11">
        <f t="shared" si="2"/>
        <v>44.21831637372803</v>
      </c>
      <c r="I26" s="11">
        <f t="shared" si="3"/>
        <v>88.436632747456059</v>
      </c>
      <c r="K26" s="12"/>
    </row>
    <row r="27" spans="1:11" ht="18.75" customHeight="1">
      <c r="A27" s="42"/>
      <c r="B27" s="32" t="s">
        <v>38</v>
      </c>
      <c r="C27" s="10">
        <v>108.1</v>
      </c>
      <c r="D27" s="35">
        <f t="shared" si="0"/>
        <v>108.1</v>
      </c>
      <c r="E27" s="38">
        <v>54.05</v>
      </c>
      <c r="F27" s="36">
        <f t="shared" si="1"/>
        <v>54.05</v>
      </c>
      <c r="G27" s="11">
        <v>42.7</v>
      </c>
      <c r="H27" s="11">
        <f t="shared" si="2"/>
        <v>39.500462534690108</v>
      </c>
      <c r="I27" s="11">
        <f t="shared" si="3"/>
        <v>79.000925069380216</v>
      </c>
      <c r="K27" s="12"/>
    </row>
    <row r="28" spans="1:11" ht="18.75" customHeight="1">
      <c r="A28" s="42"/>
      <c r="B28" s="32" t="s">
        <v>39</v>
      </c>
      <c r="C28" s="10">
        <v>108.1</v>
      </c>
      <c r="D28" s="35">
        <f t="shared" si="0"/>
        <v>108.1</v>
      </c>
      <c r="E28" s="38">
        <v>54.05</v>
      </c>
      <c r="F28" s="36">
        <f t="shared" si="1"/>
        <v>54.05</v>
      </c>
      <c r="G28" s="11">
        <v>53.5</v>
      </c>
      <c r="H28" s="11">
        <f t="shared" si="2"/>
        <v>49.49121184088807</v>
      </c>
      <c r="I28" s="11">
        <f t="shared" si="3"/>
        <v>98.98242368177614</v>
      </c>
      <c r="K28" s="12"/>
    </row>
    <row r="29" spans="1:11" s="18" customFormat="1" ht="18.75" customHeight="1">
      <c r="A29" s="13"/>
      <c r="B29" s="14" t="s">
        <v>40</v>
      </c>
      <c r="C29" s="15">
        <f t="shared" ref="C29:D29" si="4">SUM(C9:C28)</f>
        <v>2950.3999999999992</v>
      </c>
      <c r="D29" s="15">
        <f t="shared" si="4"/>
        <v>2950.3999999999992</v>
      </c>
      <c r="E29" s="37">
        <f>SUM(E9:E28)</f>
        <v>1475.1999999999996</v>
      </c>
      <c r="F29" s="15">
        <f>SUM(F9:F28)</f>
        <v>1475.1999999999996</v>
      </c>
      <c r="G29" s="16">
        <f>SUM(G9:G28)</f>
        <v>1231.1000000000001</v>
      </c>
      <c r="H29" s="17">
        <f t="shared" si="2"/>
        <v>41.72654555314535</v>
      </c>
      <c r="I29" s="17">
        <f t="shared" si="3"/>
        <v>83.453091106290699</v>
      </c>
      <c r="K29" s="12"/>
    </row>
    <row r="30" spans="1:11" ht="18.75" customHeight="1">
      <c r="A30" s="42" t="s">
        <v>9</v>
      </c>
      <c r="B30" s="33" t="s">
        <v>41</v>
      </c>
      <c r="C30" s="10">
        <v>108.1</v>
      </c>
      <c r="D30" s="10">
        <f>C30</f>
        <v>108.1</v>
      </c>
      <c r="E30" s="10">
        <v>54.05</v>
      </c>
      <c r="F30" s="10">
        <f>E30</f>
        <v>54.05</v>
      </c>
      <c r="G30" s="11">
        <v>47.7</v>
      </c>
      <c r="H30" s="30">
        <f t="shared" si="2"/>
        <v>44.125809435707687</v>
      </c>
      <c r="I30" s="30">
        <f t="shared" si="3"/>
        <v>88.251618871415374</v>
      </c>
      <c r="K30" s="12"/>
    </row>
    <row r="31" spans="1:11" ht="18.75" customHeight="1">
      <c r="A31" s="42"/>
      <c r="B31" s="33" t="s">
        <v>42</v>
      </c>
      <c r="C31" s="10">
        <v>370.9</v>
      </c>
      <c r="D31" s="10">
        <f t="shared" ref="D31:D37" si="5">C31</f>
        <v>370.9</v>
      </c>
      <c r="E31" s="10">
        <v>185.45</v>
      </c>
      <c r="F31" s="10">
        <f t="shared" ref="F31:F37" si="6">E31</f>
        <v>185.45</v>
      </c>
      <c r="G31" s="11">
        <v>197.5</v>
      </c>
      <c r="H31" s="30">
        <f t="shared" si="2"/>
        <v>53.248854138581834</v>
      </c>
      <c r="I31" s="30">
        <f t="shared" si="3"/>
        <v>106.49770827716367</v>
      </c>
      <c r="K31" s="12"/>
    </row>
    <row r="32" spans="1:11" ht="18.75" customHeight="1">
      <c r="A32" s="42"/>
      <c r="B32" s="33" t="s">
        <v>43</v>
      </c>
      <c r="C32" s="10">
        <v>108.1</v>
      </c>
      <c r="D32" s="10">
        <f t="shared" si="5"/>
        <v>108.1</v>
      </c>
      <c r="E32" s="10">
        <v>54.05</v>
      </c>
      <c r="F32" s="10">
        <f t="shared" si="6"/>
        <v>54.05</v>
      </c>
      <c r="G32" s="11">
        <v>33.5</v>
      </c>
      <c r="H32" s="30">
        <f t="shared" si="2"/>
        <v>30.989824236817764</v>
      </c>
      <c r="I32" s="30">
        <f t="shared" si="3"/>
        <v>61.979648473635528</v>
      </c>
      <c r="K32" s="12"/>
    </row>
    <row r="33" spans="1:11" ht="18.75" customHeight="1">
      <c r="A33" s="42"/>
      <c r="B33" s="33" t="s">
        <v>44</v>
      </c>
      <c r="C33" s="10">
        <v>370.9</v>
      </c>
      <c r="D33" s="10">
        <f t="shared" si="5"/>
        <v>370.9</v>
      </c>
      <c r="E33" s="10">
        <v>185.45</v>
      </c>
      <c r="F33" s="10">
        <f t="shared" si="6"/>
        <v>185.45</v>
      </c>
      <c r="G33" s="11">
        <v>173.4</v>
      </c>
      <c r="H33" s="30">
        <f t="shared" si="2"/>
        <v>46.751145861418173</v>
      </c>
      <c r="I33" s="30">
        <f t="shared" si="3"/>
        <v>93.502291722836347</v>
      </c>
      <c r="K33" s="12"/>
    </row>
    <row r="34" spans="1:11" ht="18.75" customHeight="1">
      <c r="A34" s="42"/>
      <c r="B34" s="33" t="s">
        <v>45</v>
      </c>
      <c r="C34" s="10">
        <v>370.9</v>
      </c>
      <c r="D34" s="10">
        <f t="shared" si="5"/>
        <v>370.9</v>
      </c>
      <c r="E34" s="10">
        <v>185.45</v>
      </c>
      <c r="F34" s="10">
        <f t="shared" si="6"/>
        <v>185.45</v>
      </c>
      <c r="G34" s="11">
        <v>188.8</v>
      </c>
      <c r="H34" s="30">
        <f t="shared" si="2"/>
        <v>50.903208411970894</v>
      </c>
      <c r="I34" s="30">
        <f t="shared" si="3"/>
        <v>101.80641682394179</v>
      </c>
      <c r="K34" s="12"/>
    </row>
    <row r="35" spans="1:11" ht="18.75" customHeight="1">
      <c r="A35" s="42"/>
      <c r="B35" s="33" t="s">
        <v>46</v>
      </c>
      <c r="C35" s="10">
        <v>108.1</v>
      </c>
      <c r="D35" s="10">
        <f t="shared" si="5"/>
        <v>108.1</v>
      </c>
      <c r="E35" s="10">
        <v>54.05</v>
      </c>
      <c r="F35" s="10">
        <f t="shared" si="6"/>
        <v>54.05</v>
      </c>
      <c r="G35" s="11">
        <v>53.9</v>
      </c>
      <c r="H35" s="30">
        <f t="shared" si="2"/>
        <v>49.861239592969476</v>
      </c>
      <c r="I35" s="30">
        <f t="shared" si="3"/>
        <v>99.722479185938951</v>
      </c>
      <c r="K35" s="12"/>
    </row>
    <row r="36" spans="1:11" ht="18.75" customHeight="1">
      <c r="A36" s="42"/>
      <c r="B36" s="33" t="s">
        <v>47</v>
      </c>
      <c r="C36" s="10">
        <v>108.1</v>
      </c>
      <c r="D36" s="10">
        <f t="shared" si="5"/>
        <v>108.1</v>
      </c>
      <c r="E36" s="10">
        <v>54.05</v>
      </c>
      <c r="F36" s="10">
        <f t="shared" si="6"/>
        <v>54.05</v>
      </c>
      <c r="G36" s="11">
        <v>52.7</v>
      </c>
      <c r="H36" s="30">
        <f t="shared" si="2"/>
        <v>48.751156336725259</v>
      </c>
      <c r="I36" s="30">
        <f t="shared" si="3"/>
        <v>97.502312673450518</v>
      </c>
      <c r="K36" s="12"/>
    </row>
    <row r="37" spans="1:11" ht="18.75" customHeight="1">
      <c r="A37" s="42"/>
      <c r="B37" s="33" t="s">
        <v>48</v>
      </c>
      <c r="C37" s="10">
        <v>108.1</v>
      </c>
      <c r="D37" s="10">
        <f t="shared" si="5"/>
        <v>108.1</v>
      </c>
      <c r="E37" s="10">
        <v>54.05</v>
      </c>
      <c r="F37" s="10">
        <f t="shared" si="6"/>
        <v>54.05</v>
      </c>
      <c r="G37" s="11">
        <v>41.3</v>
      </c>
      <c r="H37" s="30">
        <f t="shared" si="2"/>
        <v>38.205365402405178</v>
      </c>
      <c r="I37" s="30">
        <f t="shared" si="3"/>
        <v>76.410730804810356</v>
      </c>
      <c r="K37" s="12"/>
    </row>
    <row r="38" spans="1:11" s="18" customFormat="1" ht="18.75" customHeight="1">
      <c r="A38" s="13"/>
      <c r="B38" s="14" t="s">
        <v>40</v>
      </c>
      <c r="C38" s="15">
        <f t="shared" ref="C38:D38" si="7">SUM(C30:C37)</f>
        <v>1653.1999999999998</v>
      </c>
      <c r="D38" s="15">
        <f t="shared" si="7"/>
        <v>1653.1999999999998</v>
      </c>
      <c r="E38" s="15">
        <f>SUM(E30:E37)</f>
        <v>826.59999999999991</v>
      </c>
      <c r="F38" s="15">
        <f>SUM(F30:F37)</f>
        <v>826.59999999999991</v>
      </c>
      <c r="G38" s="19">
        <f t="shared" ref="G38" si="8">SUM(G30:G37)</f>
        <v>788.80000000000007</v>
      </c>
      <c r="H38" s="20">
        <f t="shared" si="2"/>
        <v>47.713525284297134</v>
      </c>
      <c r="I38" s="20">
        <f t="shared" si="3"/>
        <v>95.427050568594268</v>
      </c>
      <c r="K38" s="12"/>
    </row>
    <row r="39" spans="1:11" ht="18.75" customHeight="1">
      <c r="A39" s="42" t="s">
        <v>10</v>
      </c>
      <c r="B39" s="32" t="s">
        <v>49</v>
      </c>
      <c r="C39" s="10">
        <v>108.1</v>
      </c>
      <c r="D39" s="10">
        <f>C39</f>
        <v>108.1</v>
      </c>
      <c r="E39" s="10">
        <v>54.05</v>
      </c>
      <c r="F39" s="10">
        <f>E39</f>
        <v>54.05</v>
      </c>
      <c r="G39" s="11">
        <v>45.2</v>
      </c>
      <c r="H39" s="30">
        <f t="shared" si="2"/>
        <v>41.813135985198898</v>
      </c>
      <c r="I39" s="30">
        <f t="shared" si="3"/>
        <v>83.626271970397795</v>
      </c>
      <c r="K39" s="12"/>
    </row>
    <row r="40" spans="1:11" ht="18.75" customHeight="1">
      <c r="A40" s="42"/>
      <c r="B40" s="32" t="s">
        <v>50</v>
      </c>
      <c r="C40" s="10">
        <v>108.1</v>
      </c>
      <c r="D40" s="10">
        <f t="shared" ref="D40:D43" si="9">C40</f>
        <v>108.1</v>
      </c>
      <c r="E40" s="10">
        <v>54.05</v>
      </c>
      <c r="F40" s="10">
        <f t="shared" ref="F40:F43" si="10">E40</f>
        <v>54.05</v>
      </c>
      <c r="G40" s="11">
        <v>42.6</v>
      </c>
      <c r="H40" s="30">
        <f t="shared" si="2"/>
        <v>39.407955596669751</v>
      </c>
      <c r="I40" s="30">
        <f t="shared" si="3"/>
        <v>78.815911193339502</v>
      </c>
      <c r="K40" s="12"/>
    </row>
    <row r="41" spans="1:11" ht="18.75" customHeight="1">
      <c r="A41" s="42"/>
      <c r="B41" s="32" t="s">
        <v>51</v>
      </c>
      <c r="C41" s="10">
        <v>108.1</v>
      </c>
      <c r="D41" s="10">
        <f t="shared" si="9"/>
        <v>108.1</v>
      </c>
      <c r="E41" s="10">
        <v>54.05</v>
      </c>
      <c r="F41" s="10">
        <f t="shared" si="10"/>
        <v>54.05</v>
      </c>
      <c r="G41" s="11">
        <v>39.6</v>
      </c>
      <c r="H41" s="30">
        <f t="shared" si="2"/>
        <v>36.632747456059207</v>
      </c>
      <c r="I41" s="30">
        <f t="shared" si="3"/>
        <v>73.265494912118413</v>
      </c>
      <c r="K41" s="12"/>
    </row>
    <row r="42" spans="1:11" ht="18.75" customHeight="1">
      <c r="A42" s="42"/>
      <c r="B42" s="32" t="s">
        <v>52</v>
      </c>
      <c r="C42" s="10">
        <v>108.1</v>
      </c>
      <c r="D42" s="10">
        <f t="shared" si="9"/>
        <v>108.1</v>
      </c>
      <c r="E42" s="10">
        <v>54.05</v>
      </c>
      <c r="F42" s="10">
        <f t="shared" si="10"/>
        <v>54.05</v>
      </c>
      <c r="G42" s="11">
        <v>48.4</v>
      </c>
      <c r="H42" s="30">
        <f t="shared" si="2"/>
        <v>44.773358001850141</v>
      </c>
      <c r="I42" s="30">
        <f t="shared" si="3"/>
        <v>89.546716003700283</v>
      </c>
      <c r="K42" s="12"/>
    </row>
    <row r="43" spans="1:11" ht="18.75" customHeight="1">
      <c r="A43" s="42"/>
      <c r="B43" s="32" t="s">
        <v>53</v>
      </c>
      <c r="C43" s="10">
        <v>108.1</v>
      </c>
      <c r="D43" s="10">
        <f t="shared" si="9"/>
        <v>108.1</v>
      </c>
      <c r="E43" s="10">
        <v>54.05</v>
      </c>
      <c r="F43" s="10">
        <f t="shared" si="10"/>
        <v>54.05</v>
      </c>
      <c r="G43" s="11">
        <v>48.5</v>
      </c>
      <c r="H43" s="30">
        <f t="shared" si="2"/>
        <v>44.865864939870491</v>
      </c>
      <c r="I43" s="30">
        <f t="shared" si="3"/>
        <v>89.731729879740982</v>
      </c>
      <c r="K43" s="12"/>
    </row>
    <row r="44" spans="1:11" s="18" customFormat="1" ht="18.75" customHeight="1">
      <c r="A44" s="13"/>
      <c r="B44" s="14" t="s">
        <v>40</v>
      </c>
      <c r="C44" s="15">
        <f t="shared" ref="C44:D44" si="11">SUM(C39:C43)</f>
        <v>540.5</v>
      </c>
      <c r="D44" s="15">
        <f t="shared" si="11"/>
        <v>540.5</v>
      </c>
      <c r="E44" s="15">
        <f>SUM(E39:E43)</f>
        <v>270.25</v>
      </c>
      <c r="F44" s="15">
        <f>SUM(F39:F43)</f>
        <v>270.25</v>
      </c>
      <c r="G44" s="16">
        <f t="shared" ref="G44" si="12">SUM(G39:G43)</f>
        <v>224.3</v>
      </c>
      <c r="H44" s="20">
        <f t="shared" si="2"/>
        <v>41.498612395929698</v>
      </c>
      <c r="I44" s="20">
        <f t="shared" si="3"/>
        <v>82.997224791859395</v>
      </c>
      <c r="K44" s="12"/>
    </row>
    <row r="45" spans="1:11" ht="18.75" customHeight="1">
      <c r="A45" s="42" t="s">
        <v>7</v>
      </c>
      <c r="B45" s="33" t="s">
        <v>54</v>
      </c>
      <c r="C45" s="10">
        <v>370.9</v>
      </c>
      <c r="D45" s="10">
        <f>C45</f>
        <v>370.9</v>
      </c>
      <c r="E45" s="11">
        <v>185.45</v>
      </c>
      <c r="F45" s="11">
        <f>E45</f>
        <v>185.45</v>
      </c>
      <c r="G45" s="11">
        <v>140.1</v>
      </c>
      <c r="H45" s="30">
        <f t="shared" si="2"/>
        <v>37.772984631976279</v>
      </c>
      <c r="I45" s="30">
        <f t="shared" si="3"/>
        <v>75.545969263952557</v>
      </c>
      <c r="K45" s="12"/>
    </row>
    <row r="46" spans="1:11" ht="18.75" customHeight="1">
      <c r="A46" s="42"/>
      <c r="B46" s="32" t="s">
        <v>55</v>
      </c>
      <c r="C46" s="10">
        <v>108.1</v>
      </c>
      <c r="D46" s="10">
        <f t="shared" ref="D46:D53" si="13">C46</f>
        <v>108.1</v>
      </c>
      <c r="E46" s="11">
        <v>54.05</v>
      </c>
      <c r="F46" s="11">
        <f t="shared" ref="F46:F53" si="14">E46</f>
        <v>54.05</v>
      </c>
      <c r="G46" s="11">
        <v>47.3</v>
      </c>
      <c r="H46" s="30">
        <f t="shared" si="2"/>
        <v>43.755781683626275</v>
      </c>
      <c r="I46" s="30">
        <f t="shared" si="3"/>
        <v>87.511563367252549</v>
      </c>
      <c r="K46" s="12"/>
    </row>
    <row r="47" spans="1:11" ht="18.75" customHeight="1">
      <c r="A47" s="42"/>
      <c r="B47" s="32" t="s">
        <v>56</v>
      </c>
      <c r="C47" s="10">
        <v>108.1</v>
      </c>
      <c r="D47" s="10">
        <f t="shared" si="13"/>
        <v>108.1</v>
      </c>
      <c r="E47" s="11">
        <v>54.05</v>
      </c>
      <c r="F47" s="11">
        <f t="shared" si="14"/>
        <v>54.05</v>
      </c>
      <c r="G47" s="11">
        <v>44.4</v>
      </c>
      <c r="H47" s="30">
        <f t="shared" si="2"/>
        <v>41.073080481036079</v>
      </c>
      <c r="I47" s="30">
        <f t="shared" si="3"/>
        <v>82.146160962072159</v>
      </c>
      <c r="K47" s="12"/>
    </row>
    <row r="48" spans="1:11" ht="18.75" customHeight="1">
      <c r="A48" s="42"/>
      <c r="B48" s="32" t="s">
        <v>57</v>
      </c>
      <c r="C48" s="10">
        <v>108.1</v>
      </c>
      <c r="D48" s="10">
        <f t="shared" si="13"/>
        <v>108.1</v>
      </c>
      <c r="E48" s="11">
        <v>54.05</v>
      </c>
      <c r="F48" s="11">
        <f t="shared" si="14"/>
        <v>54.05</v>
      </c>
      <c r="G48" s="11">
        <v>43.9</v>
      </c>
      <c r="H48" s="30">
        <f t="shared" si="2"/>
        <v>40.610545790934324</v>
      </c>
      <c r="I48" s="30">
        <f>G48/E48*100</f>
        <v>81.221091581868649</v>
      </c>
      <c r="K48" s="12"/>
    </row>
    <row r="49" spans="1:11" ht="18.75" customHeight="1">
      <c r="A49" s="42"/>
      <c r="B49" s="32" t="s">
        <v>58</v>
      </c>
      <c r="C49" s="10">
        <v>108.1</v>
      </c>
      <c r="D49" s="10">
        <f t="shared" si="13"/>
        <v>108.1</v>
      </c>
      <c r="E49" s="11">
        <v>54.05</v>
      </c>
      <c r="F49" s="11">
        <f t="shared" si="14"/>
        <v>54.05</v>
      </c>
      <c r="G49" s="11">
        <v>53.1</v>
      </c>
      <c r="H49" s="30">
        <f t="shared" si="2"/>
        <v>49.121184088806665</v>
      </c>
      <c r="I49" s="30">
        <f>G49/E49*100</f>
        <v>98.242368177613329</v>
      </c>
      <c r="K49" s="12"/>
    </row>
    <row r="50" spans="1:11" ht="18.75" customHeight="1">
      <c r="A50" s="48"/>
      <c r="B50" s="32" t="s">
        <v>59</v>
      </c>
      <c r="C50" s="10">
        <v>108.1</v>
      </c>
      <c r="D50" s="10">
        <f t="shared" si="13"/>
        <v>108.1</v>
      </c>
      <c r="E50" s="11">
        <v>54.05</v>
      </c>
      <c r="F50" s="11">
        <f t="shared" si="14"/>
        <v>54.05</v>
      </c>
      <c r="G50" s="11">
        <v>59.5</v>
      </c>
      <c r="H50" s="30">
        <f t="shared" si="2"/>
        <v>55.041628122109167</v>
      </c>
      <c r="I50" s="30">
        <f t="shared" si="3"/>
        <v>110.08325624421833</v>
      </c>
      <c r="K50" s="12"/>
    </row>
    <row r="51" spans="1:11" ht="18.75" customHeight="1">
      <c r="A51" s="48"/>
      <c r="B51" s="32" t="s">
        <v>60</v>
      </c>
      <c r="C51" s="10">
        <v>370.9</v>
      </c>
      <c r="D51" s="10">
        <f t="shared" si="13"/>
        <v>370.9</v>
      </c>
      <c r="E51" s="11">
        <v>185.45</v>
      </c>
      <c r="F51" s="11">
        <f t="shared" si="14"/>
        <v>185.45</v>
      </c>
      <c r="G51" s="11">
        <v>146.9</v>
      </c>
      <c r="H51" s="30">
        <f t="shared" si="2"/>
        <v>39.606362901051497</v>
      </c>
      <c r="I51" s="30">
        <f t="shared" si="3"/>
        <v>79.212725802102995</v>
      </c>
      <c r="K51" s="12"/>
    </row>
    <row r="52" spans="1:11" ht="18.75" customHeight="1">
      <c r="A52" s="48"/>
      <c r="B52" s="32" t="s">
        <v>61</v>
      </c>
      <c r="C52" s="10">
        <v>108.1</v>
      </c>
      <c r="D52" s="10">
        <f t="shared" si="13"/>
        <v>108.1</v>
      </c>
      <c r="E52" s="11">
        <v>54.05</v>
      </c>
      <c r="F52" s="11">
        <f t="shared" si="14"/>
        <v>54.05</v>
      </c>
      <c r="G52" s="11">
        <v>47</v>
      </c>
      <c r="H52" s="30">
        <f t="shared" si="2"/>
        <v>43.478260869565219</v>
      </c>
      <c r="I52" s="30">
        <f t="shared" si="3"/>
        <v>86.956521739130437</v>
      </c>
      <c r="K52" s="12"/>
    </row>
    <row r="53" spans="1:11" ht="18.75" customHeight="1">
      <c r="A53" s="48"/>
      <c r="B53" s="32" t="s">
        <v>62</v>
      </c>
      <c r="C53" s="10">
        <v>108.1</v>
      </c>
      <c r="D53" s="10">
        <f t="shared" si="13"/>
        <v>108.1</v>
      </c>
      <c r="E53" s="10">
        <v>54.05</v>
      </c>
      <c r="F53" s="11">
        <f t="shared" si="14"/>
        <v>54.05</v>
      </c>
      <c r="G53" s="11">
        <v>45.3</v>
      </c>
      <c r="H53" s="30">
        <f t="shared" si="2"/>
        <v>41.90564292321924</v>
      </c>
      <c r="I53" s="30">
        <f t="shared" si="3"/>
        <v>83.81128584643848</v>
      </c>
      <c r="K53" s="12"/>
    </row>
    <row r="54" spans="1:11" s="18" customFormat="1" ht="18.75" customHeight="1">
      <c r="A54" s="13"/>
      <c r="B54" s="14" t="s">
        <v>40</v>
      </c>
      <c r="C54" s="15">
        <f t="shared" ref="C54:D54" si="15">SUM(C45:C53)</f>
        <v>1498.5</v>
      </c>
      <c r="D54" s="15">
        <f t="shared" si="15"/>
        <v>1498.5</v>
      </c>
      <c r="E54" s="15">
        <f>SUM(E45:E53)</f>
        <v>749.25</v>
      </c>
      <c r="F54" s="15">
        <f>SUM(F45:F53)</f>
        <v>749.25</v>
      </c>
      <c r="G54" s="16">
        <f t="shared" ref="G54" si="16">G45+G46+G47+G48+G49+G50+G51+G52+G53</f>
        <v>627.5</v>
      </c>
      <c r="H54" s="20">
        <f t="shared" si="2"/>
        <v>41.87520854187521</v>
      </c>
      <c r="I54" s="20">
        <f t="shared" si="3"/>
        <v>83.75041708375042</v>
      </c>
      <c r="K54" s="12"/>
    </row>
    <row r="55" spans="1:11" ht="18.75" customHeight="1">
      <c r="A55" s="42" t="s">
        <v>8</v>
      </c>
      <c r="B55" s="33" t="s">
        <v>63</v>
      </c>
      <c r="C55" s="10">
        <v>741.8</v>
      </c>
      <c r="D55" s="10">
        <f>C55</f>
        <v>741.8</v>
      </c>
      <c r="E55" s="10">
        <v>370.9</v>
      </c>
      <c r="F55" s="10">
        <f>E55</f>
        <v>370.9</v>
      </c>
      <c r="G55" s="11">
        <v>336</v>
      </c>
      <c r="H55" s="30">
        <f>G55/D55*100</f>
        <v>45.295227824211381</v>
      </c>
      <c r="I55" s="30">
        <f t="shared" si="3"/>
        <v>90.590455648422761</v>
      </c>
      <c r="K55" s="12"/>
    </row>
    <row r="56" spans="1:11" ht="18.75" customHeight="1">
      <c r="A56" s="42"/>
      <c r="B56" s="32" t="s">
        <v>64</v>
      </c>
      <c r="C56" s="10">
        <v>108.1</v>
      </c>
      <c r="D56" s="10">
        <f t="shared" ref="D56:D60" si="17">C56</f>
        <v>108.1</v>
      </c>
      <c r="E56" s="10">
        <v>54.05</v>
      </c>
      <c r="F56" s="10">
        <f t="shared" ref="F56:F60" si="18">E56</f>
        <v>54.05</v>
      </c>
      <c r="G56" s="11">
        <v>43</v>
      </c>
      <c r="H56" s="30">
        <f t="shared" si="2"/>
        <v>39.777983348751157</v>
      </c>
      <c r="I56" s="30">
        <f t="shared" si="3"/>
        <v>79.555966697502313</v>
      </c>
      <c r="K56" s="12"/>
    </row>
    <row r="57" spans="1:11" ht="18.75" customHeight="1">
      <c r="A57" s="42"/>
      <c r="B57" s="32" t="s">
        <v>52</v>
      </c>
      <c r="C57" s="10">
        <v>108.1</v>
      </c>
      <c r="D57" s="10">
        <f t="shared" si="17"/>
        <v>108.1</v>
      </c>
      <c r="E57" s="10">
        <v>54.05</v>
      </c>
      <c r="F57" s="10">
        <f t="shared" si="18"/>
        <v>54.05</v>
      </c>
      <c r="G57" s="11">
        <v>32</v>
      </c>
      <c r="H57" s="30">
        <f t="shared" si="2"/>
        <v>29.602220166512488</v>
      </c>
      <c r="I57" s="30">
        <f t="shared" si="3"/>
        <v>59.204440333024976</v>
      </c>
      <c r="K57" s="12"/>
    </row>
    <row r="58" spans="1:11" ht="18.75" customHeight="1">
      <c r="A58" s="42"/>
      <c r="B58" s="32" t="s">
        <v>65</v>
      </c>
      <c r="C58" s="10">
        <v>108.1</v>
      </c>
      <c r="D58" s="10">
        <f t="shared" si="17"/>
        <v>108.1</v>
      </c>
      <c r="E58" s="10">
        <v>54.05</v>
      </c>
      <c r="F58" s="10">
        <f t="shared" si="18"/>
        <v>54.05</v>
      </c>
      <c r="G58" s="11">
        <v>47</v>
      </c>
      <c r="H58" s="30">
        <f t="shared" si="2"/>
        <v>43.478260869565219</v>
      </c>
      <c r="I58" s="30">
        <f t="shared" si="3"/>
        <v>86.956521739130437</v>
      </c>
      <c r="K58" s="12"/>
    </row>
    <row r="59" spans="1:11" ht="18.75" customHeight="1">
      <c r="A59" s="42"/>
      <c r="B59" s="32" t="s">
        <v>66</v>
      </c>
      <c r="C59" s="10">
        <v>370.9</v>
      </c>
      <c r="D59" s="10">
        <f t="shared" si="17"/>
        <v>370.9</v>
      </c>
      <c r="E59" s="10">
        <v>185.45</v>
      </c>
      <c r="F59" s="10">
        <f t="shared" si="18"/>
        <v>185.45</v>
      </c>
      <c r="G59" s="11">
        <v>144.80000000000001</v>
      </c>
      <c r="H59" s="30">
        <f t="shared" si="2"/>
        <v>39.040172553248858</v>
      </c>
      <c r="I59" s="30">
        <f t="shared" si="3"/>
        <v>78.080345106497717</v>
      </c>
      <c r="K59" s="12"/>
    </row>
    <row r="60" spans="1:11" ht="18.75" customHeight="1">
      <c r="A60" s="42"/>
      <c r="B60" s="32" t="s">
        <v>67</v>
      </c>
      <c r="C60" s="10">
        <v>108.1</v>
      </c>
      <c r="D60" s="10">
        <f t="shared" si="17"/>
        <v>108.1</v>
      </c>
      <c r="E60" s="10">
        <v>54.075000000000003</v>
      </c>
      <c r="F60" s="10">
        <f t="shared" si="18"/>
        <v>54.075000000000003</v>
      </c>
      <c r="G60" s="11">
        <v>41.3</v>
      </c>
      <c r="H60" s="30">
        <f>G60/D60*100</f>
        <v>38.205365402405178</v>
      </c>
      <c r="I60" s="30">
        <f t="shared" si="3"/>
        <v>76.375404530744333</v>
      </c>
      <c r="K60" s="12"/>
    </row>
    <row r="61" spans="1:11" s="18" customFormat="1" ht="18.75" customHeight="1">
      <c r="A61" s="13"/>
      <c r="B61" s="14" t="s">
        <v>40</v>
      </c>
      <c r="C61" s="15">
        <f t="shared" ref="C61" si="19">SUM(C55:C60)</f>
        <v>1545.1</v>
      </c>
      <c r="D61" s="15">
        <f>SUM(D55:D60)</f>
        <v>1545.1</v>
      </c>
      <c r="E61" s="15">
        <f>SUM(E55:E60)</f>
        <v>772.57500000000005</v>
      </c>
      <c r="F61" s="15">
        <f>SUM(F55:F60)</f>
        <v>772.57500000000005</v>
      </c>
      <c r="G61" s="16">
        <f t="shared" ref="G61" si="20">SUM(G55:G60)</f>
        <v>644.09999999999991</v>
      </c>
      <c r="H61" s="20">
        <f t="shared" si="2"/>
        <v>41.686622225098695</v>
      </c>
      <c r="I61" s="20">
        <f t="shared" si="3"/>
        <v>83.370546548878735</v>
      </c>
      <c r="K61" s="12"/>
    </row>
    <row r="62" spans="1:11" ht="18.75" customHeight="1">
      <c r="A62" s="42" t="s">
        <v>68</v>
      </c>
      <c r="B62" s="33" t="s">
        <v>69</v>
      </c>
      <c r="C62" s="10">
        <v>108.1</v>
      </c>
      <c r="D62" s="10">
        <f>C62</f>
        <v>108.1</v>
      </c>
      <c r="E62" s="10">
        <v>54.05</v>
      </c>
      <c r="F62" s="10">
        <f>E62</f>
        <v>54.05</v>
      </c>
      <c r="G62" s="11">
        <v>44.5</v>
      </c>
      <c r="H62" s="30">
        <f t="shared" si="2"/>
        <v>41.165587419056429</v>
      </c>
      <c r="I62" s="30">
        <f t="shared" si="3"/>
        <v>82.331174838112858</v>
      </c>
      <c r="K62" s="12"/>
    </row>
    <row r="63" spans="1:11" ht="18.75" customHeight="1">
      <c r="A63" s="42"/>
      <c r="B63" s="33" t="s">
        <v>70</v>
      </c>
      <c r="C63" s="10">
        <v>108.1</v>
      </c>
      <c r="D63" s="10">
        <f t="shared" ref="D63:D68" si="21">C63</f>
        <v>108.1</v>
      </c>
      <c r="E63" s="10">
        <v>54.05</v>
      </c>
      <c r="F63" s="10">
        <f t="shared" ref="F63:F68" si="22">E63</f>
        <v>54.05</v>
      </c>
      <c r="G63" s="11">
        <v>48.7</v>
      </c>
      <c r="H63" s="30">
        <f t="shared" si="2"/>
        <v>45.050878815911197</v>
      </c>
      <c r="I63" s="30">
        <f t="shared" si="3"/>
        <v>90.101757631822395</v>
      </c>
      <c r="K63" s="12"/>
    </row>
    <row r="64" spans="1:11" ht="18.75" customHeight="1">
      <c r="A64" s="42"/>
      <c r="B64" s="33" t="s">
        <v>71</v>
      </c>
      <c r="C64" s="10">
        <v>370.9</v>
      </c>
      <c r="D64" s="10">
        <f t="shared" si="21"/>
        <v>370.9</v>
      </c>
      <c r="E64" s="10">
        <v>185.45</v>
      </c>
      <c r="F64" s="10">
        <f t="shared" si="22"/>
        <v>185.45</v>
      </c>
      <c r="G64" s="11">
        <v>146.1</v>
      </c>
      <c r="H64" s="30">
        <f t="shared" si="2"/>
        <v>39.390671339983825</v>
      </c>
      <c r="I64" s="30">
        <f t="shared" si="3"/>
        <v>78.781342679967651</v>
      </c>
      <c r="K64" s="12"/>
    </row>
    <row r="65" spans="1:11" ht="18.75" customHeight="1">
      <c r="A65" s="42"/>
      <c r="B65" s="33" t="s">
        <v>72</v>
      </c>
      <c r="C65" s="10">
        <v>108.1</v>
      </c>
      <c r="D65" s="10">
        <f t="shared" si="21"/>
        <v>108.1</v>
      </c>
      <c r="E65" s="10">
        <v>54.05</v>
      </c>
      <c r="F65" s="10">
        <f t="shared" si="22"/>
        <v>54.05</v>
      </c>
      <c r="G65" s="11">
        <v>45.1</v>
      </c>
      <c r="H65" s="30">
        <f t="shared" si="2"/>
        <v>41.720629047178541</v>
      </c>
      <c r="I65" s="30">
        <f t="shared" si="3"/>
        <v>83.441258094357082</v>
      </c>
      <c r="K65" s="12"/>
    </row>
    <row r="66" spans="1:11" ht="18.75" customHeight="1">
      <c r="A66" s="42"/>
      <c r="B66" s="33" t="s">
        <v>73</v>
      </c>
      <c r="C66" s="10">
        <v>108.1</v>
      </c>
      <c r="D66" s="10">
        <f t="shared" si="21"/>
        <v>108.1</v>
      </c>
      <c r="E66" s="10">
        <v>54.05</v>
      </c>
      <c r="F66" s="10">
        <f t="shared" si="22"/>
        <v>54.05</v>
      </c>
      <c r="G66" s="11">
        <v>47.3</v>
      </c>
      <c r="H66" s="30">
        <f t="shared" si="2"/>
        <v>43.755781683626275</v>
      </c>
      <c r="I66" s="30">
        <f t="shared" si="3"/>
        <v>87.511563367252549</v>
      </c>
      <c r="K66" s="12"/>
    </row>
    <row r="67" spans="1:11" ht="18.75" customHeight="1">
      <c r="A67" s="42"/>
      <c r="B67" s="33" t="s">
        <v>74</v>
      </c>
      <c r="C67" s="10">
        <v>370.9</v>
      </c>
      <c r="D67" s="10">
        <f t="shared" si="21"/>
        <v>370.9</v>
      </c>
      <c r="E67" s="10">
        <v>185.45</v>
      </c>
      <c r="F67" s="10">
        <f t="shared" si="22"/>
        <v>185.45</v>
      </c>
      <c r="G67" s="11">
        <v>119.4</v>
      </c>
      <c r="H67" s="30">
        <f t="shared" si="2"/>
        <v>32.191965489350231</v>
      </c>
      <c r="I67" s="30">
        <f t="shared" si="3"/>
        <v>64.383930978700462</v>
      </c>
      <c r="K67" s="12"/>
    </row>
    <row r="68" spans="1:11" ht="18.75" customHeight="1">
      <c r="A68" s="42"/>
      <c r="B68" s="33" t="s">
        <v>75</v>
      </c>
      <c r="C68" s="10">
        <v>108.1</v>
      </c>
      <c r="D68" s="10">
        <f t="shared" si="21"/>
        <v>108.1</v>
      </c>
      <c r="E68" s="10">
        <v>54.05</v>
      </c>
      <c r="F68" s="10">
        <f t="shared" si="22"/>
        <v>54.05</v>
      </c>
      <c r="G68" s="11">
        <v>37.200000000000003</v>
      </c>
      <c r="H68" s="30">
        <f t="shared" si="2"/>
        <v>34.412580943570767</v>
      </c>
      <c r="I68" s="30">
        <f t="shared" si="3"/>
        <v>68.825161887141533</v>
      </c>
      <c r="K68" s="12"/>
    </row>
    <row r="69" spans="1:11" s="18" customFormat="1" ht="18.75" customHeight="1">
      <c r="A69" s="13"/>
      <c r="B69" s="14" t="s">
        <v>40</v>
      </c>
      <c r="C69" s="15">
        <f>SUM(C62:C68)</f>
        <v>1282.2999999999997</v>
      </c>
      <c r="D69" s="15">
        <f t="shared" ref="D69:G69" si="23">SUM(D62:D68)</f>
        <v>1282.2999999999997</v>
      </c>
      <c r="E69" s="15">
        <f t="shared" si="23"/>
        <v>641.14999999999986</v>
      </c>
      <c r="F69" s="15">
        <f t="shared" si="23"/>
        <v>641.14999999999986</v>
      </c>
      <c r="G69" s="15">
        <f t="shared" si="23"/>
        <v>488.3</v>
      </c>
      <c r="H69" s="20">
        <f t="shared" si="2"/>
        <v>38.080012477579359</v>
      </c>
      <c r="I69" s="20">
        <f t="shared" si="3"/>
        <v>76.160024955158718</v>
      </c>
      <c r="K69" s="12"/>
    </row>
    <row r="70" spans="1:11" ht="18.75" customHeight="1">
      <c r="A70" s="42" t="s">
        <v>76</v>
      </c>
      <c r="B70" s="33" t="s">
        <v>77</v>
      </c>
      <c r="C70" s="10">
        <v>370.9</v>
      </c>
      <c r="D70" s="10">
        <f>C70</f>
        <v>370.9</v>
      </c>
      <c r="E70" s="10">
        <v>185.45</v>
      </c>
      <c r="F70" s="10">
        <f>E70</f>
        <v>185.45</v>
      </c>
      <c r="G70" s="11">
        <v>159.30000000000001</v>
      </c>
      <c r="H70" s="30">
        <f t="shared" si="2"/>
        <v>42.949582097600434</v>
      </c>
      <c r="I70" s="30">
        <f t="shared" si="3"/>
        <v>85.899164195200868</v>
      </c>
      <c r="K70" s="12"/>
    </row>
    <row r="71" spans="1:11" ht="18.75" customHeight="1">
      <c r="A71" s="42"/>
      <c r="B71" s="33" t="s">
        <v>78</v>
      </c>
      <c r="C71" s="10">
        <v>370.9</v>
      </c>
      <c r="D71" s="10">
        <f t="shared" ref="D71:D73" si="24">C71</f>
        <v>370.9</v>
      </c>
      <c r="E71" s="10">
        <v>185.45</v>
      </c>
      <c r="F71" s="10">
        <f t="shared" ref="F71:F73" si="25">E71</f>
        <v>185.45</v>
      </c>
      <c r="G71" s="11">
        <v>171.9</v>
      </c>
      <c r="H71" s="30">
        <f t="shared" si="2"/>
        <v>46.346724184416288</v>
      </c>
      <c r="I71" s="30">
        <f t="shared" si="3"/>
        <v>92.693448368832577</v>
      </c>
      <c r="K71" s="12"/>
    </row>
    <row r="72" spans="1:11" ht="18.75" customHeight="1">
      <c r="A72" s="42"/>
      <c r="B72" s="33" t="s">
        <v>79</v>
      </c>
      <c r="C72" s="10">
        <v>370.9</v>
      </c>
      <c r="D72" s="10">
        <f t="shared" si="24"/>
        <v>370.9</v>
      </c>
      <c r="E72" s="10">
        <v>185.45</v>
      </c>
      <c r="F72" s="10">
        <f t="shared" si="25"/>
        <v>185.45</v>
      </c>
      <c r="G72" s="11">
        <v>169.1</v>
      </c>
      <c r="H72" s="30">
        <f t="shared" si="2"/>
        <v>45.59180372067943</v>
      </c>
      <c r="I72" s="30">
        <f t="shared" si="3"/>
        <v>91.183607441358859</v>
      </c>
      <c r="K72" s="12"/>
    </row>
    <row r="73" spans="1:11" ht="18.75" customHeight="1">
      <c r="A73" s="42"/>
      <c r="B73" s="33" t="s">
        <v>80</v>
      </c>
      <c r="C73" s="10">
        <v>370.9</v>
      </c>
      <c r="D73" s="10">
        <f t="shared" si="24"/>
        <v>370.9</v>
      </c>
      <c r="E73" s="10">
        <v>185.45</v>
      </c>
      <c r="F73" s="10">
        <f t="shared" si="25"/>
        <v>185.45</v>
      </c>
      <c r="G73" s="11">
        <v>175.1</v>
      </c>
      <c r="H73" s="30">
        <f t="shared" ref="H73:H134" si="26">G73/D73*100</f>
        <v>47.209490428686976</v>
      </c>
      <c r="I73" s="30">
        <f t="shared" ref="I73:I134" si="27">G73/E73*100</f>
        <v>94.418980857373953</v>
      </c>
      <c r="K73" s="12"/>
    </row>
    <row r="74" spans="1:11" s="18" customFormat="1" ht="18.75" customHeight="1">
      <c r="A74" s="13"/>
      <c r="B74" s="14" t="s">
        <v>40</v>
      </c>
      <c r="C74" s="15">
        <f t="shared" ref="C74:D74" si="28">SUM(C70:C73)</f>
        <v>1483.6</v>
      </c>
      <c r="D74" s="15">
        <f t="shared" si="28"/>
        <v>1483.6</v>
      </c>
      <c r="E74" s="15">
        <f>SUM(E70:E73)</f>
        <v>741.8</v>
      </c>
      <c r="F74" s="15">
        <f>SUM(F70:F73)</f>
        <v>741.8</v>
      </c>
      <c r="G74" s="16">
        <f t="shared" ref="G74" si="29">SUM(G70:G73)</f>
        <v>675.40000000000009</v>
      </c>
      <c r="H74" s="20">
        <f t="shared" si="26"/>
        <v>45.524400107845793</v>
      </c>
      <c r="I74" s="20">
        <f t="shared" si="27"/>
        <v>91.048800215691585</v>
      </c>
      <c r="K74" s="12"/>
    </row>
    <row r="75" spans="1:11" ht="18.75" customHeight="1">
      <c r="A75" s="42" t="s">
        <v>11</v>
      </c>
      <c r="B75" s="33" t="s">
        <v>81</v>
      </c>
      <c r="C75" s="10">
        <v>108.1</v>
      </c>
      <c r="D75" s="10">
        <f>C75</f>
        <v>108.1</v>
      </c>
      <c r="E75" s="10">
        <v>57.024999999999999</v>
      </c>
      <c r="F75" s="10">
        <f>E75</f>
        <v>57.024999999999999</v>
      </c>
      <c r="G75" s="11">
        <v>52.1</v>
      </c>
      <c r="H75" s="30">
        <f t="shared" si="26"/>
        <v>48.196114708603147</v>
      </c>
      <c r="I75" s="30">
        <f t="shared" si="27"/>
        <v>91.363437088996051</v>
      </c>
      <c r="K75" s="12"/>
    </row>
    <row r="76" spans="1:11" ht="18.75" customHeight="1">
      <c r="A76" s="42"/>
      <c r="B76" s="33" t="s">
        <v>82</v>
      </c>
      <c r="C76" s="10">
        <v>108.1</v>
      </c>
      <c r="D76" s="10">
        <f t="shared" ref="D76:D80" si="30">C76</f>
        <v>108.1</v>
      </c>
      <c r="E76" s="10">
        <v>57.024999999999999</v>
      </c>
      <c r="F76" s="10">
        <f t="shared" ref="F76:F80" si="31">E76</f>
        <v>57.024999999999999</v>
      </c>
      <c r="G76" s="11">
        <v>52.1</v>
      </c>
      <c r="H76" s="30">
        <f t="shared" si="26"/>
        <v>48.196114708603147</v>
      </c>
      <c r="I76" s="30">
        <f t="shared" si="27"/>
        <v>91.363437088996051</v>
      </c>
      <c r="K76" s="12"/>
    </row>
    <row r="77" spans="1:11" ht="18.75" customHeight="1">
      <c r="A77" s="42"/>
      <c r="B77" s="33" t="s">
        <v>83</v>
      </c>
      <c r="C77" s="10">
        <v>108.1</v>
      </c>
      <c r="D77" s="10">
        <f t="shared" si="30"/>
        <v>108.1</v>
      </c>
      <c r="E77" s="10">
        <v>57.024999999999999</v>
      </c>
      <c r="F77" s="10">
        <f t="shared" si="31"/>
        <v>57.024999999999999</v>
      </c>
      <c r="G77" s="11">
        <v>33.799999999999997</v>
      </c>
      <c r="H77" s="30">
        <f t="shared" si="26"/>
        <v>31.267345050878813</v>
      </c>
      <c r="I77" s="30">
        <f t="shared" si="27"/>
        <v>59.272249013590525</v>
      </c>
      <c r="K77" s="12"/>
    </row>
    <row r="78" spans="1:11" ht="18.75" customHeight="1">
      <c r="A78" s="42"/>
      <c r="B78" s="33" t="s">
        <v>84</v>
      </c>
      <c r="C78" s="10">
        <v>108.1</v>
      </c>
      <c r="D78" s="10">
        <f t="shared" si="30"/>
        <v>108.1</v>
      </c>
      <c r="E78" s="10">
        <v>57.024999999999999</v>
      </c>
      <c r="F78" s="10">
        <f t="shared" si="31"/>
        <v>57.024999999999999</v>
      </c>
      <c r="G78" s="11">
        <v>53.7</v>
      </c>
      <c r="H78" s="30">
        <f t="shared" si="26"/>
        <v>49.676225716928776</v>
      </c>
      <c r="I78" s="30">
        <f t="shared" si="27"/>
        <v>94.169224024550644</v>
      </c>
      <c r="K78" s="12"/>
    </row>
    <row r="79" spans="1:11" ht="18.75" customHeight="1">
      <c r="A79" s="42"/>
      <c r="B79" s="33" t="s">
        <v>85</v>
      </c>
      <c r="C79" s="10">
        <v>108.1</v>
      </c>
      <c r="D79" s="10">
        <f t="shared" si="30"/>
        <v>108.1</v>
      </c>
      <c r="E79" s="10">
        <v>57.024999999999999</v>
      </c>
      <c r="F79" s="10">
        <f t="shared" si="31"/>
        <v>57.024999999999999</v>
      </c>
      <c r="G79" s="11">
        <v>32.9</v>
      </c>
      <c r="H79" s="30">
        <f t="shared" si="26"/>
        <v>30.434782608695656</v>
      </c>
      <c r="I79" s="30">
        <f t="shared" si="27"/>
        <v>57.693993862341074</v>
      </c>
      <c r="K79" s="12"/>
    </row>
    <row r="80" spans="1:11" ht="18.75" customHeight="1">
      <c r="A80" s="42"/>
      <c r="B80" s="33" t="s">
        <v>86</v>
      </c>
      <c r="C80" s="10">
        <v>370.9</v>
      </c>
      <c r="D80" s="10">
        <f t="shared" si="30"/>
        <v>370.9</v>
      </c>
      <c r="E80" s="10">
        <v>196.57499999999999</v>
      </c>
      <c r="F80" s="10">
        <f t="shared" si="31"/>
        <v>196.57499999999999</v>
      </c>
      <c r="G80" s="11">
        <v>156.80000000000001</v>
      </c>
      <c r="H80" s="30">
        <f t="shared" si="26"/>
        <v>42.275545969263959</v>
      </c>
      <c r="I80" s="30">
        <f t="shared" si="27"/>
        <v>79.765992623680532</v>
      </c>
      <c r="K80" s="12"/>
    </row>
    <row r="81" spans="1:11" s="18" customFormat="1" ht="18.75" customHeight="1">
      <c r="A81" s="13"/>
      <c r="B81" s="14" t="s">
        <v>40</v>
      </c>
      <c r="C81" s="15">
        <f t="shared" ref="C81:D81" si="32">SUM(C75:C80)</f>
        <v>911.4</v>
      </c>
      <c r="D81" s="15">
        <f t="shared" si="32"/>
        <v>911.4</v>
      </c>
      <c r="E81" s="15">
        <f>SUM(E75:E80)</f>
        <v>481.7</v>
      </c>
      <c r="F81" s="15">
        <f>SUM(F75:F80)</f>
        <v>481.7</v>
      </c>
      <c r="G81" s="16">
        <f t="shared" ref="G81" si="33">SUM(G75:G80)</f>
        <v>381.4</v>
      </c>
      <c r="H81" s="20">
        <f t="shared" si="26"/>
        <v>41.847706824665352</v>
      </c>
      <c r="I81" s="20">
        <f t="shared" si="27"/>
        <v>79.177911563213627</v>
      </c>
      <c r="K81" s="12"/>
    </row>
    <row r="82" spans="1:11" ht="18.75" customHeight="1">
      <c r="A82" s="42" t="s">
        <v>87</v>
      </c>
      <c r="B82" s="33" t="s">
        <v>88</v>
      </c>
      <c r="C82" s="10">
        <v>108.1</v>
      </c>
      <c r="D82" s="10">
        <f>C82</f>
        <v>108.1</v>
      </c>
      <c r="E82" s="10">
        <v>60.695</v>
      </c>
      <c r="F82" s="10">
        <f>E82</f>
        <v>60.695</v>
      </c>
      <c r="G82" s="11">
        <v>44.8</v>
      </c>
      <c r="H82" s="30">
        <f t="shared" si="26"/>
        <v>41.443108233117485</v>
      </c>
      <c r="I82" s="30">
        <f t="shared" si="27"/>
        <v>73.811681357607711</v>
      </c>
      <c r="K82" s="12"/>
    </row>
    <row r="83" spans="1:11" ht="18.75" customHeight="1">
      <c r="A83" s="42"/>
      <c r="B83" s="33" t="s">
        <v>89</v>
      </c>
      <c r="C83" s="10">
        <v>370.9</v>
      </c>
      <c r="D83" s="10">
        <f t="shared" ref="D83:D85" si="34">C83</f>
        <v>370.9</v>
      </c>
      <c r="E83" s="10">
        <v>208.255</v>
      </c>
      <c r="F83" s="10">
        <f t="shared" ref="F83:F85" si="35">E83</f>
        <v>208.255</v>
      </c>
      <c r="G83" s="11">
        <v>154.69999999999999</v>
      </c>
      <c r="H83" s="30">
        <f t="shared" si="26"/>
        <v>41.709355621461306</v>
      </c>
      <c r="I83" s="30">
        <f t="shared" si="27"/>
        <v>74.283930757964995</v>
      </c>
      <c r="K83" s="12"/>
    </row>
    <row r="84" spans="1:11" ht="18.75" customHeight="1">
      <c r="A84" s="42"/>
      <c r="B84" s="33" t="s">
        <v>90</v>
      </c>
      <c r="C84" s="10">
        <v>108.1</v>
      </c>
      <c r="D84" s="10">
        <f t="shared" si="34"/>
        <v>108.1</v>
      </c>
      <c r="E84" s="10">
        <v>60.695</v>
      </c>
      <c r="F84" s="10">
        <f t="shared" si="35"/>
        <v>60.695</v>
      </c>
      <c r="G84" s="11">
        <v>54</v>
      </c>
      <c r="H84" s="30">
        <f t="shared" si="26"/>
        <v>49.953746530989832</v>
      </c>
      <c r="I84" s="30">
        <f t="shared" si="27"/>
        <v>88.969437350687869</v>
      </c>
      <c r="K84" s="12"/>
    </row>
    <row r="85" spans="1:11" ht="18.75" customHeight="1">
      <c r="A85" s="42"/>
      <c r="B85" s="33" t="s">
        <v>91</v>
      </c>
      <c r="C85" s="10">
        <v>370.9</v>
      </c>
      <c r="D85" s="10">
        <f t="shared" si="34"/>
        <v>370.9</v>
      </c>
      <c r="E85" s="10">
        <v>208.255</v>
      </c>
      <c r="F85" s="10">
        <f t="shared" si="35"/>
        <v>208.255</v>
      </c>
      <c r="G85" s="11">
        <v>118.3</v>
      </c>
      <c r="H85" s="30">
        <f t="shared" si="26"/>
        <v>31.895389592882179</v>
      </c>
      <c r="I85" s="30">
        <f t="shared" si="27"/>
        <v>56.805358814914406</v>
      </c>
      <c r="K85" s="12"/>
    </row>
    <row r="86" spans="1:11" s="18" customFormat="1" ht="18.75" customHeight="1">
      <c r="A86" s="13"/>
      <c r="B86" s="14" t="s">
        <v>40</v>
      </c>
      <c r="C86" s="15">
        <f t="shared" ref="C86:D86" si="36">SUM(C82:C85)</f>
        <v>958</v>
      </c>
      <c r="D86" s="15">
        <f t="shared" si="36"/>
        <v>958</v>
      </c>
      <c r="E86" s="15">
        <f>SUM(E82:E85)</f>
        <v>537.9</v>
      </c>
      <c r="F86" s="15">
        <f>SUM(F82:F85)</f>
        <v>537.9</v>
      </c>
      <c r="G86" s="16">
        <f t="shared" ref="G86" si="37">SUM(G82:G85)</f>
        <v>371.8</v>
      </c>
      <c r="H86" s="20">
        <f t="shared" si="26"/>
        <v>38.810020876826727</v>
      </c>
      <c r="I86" s="20">
        <f t="shared" si="27"/>
        <v>69.120654396728014</v>
      </c>
      <c r="K86" s="12"/>
    </row>
    <row r="87" spans="1:11" ht="18.75" customHeight="1">
      <c r="A87" s="46" t="s">
        <v>12</v>
      </c>
      <c r="B87" s="32" t="s">
        <v>92</v>
      </c>
      <c r="C87" s="10">
        <v>138.1</v>
      </c>
      <c r="D87" s="10">
        <f>C87</f>
        <v>138.1</v>
      </c>
      <c r="E87" s="10">
        <v>69.05</v>
      </c>
      <c r="F87" s="10">
        <f>E87</f>
        <v>69.05</v>
      </c>
      <c r="G87" s="11">
        <v>66.8</v>
      </c>
      <c r="H87" s="30">
        <f t="shared" si="26"/>
        <v>48.370745836350473</v>
      </c>
      <c r="I87" s="30">
        <f t="shared" si="27"/>
        <v>96.741491672700946</v>
      </c>
      <c r="K87" s="12"/>
    </row>
    <row r="88" spans="1:11" ht="18.75" customHeight="1">
      <c r="A88" s="42"/>
      <c r="B88" s="34" t="s">
        <v>93</v>
      </c>
      <c r="C88" s="10">
        <v>138.1</v>
      </c>
      <c r="D88" s="10">
        <f t="shared" ref="D88:D92" si="38">C88</f>
        <v>138.1</v>
      </c>
      <c r="E88" s="10">
        <v>69.05</v>
      </c>
      <c r="F88" s="10">
        <f t="shared" ref="F88:F92" si="39">E88</f>
        <v>69.05</v>
      </c>
      <c r="G88" s="11">
        <v>58.3</v>
      </c>
      <c r="H88" s="30">
        <f t="shared" si="26"/>
        <v>42.215785662563363</v>
      </c>
      <c r="I88" s="30">
        <f t="shared" si="27"/>
        <v>84.431571325126725</v>
      </c>
      <c r="K88" s="12"/>
    </row>
    <row r="89" spans="1:11" ht="18.75" customHeight="1">
      <c r="A89" s="42"/>
      <c r="B89" s="34" t="s">
        <v>189</v>
      </c>
      <c r="C89" s="10">
        <v>471.1</v>
      </c>
      <c r="D89" s="10">
        <f t="shared" si="38"/>
        <v>471.1</v>
      </c>
      <c r="E89" s="10">
        <v>235.55</v>
      </c>
      <c r="F89" s="10">
        <f t="shared" si="39"/>
        <v>235.55</v>
      </c>
      <c r="G89" s="11">
        <v>226.6</v>
      </c>
      <c r="H89" s="30">
        <f t="shared" si="26"/>
        <v>48.100191042241555</v>
      </c>
      <c r="I89" s="30">
        <f t="shared" si="27"/>
        <v>96.20038208448311</v>
      </c>
      <c r="K89" s="12"/>
    </row>
    <row r="90" spans="1:11" ht="18.75" customHeight="1">
      <c r="A90" s="42"/>
      <c r="B90" s="34" t="s">
        <v>94</v>
      </c>
      <c r="C90" s="10">
        <v>138.1</v>
      </c>
      <c r="D90" s="10">
        <f t="shared" si="38"/>
        <v>138.1</v>
      </c>
      <c r="E90" s="10">
        <v>69.05</v>
      </c>
      <c r="F90" s="10">
        <f t="shared" si="39"/>
        <v>69.05</v>
      </c>
      <c r="G90" s="11">
        <v>59.5</v>
      </c>
      <c r="H90" s="30">
        <f t="shared" si="26"/>
        <v>43.084721216509777</v>
      </c>
      <c r="I90" s="30">
        <f t="shared" si="27"/>
        <v>86.169442433019555</v>
      </c>
      <c r="K90" s="12"/>
    </row>
    <row r="91" spans="1:11" ht="18.75" customHeight="1">
      <c r="A91" s="42"/>
      <c r="B91" s="34" t="s">
        <v>95</v>
      </c>
      <c r="C91" s="10">
        <v>138.1</v>
      </c>
      <c r="D91" s="10">
        <f t="shared" si="38"/>
        <v>138.1</v>
      </c>
      <c r="E91" s="10">
        <v>69.05</v>
      </c>
      <c r="F91" s="10">
        <f t="shared" si="39"/>
        <v>69.05</v>
      </c>
      <c r="G91" s="11">
        <v>63.7</v>
      </c>
      <c r="H91" s="30">
        <f t="shared" si="26"/>
        <v>46.125995655322235</v>
      </c>
      <c r="I91" s="30">
        <f t="shared" si="27"/>
        <v>92.25199131064447</v>
      </c>
      <c r="K91" s="12"/>
    </row>
    <row r="92" spans="1:11" ht="18.75" customHeight="1">
      <c r="A92" s="13"/>
      <c r="B92" s="34" t="s">
        <v>96</v>
      </c>
      <c r="C92" s="10">
        <v>138.1</v>
      </c>
      <c r="D92" s="10">
        <f t="shared" si="38"/>
        <v>138.1</v>
      </c>
      <c r="E92" s="10">
        <v>69.05</v>
      </c>
      <c r="F92" s="10">
        <f t="shared" si="39"/>
        <v>69.05</v>
      </c>
      <c r="G92" s="11">
        <v>53.7</v>
      </c>
      <c r="H92" s="30">
        <f t="shared" si="26"/>
        <v>38.884866039102107</v>
      </c>
      <c r="I92" s="30">
        <f t="shared" si="27"/>
        <v>77.769732078204214</v>
      </c>
      <c r="K92" s="12"/>
    </row>
    <row r="93" spans="1:11" s="18" customFormat="1" ht="18.75" customHeight="1">
      <c r="A93" s="13"/>
      <c r="B93" s="14" t="s">
        <v>40</v>
      </c>
      <c r="C93" s="15">
        <f t="shared" ref="C93:D93" si="40">SUM(C87:C92)</f>
        <v>1161.5999999999999</v>
      </c>
      <c r="D93" s="15">
        <f t="shared" si="40"/>
        <v>1161.5999999999999</v>
      </c>
      <c r="E93" s="15">
        <f>SUM(E87:E92)</f>
        <v>580.79999999999995</v>
      </c>
      <c r="F93" s="15">
        <f>SUM(F87:F92)</f>
        <v>580.79999999999995</v>
      </c>
      <c r="G93" s="16">
        <f>SUM(G87:G92)</f>
        <v>528.6</v>
      </c>
      <c r="H93" s="20">
        <f t="shared" si="26"/>
        <v>45.506198347107443</v>
      </c>
      <c r="I93" s="20">
        <f t="shared" si="27"/>
        <v>91.012396694214885</v>
      </c>
      <c r="K93" s="12"/>
    </row>
    <row r="94" spans="1:11" ht="18.75" customHeight="1">
      <c r="A94" s="46" t="s">
        <v>4</v>
      </c>
      <c r="B94" s="33" t="s">
        <v>97</v>
      </c>
      <c r="C94" s="10">
        <v>138.1</v>
      </c>
      <c r="D94" s="10">
        <f>C94</f>
        <v>138.1</v>
      </c>
      <c r="E94" s="11">
        <v>69.05</v>
      </c>
      <c r="F94" s="11">
        <f>E94</f>
        <v>69.05</v>
      </c>
      <c r="G94" s="11">
        <v>58.3</v>
      </c>
      <c r="H94" s="30">
        <f t="shared" si="26"/>
        <v>42.215785662563363</v>
      </c>
      <c r="I94" s="30">
        <f t="shared" si="27"/>
        <v>84.431571325126725</v>
      </c>
      <c r="K94" s="12"/>
    </row>
    <row r="95" spans="1:11" ht="18.75" customHeight="1">
      <c r="A95" s="46"/>
      <c r="B95" s="33" t="s">
        <v>98</v>
      </c>
      <c r="C95" s="10">
        <v>138.1</v>
      </c>
      <c r="D95" s="10">
        <f t="shared" ref="D95:D104" si="41">C95</f>
        <v>138.1</v>
      </c>
      <c r="E95" s="11">
        <v>69.05</v>
      </c>
      <c r="F95" s="11">
        <f t="shared" ref="F95:F104" si="42">E95</f>
        <v>69.05</v>
      </c>
      <c r="G95" s="11">
        <v>42</v>
      </c>
      <c r="H95" s="30">
        <f t="shared" si="26"/>
        <v>30.412744388124548</v>
      </c>
      <c r="I95" s="30">
        <f t="shared" si="27"/>
        <v>60.825488776249095</v>
      </c>
      <c r="K95" s="12"/>
    </row>
    <row r="96" spans="1:11" ht="18.75" customHeight="1">
      <c r="A96" s="46"/>
      <c r="B96" s="33" t="s">
        <v>99</v>
      </c>
      <c r="C96" s="10">
        <v>138.1</v>
      </c>
      <c r="D96" s="10">
        <f t="shared" si="41"/>
        <v>138.1</v>
      </c>
      <c r="E96" s="11">
        <v>69.05</v>
      </c>
      <c r="F96" s="11">
        <f t="shared" si="42"/>
        <v>69.05</v>
      </c>
      <c r="G96" s="11">
        <v>65.5</v>
      </c>
      <c r="H96" s="30">
        <f t="shared" si="26"/>
        <v>47.429398986241857</v>
      </c>
      <c r="I96" s="30">
        <f t="shared" si="27"/>
        <v>94.858797972483714</v>
      </c>
      <c r="K96" s="12"/>
    </row>
    <row r="97" spans="1:11" ht="18.75" customHeight="1">
      <c r="A97" s="46"/>
      <c r="B97" s="33" t="s">
        <v>100</v>
      </c>
      <c r="C97" s="10">
        <v>138.1</v>
      </c>
      <c r="D97" s="10">
        <f t="shared" si="41"/>
        <v>138.1</v>
      </c>
      <c r="E97" s="11">
        <v>69.05</v>
      </c>
      <c r="F97" s="11">
        <f t="shared" si="42"/>
        <v>69.05</v>
      </c>
      <c r="G97" s="11">
        <v>66.7</v>
      </c>
      <c r="H97" s="30">
        <f t="shared" si="26"/>
        <v>48.298334540188279</v>
      </c>
      <c r="I97" s="30">
        <f t="shared" si="27"/>
        <v>96.596669080376557</v>
      </c>
      <c r="K97" s="12"/>
    </row>
    <row r="98" spans="1:11" ht="18.75" customHeight="1">
      <c r="A98" s="46"/>
      <c r="B98" s="33" t="s">
        <v>101</v>
      </c>
      <c r="C98" s="10">
        <v>138.1</v>
      </c>
      <c r="D98" s="10">
        <f t="shared" si="41"/>
        <v>138.1</v>
      </c>
      <c r="E98" s="11">
        <v>69.06</v>
      </c>
      <c r="F98" s="11">
        <f t="shared" si="42"/>
        <v>69.06</v>
      </c>
      <c r="G98" s="11">
        <v>69.099999999999994</v>
      </c>
      <c r="H98" s="30">
        <f t="shared" si="26"/>
        <v>50.036205648081101</v>
      </c>
      <c r="I98" s="30">
        <f t="shared" si="27"/>
        <v>100.05792064871126</v>
      </c>
      <c r="K98" s="12"/>
    </row>
    <row r="99" spans="1:11" ht="18.75" customHeight="1">
      <c r="A99" s="46"/>
      <c r="B99" s="33" t="s">
        <v>102</v>
      </c>
      <c r="C99" s="10">
        <v>138.1</v>
      </c>
      <c r="D99" s="10">
        <f t="shared" si="41"/>
        <v>138.1</v>
      </c>
      <c r="E99" s="11">
        <v>69.05</v>
      </c>
      <c r="F99" s="11">
        <f t="shared" si="42"/>
        <v>69.05</v>
      </c>
      <c r="G99" s="11">
        <v>69</v>
      </c>
      <c r="H99" s="30">
        <f t="shared" si="26"/>
        <v>49.963794351918899</v>
      </c>
      <c r="I99" s="30">
        <f t="shared" si="27"/>
        <v>99.927588703837799</v>
      </c>
      <c r="K99" s="12"/>
    </row>
    <row r="100" spans="1:11" ht="18.75" customHeight="1">
      <c r="A100" s="46"/>
      <c r="B100" s="33" t="s">
        <v>103</v>
      </c>
      <c r="C100" s="10">
        <v>138.1</v>
      </c>
      <c r="D100" s="10">
        <f t="shared" si="41"/>
        <v>138.1</v>
      </c>
      <c r="E100" s="11">
        <v>69.05</v>
      </c>
      <c r="F100" s="11">
        <f t="shared" si="42"/>
        <v>69.05</v>
      </c>
      <c r="G100" s="11">
        <v>68.900000000000006</v>
      </c>
      <c r="H100" s="30">
        <f t="shared" si="26"/>
        <v>49.891383055756705</v>
      </c>
      <c r="I100" s="30">
        <f t="shared" si="27"/>
        <v>99.782766111513411</v>
      </c>
      <c r="K100" s="12"/>
    </row>
    <row r="101" spans="1:11" ht="18.75" customHeight="1">
      <c r="A101" s="47"/>
      <c r="B101" s="33" t="s">
        <v>104</v>
      </c>
      <c r="C101" s="10">
        <v>138.1</v>
      </c>
      <c r="D101" s="10">
        <f t="shared" si="41"/>
        <v>138.1</v>
      </c>
      <c r="E101" s="11">
        <v>69.05</v>
      </c>
      <c r="F101" s="11">
        <f t="shared" si="42"/>
        <v>69.05</v>
      </c>
      <c r="G101" s="11">
        <v>56.4</v>
      </c>
      <c r="H101" s="30">
        <f t="shared" si="26"/>
        <v>40.83997103548154</v>
      </c>
      <c r="I101" s="30">
        <f t="shared" si="27"/>
        <v>81.679942070963079</v>
      </c>
      <c r="K101" s="12"/>
    </row>
    <row r="102" spans="1:11" ht="18.75" customHeight="1">
      <c r="A102" s="47"/>
      <c r="B102" s="33" t="s">
        <v>105</v>
      </c>
      <c r="C102" s="10">
        <v>138.1</v>
      </c>
      <c r="D102" s="10">
        <f t="shared" si="41"/>
        <v>138.1</v>
      </c>
      <c r="E102" s="11">
        <v>69.05</v>
      </c>
      <c r="F102" s="11">
        <f t="shared" si="42"/>
        <v>69.05</v>
      </c>
      <c r="G102" s="11">
        <v>52.4</v>
      </c>
      <c r="H102" s="30">
        <f t="shared" si="26"/>
        <v>37.943519188993484</v>
      </c>
      <c r="I102" s="30">
        <f t="shared" si="27"/>
        <v>75.887038377986968</v>
      </c>
      <c r="K102" s="12"/>
    </row>
    <row r="103" spans="1:11" ht="18.75" customHeight="1">
      <c r="A103" s="47"/>
      <c r="B103" s="33" t="s">
        <v>106</v>
      </c>
      <c r="C103" s="10">
        <v>138.1</v>
      </c>
      <c r="D103" s="10">
        <f t="shared" si="41"/>
        <v>138.1</v>
      </c>
      <c r="E103" s="11">
        <v>69.05</v>
      </c>
      <c r="F103" s="11">
        <f t="shared" si="42"/>
        <v>69.05</v>
      </c>
      <c r="G103" s="11">
        <v>45.7</v>
      </c>
      <c r="H103" s="30">
        <f t="shared" si="26"/>
        <v>33.091962346125996</v>
      </c>
      <c r="I103" s="30">
        <f t="shared" si="27"/>
        <v>66.183924692251992</v>
      </c>
      <c r="K103" s="12"/>
    </row>
    <row r="104" spans="1:11" ht="18.75" customHeight="1">
      <c r="A104" s="47"/>
      <c r="B104" s="33" t="s">
        <v>107</v>
      </c>
      <c r="C104" s="10">
        <v>138.1</v>
      </c>
      <c r="D104" s="10">
        <f t="shared" si="41"/>
        <v>138.1</v>
      </c>
      <c r="E104" s="11">
        <v>69.05</v>
      </c>
      <c r="F104" s="11">
        <f t="shared" si="42"/>
        <v>69.05</v>
      </c>
      <c r="G104" s="11">
        <v>69</v>
      </c>
      <c r="H104" s="30">
        <f t="shared" si="26"/>
        <v>49.963794351918899</v>
      </c>
      <c r="I104" s="30">
        <f t="shared" si="27"/>
        <v>99.927588703837799</v>
      </c>
      <c r="K104" s="12"/>
    </row>
    <row r="105" spans="1:11" s="18" customFormat="1" ht="18.75" customHeight="1">
      <c r="A105" s="13"/>
      <c r="B105" s="14" t="s">
        <v>40</v>
      </c>
      <c r="C105" s="15">
        <f t="shared" ref="C105:D105" si="43">SUM(C94:C104)</f>
        <v>1519.0999999999997</v>
      </c>
      <c r="D105" s="15">
        <f t="shared" si="43"/>
        <v>1519.0999999999997</v>
      </c>
      <c r="E105" s="15">
        <f>SUM(E94:E104)</f>
        <v>759.55999999999983</v>
      </c>
      <c r="F105" s="15">
        <f>SUM(F94:F104)</f>
        <v>759.55999999999983</v>
      </c>
      <c r="G105" s="16">
        <f>SUM(G94:G104)</f>
        <v>663</v>
      </c>
      <c r="H105" s="20">
        <f t="shared" si="26"/>
        <v>43.644263050490437</v>
      </c>
      <c r="I105" s="20">
        <f t="shared" si="27"/>
        <v>87.287376902417208</v>
      </c>
      <c r="K105" s="12"/>
    </row>
    <row r="106" spans="1:11" ht="27.75" customHeight="1">
      <c r="A106" s="42" t="s">
        <v>13</v>
      </c>
      <c r="B106" s="33" t="s">
        <v>108</v>
      </c>
      <c r="C106" s="10">
        <v>370.9</v>
      </c>
      <c r="D106" s="10">
        <f>C106</f>
        <v>370.9</v>
      </c>
      <c r="E106" s="39">
        <v>185.483</v>
      </c>
      <c r="F106" s="10">
        <f>E106</f>
        <v>185.483</v>
      </c>
      <c r="G106" s="11">
        <v>162.6</v>
      </c>
      <c r="H106" s="30">
        <f t="shared" si="26"/>
        <v>43.839309787004581</v>
      </c>
      <c r="I106" s="30">
        <f t="shared" si="27"/>
        <v>87.663020330704157</v>
      </c>
      <c r="K106" s="12"/>
    </row>
    <row r="107" spans="1:11" ht="24.75" customHeight="1">
      <c r="A107" s="42"/>
      <c r="B107" s="33" t="s">
        <v>109</v>
      </c>
      <c r="C107" s="10">
        <v>370.9</v>
      </c>
      <c r="D107" s="10">
        <f>C107</f>
        <v>370.9</v>
      </c>
      <c r="E107" s="39">
        <v>185.45</v>
      </c>
      <c r="F107" s="10">
        <f>E107</f>
        <v>185.45</v>
      </c>
      <c r="G107" s="11">
        <v>132.9</v>
      </c>
      <c r="H107" s="30">
        <f t="shared" si="26"/>
        <v>35.831760582367217</v>
      </c>
      <c r="I107" s="30">
        <f t="shared" si="27"/>
        <v>71.663521164734433</v>
      </c>
      <c r="K107" s="12"/>
    </row>
    <row r="108" spans="1:11" s="18" customFormat="1" ht="18.75" customHeight="1">
      <c r="A108" s="13"/>
      <c r="B108" s="14" t="s">
        <v>40</v>
      </c>
      <c r="C108" s="15">
        <f t="shared" ref="C108:D108" si="44">SUM(C106:C107)</f>
        <v>741.8</v>
      </c>
      <c r="D108" s="15">
        <f t="shared" si="44"/>
        <v>741.8</v>
      </c>
      <c r="E108" s="15">
        <f>SUM(E106:E107)</f>
        <v>370.93299999999999</v>
      </c>
      <c r="F108" s="15">
        <f>SUM(F106:F107)</f>
        <v>370.93299999999999</v>
      </c>
      <c r="G108" s="16">
        <f t="shared" ref="G108" si="45">G106+G107</f>
        <v>295.5</v>
      </c>
      <c r="H108" s="20">
        <f t="shared" si="26"/>
        <v>39.835535184685902</v>
      </c>
      <c r="I108" s="20">
        <f t="shared" si="27"/>
        <v>79.66398244426891</v>
      </c>
      <c r="K108" s="12"/>
    </row>
    <row r="109" spans="1:11" ht="18.75" customHeight="1">
      <c r="A109" s="42" t="s">
        <v>14</v>
      </c>
      <c r="B109" s="33" t="s">
        <v>110</v>
      </c>
      <c r="C109" s="10">
        <v>108.1</v>
      </c>
      <c r="D109" s="10">
        <f>C109</f>
        <v>108.1</v>
      </c>
      <c r="E109" s="10">
        <v>55.284999999999997</v>
      </c>
      <c r="F109" s="10">
        <f>E109</f>
        <v>55.284999999999997</v>
      </c>
      <c r="G109" s="11">
        <v>43.9</v>
      </c>
      <c r="H109" s="30">
        <f t="shared" si="26"/>
        <v>40.610545790934324</v>
      </c>
      <c r="I109" s="30">
        <f t="shared" si="27"/>
        <v>79.406710681016563</v>
      </c>
      <c r="K109" s="12"/>
    </row>
    <row r="110" spans="1:11" ht="18.75" customHeight="1">
      <c r="A110" s="42"/>
      <c r="B110" s="33" t="s">
        <v>111</v>
      </c>
      <c r="C110" s="10">
        <v>108.1</v>
      </c>
      <c r="D110" s="10">
        <f t="shared" ref="D110:D115" si="46">C110</f>
        <v>108.1</v>
      </c>
      <c r="E110" s="10">
        <v>55.284999999999997</v>
      </c>
      <c r="F110" s="10">
        <f t="shared" ref="F110:F115" si="47">E110</f>
        <v>55.284999999999997</v>
      </c>
      <c r="G110" s="11">
        <v>43.7</v>
      </c>
      <c r="H110" s="30">
        <f t="shared" si="26"/>
        <v>40.425531914893618</v>
      </c>
      <c r="I110" s="30">
        <f t="shared" si="27"/>
        <v>79.044948901148601</v>
      </c>
      <c r="K110" s="12"/>
    </row>
    <row r="111" spans="1:11" ht="18.75" customHeight="1">
      <c r="A111" s="42"/>
      <c r="B111" s="33" t="s">
        <v>112</v>
      </c>
      <c r="C111" s="10">
        <v>370.9</v>
      </c>
      <c r="D111" s="10">
        <f t="shared" si="46"/>
        <v>370.9</v>
      </c>
      <c r="E111" s="10">
        <v>189.72200000000001</v>
      </c>
      <c r="F111" s="10">
        <f t="shared" si="47"/>
        <v>189.72200000000001</v>
      </c>
      <c r="G111" s="11">
        <v>198.9</v>
      </c>
      <c r="H111" s="30">
        <f t="shared" si="26"/>
        <v>53.62631437045026</v>
      </c>
      <c r="I111" s="30">
        <f t="shared" si="27"/>
        <v>104.83760449499795</v>
      </c>
      <c r="K111" s="12"/>
    </row>
    <row r="112" spans="1:11" ht="18.75" customHeight="1">
      <c r="A112" s="42"/>
      <c r="B112" s="33" t="s">
        <v>113</v>
      </c>
      <c r="C112" s="10">
        <v>108.1</v>
      </c>
      <c r="D112" s="10">
        <f t="shared" si="46"/>
        <v>108.1</v>
      </c>
      <c r="E112" s="10">
        <v>55.284999999999997</v>
      </c>
      <c r="F112" s="10">
        <f t="shared" si="47"/>
        <v>55.284999999999997</v>
      </c>
      <c r="G112" s="11">
        <v>43.8</v>
      </c>
      <c r="H112" s="30">
        <f t="shared" si="26"/>
        <v>40.518038852913968</v>
      </c>
      <c r="I112" s="30">
        <f t="shared" si="27"/>
        <v>79.225829791082575</v>
      </c>
      <c r="K112" s="12"/>
    </row>
    <row r="113" spans="1:11" ht="18.75" customHeight="1">
      <c r="A113" s="42"/>
      <c r="B113" s="33" t="s">
        <v>114</v>
      </c>
      <c r="C113" s="10">
        <v>108.1</v>
      </c>
      <c r="D113" s="10">
        <f t="shared" si="46"/>
        <v>108.1</v>
      </c>
      <c r="E113" s="10">
        <v>55.284999999999997</v>
      </c>
      <c r="F113" s="10">
        <f t="shared" si="47"/>
        <v>55.284999999999997</v>
      </c>
      <c r="G113" s="11">
        <v>32.6</v>
      </c>
      <c r="H113" s="30">
        <f t="shared" si="26"/>
        <v>30.1572617946346</v>
      </c>
      <c r="I113" s="30">
        <f t="shared" si="27"/>
        <v>58.967170118476986</v>
      </c>
      <c r="K113" s="12"/>
    </row>
    <row r="114" spans="1:11" ht="18.75" customHeight="1">
      <c r="A114" s="42"/>
      <c r="B114" s="33" t="s">
        <v>115</v>
      </c>
      <c r="C114" s="10">
        <v>108.1</v>
      </c>
      <c r="D114" s="10">
        <f t="shared" si="46"/>
        <v>108.1</v>
      </c>
      <c r="E114" s="10">
        <v>55.284999999999997</v>
      </c>
      <c r="F114" s="10">
        <f t="shared" si="47"/>
        <v>55.284999999999997</v>
      </c>
      <c r="G114" s="11">
        <v>28.6</v>
      </c>
      <c r="H114" s="30">
        <f t="shared" si="26"/>
        <v>26.456984273820538</v>
      </c>
      <c r="I114" s="30">
        <f t="shared" si="27"/>
        <v>51.73193452111785</v>
      </c>
      <c r="K114" s="12"/>
    </row>
    <row r="115" spans="1:11" ht="18.75" customHeight="1">
      <c r="A115" s="42"/>
      <c r="B115" s="33" t="s">
        <v>116</v>
      </c>
      <c r="C115" s="10">
        <v>108.1</v>
      </c>
      <c r="D115" s="10">
        <f t="shared" si="46"/>
        <v>108.1</v>
      </c>
      <c r="E115" s="10">
        <v>55.284999999999997</v>
      </c>
      <c r="F115" s="10">
        <f t="shared" si="47"/>
        <v>55.284999999999997</v>
      </c>
      <c r="G115" s="11">
        <v>41.9</v>
      </c>
      <c r="H115" s="30">
        <f t="shared" si="26"/>
        <v>38.76040703052729</v>
      </c>
      <c r="I115" s="30">
        <f t="shared" si="27"/>
        <v>75.789092882336988</v>
      </c>
      <c r="K115" s="12"/>
    </row>
    <row r="116" spans="1:11" s="18" customFormat="1" ht="18.75" customHeight="1">
      <c r="A116" s="13"/>
      <c r="B116" s="14" t="s">
        <v>40</v>
      </c>
      <c r="C116" s="15">
        <f t="shared" ref="C116:D116" si="48">SUM(C109:C115)</f>
        <v>1019.5</v>
      </c>
      <c r="D116" s="15">
        <f t="shared" si="48"/>
        <v>1019.5</v>
      </c>
      <c r="E116" s="15">
        <f>SUM(E109:E115)</f>
        <v>521.4319999999999</v>
      </c>
      <c r="F116" s="15">
        <f>SUM(F109:F115)</f>
        <v>521.4319999999999</v>
      </c>
      <c r="G116" s="16">
        <f t="shared" ref="G116" si="49">SUM(G109:G115)</f>
        <v>433.40000000000003</v>
      </c>
      <c r="H116" s="20">
        <f t="shared" si="26"/>
        <v>42.511034820990687</v>
      </c>
      <c r="I116" s="20">
        <f t="shared" si="27"/>
        <v>83.117261694717655</v>
      </c>
      <c r="K116" s="12"/>
    </row>
    <row r="117" spans="1:11" ht="18.75" customHeight="1">
      <c r="A117" s="46" t="s">
        <v>1</v>
      </c>
      <c r="B117" s="33" t="s">
        <v>117</v>
      </c>
      <c r="C117" s="10">
        <v>138.1</v>
      </c>
      <c r="D117" s="10">
        <f>C117</f>
        <v>138.1</v>
      </c>
      <c r="E117" s="10">
        <v>69.05</v>
      </c>
      <c r="F117" s="10">
        <f>E117</f>
        <v>69.05</v>
      </c>
      <c r="G117" s="11">
        <v>49.1</v>
      </c>
      <c r="H117" s="30">
        <f t="shared" si="26"/>
        <v>35.553946415640844</v>
      </c>
      <c r="I117" s="30">
        <f t="shared" si="27"/>
        <v>71.107892831281688</v>
      </c>
      <c r="K117" s="12"/>
    </row>
    <row r="118" spans="1:11" ht="18.75" customHeight="1">
      <c r="A118" s="46"/>
      <c r="B118" s="33" t="s">
        <v>118</v>
      </c>
      <c r="C118" s="10">
        <v>138.1</v>
      </c>
      <c r="D118" s="10">
        <f t="shared" ref="D118:D129" si="50">C118</f>
        <v>138.1</v>
      </c>
      <c r="E118" s="10">
        <v>69.05</v>
      </c>
      <c r="F118" s="10">
        <f t="shared" ref="F118:F129" si="51">E118</f>
        <v>69.05</v>
      </c>
      <c r="G118" s="11">
        <v>67</v>
      </c>
      <c r="H118" s="30">
        <f t="shared" si="26"/>
        <v>48.515568428674875</v>
      </c>
      <c r="I118" s="30">
        <f t="shared" si="27"/>
        <v>97.03113685734975</v>
      </c>
      <c r="K118" s="12"/>
    </row>
    <row r="119" spans="1:11" ht="18.75" customHeight="1">
      <c r="A119" s="46"/>
      <c r="B119" s="33" t="s">
        <v>119</v>
      </c>
      <c r="C119" s="10">
        <v>138.1</v>
      </c>
      <c r="D119" s="10">
        <f t="shared" si="50"/>
        <v>138.1</v>
      </c>
      <c r="E119" s="10">
        <v>69.05</v>
      </c>
      <c r="F119" s="10">
        <f t="shared" si="51"/>
        <v>69.05</v>
      </c>
      <c r="G119" s="11">
        <v>64.5</v>
      </c>
      <c r="H119" s="30">
        <f t="shared" si="26"/>
        <v>46.705286024619838</v>
      </c>
      <c r="I119" s="30">
        <f t="shared" si="27"/>
        <v>93.410572049239676</v>
      </c>
      <c r="K119" s="12"/>
    </row>
    <row r="120" spans="1:11" ht="18.75" customHeight="1">
      <c r="A120" s="46"/>
      <c r="B120" s="33" t="s">
        <v>120</v>
      </c>
      <c r="C120" s="10">
        <v>138.1</v>
      </c>
      <c r="D120" s="10">
        <f t="shared" si="50"/>
        <v>138.1</v>
      </c>
      <c r="E120" s="10">
        <v>69.05</v>
      </c>
      <c r="F120" s="10">
        <f t="shared" si="51"/>
        <v>69.05</v>
      </c>
      <c r="G120" s="11">
        <v>60.9</v>
      </c>
      <c r="H120" s="30">
        <f t="shared" si="26"/>
        <v>44.098479362780594</v>
      </c>
      <c r="I120" s="30">
        <f t="shared" si="27"/>
        <v>88.196958725561188</v>
      </c>
      <c r="K120" s="12"/>
    </row>
    <row r="121" spans="1:11" ht="18.75" customHeight="1">
      <c r="A121" s="46"/>
      <c r="B121" s="33" t="s">
        <v>121</v>
      </c>
      <c r="C121" s="10">
        <v>138.1</v>
      </c>
      <c r="D121" s="10">
        <f t="shared" si="50"/>
        <v>138.1</v>
      </c>
      <c r="E121" s="10">
        <v>69.05</v>
      </c>
      <c r="F121" s="10">
        <f t="shared" si="51"/>
        <v>69.05</v>
      </c>
      <c r="G121" s="11">
        <v>56.4</v>
      </c>
      <c r="H121" s="30">
        <f t="shared" si="26"/>
        <v>40.83997103548154</v>
      </c>
      <c r="I121" s="30">
        <f t="shared" si="27"/>
        <v>81.679942070963079</v>
      </c>
      <c r="K121" s="12"/>
    </row>
    <row r="122" spans="1:11" ht="18.75" customHeight="1">
      <c r="A122" s="46"/>
      <c r="B122" s="33" t="s">
        <v>122</v>
      </c>
      <c r="C122" s="10">
        <v>138.1</v>
      </c>
      <c r="D122" s="10">
        <f t="shared" si="50"/>
        <v>138.1</v>
      </c>
      <c r="E122" s="10">
        <v>69.05</v>
      </c>
      <c r="F122" s="10">
        <f t="shared" si="51"/>
        <v>69.05</v>
      </c>
      <c r="G122" s="11">
        <v>25.2</v>
      </c>
      <c r="H122" s="30">
        <f t="shared" si="26"/>
        <v>18.24764663287473</v>
      </c>
      <c r="I122" s="30">
        <f t="shared" si="27"/>
        <v>36.49529326574946</v>
      </c>
      <c r="K122" s="12"/>
    </row>
    <row r="123" spans="1:11" ht="18.75" customHeight="1">
      <c r="A123" s="46"/>
      <c r="B123" s="33" t="s">
        <v>123</v>
      </c>
      <c r="C123" s="10">
        <v>471.1</v>
      </c>
      <c r="D123" s="10">
        <f t="shared" si="50"/>
        <v>471.1</v>
      </c>
      <c r="E123" s="10">
        <v>235.55</v>
      </c>
      <c r="F123" s="10">
        <f t="shared" si="51"/>
        <v>235.55</v>
      </c>
      <c r="G123" s="11">
        <v>219.9</v>
      </c>
      <c r="H123" s="30">
        <f t="shared" si="26"/>
        <v>46.677987688388875</v>
      </c>
      <c r="I123" s="30">
        <f t="shared" si="27"/>
        <v>93.355975376777749</v>
      </c>
      <c r="K123" s="12"/>
    </row>
    <row r="124" spans="1:11" ht="18.75" customHeight="1">
      <c r="A124" s="46"/>
      <c r="B124" s="33" t="s">
        <v>124</v>
      </c>
      <c r="C124" s="10">
        <v>138.1</v>
      </c>
      <c r="D124" s="10">
        <f t="shared" si="50"/>
        <v>138.1</v>
      </c>
      <c r="E124" s="10">
        <v>69.05</v>
      </c>
      <c r="F124" s="10">
        <f t="shared" si="51"/>
        <v>69.05</v>
      </c>
      <c r="G124" s="11">
        <v>51.6</v>
      </c>
      <c r="H124" s="30">
        <f t="shared" si="26"/>
        <v>37.364228819695875</v>
      </c>
      <c r="I124" s="30">
        <f t="shared" si="27"/>
        <v>74.728457639391749</v>
      </c>
      <c r="K124" s="12"/>
    </row>
    <row r="125" spans="1:11" ht="18.75" customHeight="1">
      <c r="A125" s="46"/>
      <c r="B125" s="33" t="s">
        <v>125</v>
      </c>
      <c r="C125" s="10">
        <v>138.1</v>
      </c>
      <c r="D125" s="10">
        <f t="shared" si="50"/>
        <v>138.1</v>
      </c>
      <c r="E125" s="10">
        <v>69.05</v>
      </c>
      <c r="F125" s="10">
        <f t="shared" si="51"/>
        <v>69.05</v>
      </c>
      <c r="G125" s="11">
        <v>61.1</v>
      </c>
      <c r="H125" s="30">
        <f t="shared" si="26"/>
        <v>44.243301955104997</v>
      </c>
      <c r="I125" s="30">
        <f t="shared" si="27"/>
        <v>88.486603910209993</v>
      </c>
      <c r="K125" s="12"/>
    </row>
    <row r="126" spans="1:11" ht="18.75" customHeight="1">
      <c r="A126" s="46"/>
      <c r="B126" s="33" t="s">
        <v>126</v>
      </c>
      <c r="C126" s="10">
        <v>138.1</v>
      </c>
      <c r="D126" s="10">
        <f t="shared" si="50"/>
        <v>138.1</v>
      </c>
      <c r="E126" s="10">
        <v>69.05</v>
      </c>
      <c r="F126" s="10">
        <f t="shared" si="51"/>
        <v>69.05</v>
      </c>
      <c r="G126" s="11">
        <v>57.4</v>
      </c>
      <c r="H126" s="30">
        <f t="shared" si="26"/>
        <v>41.564083997103552</v>
      </c>
      <c r="I126" s="30">
        <f t="shared" si="27"/>
        <v>83.128167994207104</v>
      </c>
      <c r="K126" s="12"/>
    </row>
    <row r="127" spans="1:11" ht="18.75" customHeight="1">
      <c r="A127" s="46"/>
      <c r="B127" s="33" t="s">
        <v>127</v>
      </c>
      <c r="C127" s="10">
        <v>138.1</v>
      </c>
      <c r="D127" s="10">
        <f t="shared" si="50"/>
        <v>138.1</v>
      </c>
      <c r="E127" s="10">
        <v>69.05</v>
      </c>
      <c r="F127" s="10">
        <f t="shared" si="51"/>
        <v>69.05</v>
      </c>
      <c r="G127" s="11">
        <v>57</v>
      </c>
      <c r="H127" s="30">
        <f t="shared" si="26"/>
        <v>41.274438812454747</v>
      </c>
      <c r="I127" s="30">
        <f t="shared" si="27"/>
        <v>82.548877624909494</v>
      </c>
      <c r="K127" s="12"/>
    </row>
    <row r="128" spans="1:11" ht="18.75" customHeight="1">
      <c r="A128" s="46"/>
      <c r="B128" s="33" t="s">
        <v>128</v>
      </c>
      <c r="C128" s="10">
        <v>138.1</v>
      </c>
      <c r="D128" s="10">
        <f t="shared" si="50"/>
        <v>138.1</v>
      </c>
      <c r="E128" s="10">
        <v>69.05</v>
      </c>
      <c r="F128" s="10">
        <f t="shared" si="51"/>
        <v>69.05</v>
      </c>
      <c r="G128" s="11">
        <v>69</v>
      </c>
      <c r="H128" s="30">
        <f t="shared" si="26"/>
        <v>49.963794351918899</v>
      </c>
      <c r="I128" s="30">
        <f t="shared" si="27"/>
        <v>99.927588703837799</v>
      </c>
      <c r="K128" s="12"/>
    </row>
    <row r="129" spans="1:11" ht="18.75" customHeight="1">
      <c r="A129" s="46"/>
      <c r="B129" s="33" t="s">
        <v>129</v>
      </c>
      <c r="C129" s="10">
        <v>471.1</v>
      </c>
      <c r="D129" s="10">
        <f t="shared" si="50"/>
        <v>471.1</v>
      </c>
      <c r="E129" s="10">
        <v>235.55</v>
      </c>
      <c r="F129" s="10">
        <f t="shared" si="51"/>
        <v>235.55</v>
      </c>
      <c r="G129" s="11">
        <v>206.3</v>
      </c>
      <c r="H129" s="30">
        <f t="shared" si="26"/>
        <v>43.791127149225218</v>
      </c>
      <c r="I129" s="30">
        <f t="shared" si="27"/>
        <v>87.582254298450437</v>
      </c>
      <c r="K129" s="12"/>
    </row>
    <row r="130" spans="1:11" s="18" customFormat="1" ht="18.75" customHeight="1">
      <c r="A130" s="13"/>
      <c r="B130" s="14" t="s">
        <v>40</v>
      </c>
      <c r="C130" s="15">
        <f t="shared" ref="C130:D130" si="52">SUM(C117:C129)</f>
        <v>2461.2999999999997</v>
      </c>
      <c r="D130" s="15">
        <f t="shared" si="52"/>
        <v>2461.2999999999997</v>
      </c>
      <c r="E130" s="15">
        <f>SUM(E117:E129)</f>
        <v>1230.6499999999999</v>
      </c>
      <c r="F130" s="15">
        <f>SUM(F117:F129)</f>
        <v>1230.6499999999999</v>
      </c>
      <c r="G130" s="15">
        <f t="shared" ref="G130" si="53">SUM(G117:G129)</f>
        <v>1045.4000000000001</v>
      </c>
      <c r="H130" s="20">
        <f t="shared" si="26"/>
        <v>42.473489619306882</v>
      </c>
      <c r="I130" s="20">
        <f t="shared" si="27"/>
        <v>84.946979238613764</v>
      </c>
      <c r="K130" s="12"/>
    </row>
    <row r="131" spans="1:11" ht="18.75" customHeight="1">
      <c r="A131" s="46" t="s">
        <v>15</v>
      </c>
      <c r="B131" s="33" t="s">
        <v>130</v>
      </c>
      <c r="C131" s="10">
        <v>108.1</v>
      </c>
      <c r="D131" s="10">
        <f>C131</f>
        <v>108.1</v>
      </c>
      <c r="E131" s="10">
        <v>54.05</v>
      </c>
      <c r="F131" s="10">
        <f>E131</f>
        <v>54.05</v>
      </c>
      <c r="G131" s="11">
        <v>47.1</v>
      </c>
      <c r="H131" s="30">
        <f t="shared" si="26"/>
        <v>43.570767807585568</v>
      </c>
      <c r="I131" s="30">
        <f t="shared" si="27"/>
        <v>87.141535615171136</v>
      </c>
      <c r="K131" s="12"/>
    </row>
    <row r="132" spans="1:11" ht="18.75" customHeight="1">
      <c r="A132" s="46"/>
      <c r="B132" s="33" t="s">
        <v>131</v>
      </c>
      <c r="C132" s="10">
        <v>108.1</v>
      </c>
      <c r="D132" s="10">
        <f t="shared" ref="D132:D143" si="54">C132</f>
        <v>108.1</v>
      </c>
      <c r="E132" s="10">
        <v>54.05</v>
      </c>
      <c r="F132" s="10">
        <f t="shared" ref="F132:F143" si="55">E132</f>
        <v>54.05</v>
      </c>
      <c r="G132" s="11">
        <v>51.7</v>
      </c>
      <c r="H132" s="30">
        <f t="shared" si="26"/>
        <v>47.826086956521749</v>
      </c>
      <c r="I132" s="30">
        <f t="shared" si="27"/>
        <v>95.652173913043498</v>
      </c>
      <c r="K132" s="12"/>
    </row>
    <row r="133" spans="1:11" ht="18.75" customHeight="1">
      <c r="A133" s="46"/>
      <c r="B133" s="33" t="s">
        <v>132</v>
      </c>
      <c r="C133" s="10">
        <v>370.9</v>
      </c>
      <c r="D133" s="10">
        <f t="shared" si="54"/>
        <v>370.9</v>
      </c>
      <c r="E133" s="10">
        <v>185.45</v>
      </c>
      <c r="F133" s="10">
        <f t="shared" si="55"/>
        <v>185.45</v>
      </c>
      <c r="G133" s="11">
        <v>155.19999999999999</v>
      </c>
      <c r="H133" s="30">
        <f t="shared" si="26"/>
        <v>41.844162847128608</v>
      </c>
      <c r="I133" s="30">
        <f t="shared" si="27"/>
        <v>83.688325694257216</v>
      </c>
      <c r="K133" s="12"/>
    </row>
    <row r="134" spans="1:11" ht="18.75" customHeight="1">
      <c r="A134" s="46"/>
      <c r="B134" s="33" t="s">
        <v>133</v>
      </c>
      <c r="C134" s="10">
        <v>370.9</v>
      </c>
      <c r="D134" s="10">
        <f t="shared" si="54"/>
        <v>370.9</v>
      </c>
      <c r="E134" s="10">
        <v>185.45</v>
      </c>
      <c r="F134" s="10">
        <f t="shared" si="55"/>
        <v>185.45</v>
      </c>
      <c r="G134" s="11">
        <v>184.7</v>
      </c>
      <c r="H134" s="30">
        <f t="shared" si="26"/>
        <v>49.797789161499054</v>
      </c>
      <c r="I134" s="30">
        <f t="shared" si="27"/>
        <v>99.595578322998108</v>
      </c>
      <c r="K134" s="12"/>
    </row>
    <row r="135" spans="1:11" ht="18.75" customHeight="1">
      <c r="A135" s="46"/>
      <c r="B135" s="33" t="s">
        <v>134</v>
      </c>
      <c r="C135" s="10">
        <v>370.9</v>
      </c>
      <c r="D135" s="10">
        <f t="shared" si="54"/>
        <v>370.9</v>
      </c>
      <c r="E135" s="10">
        <v>185.45</v>
      </c>
      <c r="F135" s="10">
        <f t="shared" si="55"/>
        <v>185.45</v>
      </c>
      <c r="G135" s="11">
        <v>191.2</v>
      </c>
      <c r="H135" s="30">
        <f t="shared" ref="H135:H197" si="56">G135/D135*100</f>
        <v>51.550283095173896</v>
      </c>
      <c r="I135" s="30">
        <f t="shared" ref="I135:I196" si="57">G135/E135*100</f>
        <v>103.10056619034779</v>
      </c>
      <c r="K135" s="12"/>
    </row>
    <row r="136" spans="1:11" ht="18.75" customHeight="1">
      <c r="A136" s="46"/>
      <c r="B136" s="33" t="s">
        <v>135</v>
      </c>
      <c r="C136" s="10">
        <v>108.1</v>
      </c>
      <c r="D136" s="10">
        <f t="shared" si="54"/>
        <v>108.1</v>
      </c>
      <c r="E136" s="10">
        <v>54.05</v>
      </c>
      <c r="F136" s="10">
        <f t="shared" si="55"/>
        <v>54.05</v>
      </c>
      <c r="G136" s="11">
        <v>34.299999999999997</v>
      </c>
      <c r="H136" s="30">
        <f t="shared" si="56"/>
        <v>31.729879740980572</v>
      </c>
      <c r="I136" s="30">
        <f t="shared" si="57"/>
        <v>63.459759481961143</v>
      </c>
      <c r="K136" s="12"/>
    </row>
    <row r="137" spans="1:11" ht="18.75" customHeight="1">
      <c r="A137" s="46"/>
      <c r="B137" s="33" t="s">
        <v>136</v>
      </c>
      <c r="C137" s="10">
        <v>370.9</v>
      </c>
      <c r="D137" s="10">
        <f t="shared" si="54"/>
        <v>370.9</v>
      </c>
      <c r="E137" s="10">
        <v>185.45</v>
      </c>
      <c r="F137" s="10">
        <f t="shared" si="55"/>
        <v>185.45</v>
      </c>
      <c r="G137" s="11">
        <v>109.8</v>
      </c>
      <c r="H137" s="30">
        <f t="shared" si="56"/>
        <v>29.60366675653815</v>
      </c>
      <c r="I137" s="30">
        <f t="shared" si="57"/>
        <v>59.2073335130763</v>
      </c>
      <c r="K137" s="12"/>
    </row>
    <row r="138" spans="1:11" ht="18.75" customHeight="1">
      <c r="A138" s="46"/>
      <c r="B138" s="33" t="s">
        <v>137</v>
      </c>
      <c r="C138" s="10">
        <v>108.1</v>
      </c>
      <c r="D138" s="10">
        <f t="shared" si="54"/>
        <v>108.1</v>
      </c>
      <c r="E138" s="10">
        <v>54.05</v>
      </c>
      <c r="F138" s="10">
        <f t="shared" si="55"/>
        <v>54.05</v>
      </c>
      <c r="G138" s="11">
        <v>35.299999999999997</v>
      </c>
      <c r="H138" s="30">
        <f t="shared" si="56"/>
        <v>32.654949121184089</v>
      </c>
      <c r="I138" s="30">
        <f t="shared" si="57"/>
        <v>65.309898242368178</v>
      </c>
      <c r="K138" s="12"/>
    </row>
    <row r="139" spans="1:11" ht="18.75" customHeight="1">
      <c r="A139" s="46"/>
      <c r="B139" s="33" t="s">
        <v>138</v>
      </c>
      <c r="C139" s="10">
        <v>370.9</v>
      </c>
      <c r="D139" s="10">
        <f t="shared" si="54"/>
        <v>370.9</v>
      </c>
      <c r="E139" s="10">
        <v>185.45</v>
      </c>
      <c r="F139" s="10">
        <f t="shared" si="55"/>
        <v>185.45</v>
      </c>
      <c r="G139" s="11">
        <v>126.2</v>
      </c>
      <c r="H139" s="30">
        <f t="shared" si="56"/>
        <v>34.02534375842545</v>
      </c>
      <c r="I139" s="30">
        <f t="shared" si="57"/>
        <v>68.0506875168509</v>
      </c>
      <c r="K139" s="12"/>
    </row>
    <row r="140" spans="1:11" ht="18.75" customHeight="1">
      <c r="A140" s="46"/>
      <c r="B140" s="33" t="s">
        <v>139</v>
      </c>
      <c r="C140" s="10">
        <v>108.1</v>
      </c>
      <c r="D140" s="10">
        <f t="shared" si="54"/>
        <v>108.1</v>
      </c>
      <c r="E140" s="10">
        <v>54.05</v>
      </c>
      <c r="F140" s="10">
        <f t="shared" si="55"/>
        <v>54.05</v>
      </c>
      <c r="G140" s="11">
        <v>41</v>
      </c>
      <c r="H140" s="30">
        <f t="shared" si="56"/>
        <v>37.927844588344129</v>
      </c>
      <c r="I140" s="30">
        <f t="shared" si="57"/>
        <v>75.855689176688259</v>
      </c>
      <c r="K140" s="12"/>
    </row>
    <row r="141" spans="1:11" ht="18.75" customHeight="1">
      <c r="A141" s="46"/>
      <c r="B141" s="33" t="s">
        <v>140</v>
      </c>
      <c r="C141" s="10">
        <v>108.1</v>
      </c>
      <c r="D141" s="10">
        <f t="shared" si="54"/>
        <v>108.1</v>
      </c>
      <c r="E141" s="10">
        <v>54.05</v>
      </c>
      <c r="F141" s="10">
        <f t="shared" si="55"/>
        <v>54.05</v>
      </c>
      <c r="G141" s="11">
        <v>34.799999999999997</v>
      </c>
      <c r="H141" s="30">
        <f t="shared" si="56"/>
        <v>32.192414431082327</v>
      </c>
      <c r="I141" s="30">
        <f t="shared" si="57"/>
        <v>64.384828862164653</v>
      </c>
      <c r="K141" s="12"/>
    </row>
    <row r="142" spans="1:11" ht="18.75" customHeight="1">
      <c r="A142" s="46"/>
      <c r="B142" s="33" t="s">
        <v>141</v>
      </c>
      <c r="C142" s="10">
        <v>108.1</v>
      </c>
      <c r="D142" s="10">
        <f t="shared" si="54"/>
        <v>108.1</v>
      </c>
      <c r="E142" s="10">
        <v>54.05</v>
      </c>
      <c r="F142" s="10">
        <f t="shared" si="55"/>
        <v>54.05</v>
      </c>
      <c r="G142" s="11">
        <v>44.4</v>
      </c>
      <c r="H142" s="30">
        <f t="shared" si="56"/>
        <v>41.073080481036079</v>
      </c>
      <c r="I142" s="30">
        <f t="shared" si="57"/>
        <v>82.146160962072159</v>
      </c>
      <c r="K142" s="12"/>
    </row>
    <row r="143" spans="1:11" ht="18.75" customHeight="1">
      <c r="A143" s="46"/>
      <c r="B143" s="33" t="s">
        <v>142</v>
      </c>
      <c r="C143" s="10">
        <v>108.1</v>
      </c>
      <c r="D143" s="10">
        <f t="shared" si="54"/>
        <v>108.1</v>
      </c>
      <c r="E143" s="10">
        <v>54.05</v>
      </c>
      <c r="F143" s="10">
        <f t="shared" si="55"/>
        <v>54.05</v>
      </c>
      <c r="G143" s="11">
        <v>35.299999999999997</v>
      </c>
      <c r="H143" s="30">
        <f t="shared" si="56"/>
        <v>32.654949121184089</v>
      </c>
      <c r="I143" s="30">
        <f t="shared" si="57"/>
        <v>65.309898242368178</v>
      </c>
      <c r="K143" s="12"/>
    </row>
    <row r="144" spans="1:11" s="18" customFormat="1" ht="18.75" customHeight="1">
      <c r="A144" s="13"/>
      <c r="B144" s="14" t="s">
        <v>40</v>
      </c>
      <c r="C144" s="15">
        <f t="shared" ref="C144:D144" si="58">SUM(C131:C143)</f>
        <v>2719.2999999999993</v>
      </c>
      <c r="D144" s="15">
        <f t="shared" si="58"/>
        <v>2719.2999999999993</v>
      </c>
      <c r="E144" s="15">
        <f>SUM(E131:E143)</f>
        <v>1359.6499999999996</v>
      </c>
      <c r="F144" s="15">
        <f t="shared" ref="F144:G144" si="59">SUM(F131:F143)</f>
        <v>1359.6499999999996</v>
      </c>
      <c r="G144" s="15">
        <f t="shared" si="59"/>
        <v>1090.9999999999998</v>
      </c>
      <c r="H144" s="20">
        <f t="shared" si="56"/>
        <v>40.120619277019827</v>
      </c>
      <c r="I144" s="20">
        <f t="shared" si="57"/>
        <v>80.241238554039654</v>
      </c>
      <c r="K144" s="12"/>
    </row>
    <row r="145" spans="1:11" ht="18.75" customHeight="1">
      <c r="A145" s="42" t="s">
        <v>2</v>
      </c>
      <c r="B145" s="33" t="s">
        <v>143</v>
      </c>
      <c r="C145" s="10">
        <v>370.9</v>
      </c>
      <c r="D145" s="10">
        <f>C145</f>
        <v>370.9</v>
      </c>
      <c r="E145" s="10">
        <v>189.15899999999999</v>
      </c>
      <c r="F145" s="10">
        <f>E145</f>
        <v>189.15899999999999</v>
      </c>
      <c r="G145" s="11">
        <v>163</v>
      </c>
      <c r="H145" s="30">
        <f t="shared" si="56"/>
        <v>43.947155567538424</v>
      </c>
      <c r="I145" s="30">
        <f t="shared" si="57"/>
        <v>86.170893269683177</v>
      </c>
      <c r="K145" s="12"/>
    </row>
    <row r="146" spans="1:11" ht="18.75" customHeight="1">
      <c r="A146" s="42"/>
      <c r="B146" s="33" t="s">
        <v>56</v>
      </c>
      <c r="C146" s="10">
        <v>370.9</v>
      </c>
      <c r="D146" s="10">
        <f t="shared" ref="D146:D154" si="60">C146</f>
        <v>370.9</v>
      </c>
      <c r="E146" s="10">
        <v>189.15899999999999</v>
      </c>
      <c r="F146" s="10">
        <f t="shared" ref="F146:F154" si="61">E146</f>
        <v>189.15899999999999</v>
      </c>
      <c r="G146" s="11">
        <v>183.3</v>
      </c>
      <c r="H146" s="30">
        <f t="shared" si="56"/>
        <v>49.420328929630635</v>
      </c>
      <c r="I146" s="30">
        <f t="shared" si="57"/>
        <v>96.902605744373787</v>
      </c>
      <c r="K146" s="12"/>
    </row>
    <row r="147" spans="1:11" ht="18.75" customHeight="1">
      <c r="A147" s="42"/>
      <c r="B147" s="33" t="s">
        <v>144</v>
      </c>
      <c r="C147" s="10">
        <v>370.9</v>
      </c>
      <c r="D147" s="10">
        <f t="shared" si="60"/>
        <v>370.9</v>
      </c>
      <c r="E147" s="10">
        <v>189.15899999999999</v>
      </c>
      <c r="F147" s="10">
        <f t="shared" si="61"/>
        <v>189.15899999999999</v>
      </c>
      <c r="G147" s="11">
        <v>143.9</v>
      </c>
      <c r="H147" s="30">
        <f t="shared" si="56"/>
        <v>38.797519547047727</v>
      </c>
      <c r="I147" s="30">
        <f t="shared" si="57"/>
        <v>76.073567739309269</v>
      </c>
      <c r="K147" s="12"/>
    </row>
    <row r="148" spans="1:11" ht="18.75" customHeight="1">
      <c r="A148" s="42"/>
      <c r="B148" s="33" t="s">
        <v>145</v>
      </c>
      <c r="C148" s="10">
        <v>370.9</v>
      </c>
      <c r="D148" s="10">
        <f t="shared" si="60"/>
        <v>370.9</v>
      </c>
      <c r="E148" s="10">
        <v>189.15899999999999</v>
      </c>
      <c r="F148" s="10">
        <f t="shared" si="61"/>
        <v>189.15899999999999</v>
      </c>
      <c r="G148" s="11">
        <v>131.6</v>
      </c>
      <c r="H148" s="30">
        <f t="shared" si="56"/>
        <v>35.48126179563225</v>
      </c>
      <c r="I148" s="30">
        <f t="shared" si="57"/>
        <v>69.571101560063227</v>
      </c>
      <c r="K148" s="12"/>
    </row>
    <row r="149" spans="1:11" ht="18.75" customHeight="1">
      <c r="A149" s="42"/>
      <c r="B149" s="33" t="s">
        <v>146</v>
      </c>
      <c r="C149" s="10">
        <v>108.1</v>
      </c>
      <c r="D149" s="10">
        <f t="shared" si="60"/>
        <v>108.1</v>
      </c>
      <c r="E149" s="10">
        <v>55.131</v>
      </c>
      <c r="F149" s="10">
        <f t="shared" si="61"/>
        <v>55.131</v>
      </c>
      <c r="G149" s="11">
        <v>48.7</v>
      </c>
      <c r="H149" s="30">
        <f t="shared" si="56"/>
        <v>45.050878815911197</v>
      </c>
      <c r="I149" s="30">
        <f t="shared" si="57"/>
        <v>88.335056501786653</v>
      </c>
      <c r="K149" s="12"/>
    </row>
    <row r="150" spans="1:11" ht="18.75" customHeight="1">
      <c r="A150" s="42"/>
      <c r="B150" s="33" t="s">
        <v>147</v>
      </c>
      <c r="C150" s="10">
        <v>108.1</v>
      </c>
      <c r="D150" s="10">
        <f t="shared" si="60"/>
        <v>108.1</v>
      </c>
      <c r="E150" s="10">
        <v>55.131</v>
      </c>
      <c r="F150" s="10">
        <f t="shared" si="61"/>
        <v>55.131</v>
      </c>
      <c r="G150" s="11">
        <v>45.5</v>
      </c>
      <c r="H150" s="30">
        <f t="shared" si="56"/>
        <v>42.090656799259946</v>
      </c>
      <c r="I150" s="30">
        <f t="shared" si="57"/>
        <v>82.530699606392048</v>
      </c>
      <c r="K150" s="12"/>
    </row>
    <row r="151" spans="1:11" ht="18.75" customHeight="1">
      <c r="A151" s="42"/>
      <c r="B151" s="33" t="s">
        <v>148</v>
      </c>
      <c r="C151" s="10">
        <v>370.9</v>
      </c>
      <c r="D151" s="10">
        <f t="shared" si="60"/>
        <v>370.9</v>
      </c>
      <c r="E151" s="10">
        <v>189.15899999999999</v>
      </c>
      <c r="F151" s="10">
        <f t="shared" si="61"/>
        <v>189.15899999999999</v>
      </c>
      <c r="G151" s="11">
        <v>157.5</v>
      </c>
      <c r="H151" s="30">
        <f t="shared" si="56"/>
        <v>42.464276085198172</v>
      </c>
      <c r="I151" s="30">
        <f t="shared" si="57"/>
        <v>83.263286441565029</v>
      </c>
      <c r="K151" s="12"/>
    </row>
    <row r="152" spans="1:11" ht="18.75" customHeight="1">
      <c r="A152" s="42"/>
      <c r="B152" s="33" t="s">
        <v>149</v>
      </c>
      <c r="C152" s="10">
        <v>138.1</v>
      </c>
      <c r="D152" s="10">
        <f t="shared" si="60"/>
        <v>138.1</v>
      </c>
      <c r="E152" s="10">
        <v>70.430999999999997</v>
      </c>
      <c r="F152" s="10">
        <f t="shared" si="61"/>
        <v>70.430999999999997</v>
      </c>
      <c r="G152" s="11">
        <v>70.400000000000006</v>
      </c>
      <c r="H152" s="30">
        <f t="shared" si="56"/>
        <v>50.977552498189723</v>
      </c>
      <c r="I152" s="30">
        <f t="shared" si="57"/>
        <v>99.95598529056808</v>
      </c>
      <c r="K152" s="12"/>
    </row>
    <row r="153" spans="1:11" ht="18.75" customHeight="1">
      <c r="A153" s="42"/>
      <c r="B153" s="33" t="s">
        <v>150</v>
      </c>
      <c r="C153" s="10">
        <v>370.9</v>
      </c>
      <c r="D153" s="10">
        <f t="shared" si="60"/>
        <v>370.9</v>
      </c>
      <c r="E153" s="10">
        <v>189.15899999999999</v>
      </c>
      <c r="F153" s="10">
        <f t="shared" si="61"/>
        <v>189.15899999999999</v>
      </c>
      <c r="G153" s="11">
        <v>149.5</v>
      </c>
      <c r="H153" s="30">
        <f t="shared" si="56"/>
        <v>40.307360474521438</v>
      </c>
      <c r="I153" s="30">
        <f t="shared" si="57"/>
        <v>79.034040146120461</v>
      </c>
      <c r="K153" s="12"/>
    </row>
    <row r="154" spans="1:11" ht="18.75" customHeight="1">
      <c r="A154" s="42"/>
      <c r="B154" s="33" t="s">
        <v>151</v>
      </c>
      <c r="C154" s="10">
        <v>370.9</v>
      </c>
      <c r="D154" s="10">
        <f t="shared" si="60"/>
        <v>370.9</v>
      </c>
      <c r="E154" s="10">
        <v>189.15899999999999</v>
      </c>
      <c r="F154" s="10">
        <f t="shared" si="61"/>
        <v>189.15899999999999</v>
      </c>
      <c r="G154" s="11">
        <v>159.80000000000001</v>
      </c>
      <c r="H154" s="30">
        <f t="shared" si="56"/>
        <v>43.084389323267736</v>
      </c>
      <c r="I154" s="30">
        <f t="shared" si="57"/>
        <v>84.479194751505361</v>
      </c>
      <c r="K154" s="12"/>
    </row>
    <row r="155" spans="1:11" s="18" customFormat="1" ht="18.75" customHeight="1">
      <c r="A155" s="13"/>
      <c r="B155" s="14" t="s">
        <v>40</v>
      </c>
      <c r="C155" s="15">
        <f>SUM(C145:C154)</f>
        <v>2950.6</v>
      </c>
      <c r="D155" s="15">
        <f t="shared" ref="D155:G155" si="62">SUM(D145:D154)</f>
        <v>2950.6</v>
      </c>
      <c r="E155" s="15">
        <f t="shared" si="62"/>
        <v>1504.806</v>
      </c>
      <c r="F155" s="15">
        <f t="shared" si="62"/>
        <v>1504.806</v>
      </c>
      <c r="G155" s="15">
        <f t="shared" si="62"/>
        <v>1253.2</v>
      </c>
      <c r="H155" s="20">
        <f t="shared" si="56"/>
        <v>42.472717413407445</v>
      </c>
      <c r="I155" s="20">
        <f t="shared" si="57"/>
        <v>83.279838065504791</v>
      </c>
      <c r="K155" s="12"/>
    </row>
    <row r="156" spans="1:11" ht="18.75" customHeight="1">
      <c r="A156" s="46" t="s">
        <v>16</v>
      </c>
      <c r="B156" s="33" t="s">
        <v>152</v>
      </c>
      <c r="C156" s="10">
        <v>108.1</v>
      </c>
      <c r="D156" s="10">
        <f>C156</f>
        <v>108.1</v>
      </c>
      <c r="E156" s="10">
        <v>52.265999999999998</v>
      </c>
      <c r="F156" s="10">
        <f>E156</f>
        <v>52.265999999999998</v>
      </c>
      <c r="G156" s="11">
        <v>35.299999999999997</v>
      </c>
      <c r="H156" s="30">
        <f t="shared" si="56"/>
        <v>32.654949121184089</v>
      </c>
      <c r="I156" s="30">
        <f t="shared" si="57"/>
        <v>67.539126774576204</v>
      </c>
      <c r="K156" s="12"/>
    </row>
    <row r="157" spans="1:11" ht="18.75" customHeight="1">
      <c r="A157" s="46"/>
      <c r="B157" s="33" t="s">
        <v>153</v>
      </c>
      <c r="C157" s="10">
        <v>108.1</v>
      </c>
      <c r="D157" s="10">
        <f t="shared" ref="D157:D171" si="63">C157</f>
        <v>108.1</v>
      </c>
      <c r="E157" s="10">
        <v>52.265999999999998</v>
      </c>
      <c r="F157" s="10">
        <f t="shared" ref="F157:F171" si="64">E157</f>
        <v>52.265999999999998</v>
      </c>
      <c r="G157" s="11">
        <v>18.600000000000001</v>
      </c>
      <c r="H157" s="30">
        <f t="shared" si="56"/>
        <v>17.206290471785383</v>
      </c>
      <c r="I157" s="30">
        <f t="shared" si="57"/>
        <v>35.587188612099645</v>
      </c>
      <c r="K157" s="12"/>
    </row>
    <row r="158" spans="1:11" ht="18.75" customHeight="1">
      <c r="A158" s="46"/>
      <c r="B158" s="33" t="s">
        <v>154</v>
      </c>
      <c r="C158" s="10">
        <v>108.1</v>
      </c>
      <c r="D158" s="10">
        <f t="shared" si="63"/>
        <v>108.1</v>
      </c>
      <c r="E158" s="10">
        <v>52.265999999999998</v>
      </c>
      <c r="F158" s="10">
        <f t="shared" si="64"/>
        <v>52.265999999999998</v>
      </c>
      <c r="G158" s="11">
        <v>48.9</v>
      </c>
      <c r="H158" s="30">
        <f t="shared" si="56"/>
        <v>45.235892691951896</v>
      </c>
      <c r="I158" s="30">
        <f t="shared" si="57"/>
        <v>93.559866835036161</v>
      </c>
      <c r="K158" s="12"/>
    </row>
    <row r="159" spans="1:11" ht="18.75" customHeight="1">
      <c r="A159" s="46"/>
      <c r="B159" s="33" t="s">
        <v>155</v>
      </c>
      <c r="C159" s="10">
        <v>108.1</v>
      </c>
      <c r="D159" s="10">
        <f t="shared" si="63"/>
        <v>108.1</v>
      </c>
      <c r="E159" s="10">
        <v>52.265999999999998</v>
      </c>
      <c r="F159" s="10">
        <f t="shared" si="64"/>
        <v>52.265999999999998</v>
      </c>
      <c r="G159" s="11">
        <v>28.1</v>
      </c>
      <c r="H159" s="30">
        <f t="shared" si="56"/>
        <v>25.994449583718783</v>
      </c>
      <c r="I159" s="30">
        <f t="shared" si="57"/>
        <v>53.763440860215063</v>
      </c>
      <c r="K159" s="12"/>
    </row>
    <row r="160" spans="1:11" ht="18.75" customHeight="1">
      <c r="A160" s="46"/>
      <c r="B160" s="33" t="s">
        <v>156</v>
      </c>
      <c r="C160" s="10">
        <v>370.9</v>
      </c>
      <c r="D160" s="10">
        <f t="shared" si="63"/>
        <v>370.9</v>
      </c>
      <c r="E160" s="10">
        <v>179.33</v>
      </c>
      <c r="F160" s="10">
        <f t="shared" si="64"/>
        <v>179.33</v>
      </c>
      <c r="G160" s="11">
        <v>106.4</v>
      </c>
      <c r="H160" s="30">
        <f t="shared" si="56"/>
        <v>28.686977622000541</v>
      </c>
      <c r="I160" s="30">
        <f t="shared" si="57"/>
        <v>59.331957843082584</v>
      </c>
      <c r="K160" s="12"/>
    </row>
    <row r="161" spans="1:11" ht="18.75" customHeight="1">
      <c r="A161" s="46"/>
      <c r="B161" s="33" t="s">
        <v>157</v>
      </c>
      <c r="C161" s="10">
        <v>108.1</v>
      </c>
      <c r="D161" s="10">
        <f t="shared" si="63"/>
        <v>108.1</v>
      </c>
      <c r="E161" s="10">
        <v>52.265999999999998</v>
      </c>
      <c r="F161" s="10">
        <f t="shared" si="64"/>
        <v>52.265999999999998</v>
      </c>
      <c r="G161" s="11">
        <v>47</v>
      </c>
      <c r="H161" s="30">
        <f t="shared" si="56"/>
        <v>43.478260869565219</v>
      </c>
      <c r="I161" s="30">
        <f t="shared" si="57"/>
        <v>89.924616385413074</v>
      </c>
      <c r="K161" s="12"/>
    </row>
    <row r="162" spans="1:11" ht="18.75" customHeight="1">
      <c r="A162" s="46"/>
      <c r="B162" s="33" t="s">
        <v>158</v>
      </c>
      <c r="C162" s="10">
        <v>108.1</v>
      </c>
      <c r="D162" s="10">
        <f t="shared" si="63"/>
        <v>108.1</v>
      </c>
      <c r="E162" s="10">
        <v>52.265999999999998</v>
      </c>
      <c r="F162" s="10">
        <f t="shared" si="64"/>
        <v>52.265999999999998</v>
      </c>
      <c r="G162" s="11">
        <v>39.299999999999997</v>
      </c>
      <c r="H162" s="30">
        <f t="shared" si="56"/>
        <v>36.355226641998151</v>
      </c>
      <c r="I162" s="30">
        <f t="shared" si="57"/>
        <v>75.192285615887954</v>
      </c>
      <c r="K162" s="12"/>
    </row>
    <row r="163" spans="1:11" ht="18.75" customHeight="1">
      <c r="A163" s="46"/>
      <c r="B163" s="33" t="s">
        <v>159</v>
      </c>
      <c r="C163" s="10">
        <v>108.1</v>
      </c>
      <c r="D163" s="10">
        <f t="shared" si="63"/>
        <v>108.1</v>
      </c>
      <c r="E163" s="10">
        <v>52.265999999999998</v>
      </c>
      <c r="F163" s="10">
        <f t="shared" si="64"/>
        <v>52.265999999999998</v>
      </c>
      <c r="G163" s="11">
        <v>48.5</v>
      </c>
      <c r="H163" s="30">
        <f t="shared" si="56"/>
        <v>44.865864939870491</v>
      </c>
      <c r="I163" s="30">
        <f t="shared" si="57"/>
        <v>92.794550950904991</v>
      </c>
      <c r="K163" s="12"/>
    </row>
    <row r="164" spans="1:11" ht="18.75" customHeight="1">
      <c r="A164" s="46"/>
      <c r="B164" s="33" t="s">
        <v>190</v>
      </c>
      <c r="C164" s="10">
        <v>741.8</v>
      </c>
      <c r="D164" s="10">
        <f t="shared" si="63"/>
        <v>741.8</v>
      </c>
      <c r="E164" s="10">
        <v>358.37599999999998</v>
      </c>
      <c r="F164" s="10">
        <f t="shared" si="64"/>
        <v>358.37599999999998</v>
      </c>
      <c r="G164" s="11">
        <v>281.89999999999998</v>
      </c>
      <c r="H164" s="30">
        <f t="shared" si="56"/>
        <v>38.002156915610676</v>
      </c>
      <c r="I164" s="30">
        <f t="shared" si="57"/>
        <v>78.660401366162915</v>
      </c>
      <c r="K164" s="12"/>
    </row>
    <row r="165" spans="1:11" ht="18.75" customHeight="1">
      <c r="A165" s="46"/>
      <c r="B165" s="33" t="s">
        <v>160</v>
      </c>
      <c r="C165" s="10">
        <v>108.1</v>
      </c>
      <c r="D165" s="10">
        <f t="shared" si="63"/>
        <v>108.1</v>
      </c>
      <c r="E165" s="10">
        <v>52.265999999999998</v>
      </c>
      <c r="F165" s="10">
        <f t="shared" si="64"/>
        <v>52.265999999999998</v>
      </c>
      <c r="G165" s="11">
        <v>43.8</v>
      </c>
      <c r="H165" s="30">
        <f t="shared" si="56"/>
        <v>40.518038852913968</v>
      </c>
      <c r="I165" s="30">
        <f t="shared" si="57"/>
        <v>83.802089312363677</v>
      </c>
      <c r="K165" s="12"/>
    </row>
    <row r="166" spans="1:11" ht="18.75" customHeight="1">
      <c r="A166" s="46"/>
      <c r="B166" s="33" t="s">
        <v>161</v>
      </c>
      <c r="C166" s="10">
        <v>108.1</v>
      </c>
      <c r="D166" s="10">
        <f t="shared" si="63"/>
        <v>108.1</v>
      </c>
      <c r="E166" s="10">
        <v>52.265999999999998</v>
      </c>
      <c r="F166" s="10">
        <f t="shared" si="64"/>
        <v>52.265999999999998</v>
      </c>
      <c r="G166" s="11">
        <v>45.9</v>
      </c>
      <c r="H166" s="30">
        <f t="shared" si="56"/>
        <v>42.460684551341352</v>
      </c>
      <c r="I166" s="30">
        <f t="shared" si="57"/>
        <v>87.819997704052341</v>
      </c>
      <c r="K166" s="12"/>
    </row>
    <row r="167" spans="1:11" ht="18.75" customHeight="1">
      <c r="A167" s="46"/>
      <c r="B167" s="33" t="s">
        <v>162</v>
      </c>
      <c r="C167" s="10">
        <v>108.1</v>
      </c>
      <c r="D167" s="10">
        <f t="shared" si="63"/>
        <v>108.1</v>
      </c>
      <c r="E167" s="10">
        <v>52.265999999999998</v>
      </c>
      <c r="F167" s="10">
        <f t="shared" si="64"/>
        <v>52.265999999999998</v>
      </c>
      <c r="G167" s="11">
        <v>20.3</v>
      </c>
      <c r="H167" s="30">
        <f t="shared" si="56"/>
        <v>18.778908418131362</v>
      </c>
      <c r="I167" s="30">
        <f t="shared" si="57"/>
        <v>38.83978111965714</v>
      </c>
      <c r="K167" s="12"/>
    </row>
    <row r="168" spans="1:11" ht="18.75" customHeight="1">
      <c r="A168" s="46"/>
      <c r="B168" s="33" t="s">
        <v>163</v>
      </c>
      <c r="C168" s="10">
        <v>108.1</v>
      </c>
      <c r="D168" s="10">
        <f t="shared" si="63"/>
        <v>108.1</v>
      </c>
      <c r="E168" s="10">
        <v>52.265999999999998</v>
      </c>
      <c r="F168" s="10">
        <f t="shared" si="64"/>
        <v>52.265999999999998</v>
      </c>
      <c r="G168" s="11">
        <v>43.8</v>
      </c>
      <c r="H168" s="30">
        <f t="shared" si="56"/>
        <v>40.518038852913968</v>
      </c>
      <c r="I168" s="30">
        <f t="shared" si="57"/>
        <v>83.802089312363677</v>
      </c>
      <c r="K168" s="12"/>
    </row>
    <row r="169" spans="1:11" ht="18.75" customHeight="1">
      <c r="A169" s="46"/>
      <c r="B169" s="33" t="s">
        <v>164</v>
      </c>
      <c r="C169" s="10">
        <v>108.1</v>
      </c>
      <c r="D169" s="10">
        <f t="shared" si="63"/>
        <v>108.1</v>
      </c>
      <c r="E169" s="10">
        <v>52.265999999999998</v>
      </c>
      <c r="F169" s="10">
        <f t="shared" si="64"/>
        <v>52.265999999999998</v>
      </c>
      <c r="G169" s="11">
        <v>38.4</v>
      </c>
      <c r="H169" s="30">
        <f t="shared" si="56"/>
        <v>35.522664199814983</v>
      </c>
      <c r="I169" s="30">
        <f t="shared" si="57"/>
        <v>73.470324876592812</v>
      </c>
      <c r="K169" s="12"/>
    </row>
    <row r="170" spans="1:11" ht="18.75" customHeight="1">
      <c r="A170" s="46"/>
      <c r="B170" s="33" t="s">
        <v>165</v>
      </c>
      <c r="C170" s="10">
        <v>108.1</v>
      </c>
      <c r="D170" s="10">
        <f t="shared" si="63"/>
        <v>108.1</v>
      </c>
      <c r="E170" s="10">
        <v>52.265999999999998</v>
      </c>
      <c r="F170" s="10">
        <f t="shared" si="64"/>
        <v>52.265999999999998</v>
      </c>
      <c r="G170" s="11">
        <v>40.299999999999997</v>
      </c>
      <c r="H170" s="30">
        <f t="shared" si="56"/>
        <v>37.280296022201668</v>
      </c>
      <c r="I170" s="30">
        <f t="shared" si="57"/>
        <v>77.105575326215899</v>
      </c>
      <c r="K170" s="12"/>
    </row>
    <row r="171" spans="1:11" ht="18.75" customHeight="1">
      <c r="A171" s="46"/>
      <c r="B171" s="33" t="s">
        <v>166</v>
      </c>
      <c r="C171" s="10">
        <v>370.9</v>
      </c>
      <c r="D171" s="10">
        <f t="shared" si="63"/>
        <v>370.9</v>
      </c>
      <c r="E171" s="10">
        <v>179.33</v>
      </c>
      <c r="F171" s="10">
        <f t="shared" si="64"/>
        <v>179.33</v>
      </c>
      <c r="G171" s="11">
        <v>148.1</v>
      </c>
      <c r="H171" s="30">
        <f t="shared" si="56"/>
        <v>39.929900242653005</v>
      </c>
      <c r="I171" s="30">
        <f t="shared" si="57"/>
        <v>82.58517816316288</v>
      </c>
      <c r="K171" s="12"/>
    </row>
    <row r="172" spans="1:11" s="18" customFormat="1" ht="18.75" customHeight="1">
      <c r="A172" s="13"/>
      <c r="B172" s="14" t="s">
        <v>40</v>
      </c>
      <c r="C172" s="15">
        <f t="shared" ref="C172:D172" si="65">SUM(C156:C171)</f>
        <v>2888.8999999999996</v>
      </c>
      <c r="D172" s="15">
        <f t="shared" si="65"/>
        <v>2888.8999999999996</v>
      </c>
      <c r="E172" s="15">
        <f>SUM(E156:E171)</f>
        <v>1396.4940000000001</v>
      </c>
      <c r="F172" s="15">
        <f t="shared" ref="F172:G172" si="66">SUM(F156:F171)</f>
        <v>1396.4940000000001</v>
      </c>
      <c r="G172" s="15">
        <f t="shared" si="66"/>
        <v>1034.5999999999997</v>
      </c>
      <c r="H172" s="20">
        <f t="shared" si="56"/>
        <v>35.812939181003145</v>
      </c>
      <c r="I172" s="20">
        <f t="shared" si="57"/>
        <v>74.085531337764394</v>
      </c>
      <c r="K172" s="12"/>
    </row>
    <row r="173" spans="1:11" ht="18.75" customHeight="1">
      <c r="A173" s="42" t="s">
        <v>17</v>
      </c>
      <c r="B173" s="33" t="s">
        <v>167</v>
      </c>
      <c r="C173" s="10">
        <v>108.1</v>
      </c>
      <c r="D173" s="10">
        <f>C173</f>
        <v>108.1</v>
      </c>
      <c r="E173" s="10">
        <v>54.05</v>
      </c>
      <c r="F173" s="10">
        <f>E173</f>
        <v>54.05</v>
      </c>
      <c r="G173" s="11">
        <v>44.6</v>
      </c>
      <c r="H173" s="30">
        <f t="shared" si="56"/>
        <v>41.258094357076786</v>
      </c>
      <c r="I173" s="30">
        <f t="shared" si="57"/>
        <v>82.516188714153571</v>
      </c>
      <c r="K173" s="12"/>
    </row>
    <row r="174" spans="1:11" ht="18.75" customHeight="1">
      <c r="A174" s="42"/>
      <c r="B174" s="33" t="s">
        <v>45</v>
      </c>
      <c r="C174" s="10">
        <v>108.1</v>
      </c>
      <c r="D174" s="10">
        <f t="shared" ref="D174:D184" si="67">C174</f>
        <v>108.1</v>
      </c>
      <c r="E174" s="10">
        <v>54.05</v>
      </c>
      <c r="F174" s="10">
        <f t="shared" ref="F174:F184" si="68">E174</f>
        <v>54.05</v>
      </c>
      <c r="G174" s="11">
        <v>49.6</v>
      </c>
      <c r="H174" s="30">
        <f t="shared" si="56"/>
        <v>45.883441258094358</v>
      </c>
      <c r="I174" s="30">
        <f t="shared" si="57"/>
        <v>91.766882516188716</v>
      </c>
      <c r="K174" s="12"/>
    </row>
    <row r="175" spans="1:11" ht="18.75" customHeight="1">
      <c r="A175" s="42"/>
      <c r="B175" s="33" t="s">
        <v>168</v>
      </c>
      <c r="C175" s="10">
        <v>370.9</v>
      </c>
      <c r="D175" s="10">
        <f t="shared" si="67"/>
        <v>370.9</v>
      </c>
      <c r="E175" s="10">
        <v>185.45</v>
      </c>
      <c r="F175" s="10">
        <f t="shared" si="68"/>
        <v>185.45</v>
      </c>
      <c r="G175" s="11">
        <v>141</v>
      </c>
      <c r="H175" s="30">
        <f t="shared" si="56"/>
        <v>38.015637638177409</v>
      </c>
      <c r="I175" s="30">
        <f t="shared" si="57"/>
        <v>76.031275276354819</v>
      </c>
      <c r="K175" s="12"/>
    </row>
    <row r="176" spans="1:11" ht="18.75" customHeight="1">
      <c r="A176" s="42"/>
      <c r="B176" s="33" t="s">
        <v>169</v>
      </c>
      <c r="C176" s="10">
        <v>108.1</v>
      </c>
      <c r="D176" s="10">
        <f t="shared" si="67"/>
        <v>108.1</v>
      </c>
      <c r="E176" s="10">
        <v>54.05</v>
      </c>
      <c r="F176" s="10">
        <f t="shared" si="68"/>
        <v>54.05</v>
      </c>
      <c r="G176" s="11">
        <v>44.3</v>
      </c>
      <c r="H176" s="30">
        <f t="shared" si="56"/>
        <v>40.980573543015723</v>
      </c>
      <c r="I176" s="30">
        <f t="shared" si="57"/>
        <v>81.961147086031445</v>
      </c>
      <c r="K176" s="12"/>
    </row>
    <row r="177" spans="1:11" ht="18.75" customHeight="1">
      <c r="A177" s="42"/>
      <c r="B177" s="33" t="s">
        <v>170</v>
      </c>
      <c r="C177" s="10">
        <v>108.1</v>
      </c>
      <c r="D177" s="10">
        <f t="shared" si="67"/>
        <v>108.1</v>
      </c>
      <c r="E177" s="10">
        <v>54.05</v>
      </c>
      <c r="F177" s="10">
        <f t="shared" si="68"/>
        <v>54.05</v>
      </c>
      <c r="G177" s="11">
        <v>50.6</v>
      </c>
      <c r="H177" s="30">
        <f t="shared" si="56"/>
        <v>46.808510638297882</v>
      </c>
      <c r="I177" s="30">
        <f t="shared" si="57"/>
        <v>93.617021276595764</v>
      </c>
      <c r="K177" s="12"/>
    </row>
    <row r="178" spans="1:11" ht="18.75" customHeight="1">
      <c r="A178" s="42"/>
      <c r="B178" s="33" t="s">
        <v>171</v>
      </c>
      <c r="C178" s="10">
        <v>370.9</v>
      </c>
      <c r="D178" s="10">
        <f t="shared" si="67"/>
        <v>370.9</v>
      </c>
      <c r="E178" s="10">
        <v>185.45</v>
      </c>
      <c r="F178" s="10">
        <f t="shared" si="68"/>
        <v>185.45</v>
      </c>
      <c r="G178" s="11">
        <v>152.80000000000001</v>
      </c>
      <c r="H178" s="30">
        <f t="shared" si="56"/>
        <v>41.197088163925592</v>
      </c>
      <c r="I178" s="30">
        <f t="shared" si="57"/>
        <v>82.394176327851184</v>
      </c>
      <c r="K178" s="12"/>
    </row>
    <row r="179" spans="1:11" ht="18.75" customHeight="1">
      <c r="A179" s="42"/>
      <c r="B179" s="33" t="s">
        <v>172</v>
      </c>
      <c r="C179" s="10">
        <v>370.9</v>
      </c>
      <c r="D179" s="10">
        <f t="shared" si="67"/>
        <v>370.9</v>
      </c>
      <c r="E179" s="10">
        <v>185.45</v>
      </c>
      <c r="F179" s="10">
        <f t="shared" si="68"/>
        <v>185.45</v>
      </c>
      <c r="G179" s="11">
        <v>185.5</v>
      </c>
      <c r="H179" s="30">
        <f t="shared" si="56"/>
        <v>50.013480722566726</v>
      </c>
      <c r="I179" s="30">
        <f t="shared" si="57"/>
        <v>100.02696144513345</v>
      </c>
      <c r="K179" s="12"/>
    </row>
    <row r="180" spans="1:11" ht="18.75" customHeight="1">
      <c r="A180" s="42"/>
      <c r="B180" s="33" t="s">
        <v>173</v>
      </c>
      <c r="C180" s="10">
        <v>108.1</v>
      </c>
      <c r="D180" s="10">
        <f t="shared" si="67"/>
        <v>108.1</v>
      </c>
      <c r="E180" s="10">
        <v>54.05</v>
      </c>
      <c r="F180" s="10">
        <f t="shared" si="68"/>
        <v>54.05</v>
      </c>
      <c r="G180" s="11">
        <v>47.2</v>
      </c>
      <c r="H180" s="30">
        <f t="shared" si="56"/>
        <v>43.663274745605925</v>
      </c>
      <c r="I180" s="30">
        <f t="shared" si="57"/>
        <v>87.32654949121185</v>
      </c>
      <c r="K180" s="12"/>
    </row>
    <row r="181" spans="1:11" ht="18.75" customHeight="1">
      <c r="A181" s="42"/>
      <c r="B181" s="33" t="s">
        <v>174</v>
      </c>
      <c r="C181" s="10">
        <v>108.1</v>
      </c>
      <c r="D181" s="10">
        <f t="shared" si="67"/>
        <v>108.1</v>
      </c>
      <c r="E181" s="10">
        <v>54.05</v>
      </c>
      <c r="F181" s="10">
        <f t="shared" si="68"/>
        <v>54.05</v>
      </c>
      <c r="G181" s="11">
        <v>38.1</v>
      </c>
      <c r="H181" s="30">
        <f t="shared" si="56"/>
        <v>35.245143385753934</v>
      </c>
      <c r="I181" s="30">
        <f t="shared" si="57"/>
        <v>70.490286771507868</v>
      </c>
      <c r="K181" s="12"/>
    </row>
    <row r="182" spans="1:11" ht="18.75" customHeight="1">
      <c r="A182" s="42"/>
      <c r="B182" s="33" t="s">
        <v>175</v>
      </c>
      <c r="C182" s="10">
        <v>108.1</v>
      </c>
      <c r="D182" s="10">
        <f t="shared" si="67"/>
        <v>108.1</v>
      </c>
      <c r="E182" s="10">
        <v>54.05</v>
      </c>
      <c r="F182" s="10">
        <f t="shared" si="68"/>
        <v>54.05</v>
      </c>
      <c r="G182" s="11">
        <v>53.4</v>
      </c>
      <c r="H182" s="30">
        <f t="shared" si="56"/>
        <v>49.398704902867721</v>
      </c>
      <c r="I182" s="30">
        <f t="shared" si="57"/>
        <v>98.797409805735441</v>
      </c>
      <c r="K182" s="12"/>
    </row>
    <row r="183" spans="1:11" ht="18.75" customHeight="1">
      <c r="A183" s="42"/>
      <c r="B183" s="33" t="s">
        <v>176</v>
      </c>
      <c r="C183" s="10">
        <v>108.1</v>
      </c>
      <c r="D183" s="10">
        <f t="shared" si="67"/>
        <v>108.1</v>
      </c>
      <c r="E183" s="10">
        <v>54.05</v>
      </c>
      <c r="F183" s="10">
        <f t="shared" si="68"/>
        <v>54.05</v>
      </c>
      <c r="G183" s="11">
        <v>51.2</v>
      </c>
      <c r="H183" s="30">
        <f t="shared" si="56"/>
        <v>47.363552266419987</v>
      </c>
      <c r="I183" s="30">
        <f t="shared" si="57"/>
        <v>94.727104532839974</v>
      </c>
      <c r="K183" s="12"/>
    </row>
    <row r="184" spans="1:11" ht="18.75" customHeight="1">
      <c r="A184" s="42"/>
      <c r="B184" s="33" t="s">
        <v>177</v>
      </c>
      <c r="C184" s="10">
        <v>108.1</v>
      </c>
      <c r="D184" s="10">
        <f t="shared" si="67"/>
        <v>108.1</v>
      </c>
      <c r="E184" s="10">
        <v>54.05</v>
      </c>
      <c r="F184" s="10">
        <f t="shared" si="68"/>
        <v>54.05</v>
      </c>
      <c r="G184" s="11">
        <v>42.6</v>
      </c>
      <c r="H184" s="30">
        <f t="shared" si="56"/>
        <v>39.407955596669751</v>
      </c>
      <c r="I184" s="30">
        <f t="shared" si="57"/>
        <v>78.815911193339502</v>
      </c>
      <c r="K184" s="12"/>
    </row>
    <row r="185" spans="1:11" s="18" customFormat="1" ht="18.75" customHeight="1">
      <c r="A185" s="13"/>
      <c r="B185" s="14" t="s">
        <v>40</v>
      </c>
      <c r="C185" s="15">
        <f t="shared" ref="C185:D185" si="69">SUM(C173:C184)</f>
        <v>2085.5999999999995</v>
      </c>
      <c r="D185" s="15">
        <f t="shared" si="69"/>
        <v>2085.5999999999995</v>
      </c>
      <c r="E185" s="15">
        <f>SUM(E173:E184)</f>
        <v>1042.7999999999997</v>
      </c>
      <c r="F185" s="15">
        <f t="shared" ref="F185:G185" si="70">SUM(F173:F184)</f>
        <v>1042.7999999999997</v>
      </c>
      <c r="G185" s="15">
        <f t="shared" si="70"/>
        <v>900.9000000000002</v>
      </c>
      <c r="H185" s="20">
        <f t="shared" si="56"/>
        <v>43.196202531645589</v>
      </c>
      <c r="I185" s="20">
        <f t="shared" si="57"/>
        <v>86.392405063291179</v>
      </c>
      <c r="K185" s="12"/>
    </row>
    <row r="186" spans="1:11" ht="18.75" customHeight="1">
      <c r="A186" s="42" t="s">
        <v>18</v>
      </c>
      <c r="B186" s="33" t="s">
        <v>178</v>
      </c>
      <c r="C186" s="10">
        <v>108.1</v>
      </c>
      <c r="D186" s="10">
        <f>C186</f>
        <v>108.1</v>
      </c>
      <c r="E186" s="10">
        <v>54.05</v>
      </c>
      <c r="F186" s="10">
        <f>E186</f>
        <v>54.05</v>
      </c>
      <c r="G186" s="11">
        <v>16</v>
      </c>
      <c r="H186" s="30">
        <f t="shared" si="56"/>
        <v>14.801110083256244</v>
      </c>
      <c r="I186" s="30">
        <f t="shared" si="57"/>
        <v>29.602220166512488</v>
      </c>
      <c r="K186" s="12"/>
    </row>
    <row r="187" spans="1:11" ht="18.75" customHeight="1">
      <c r="A187" s="42"/>
      <c r="B187" s="33" t="s">
        <v>179</v>
      </c>
      <c r="C187" s="10">
        <v>108.1</v>
      </c>
      <c r="D187" s="10">
        <f t="shared" ref="D187:D194" si="71">C187</f>
        <v>108.1</v>
      </c>
      <c r="E187" s="10">
        <v>54.05</v>
      </c>
      <c r="F187" s="10">
        <f t="shared" ref="F187:F194" si="72">E187</f>
        <v>54.05</v>
      </c>
      <c r="G187" s="11">
        <v>39.200000000000003</v>
      </c>
      <c r="H187" s="30">
        <f t="shared" si="56"/>
        <v>36.262719703977801</v>
      </c>
      <c r="I187" s="30">
        <f t="shared" si="57"/>
        <v>72.525439407955602</v>
      </c>
      <c r="K187" s="12"/>
    </row>
    <row r="188" spans="1:11" ht="18.75" customHeight="1">
      <c r="A188" s="42"/>
      <c r="B188" s="33" t="s">
        <v>51</v>
      </c>
      <c r="C188" s="10">
        <v>108.1</v>
      </c>
      <c r="D188" s="10">
        <f t="shared" si="71"/>
        <v>108.1</v>
      </c>
      <c r="E188" s="10">
        <v>54.05</v>
      </c>
      <c r="F188" s="10">
        <f t="shared" si="72"/>
        <v>54.05</v>
      </c>
      <c r="G188" s="11">
        <v>51.9</v>
      </c>
      <c r="H188" s="30">
        <f t="shared" si="56"/>
        <v>48.011100832562441</v>
      </c>
      <c r="I188" s="30">
        <f t="shared" si="57"/>
        <v>96.022201665124882</v>
      </c>
      <c r="K188" s="12"/>
    </row>
    <row r="189" spans="1:11" ht="18.75" customHeight="1">
      <c r="A189" s="42"/>
      <c r="B189" s="33" t="s">
        <v>180</v>
      </c>
      <c r="C189" s="10">
        <v>108.1</v>
      </c>
      <c r="D189" s="10">
        <f t="shared" si="71"/>
        <v>108.1</v>
      </c>
      <c r="E189" s="10">
        <v>54.05</v>
      </c>
      <c r="F189" s="10">
        <f t="shared" si="72"/>
        <v>54.05</v>
      </c>
      <c r="G189" s="11">
        <v>21.3</v>
      </c>
      <c r="H189" s="30">
        <f t="shared" si="56"/>
        <v>19.703977798334876</v>
      </c>
      <c r="I189" s="30">
        <f t="shared" si="57"/>
        <v>39.407955596669751</v>
      </c>
      <c r="K189" s="12"/>
    </row>
    <row r="190" spans="1:11" ht="18.75" customHeight="1">
      <c r="A190" s="42"/>
      <c r="B190" s="33" t="s">
        <v>181</v>
      </c>
      <c r="C190" s="10">
        <v>108.1</v>
      </c>
      <c r="D190" s="10">
        <f t="shared" si="71"/>
        <v>108.1</v>
      </c>
      <c r="E190" s="10">
        <v>54.05</v>
      </c>
      <c r="F190" s="10">
        <f t="shared" si="72"/>
        <v>54.05</v>
      </c>
      <c r="G190" s="11">
        <v>41.7</v>
      </c>
      <c r="H190" s="30">
        <f t="shared" si="56"/>
        <v>38.575393154486591</v>
      </c>
      <c r="I190" s="30">
        <f t="shared" si="57"/>
        <v>77.150786308973181</v>
      </c>
      <c r="K190" s="12"/>
    </row>
    <row r="191" spans="1:11" ht="18.75" customHeight="1">
      <c r="A191" s="42"/>
      <c r="B191" s="33" t="s">
        <v>182</v>
      </c>
      <c r="C191" s="10">
        <v>108.1</v>
      </c>
      <c r="D191" s="10">
        <f t="shared" si="71"/>
        <v>108.1</v>
      </c>
      <c r="E191" s="10">
        <v>54.05</v>
      </c>
      <c r="F191" s="10">
        <f t="shared" si="72"/>
        <v>54.05</v>
      </c>
      <c r="G191" s="11">
        <v>42.9</v>
      </c>
      <c r="H191" s="30">
        <f t="shared" si="56"/>
        <v>39.685476410730807</v>
      </c>
      <c r="I191" s="30">
        <f t="shared" si="57"/>
        <v>79.370952821461614</v>
      </c>
      <c r="K191" s="12"/>
    </row>
    <row r="192" spans="1:11" ht="18.75" customHeight="1">
      <c r="A192" s="42"/>
      <c r="B192" s="33" t="s">
        <v>183</v>
      </c>
      <c r="C192" s="10">
        <v>108.1</v>
      </c>
      <c r="D192" s="10">
        <f t="shared" si="71"/>
        <v>108.1</v>
      </c>
      <c r="E192" s="10">
        <v>54.05</v>
      </c>
      <c r="F192" s="10">
        <f t="shared" si="72"/>
        <v>54.05</v>
      </c>
      <c r="G192" s="11">
        <v>58.4</v>
      </c>
      <c r="H192" s="30">
        <f t="shared" si="56"/>
        <v>54.0240518038853</v>
      </c>
      <c r="I192" s="30">
        <f t="shared" si="57"/>
        <v>108.0481036077706</v>
      </c>
      <c r="K192" s="12"/>
    </row>
    <row r="193" spans="1:11" ht="18.75" customHeight="1">
      <c r="A193" s="42"/>
      <c r="B193" s="33" t="s">
        <v>184</v>
      </c>
      <c r="C193" s="10">
        <v>108.1</v>
      </c>
      <c r="D193" s="10">
        <f t="shared" si="71"/>
        <v>108.1</v>
      </c>
      <c r="E193" s="10">
        <v>54.05</v>
      </c>
      <c r="F193" s="10">
        <f t="shared" si="72"/>
        <v>54.05</v>
      </c>
      <c r="G193" s="11">
        <v>54</v>
      </c>
      <c r="H193" s="30">
        <f t="shared" si="56"/>
        <v>49.953746530989832</v>
      </c>
      <c r="I193" s="30">
        <f t="shared" si="57"/>
        <v>99.907493061979665</v>
      </c>
      <c r="K193" s="12"/>
    </row>
    <row r="194" spans="1:11" ht="18.75" customHeight="1">
      <c r="A194" s="42"/>
      <c r="B194" s="33" t="s">
        <v>185</v>
      </c>
      <c r="C194" s="10">
        <v>370.9</v>
      </c>
      <c r="D194" s="10">
        <f t="shared" si="71"/>
        <v>370.9</v>
      </c>
      <c r="E194" s="10">
        <v>185.45</v>
      </c>
      <c r="F194" s="10">
        <f t="shared" si="72"/>
        <v>185.45</v>
      </c>
      <c r="G194" s="11">
        <v>149.30000000000001</v>
      </c>
      <c r="H194" s="30">
        <f t="shared" si="56"/>
        <v>40.25343758425452</v>
      </c>
      <c r="I194" s="30">
        <f t="shared" si="57"/>
        <v>80.50687516850904</v>
      </c>
      <c r="K194" s="12"/>
    </row>
    <row r="195" spans="1:11" s="18" customFormat="1" ht="18.75" customHeight="1">
      <c r="A195" s="13"/>
      <c r="B195" s="14" t="s">
        <v>40</v>
      </c>
      <c r="C195" s="15">
        <f t="shared" ref="C195:D195" si="73">SUM(C186:C194)</f>
        <v>1235.7</v>
      </c>
      <c r="D195" s="15">
        <f t="shared" si="73"/>
        <v>1235.7</v>
      </c>
      <c r="E195" s="15">
        <f>SUM(E186:E194)</f>
        <v>617.85</v>
      </c>
      <c r="F195" s="15">
        <f t="shared" ref="F195:G195" si="74">SUM(F186:F194)</f>
        <v>617.85</v>
      </c>
      <c r="G195" s="15">
        <f t="shared" si="74"/>
        <v>474.70000000000005</v>
      </c>
      <c r="H195" s="20">
        <f t="shared" si="56"/>
        <v>38.415473011248686</v>
      </c>
      <c r="I195" s="20">
        <f t="shared" si="57"/>
        <v>76.830946022497372</v>
      </c>
      <c r="K195" s="12"/>
    </row>
    <row r="196" spans="1:11" s="24" customFormat="1" ht="32.25" customHeight="1">
      <c r="A196" s="21" t="s">
        <v>186</v>
      </c>
      <c r="B196" s="21" t="s">
        <v>186</v>
      </c>
      <c r="C196" s="15">
        <v>3338.3</v>
      </c>
      <c r="D196" s="15">
        <v>3338.3</v>
      </c>
      <c r="E196" s="15">
        <v>1779.575</v>
      </c>
      <c r="F196" s="15">
        <f>E196</f>
        <v>1779.575</v>
      </c>
      <c r="G196" s="22">
        <v>1413.9</v>
      </c>
      <c r="H196" s="23">
        <f t="shared" si="56"/>
        <v>42.353892699877186</v>
      </c>
      <c r="I196" s="23">
        <f t="shared" si="57"/>
        <v>79.451554444179095</v>
      </c>
      <c r="K196" s="12"/>
    </row>
    <row r="197" spans="1:11" s="24" customFormat="1" ht="30.75" customHeight="1">
      <c r="A197" s="21" t="s">
        <v>187</v>
      </c>
      <c r="B197" s="21" t="s">
        <v>187</v>
      </c>
      <c r="C197" s="15">
        <v>2967.4</v>
      </c>
      <c r="D197" s="15">
        <v>2967.4</v>
      </c>
      <c r="E197" s="15">
        <v>1384.9</v>
      </c>
      <c r="F197" s="15">
        <f>E197</f>
        <v>1384.9</v>
      </c>
      <c r="G197" s="22">
        <v>1106.9000000000001</v>
      </c>
      <c r="H197" s="23">
        <f t="shared" si="56"/>
        <v>37.302015232189802</v>
      </c>
      <c r="I197" s="23">
        <f t="shared" ref="I197:I198" si="75">G197/E197*100</f>
        <v>79.926348472813928</v>
      </c>
      <c r="K197" s="12"/>
    </row>
    <row r="198" spans="1:11" s="24" customFormat="1" ht="25.5" customHeight="1">
      <c r="A198" s="21" t="s">
        <v>73</v>
      </c>
      <c r="B198" s="21" t="s">
        <v>73</v>
      </c>
      <c r="C198" s="15">
        <v>1483.7</v>
      </c>
      <c r="D198" s="15">
        <v>1483.7</v>
      </c>
      <c r="E198" s="15">
        <v>736.92499999999995</v>
      </c>
      <c r="F198" s="15">
        <f>E198</f>
        <v>736.92499999999995</v>
      </c>
      <c r="G198" s="22">
        <v>584</v>
      </c>
      <c r="H198" s="23">
        <f t="shared" ref="H198" si="76">G198/D198*100</f>
        <v>39.361056817415921</v>
      </c>
      <c r="I198" s="23">
        <f t="shared" si="75"/>
        <v>79.248227431556813</v>
      </c>
      <c r="K198" s="12"/>
    </row>
    <row r="199" spans="1:11" s="28" customFormat="1" ht="16.5" thickBot="1">
      <c r="A199" s="43" t="s">
        <v>188</v>
      </c>
      <c r="B199" s="43"/>
      <c r="C199" s="25">
        <f>C29+C38+C44+C54+C61+C69+C74+C81+C86+C93+C105+C108+C116+C130+C144+C155+C172+C185+C195+C196+C197+C198</f>
        <v>39395.799999999996</v>
      </c>
      <c r="D199" s="25">
        <f>D29+D38+D44+D54+D61+D69+D74+D81+D86+D93+D105+D108+D116+D130+D144+D155+D172+D185+D195+D196+D197+D198</f>
        <v>39395.799999999996</v>
      </c>
      <c r="E199" s="25">
        <f>E29+E38+E44+E54+E61+E69+E74+E81+E86+E93+E105+E108+E116+E130+E144+E155+E172+E185+E195+E196+E197+E198</f>
        <v>19782.8</v>
      </c>
      <c r="F199" s="25">
        <f t="shared" ref="F199:G199" si="77">F29+F38+F44+F54+F61+F69+F74+F81+F86+F93+F105+F108+F116+F130+F144+F155+F172+F185+F195+F196+F197+F198</f>
        <v>19782.8</v>
      </c>
      <c r="G199" s="25">
        <f t="shared" si="77"/>
        <v>16257.800000000001</v>
      </c>
      <c r="H199" s="26">
        <f t="shared" ref="H199" si="78">G199/D199*100</f>
        <v>41.267850887658078</v>
      </c>
      <c r="I199" s="27">
        <f t="shared" ref="I199" si="79">G199/E199*100</f>
        <v>82.181490992175029</v>
      </c>
      <c r="K199" s="12"/>
    </row>
    <row r="200" spans="1:11">
      <c r="E200" s="12"/>
      <c r="F200" s="29"/>
    </row>
  </sheetData>
  <autoFilter ref="A8:I199"/>
  <mergeCells count="32">
    <mergeCell ref="H6:I6"/>
    <mergeCell ref="B6:B7"/>
    <mergeCell ref="C6:C7"/>
    <mergeCell ref="D6:D7"/>
    <mergeCell ref="E6:E7"/>
    <mergeCell ref="G6:G7"/>
    <mergeCell ref="F6:F7"/>
    <mergeCell ref="A55:A60"/>
    <mergeCell ref="A62:A68"/>
    <mergeCell ref="A70:A73"/>
    <mergeCell ref="A75:A80"/>
    <mergeCell ref="A6:A7"/>
    <mergeCell ref="A9:A28"/>
    <mergeCell ref="A30:A37"/>
    <mergeCell ref="A39:A43"/>
    <mergeCell ref="A45:A49"/>
    <mergeCell ref="D1:I1"/>
    <mergeCell ref="A173:A184"/>
    <mergeCell ref="A186:A194"/>
    <mergeCell ref="A199:B199"/>
    <mergeCell ref="A3:I3"/>
    <mergeCell ref="A109:A115"/>
    <mergeCell ref="A117:A129"/>
    <mergeCell ref="A131:A143"/>
    <mergeCell ref="A145:A154"/>
    <mergeCell ref="A156:A171"/>
    <mergeCell ref="A82:A85"/>
    <mergeCell ref="A87:A91"/>
    <mergeCell ref="A94:A100"/>
    <mergeCell ref="A101:A104"/>
    <mergeCell ref="A106:A107"/>
    <mergeCell ref="A50:A53"/>
  </mergeCells>
  <pageMargins left="0.98425196850393704" right="0.51181102362204722" top="0.78740157480314965" bottom="0.78740157480314965" header="0.31496062992125984" footer="0.31496062992125984"/>
  <pageSetup paperSize="9" scale="7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2019-04-23T12:00:04Z</cp:lastPrinted>
  <dcterms:created xsi:type="dcterms:W3CDTF">2016-04-12T05:33:06Z</dcterms:created>
  <dcterms:modified xsi:type="dcterms:W3CDTF">2019-07-11T11:02:22Z</dcterms:modified>
</cp:coreProperties>
</file>