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8" i="1"/>
  <c r="G9"/>
  <c r="G10"/>
  <c r="G11"/>
  <c r="G12"/>
  <c r="G13"/>
  <c r="G14"/>
  <c r="G15"/>
  <c r="G16"/>
  <c r="G17"/>
  <c r="G18"/>
  <c r="G19"/>
  <c r="G20"/>
  <c r="G7"/>
  <c r="F18"/>
  <c r="F17"/>
  <c r="F8"/>
  <c r="F9"/>
  <c r="F10"/>
  <c r="F11"/>
  <c r="F12"/>
  <c r="F13"/>
  <c r="F14"/>
  <c r="F15"/>
  <c r="F16"/>
  <c r="F19"/>
  <c r="F20"/>
  <c r="F7"/>
  <c r="B21"/>
  <c r="E8"/>
  <c r="E9"/>
  <c r="E10"/>
  <c r="E11"/>
  <c r="E12"/>
  <c r="E13"/>
  <c r="E14"/>
  <c r="E15"/>
  <c r="E16"/>
  <c r="E18"/>
  <c r="E19"/>
  <c r="E7"/>
  <c r="E21" l="1"/>
  <c r="F21"/>
  <c r="G21" s="1"/>
</calcChain>
</file>

<file path=xl/sharedStrings.xml><?xml version="1.0" encoding="utf-8"?>
<sst xmlns="http://schemas.openxmlformats.org/spreadsheetml/2006/main" count="25" uniqueCount="25">
  <si>
    <t>ИТОГО</t>
  </si>
  <si>
    <t>Расчет дополнительной потребности в субсидии на поддержку развития малых форм хозяйствования на 2019 год</t>
  </si>
  <si>
    <t>Расчетная ставка субсидии, рублей/ голову</t>
  </si>
  <si>
    <t>Дополнительная потребность в субсидии</t>
  </si>
  <si>
    <t>Потребность в субсидии при увеличении ставки до 11,8 тыс. рублей/голову</t>
  </si>
  <si>
    <t>Предусмотрено , тыс. рублей</t>
  </si>
  <si>
    <t>Поголовье коров на 01.01.2019</t>
  </si>
  <si>
    <t>Наименование муниципального района, на территории которого находятся потенциальные получатели субсидии</t>
  </si>
  <si>
    <t>Выплачено субсидии по состоянию на 01.10.2019, тыс. рублей</t>
  </si>
  <si>
    <t>Вельский район</t>
  </si>
  <si>
    <t>Вилегодский район</t>
  </si>
  <si>
    <t>Коношский район</t>
  </si>
  <si>
    <t>Котласский район</t>
  </si>
  <si>
    <t>Ленский район</t>
  </si>
  <si>
    <t>Мезенский район</t>
  </si>
  <si>
    <t>Няндомский район</t>
  </si>
  <si>
    <t>Онежский район</t>
  </si>
  <si>
    <t>Пинежский район</t>
  </si>
  <si>
    <t>Приморский район</t>
  </si>
  <si>
    <t>Устьянский район</t>
  </si>
  <si>
    <t>Холмогорский район</t>
  </si>
  <si>
    <t>Шенкурский район</t>
  </si>
  <si>
    <t>Плесецкий район</t>
  </si>
  <si>
    <t xml:space="preserve">                  к пояснительной записке</t>
  </si>
  <si>
    <t xml:space="preserve">                  Приложение № 26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</si>
</sst>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abSelected="1" view="pageBreakPreview" zoomScale="136" zoomScaleNormal="100" zoomScaleSheetLayoutView="136" workbookViewId="0">
      <selection activeCell="F2" sqref="F2"/>
    </sheetView>
  </sheetViews>
  <sheetFormatPr defaultRowHeight="15"/>
  <cols>
    <col min="1" max="1" width="30.85546875" style="1" customWidth="1"/>
    <col min="2" max="2" width="15.7109375" style="1" customWidth="1"/>
    <col min="3" max="4" width="11.7109375" style="1" customWidth="1"/>
    <col min="5" max="5" width="12.7109375" style="1" customWidth="1"/>
    <col min="6" max="6" width="17.5703125" style="1" customWidth="1"/>
    <col min="7" max="7" width="16.140625" style="1" customWidth="1"/>
    <col min="8" max="16384" width="9.140625" style="1"/>
  </cols>
  <sheetData>
    <row r="1" spans="1:7">
      <c r="F1" t="s">
        <v>24</v>
      </c>
    </row>
    <row r="2" spans="1:7">
      <c r="F2" t="s">
        <v>23</v>
      </c>
    </row>
    <row r="5" spans="1:7" ht="36" customHeight="1">
      <c r="A5" s="11" t="s">
        <v>1</v>
      </c>
      <c r="B5" s="11"/>
      <c r="C5" s="11"/>
      <c r="D5" s="11"/>
      <c r="E5" s="11"/>
      <c r="F5" s="11"/>
      <c r="G5" s="11"/>
    </row>
    <row r="6" spans="1:7" ht="93" customHeight="1">
      <c r="A6" s="2" t="s">
        <v>7</v>
      </c>
      <c r="B6" s="2" t="s">
        <v>6</v>
      </c>
      <c r="C6" s="2" t="s">
        <v>2</v>
      </c>
      <c r="D6" s="2" t="s">
        <v>5</v>
      </c>
      <c r="E6" s="2" t="s">
        <v>8</v>
      </c>
      <c r="F6" s="4" t="s">
        <v>4</v>
      </c>
      <c r="G6" s="4" t="s">
        <v>3</v>
      </c>
    </row>
    <row r="7" spans="1:7">
      <c r="A7" s="3" t="s">
        <v>9</v>
      </c>
      <c r="B7" s="8">
        <v>15</v>
      </c>
      <c r="C7" s="8">
        <v>9000</v>
      </c>
      <c r="D7" s="8"/>
      <c r="E7" s="5">
        <f t="shared" ref="E7:E16" si="0">B7*C7/1000</f>
        <v>135</v>
      </c>
      <c r="F7" s="5">
        <f>B7*11.8283694</f>
        <v>177.42554100000001</v>
      </c>
      <c r="G7" s="5">
        <f>F7-E7</f>
        <v>42.42554100000001</v>
      </c>
    </row>
    <row r="8" spans="1:7">
      <c r="A8" s="3" t="s">
        <v>10</v>
      </c>
      <c r="B8" s="9">
        <v>153</v>
      </c>
      <c r="C8" s="8">
        <v>9000</v>
      </c>
      <c r="D8" s="8"/>
      <c r="E8" s="5">
        <f t="shared" si="0"/>
        <v>1377</v>
      </c>
      <c r="F8" s="5">
        <f t="shared" ref="F8:F20" si="1">B8*11.8283694</f>
        <v>1809.7405182</v>
      </c>
      <c r="G8" s="5">
        <f t="shared" ref="G8:G20" si="2">F8-E8</f>
        <v>432.7405182</v>
      </c>
    </row>
    <row r="9" spans="1:7">
      <c r="A9" s="3" t="s">
        <v>11</v>
      </c>
      <c r="B9" s="9">
        <v>5</v>
      </c>
      <c r="C9" s="8">
        <v>9000</v>
      </c>
      <c r="D9" s="8"/>
      <c r="E9" s="5">
        <f t="shared" si="0"/>
        <v>45</v>
      </c>
      <c r="F9" s="5">
        <f t="shared" si="1"/>
        <v>59.141846999999999</v>
      </c>
      <c r="G9" s="5">
        <f t="shared" si="2"/>
        <v>14.141846999999999</v>
      </c>
    </row>
    <row r="10" spans="1:7">
      <c r="A10" s="3" t="s">
        <v>12</v>
      </c>
      <c r="B10" s="9">
        <v>42</v>
      </c>
      <c r="C10" s="8">
        <v>9000</v>
      </c>
      <c r="D10" s="8"/>
      <c r="E10" s="5">
        <f t="shared" si="0"/>
        <v>378</v>
      </c>
      <c r="F10" s="5">
        <f t="shared" si="1"/>
        <v>496.79151479999996</v>
      </c>
      <c r="G10" s="5">
        <f t="shared" si="2"/>
        <v>118.79151479999996</v>
      </c>
    </row>
    <row r="11" spans="1:7" ht="16.5" customHeight="1">
      <c r="A11" s="3" t="s">
        <v>13</v>
      </c>
      <c r="B11" s="9">
        <v>22</v>
      </c>
      <c r="C11" s="8">
        <v>9000</v>
      </c>
      <c r="D11" s="8"/>
      <c r="E11" s="5">
        <f t="shared" si="0"/>
        <v>198</v>
      </c>
      <c r="F11" s="5">
        <f t="shared" si="1"/>
        <v>260.22412680000002</v>
      </c>
      <c r="G11" s="5">
        <f t="shared" si="2"/>
        <v>62.224126800000022</v>
      </c>
    </row>
    <row r="12" spans="1:7" ht="18" customHeight="1">
      <c r="A12" s="3" t="s">
        <v>14</v>
      </c>
      <c r="B12" s="9">
        <v>18</v>
      </c>
      <c r="C12" s="8">
        <v>9000</v>
      </c>
      <c r="D12" s="8"/>
      <c r="E12" s="5">
        <f t="shared" si="0"/>
        <v>162</v>
      </c>
      <c r="F12" s="5">
        <f t="shared" si="1"/>
        <v>212.91064919999999</v>
      </c>
      <c r="G12" s="5">
        <f t="shared" si="2"/>
        <v>50.910649199999995</v>
      </c>
    </row>
    <row r="13" spans="1:7">
      <c r="A13" s="3" t="s">
        <v>15</v>
      </c>
      <c r="B13" s="9">
        <v>11</v>
      </c>
      <c r="C13" s="8">
        <v>9000</v>
      </c>
      <c r="D13" s="8"/>
      <c r="E13" s="5">
        <f t="shared" si="0"/>
        <v>99</v>
      </c>
      <c r="F13" s="5">
        <f t="shared" si="1"/>
        <v>130.11206340000001</v>
      </c>
      <c r="G13" s="5">
        <f t="shared" si="2"/>
        <v>31.112063400000011</v>
      </c>
    </row>
    <row r="14" spans="1:7">
      <c r="A14" s="3" t="s">
        <v>16</v>
      </c>
      <c r="B14" s="9">
        <v>54</v>
      </c>
      <c r="C14" s="8">
        <v>9000</v>
      </c>
      <c r="D14" s="8"/>
      <c r="E14" s="5">
        <f t="shared" si="0"/>
        <v>486</v>
      </c>
      <c r="F14" s="5">
        <f t="shared" si="1"/>
        <v>638.73194760000001</v>
      </c>
      <c r="G14" s="5">
        <f t="shared" si="2"/>
        <v>152.73194760000001</v>
      </c>
    </row>
    <row r="15" spans="1:7">
      <c r="A15" s="3" t="s">
        <v>17</v>
      </c>
      <c r="B15" s="9">
        <v>210</v>
      </c>
      <c r="C15" s="8">
        <v>9000</v>
      </c>
      <c r="D15" s="8"/>
      <c r="E15" s="5">
        <f t="shared" si="0"/>
        <v>1890</v>
      </c>
      <c r="F15" s="5">
        <f t="shared" si="1"/>
        <v>2483.957574</v>
      </c>
      <c r="G15" s="5">
        <f t="shared" si="2"/>
        <v>593.95757400000002</v>
      </c>
    </row>
    <row r="16" spans="1:7">
      <c r="A16" s="3" t="s">
        <v>22</v>
      </c>
      <c r="B16" s="9">
        <v>134</v>
      </c>
      <c r="C16" s="8">
        <v>9000</v>
      </c>
      <c r="D16" s="8"/>
      <c r="E16" s="5">
        <f t="shared" si="0"/>
        <v>1206</v>
      </c>
      <c r="F16" s="5">
        <f t="shared" si="1"/>
        <v>1585.0014996</v>
      </c>
      <c r="G16" s="5">
        <f t="shared" si="2"/>
        <v>379.00149959999999</v>
      </c>
    </row>
    <row r="17" spans="1:7">
      <c r="A17" s="3" t="s">
        <v>18</v>
      </c>
      <c r="B17" s="9">
        <v>50</v>
      </c>
      <c r="C17" s="8">
        <v>9000</v>
      </c>
      <c r="D17" s="8"/>
      <c r="E17" s="5">
        <v>448.5</v>
      </c>
      <c r="F17" s="5">
        <f>B17*11.8283694-2</f>
        <v>589.41846999999996</v>
      </c>
      <c r="G17" s="5">
        <f t="shared" si="2"/>
        <v>140.91846999999996</v>
      </c>
    </row>
    <row r="18" spans="1:7">
      <c r="A18" s="3" t="s">
        <v>19</v>
      </c>
      <c r="B18" s="9">
        <v>8</v>
      </c>
      <c r="C18" s="8">
        <v>9000</v>
      </c>
      <c r="D18" s="8"/>
      <c r="E18" s="5">
        <f>B18*C18/1000</f>
        <v>72</v>
      </c>
      <c r="F18" s="5">
        <f>B18*11.8283694</f>
        <v>94.626955199999998</v>
      </c>
      <c r="G18" s="5">
        <f t="shared" si="2"/>
        <v>22.626955199999998</v>
      </c>
    </row>
    <row r="19" spans="1:7">
      <c r="A19" s="3" t="s">
        <v>20</v>
      </c>
      <c r="B19" s="9">
        <v>4</v>
      </c>
      <c r="C19" s="8">
        <v>9000</v>
      </c>
      <c r="D19" s="8"/>
      <c r="E19" s="5">
        <f>B19*C19/1000</f>
        <v>36</v>
      </c>
      <c r="F19" s="5">
        <f t="shared" si="1"/>
        <v>47.313477599999999</v>
      </c>
      <c r="G19" s="5">
        <f t="shared" si="2"/>
        <v>11.313477599999999</v>
      </c>
    </row>
    <row r="20" spans="1:7">
      <c r="A20" s="3" t="s">
        <v>21</v>
      </c>
      <c r="B20" s="9">
        <v>52</v>
      </c>
      <c r="C20" s="8">
        <v>9000</v>
      </c>
      <c r="D20" s="8"/>
      <c r="E20" s="5">
        <v>468</v>
      </c>
      <c r="F20" s="5">
        <f t="shared" si="1"/>
        <v>615.07520879999993</v>
      </c>
      <c r="G20" s="5">
        <f t="shared" si="2"/>
        <v>147.07520879999993</v>
      </c>
    </row>
    <row r="21" spans="1:7">
      <c r="A21" s="3" t="s">
        <v>0</v>
      </c>
      <c r="B21" s="10">
        <f>SUM(B7:B20)</f>
        <v>778</v>
      </c>
      <c r="C21" s="10"/>
      <c r="D21" s="10">
        <v>7100</v>
      </c>
      <c r="E21" s="6">
        <f>SUM(E7:E20)</f>
        <v>7000.5</v>
      </c>
      <c r="F21" s="7">
        <f>SUM(F7:F20)</f>
        <v>9200.4713932000013</v>
      </c>
      <c r="G21" s="7">
        <f>F21-D21</f>
        <v>2100.4713932000013</v>
      </c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2019-10-25T10:29:09Z</dcterms:modified>
</cp:coreProperties>
</file>