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50" windowHeight="12075"/>
  </bookViews>
  <sheets>
    <sheet name="Лист1" sheetId="1" r:id="rId1"/>
  </sheets>
  <definedNames>
    <definedName name="_xlnm.Print_Titles" localSheetId="0">Лист1!$6:$8</definedName>
    <definedName name="_xlnm.Print_Area" localSheetId="0">Лист1!$A$1:$H$73</definedName>
  </definedNames>
  <calcPr calcId="125725"/>
</workbook>
</file>

<file path=xl/calcChain.xml><?xml version="1.0" encoding="utf-8"?>
<calcChain xmlns="http://schemas.openxmlformats.org/spreadsheetml/2006/main">
  <c r="F32" i="1"/>
  <c r="E32"/>
  <c r="D32"/>
  <c r="B71"/>
  <c r="F71"/>
  <c r="H19"/>
  <c r="G19"/>
  <c r="H18"/>
  <c r="G18"/>
  <c r="H24"/>
  <c r="G24"/>
  <c r="H31"/>
  <c r="G31"/>
  <c r="H30"/>
  <c r="G30"/>
  <c r="H29"/>
  <c r="G29"/>
  <c r="H56"/>
  <c r="G56"/>
  <c r="G55"/>
  <c r="H54"/>
  <c r="G54"/>
  <c r="G53"/>
  <c r="H52"/>
  <c r="G52"/>
  <c r="H51"/>
  <c r="G51"/>
  <c r="H50"/>
  <c r="G50"/>
  <c r="H49"/>
  <c r="G49"/>
  <c r="H48"/>
  <c r="G48"/>
  <c r="H58"/>
  <c r="G58"/>
  <c r="F69"/>
  <c r="E69"/>
  <c r="D69"/>
  <c r="F60"/>
  <c r="E60"/>
  <c r="D60"/>
  <c r="D11"/>
  <c r="C67"/>
  <c r="B32"/>
  <c r="C11"/>
  <c r="C69" l="1"/>
  <c r="B69"/>
  <c r="C35"/>
  <c r="B35"/>
  <c r="B11"/>
  <c r="E71"/>
  <c r="D71"/>
  <c r="H71" s="1"/>
  <c r="C71"/>
  <c r="G71" s="1"/>
  <c r="H72"/>
  <c r="G72"/>
  <c r="C60"/>
  <c r="C57"/>
  <c r="F63"/>
  <c r="E63"/>
  <c r="D63"/>
  <c r="C63"/>
  <c r="F35"/>
  <c r="E35"/>
  <c r="D35"/>
  <c r="F21"/>
  <c r="E21"/>
  <c r="D21"/>
  <c r="C21"/>
  <c r="F14"/>
  <c r="E14"/>
  <c r="D14"/>
  <c r="C14"/>
  <c r="B14"/>
  <c r="G25"/>
  <c r="F11"/>
  <c r="E11"/>
  <c r="H66"/>
  <c r="H64"/>
  <c r="H59"/>
  <c r="H45"/>
  <c r="H44"/>
  <c r="H43"/>
  <c r="H42"/>
  <c r="H41"/>
  <c r="H40"/>
  <c r="H39"/>
  <c r="H38"/>
  <c r="H37"/>
  <c r="H36"/>
  <c r="H26"/>
  <c r="H25"/>
  <c r="H23"/>
  <c r="H16"/>
  <c r="H15"/>
  <c r="H13"/>
  <c r="H10"/>
  <c r="G13"/>
  <c r="H63" l="1"/>
  <c r="H11"/>
  <c r="H35"/>
  <c r="H21"/>
  <c r="G66" l="1"/>
  <c r="F67"/>
  <c r="E67"/>
  <c r="D67"/>
  <c r="B67"/>
  <c r="B63"/>
  <c r="B60"/>
  <c r="F57"/>
  <c r="E57"/>
  <c r="D57"/>
  <c r="B57"/>
  <c r="B21"/>
  <c r="G11" l="1"/>
  <c r="H57"/>
  <c r="G21"/>
  <c r="G45"/>
  <c r="G44"/>
  <c r="C32"/>
  <c r="F27"/>
  <c r="F73" s="1"/>
  <c r="E27"/>
  <c r="D27"/>
  <c r="C27"/>
  <c r="C73" s="1"/>
  <c r="B27"/>
  <c r="G64"/>
  <c r="G59"/>
  <c r="G23"/>
  <c r="G16"/>
  <c r="G15"/>
  <c r="F9"/>
  <c r="E9"/>
  <c r="D9"/>
  <c r="C9"/>
  <c r="G10"/>
  <c r="B9"/>
  <c r="E73" l="1"/>
  <c r="D73"/>
  <c r="G9"/>
  <c r="H9"/>
  <c r="H27"/>
  <c r="G27"/>
  <c r="H14"/>
  <c r="G14"/>
  <c r="G57"/>
  <c r="G63"/>
  <c r="G26"/>
  <c r="H73" l="1"/>
  <c r="G73"/>
  <c r="G35"/>
</calcChain>
</file>

<file path=xl/sharedStrings.xml><?xml version="1.0" encoding="utf-8"?>
<sst xmlns="http://schemas.openxmlformats.org/spreadsheetml/2006/main" count="76" uniqueCount="52">
  <si>
    <t>Наименование муниципального района, городского округа</t>
  </si>
  <si>
    <t>Итого</t>
  </si>
  <si>
    <t>к уточненной сводной бюджетной росписи на год</t>
  </si>
  <si>
    <t>тыс. рублей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</si>
  <si>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</si>
  <si>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 xml:space="preserve">Исполнено </t>
  </si>
  <si>
    <t>Субсидии местным бюджетам, распределяемые Правительством Архангельской области в соответствии со статьей 11 настоящего закона</t>
  </si>
  <si>
    <t>МО «Вельский муниципальный район»</t>
  </si>
  <si>
    <t>МО «Вилегодский муниципальный район»</t>
  </si>
  <si>
    <t>МО «Котласский муниципальный район»</t>
  </si>
  <si>
    <t>МО «Няндомский муниципальный район»</t>
  </si>
  <si>
    <t>МО «Северодвинск»</t>
  </si>
  <si>
    <t>МО «Город Архангельск»</t>
  </si>
  <si>
    <t>МО «Котлас»</t>
  </si>
  <si>
    <t>МО «Мирный»</t>
  </si>
  <si>
    <t>Государственная программа Архангельской области «Развитие инфраструктуры Соловецкого архипелага (2014 – 2021 годы)»</t>
  </si>
  <si>
    <t>314 747,1</t>
  </si>
  <si>
    <t>МО «Приморский муниципальный район»</t>
  </si>
  <si>
    <t>Государственная программа Архангельской области «Развитие образования и науки Архангельской области (2013 – 2025 годы)»</t>
  </si>
  <si>
    <t>МО «Мезенский муниципальный район»</t>
  </si>
  <si>
    <t>89 787,0</t>
  </si>
  <si>
    <t>МО «Шенкурский муниципальный район»</t>
  </si>
  <si>
    <t>170 113,5</t>
  </si>
  <si>
    <t>215 009,6</t>
  </si>
  <si>
    <t>Государственная программа Архангельской области «Развитие транспортной системы Архангельской области (2014 – 2024 годы)»</t>
  </si>
  <si>
    <t>Государственная программа Архангельской области «Устойчивое развитие сельских территорий Архангельской области                                 (2014 – 2021 годы)»</t>
  </si>
  <si>
    <t>МО «Онежский муниципальный район»</t>
  </si>
  <si>
    <t>Адресная программа Архангельской области «Переселение граждан из аварийного жилищного фонда» на 2013 – 2018 годы</t>
  </si>
  <si>
    <t>Адресная программа Архангельской области «Переселение граждан из аварийного жилищного фонда» на 2019 – 2025 годы</t>
  </si>
  <si>
    <t>Государственная программа Архангельской области «Обеспечение качественным, доступным жильем и объектами инженерной инфраструктуры населения Архангельской области (2014 – 2024 годы)»</t>
  </si>
  <si>
    <t>МО  "Пинежский муниципальный район"</t>
  </si>
  <si>
    <t>МО "Город Новодвинск"</t>
  </si>
  <si>
    <t>Государственная программа Архангельской области «Патриотическое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2024 годы)»</t>
  </si>
  <si>
    <t>Государственная программа Архангельской области «Развитие энергетики и жилищно-коммунального хозяйства Архангельской области (2014 – 2024 годы)»</t>
  </si>
  <si>
    <t>МО "Онежский муниципальный район"</t>
  </si>
  <si>
    <t>Государственная программа Архангельской области "Культура Русского Севера                                (2013 –  2024 годы)"</t>
  </si>
  <si>
    <t>МО "Виноградовский муниципальный район"</t>
  </si>
  <si>
    <t>Государственная программа Архангельской области «Развитие здравоохранения Архангельской области (2013 – 2024 годы)»</t>
  </si>
  <si>
    <t>МО "Лешуконский муниципальный район"</t>
  </si>
  <si>
    <t>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 в Архангельской области (2014 – 2021 годы)"</t>
  </si>
  <si>
    <t>Отчет об исполнении областного бюджета по субсидиям бюджетам муниципальных образований Архангельской области на софинансирование капитальных вложений в объекты муниципальной собственности за 9 месяцев 2019 года</t>
  </si>
  <si>
    <t>Утверждено на год (в  ред 25.09.2019 № 125-10-ОЗ)</t>
  </si>
  <si>
    <t>Уточненная сводная бюджетная роспись на 2019 год по состоянию на 30.09.2019</t>
  </si>
  <si>
    <t>План кассовых выплат на                            9 месяцев                 2019 года</t>
  </si>
  <si>
    <t>Исполнение  9 месяцев,
 в процентах</t>
  </si>
  <si>
    <t xml:space="preserve">к плану 
на 9 месяцев </t>
  </si>
  <si>
    <t>МО "Город Архангельск"</t>
  </si>
  <si>
    <t>МО "Вилегодский муниципальный район"</t>
  </si>
  <si>
    <t>МО "Каргопольский муниципальный район"</t>
  </si>
  <si>
    <t>МО "Ленский муниципальный район"</t>
  </si>
  <si>
    <t>Государственная программа Архангельской области "Развитие местного самоуправления в Архангельской области и государственная поддержка социально ориентированных некоммерческих организаций ( 2014 - 2021 годы)"</t>
  </si>
  <si>
    <t>Приложение № 15 к пояснительной записке к отчету об исполнении областного бюджета за  9 месяцев 2019 года по форме таблицы 11 приложения № 19                                                       к областному закону "Об областном бюджете на 2019 год и на плановый период 2020 и 2021 годов "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</si>
</sst>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"/>
    <numFmt numFmtId="165" formatCode="_-* #,##0.0_р_._-;\-* #,##0.0_р_._-;_-* &quot;-&quot;??_р_._-;_-@_-"/>
    <numFmt numFmtId="166" formatCode="_-* #,##0.0\ _₽_-;\-* #,##0.0\ _₽_-;_-* &quot;-&quot;?\ _₽_-;_-@_-"/>
  </numFmts>
  <fonts count="12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3" fillId="3" borderId="2">
      <alignment horizontal="center" vertical="center" wrapText="1"/>
    </xf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166" fontId="0" fillId="2" borderId="0" xfId="0" applyNumberFormat="1" applyFill="1"/>
    <xf numFmtId="165" fontId="1" fillId="2" borderId="1" xfId="1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6" fillId="3" borderId="3" xfId="2" applyNumberFormat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xl2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6"/>
  <sheetViews>
    <sheetView tabSelected="1" view="pageBreakPreview" zoomScaleNormal="100" zoomScaleSheetLayoutView="100" workbookViewId="0">
      <selection activeCell="A3" sqref="A3:H3"/>
    </sheetView>
  </sheetViews>
  <sheetFormatPr defaultRowHeight="15"/>
  <cols>
    <col min="1" max="1" width="47.42578125" style="1" customWidth="1"/>
    <col min="2" max="2" width="16.28515625" style="1" customWidth="1"/>
    <col min="3" max="3" width="14.85546875" style="16" customWidth="1"/>
    <col min="4" max="4" width="16.140625" customWidth="1"/>
    <col min="5" max="5" width="17.7109375" customWidth="1"/>
    <col min="6" max="6" width="14.7109375" customWidth="1"/>
    <col min="7" max="7" width="13.7109375" customWidth="1"/>
    <col min="8" max="8" width="14.7109375" customWidth="1"/>
  </cols>
  <sheetData>
    <row r="1" spans="1:10" ht="66.75" customHeight="1">
      <c r="D1" s="25" t="s">
        <v>51</v>
      </c>
      <c r="E1" s="25"/>
      <c r="F1" s="25"/>
      <c r="G1" s="25"/>
      <c r="H1" s="25"/>
      <c r="I1" s="4"/>
      <c r="J1" s="4"/>
    </row>
    <row r="3" spans="1:10" ht="42" customHeight="1">
      <c r="A3" s="28" t="s">
        <v>40</v>
      </c>
      <c r="B3" s="29"/>
      <c r="C3" s="29"/>
      <c r="D3" s="29"/>
      <c r="E3" s="29"/>
      <c r="F3" s="29"/>
      <c r="G3" s="29"/>
      <c r="H3" s="29"/>
    </row>
    <row r="4" spans="1:10" ht="18" customHeight="1">
      <c r="A4" s="2"/>
      <c r="B4" s="3"/>
      <c r="C4" s="17"/>
      <c r="D4" s="3"/>
      <c r="E4" s="6"/>
      <c r="F4" s="3"/>
      <c r="G4" s="3"/>
      <c r="H4" s="3"/>
    </row>
    <row r="5" spans="1:10">
      <c r="H5" s="5" t="s">
        <v>3</v>
      </c>
    </row>
    <row r="6" spans="1:10" ht="33.75" customHeight="1">
      <c r="A6" s="34" t="s">
        <v>0</v>
      </c>
      <c r="B6" s="26" t="s">
        <v>41</v>
      </c>
      <c r="C6" s="30" t="s">
        <v>42</v>
      </c>
      <c r="D6" s="30" t="s">
        <v>43</v>
      </c>
      <c r="E6" s="30" t="s">
        <v>4</v>
      </c>
      <c r="F6" s="30" t="s">
        <v>5</v>
      </c>
      <c r="G6" s="32" t="s">
        <v>44</v>
      </c>
      <c r="H6" s="33"/>
    </row>
    <row r="7" spans="1:10" ht="174.75" customHeight="1">
      <c r="A7" s="34"/>
      <c r="B7" s="27"/>
      <c r="C7" s="31"/>
      <c r="D7" s="31"/>
      <c r="E7" s="35"/>
      <c r="F7" s="31"/>
      <c r="G7" s="7" t="s">
        <v>2</v>
      </c>
      <c r="H7" s="7" t="s">
        <v>45</v>
      </c>
    </row>
    <row r="8" spans="1:10">
      <c r="A8" s="15">
        <v>1</v>
      </c>
      <c r="B8" s="15">
        <v>2</v>
      </c>
      <c r="C8" s="18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</row>
    <row r="9" spans="1:10" ht="52.5" customHeight="1">
      <c r="A9" s="8" t="s">
        <v>28</v>
      </c>
      <c r="B9" s="20">
        <f>B10</f>
        <v>952560.3</v>
      </c>
      <c r="C9" s="20">
        <f t="shared" ref="C9:F9" si="0">C10</f>
        <v>952560.2</v>
      </c>
      <c r="D9" s="20">
        <f t="shared" si="0"/>
        <v>167192.14300000001</v>
      </c>
      <c r="E9" s="20">
        <f t="shared" si="0"/>
        <v>167192.14300000001</v>
      </c>
      <c r="F9" s="20">
        <f t="shared" si="0"/>
        <v>156381.6</v>
      </c>
      <c r="G9" s="13">
        <f>F9/C9*100</f>
        <v>16.416978160540406</v>
      </c>
      <c r="H9" s="13">
        <f>F9/D9*100</f>
        <v>93.534060389428703</v>
      </c>
    </row>
    <row r="10" spans="1:10" ht="51.75" customHeight="1">
      <c r="A10" s="10" t="s">
        <v>6</v>
      </c>
      <c r="B10" s="21">
        <v>952560.3</v>
      </c>
      <c r="C10" s="21">
        <v>952560.2</v>
      </c>
      <c r="D10" s="21">
        <v>167192.14300000001</v>
      </c>
      <c r="E10" s="21">
        <v>167192.14300000001</v>
      </c>
      <c r="F10" s="21">
        <v>156381.6</v>
      </c>
      <c r="G10" s="14">
        <f t="shared" ref="G10:G13" si="1">F10/C10*100</f>
        <v>16.416978160540406</v>
      </c>
      <c r="H10" s="14">
        <f t="shared" ref="H10:H73" si="2">F10/D10*100</f>
        <v>93.534060389428703</v>
      </c>
    </row>
    <row r="11" spans="1:10" ht="54" customHeight="1">
      <c r="A11" s="8" t="s">
        <v>27</v>
      </c>
      <c r="B11" s="20">
        <f>B13+B12</f>
        <v>158677.5</v>
      </c>
      <c r="C11" s="20">
        <f>C13+C12</f>
        <v>158677.5</v>
      </c>
      <c r="D11" s="20">
        <f>D13</f>
        <v>19997.3</v>
      </c>
      <c r="E11" s="20">
        <f t="shared" ref="E11:F11" si="3">E13</f>
        <v>19997.3</v>
      </c>
      <c r="F11" s="20">
        <f t="shared" si="3"/>
        <v>19997.3</v>
      </c>
      <c r="G11" s="13">
        <f>F11/C11*100</f>
        <v>12.602479872697767</v>
      </c>
      <c r="H11" s="13">
        <f t="shared" si="2"/>
        <v>100</v>
      </c>
    </row>
    <row r="12" spans="1:10" ht="20.25" customHeight="1">
      <c r="A12" s="10" t="s">
        <v>46</v>
      </c>
      <c r="B12" s="21">
        <v>4286</v>
      </c>
      <c r="C12" s="21">
        <v>4286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</row>
    <row r="13" spans="1:10" ht="52.5" customHeight="1">
      <c r="A13" s="10" t="s">
        <v>6</v>
      </c>
      <c r="B13" s="21">
        <v>154391.5</v>
      </c>
      <c r="C13" s="21">
        <v>154391.5</v>
      </c>
      <c r="D13" s="21">
        <v>19997.3</v>
      </c>
      <c r="E13" s="21">
        <v>19997.3</v>
      </c>
      <c r="F13" s="21">
        <v>19997.3</v>
      </c>
      <c r="G13" s="14">
        <f t="shared" si="1"/>
        <v>12.952332220361873</v>
      </c>
      <c r="H13" s="14">
        <f t="shared" si="2"/>
        <v>100</v>
      </c>
    </row>
    <row r="14" spans="1:10" ht="70.5" customHeight="1">
      <c r="A14" s="8" t="s">
        <v>25</v>
      </c>
      <c r="B14" s="20">
        <f>B15+B16+B17+B18+B19+B20</f>
        <v>260831.90000000002</v>
      </c>
      <c r="C14" s="20">
        <f t="shared" ref="C14:F14" si="4">C15+C16+C17+C18+C19+C20</f>
        <v>248250.40000000002</v>
      </c>
      <c r="D14" s="20">
        <f t="shared" si="4"/>
        <v>55241.399999999994</v>
      </c>
      <c r="E14" s="20">
        <f t="shared" si="4"/>
        <v>55241.399999999994</v>
      </c>
      <c r="F14" s="20">
        <f t="shared" si="4"/>
        <v>55118.7</v>
      </c>
      <c r="G14" s="13">
        <f>F14/C14*100</f>
        <v>22.202864527106499</v>
      </c>
      <c r="H14" s="13">
        <f t="shared" si="2"/>
        <v>99.777883978320617</v>
      </c>
    </row>
    <row r="15" spans="1:10" ht="15.75">
      <c r="A15" s="10" t="s">
        <v>7</v>
      </c>
      <c r="B15" s="21">
        <v>25680.2</v>
      </c>
      <c r="C15" s="21">
        <v>25680.2</v>
      </c>
      <c r="D15" s="21">
        <v>2752.6</v>
      </c>
      <c r="E15" s="21">
        <v>2752.6</v>
      </c>
      <c r="F15" s="21">
        <v>2752.6</v>
      </c>
      <c r="G15" s="14">
        <f t="shared" ref="G15:G16" si="5">F15/C15*100</f>
        <v>10.71876387255551</v>
      </c>
      <c r="H15" s="14">
        <f t="shared" si="2"/>
        <v>100</v>
      </c>
    </row>
    <row r="16" spans="1:10" ht="16.5" customHeight="1">
      <c r="A16" s="10" t="s">
        <v>8</v>
      </c>
      <c r="B16" s="21">
        <v>40897</v>
      </c>
      <c r="C16" s="21">
        <v>40897</v>
      </c>
      <c r="D16" s="21">
        <v>13813.3</v>
      </c>
      <c r="E16" s="21">
        <v>13813.3</v>
      </c>
      <c r="F16" s="21">
        <v>13690.6</v>
      </c>
      <c r="G16" s="14">
        <f t="shared" si="5"/>
        <v>33.475805071276618</v>
      </c>
      <c r="H16" s="14">
        <f t="shared" si="2"/>
        <v>99.111725655708639</v>
      </c>
    </row>
    <row r="17" spans="1:8" ht="20.25" customHeight="1">
      <c r="A17" s="10" t="s">
        <v>9</v>
      </c>
      <c r="B17" s="21">
        <v>4500</v>
      </c>
      <c r="C17" s="21">
        <v>4500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</row>
    <row r="18" spans="1:8" ht="20.25" customHeight="1">
      <c r="A18" s="10" t="s">
        <v>10</v>
      </c>
      <c r="B18" s="21">
        <v>3180</v>
      </c>
      <c r="C18" s="21">
        <v>3180</v>
      </c>
      <c r="D18" s="21">
        <v>3180</v>
      </c>
      <c r="E18" s="21">
        <v>3180</v>
      </c>
      <c r="F18" s="21">
        <v>3180</v>
      </c>
      <c r="G18" s="14">
        <f t="shared" ref="G18:G19" si="6">F18/C18*100</f>
        <v>100</v>
      </c>
      <c r="H18" s="14">
        <f t="shared" ref="H18:H19" si="7">F18/D18*100</f>
        <v>100</v>
      </c>
    </row>
    <row r="19" spans="1:8" ht="20.25" customHeight="1">
      <c r="A19" s="10" t="s">
        <v>11</v>
      </c>
      <c r="B19" s="21">
        <v>186574.7</v>
      </c>
      <c r="C19" s="21">
        <v>173993.2</v>
      </c>
      <c r="D19" s="21">
        <v>35495.5</v>
      </c>
      <c r="E19" s="21">
        <v>35495.5</v>
      </c>
      <c r="F19" s="21">
        <v>35495.5</v>
      </c>
      <c r="G19" s="14">
        <f t="shared" si="6"/>
        <v>20.400509904984791</v>
      </c>
      <c r="H19" s="14">
        <f t="shared" si="7"/>
        <v>100</v>
      </c>
    </row>
    <row r="20" spans="1:8" ht="57" hidden="1" customHeight="1">
      <c r="A20" s="10" t="s">
        <v>6</v>
      </c>
      <c r="B20" s="21"/>
      <c r="C20" s="21"/>
      <c r="D20" s="21">
        <v>0</v>
      </c>
      <c r="E20" s="21">
        <v>0</v>
      </c>
      <c r="F20" s="21">
        <v>0</v>
      </c>
      <c r="G20" s="14">
        <v>0</v>
      </c>
      <c r="H20" s="14">
        <v>0</v>
      </c>
    </row>
    <row r="21" spans="1:8" ht="84.75" customHeight="1">
      <c r="A21" s="8" t="s">
        <v>29</v>
      </c>
      <c r="B21" s="20">
        <f>B23+B24+B26+B22+B25</f>
        <v>827720.1</v>
      </c>
      <c r="C21" s="20">
        <f t="shared" ref="C21:F21" si="8">C23+C24+C26+C22+C25</f>
        <v>847229.48999999987</v>
      </c>
      <c r="D21" s="20">
        <f t="shared" si="8"/>
        <v>568535.09</v>
      </c>
      <c r="E21" s="20">
        <f t="shared" si="8"/>
        <v>568535.09</v>
      </c>
      <c r="F21" s="20">
        <f t="shared" si="8"/>
        <v>568535.09</v>
      </c>
      <c r="G21" s="13">
        <f>F21/C21*100</f>
        <v>67.105205462099775</v>
      </c>
      <c r="H21" s="13">
        <f t="shared" si="2"/>
        <v>100</v>
      </c>
    </row>
    <row r="22" spans="1:8" ht="19.5" customHeight="1">
      <c r="A22" s="10" t="s">
        <v>30</v>
      </c>
      <c r="B22" s="21">
        <v>693.7</v>
      </c>
      <c r="C22" s="21">
        <v>693.7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</row>
    <row r="23" spans="1:8" ht="15.75">
      <c r="A23" s="10" t="s">
        <v>12</v>
      </c>
      <c r="B23" s="21">
        <v>130644</v>
      </c>
      <c r="C23" s="21">
        <v>150153.4</v>
      </c>
      <c r="D23" s="21">
        <v>72194.7</v>
      </c>
      <c r="E23" s="21">
        <v>72194.7</v>
      </c>
      <c r="F23" s="21">
        <v>72194.7</v>
      </c>
      <c r="G23" s="14">
        <f t="shared" ref="G23:G26" si="9">F23/C23*100</f>
        <v>48.080629542854176</v>
      </c>
      <c r="H23" s="14">
        <f t="shared" si="2"/>
        <v>100</v>
      </c>
    </row>
    <row r="24" spans="1:8" ht="15.75">
      <c r="A24" s="10" t="s">
        <v>13</v>
      </c>
      <c r="B24" s="21">
        <v>101727.9</v>
      </c>
      <c r="C24" s="21">
        <v>101727.9</v>
      </c>
      <c r="D24" s="21">
        <v>41708.199999999997</v>
      </c>
      <c r="E24" s="21">
        <v>41708.199999999997</v>
      </c>
      <c r="F24" s="21">
        <v>41708.199999999997</v>
      </c>
      <c r="G24" s="14">
        <f t="shared" si="9"/>
        <v>40.999765059536273</v>
      </c>
      <c r="H24" s="14">
        <f t="shared" ref="H24" si="10">F24/D24*100</f>
        <v>100</v>
      </c>
    </row>
    <row r="25" spans="1:8" ht="15.75">
      <c r="A25" s="10" t="s">
        <v>31</v>
      </c>
      <c r="B25" s="21">
        <v>6475.6</v>
      </c>
      <c r="C25" s="21">
        <v>6475.59</v>
      </c>
      <c r="D25" s="21">
        <v>6475.59</v>
      </c>
      <c r="E25" s="21">
        <v>6475.59</v>
      </c>
      <c r="F25" s="21">
        <v>6475.59</v>
      </c>
      <c r="G25" s="14">
        <f t="shared" si="9"/>
        <v>100</v>
      </c>
      <c r="H25" s="14">
        <f t="shared" si="2"/>
        <v>100</v>
      </c>
    </row>
    <row r="26" spans="1:8" ht="15.75">
      <c r="A26" s="10" t="s">
        <v>14</v>
      </c>
      <c r="B26" s="21">
        <v>588178.9</v>
      </c>
      <c r="C26" s="21">
        <v>588178.9</v>
      </c>
      <c r="D26" s="21">
        <v>448156.6</v>
      </c>
      <c r="E26" s="21">
        <v>448156.6</v>
      </c>
      <c r="F26" s="21">
        <v>448156.6</v>
      </c>
      <c r="G26" s="14">
        <f t="shared" si="9"/>
        <v>76.193926711753846</v>
      </c>
      <c r="H26" s="14">
        <f t="shared" si="2"/>
        <v>100</v>
      </c>
    </row>
    <row r="27" spans="1:8" ht="102" customHeight="1">
      <c r="A27" s="8" t="s">
        <v>32</v>
      </c>
      <c r="B27" s="20">
        <f>B28+B29+B30+B31</f>
        <v>235073.2</v>
      </c>
      <c r="C27" s="20">
        <f t="shared" ref="C27:F27" si="11">C28+C29+C30+C31</f>
        <v>235073.09999999998</v>
      </c>
      <c r="D27" s="20">
        <f t="shared" si="11"/>
        <v>94295.22</v>
      </c>
      <c r="E27" s="20">
        <f t="shared" si="11"/>
        <v>94295.22</v>
      </c>
      <c r="F27" s="20">
        <f t="shared" si="11"/>
        <v>78315.7</v>
      </c>
      <c r="G27" s="13">
        <f>F27/C27*100</f>
        <v>33.315466550617664</v>
      </c>
      <c r="H27" s="13">
        <f t="shared" si="2"/>
        <v>83.053732734278569</v>
      </c>
    </row>
    <row r="28" spans="1:8" ht="16.5" customHeight="1">
      <c r="A28" s="10" t="s">
        <v>10</v>
      </c>
      <c r="B28" s="21">
        <v>2500</v>
      </c>
      <c r="C28" s="21">
        <v>2500</v>
      </c>
      <c r="D28" s="21">
        <v>2500</v>
      </c>
      <c r="E28" s="21">
        <v>2500</v>
      </c>
      <c r="F28" s="14">
        <v>0</v>
      </c>
      <c r="G28" s="14">
        <v>0</v>
      </c>
      <c r="H28" s="14">
        <v>0</v>
      </c>
    </row>
    <row r="29" spans="1:8" ht="18.75" customHeight="1">
      <c r="A29" s="10" t="s">
        <v>12</v>
      </c>
      <c r="B29" s="21">
        <v>93115.3</v>
      </c>
      <c r="C29" s="21">
        <v>93115.199999999997</v>
      </c>
      <c r="D29" s="21">
        <v>3022.3</v>
      </c>
      <c r="E29" s="21">
        <v>3022.3</v>
      </c>
      <c r="F29" s="21">
        <v>3022.3</v>
      </c>
      <c r="G29" s="14">
        <f t="shared" ref="G29:G31" si="12">F29/C29*100</f>
        <v>3.2457643864804027</v>
      </c>
      <c r="H29" s="14">
        <f t="shared" ref="H29:H31" si="13">F29/D29*100</f>
        <v>100</v>
      </c>
    </row>
    <row r="30" spans="1:8" ht="20.25" customHeight="1">
      <c r="A30" s="10" t="s">
        <v>11</v>
      </c>
      <c r="B30" s="21">
        <v>129195.4</v>
      </c>
      <c r="C30" s="21">
        <v>129195.4</v>
      </c>
      <c r="D30" s="21">
        <v>78510.42</v>
      </c>
      <c r="E30" s="21">
        <v>78510.42</v>
      </c>
      <c r="F30" s="21">
        <v>65030.9</v>
      </c>
      <c r="G30" s="14">
        <f t="shared" si="12"/>
        <v>50.335306055788365</v>
      </c>
      <c r="H30" s="14">
        <f t="shared" si="13"/>
        <v>82.830915947208027</v>
      </c>
    </row>
    <row r="31" spans="1:8" ht="20.25" customHeight="1">
      <c r="A31" s="10" t="s">
        <v>13</v>
      </c>
      <c r="B31" s="21">
        <v>10262.5</v>
      </c>
      <c r="C31" s="21">
        <v>10262.5</v>
      </c>
      <c r="D31" s="21">
        <v>10262.5</v>
      </c>
      <c r="E31" s="21">
        <v>10262.5</v>
      </c>
      <c r="F31" s="21">
        <v>10262.5</v>
      </c>
      <c r="G31" s="14">
        <f t="shared" si="12"/>
        <v>100</v>
      </c>
      <c r="H31" s="14">
        <f t="shared" si="13"/>
        <v>100</v>
      </c>
    </row>
    <row r="32" spans="1:8" ht="53.25" customHeight="1">
      <c r="A32" s="8" t="s">
        <v>15</v>
      </c>
      <c r="B32" s="20">
        <f>B34</f>
        <v>1888.4</v>
      </c>
      <c r="C32" s="20">
        <f t="shared" ref="C32:F32" si="14">C34</f>
        <v>1888.4</v>
      </c>
      <c r="D32" s="13">
        <f t="shared" si="14"/>
        <v>0</v>
      </c>
      <c r="E32" s="13">
        <f t="shared" si="14"/>
        <v>0</v>
      </c>
      <c r="F32" s="13">
        <f t="shared" si="14"/>
        <v>0</v>
      </c>
      <c r="G32" s="13">
        <v>0</v>
      </c>
      <c r="H32" s="13">
        <v>0</v>
      </c>
    </row>
    <row r="33" spans="1:8" ht="15.75" hidden="1" customHeight="1">
      <c r="A33" s="9" t="s">
        <v>17</v>
      </c>
      <c r="B33" s="21" t="s">
        <v>16</v>
      </c>
      <c r="C33" s="22"/>
      <c r="D33" s="14"/>
      <c r="E33" s="14"/>
      <c r="F33" s="14"/>
      <c r="G33" s="14"/>
      <c r="H33" s="14"/>
    </row>
    <row r="34" spans="1:8" ht="20.25" customHeight="1">
      <c r="A34" s="11" t="s">
        <v>17</v>
      </c>
      <c r="B34" s="21">
        <v>1888.4</v>
      </c>
      <c r="C34" s="21">
        <v>1888.4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</row>
    <row r="35" spans="1:8" ht="50.25" customHeight="1">
      <c r="A35" s="8" t="s">
        <v>18</v>
      </c>
      <c r="B35" s="20">
        <f>B44+B45+B46+B47+B48+B49+B50+B51+B52+B53+B54+B55+B56</f>
        <v>1748010.1</v>
      </c>
      <c r="C35" s="20">
        <f>C44+C45+C46+C47+C48+C49+C50+C51+C52+C53+C54+C55+C56</f>
        <v>1748010.1</v>
      </c>
      <c r="D35" s="20">
        <f t="shared" ref="D35:F35" si="15">D44+D45+D48+D49+D50+D51+D52+D53+D54+D55+D56</f>
        <v>34637.5</v>
      </c>
      <c r="E35" s="20">
        <f t="shared" si="15"/>
        <v>34637.5</v>
      </c>
      <c r="F35" s="20">
        <f t="shared" si="15"/>
        <v>34637.5</v>
      </c>
      <c r="G35" s="13">
        <f>F35/C35*100</f>
        <v>1.9815388938542173</v>
      </c>
      <c r="H35" s="13">
        <f t="shared" si="2"/>
        <v>100</v>
      </c>
    </row>
    <row r="36" spans="1:8" ht="15.75" hidden="1" customHeight="1">
      <c r="A36" s="9" t="s">
        <v>19</v>
      </c>
      <c r="B36" s="21" t="s">
        <v>20</v>
      </c>
      <c r="C36" s="23"/>
      <c r="D36" s="23"/>
      <c r="E36" s="23"/>
      <c r="F36" s="23"/>
      <c r="G36" s="24"/>
      <c r="H36" s="13" t="e">
        <f t="shared" si="2"/>
        <v>#DIV/0!</v>
      </c>
    </row>
    <row r="37" spans="1:8" ht="15.75" hidden="1" customHeight="1">
      <c r="A37" s="9" t="s">
        <v>21</v>
      </c>
      <c r="B37" s="21" t="s">
        <v>22</v>
      </c>
      <c r="C37" s="22"/>
      <c r="D37" s="22"/>
      <c r="E37" s="22"/>
      <c r="F37" s="22"/>
      <c r="G37" s="14"/>
      <c r="H37" s="13" t="e">
        <f t="shared" si="2"/>
        <v>#DIV/0!</v>
      </c>
    </row>
    <row r="38" spans="1:8" ht="15.75" hidden="1" customHeight="1">
      <c r="A38" s="9" t="s">
        <v>12</v>
      </c>
      <c r="B38" s="21" t="s">
        <v>23</v>
      </c>
      <c r="C38" s="22"/>
      <c r="D38" s="22"/>
      <c r="E38" s="22"/>
      <c r="F38" s="22"/>
      <c r="G38" s="14"/>
      <c r="H38" s="13" t="e">
        <f t="shared" si="2"/>
        <v>#DIV/0!</v>
      </c>
    </row>
    <row r="39" spans="1:8" ht="15.75" hidden="1">
      <c r="A39" s="7"/>
      <c r="B39" s="22"/>
      <c r="C39" s="22"/>
      <c r="D39" s="22"/>
      <c r="E39" s="22"/>
      <c r="F39" s="22"/>
      <c r="G39" s="14"/>
      <c r="H39" s="13" t="e">
        <f t="shared" si="2"/>
        <v>#DIV/0!</v>
      </c>
    </row>
    <row r="40" spans="1:8" ht="15.75" hidden="1">
      <c r="A40" s="7"/>
      <c r="B40" s="22"/>
      <c r="C40" s="22"/>
      <c r="D40" s="22"/>
      <c r="E40" s="22"/>
      <c r="F40" s="22"/>
      <c r="G40" s="14"/>
      <c r="H40" s="13" t="e">
        <f t="shared" si="2"/>
        <v>#DIV/0!</v>
      </c>
    </row>
    <row r="41" spans="1:8" ht="15.75" hidden="1">
      <c r="A41" s="7"/>
      <c r="B41" s="22"/>
      <c r="C41" s="22"/>
      <c r="D41" s="22"/>
      <c r="E41" s="22"/>
      <c r="F41" s="22"/>
      <c r="G41" s="14"/>
      <c r="H41" s="13" t="e">
        <f t="shared" si="2"/>
        <v>#DIV/0!</v>
      </c>
    </row>
    <row r="42" spans="1:8" ht="15.75" hidden="1">
      <c r="A42" s="7"/>
      <c r="B42" s="22"/>
      <c r="C42" s="22"/>
      <c r="D42" s="22"/>
      <c r="E42" s="22"/>
      <c r="F42" s="22"/>
      <c r="G42" s="14"/>
      <c r="H42" s="13" t="e">
        <f t="shared" si="2"/>
        <v>#DIV/0!</v>
      </c>
    </row>
    <row r="43" spans="1:8" ht="15.75" hidden="1">
      <c r="A43" s="7"/>
      <c r="B43" s="22"/>
      <c r="C43" s="22"/>
      <c r="D43" s="22"/>
      <c r="E43" s="22"/>
      <c r="F43" s="22"/>
      <c r="G43" s="14"/>
      <c r="H43" s="13" t="e">
        <f t="shared" si="2"/>
        <v>#DIV/0!</v>
      </c>
    </row>
    <row r="44" spans="1:8" ht="20.25" hidden="1" customHeight="1">
      <c r="A44" s="10" t="s">
        <v>7</v>
      </c>
      <c r="B44" s="21"/>
      <c r="C44" s="21"/>
      <c r="D44" s="21">
        <v>0</v>
      </c>
      <c r="E44" s="21">
        <v>0</v>
      </c>
      <c r="F44" s="21">
        <v>0</v>
      </c>
      <c r="G44" s="14" t="e">
        <f t="shared" ref="G44:G56" si="16">F44/C44*100</f>
        <v>#DIV/0!</v>
      </c>
      <c r="H44" s="13" t="e">
        <f t="shared" si="2"/>
        <v>#DIV/0!</v>
      </c>
    </row>
    <row r="45" spans="1:8" ht="20.25" hidden="1" customHeight="1">
      <c r="A45" s="10" t="s">
        <v>9</v>
      </c>
      <c r="B45" s="21"/>
      <c r="C45" s="21"/>
      <c r="D45" s="21">
        <v>0</v>
      </c>
      <c r="E45" s="21">
        <v>0</v>
      </c>
      <c r="F45" s="21">
        <v>0</v>
      </c>
      <c r="G45" s="14" t="e">
        <f t="shared" si="16"/>
        <v>#DIV/0!</v>
      </c>
      <c r="H45" s="13" t="e">
        <f t="shared" si="2"/>
        <v>#DIV/0!</v>
      </c>
    </row>
    <row r="46" spans="1:8" ht="20.25" customHeight="1">
      <c r="A46" s="10" t="s">
        <v>47</v>
      </c>
      <c r="B46" s="21">
        <v>5000</v>
      </c>
      <c r="C46" s="21">
        <v>5000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</row>
    <row r="47" spans="1:8" ht="20.25" customHeight="1">
      <c r="A47" s="10" t="s">
        <v>48</v>
      </c>
      <c r="B47" s="21">
        <v>5258.2</v>
      </c>
      <c r="C47" s="21">
        <v>5258.2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</row>
    <row r="48" spans="1:8" ht="20.25" customHeight="1">
      <c r="A48" s="10" t="s">
        <v>19</v>
      </c>
      <c r="B48" s="21">
        <v>143151</v>
      </c>
      <c r="C48" s="21">
        <v>143151</v>
      </c>
      <c r="D48" s="22">
        <v>11303.3</v>
      </c>
      <c r="E48" s="22">
        <v>11303.3</v>
      </c>
      <c r="F48" s="22">
        <v>11303.3</v>
      </c>
      <c r="G48" s="14">
        <f t="shared" si="16"/>
        <v>7.8960677885589332</v>
      </c>
      <c r="H48" s="14">
        <f t="shared" ref="H48:H56" si="17">F48/D48*100</f>
        <v>100</v>
      </c>
    </row>
    <row r="49" spans="1:9" ht="20.25" hidden="1" customHeight="1">
      <c r="A49" s="10" t="s">
        <v>10</v>
      </c>
      <c r="B49" s="21"/>
      <c r="C49" s="21"/>
      <c r="D49" s="21">
        <v>0</v>
      </c>
      <c r="E49" s="21">
        <v>0</v>
      </c>
      <c r="F49" s="21">
        <v>0</v>
      </c>
      <c r="G49" s="14" t="e">
        <f t="shared" si="16"/>
        <v>#DIV/0!</v>
      </c>
      <c r="H49" s="14" t="e">
        <f t="shared" si="17"/>
        <v>#DIV/0!</v>
      </c>
    </row>
    <row r="50" spans="1:9" ht="20.25" hidden="1" customHeight="1">
      <c r="A50" s="10" t="s">
        <v>26</v>
      </c>
      <c r="B50" s="21"/>
      <c r="C50" s="21"/>
      <c r="D50" s="21">
        <v>0</v>
      </c>
      <c r="E50" s="21">
        <v>0</v>
      </c>
      <c r="F50" s="21">
        <v>0</v>
      </c>
      <c r="G50" s="14" t="e">
        <f t="shared" si="16"/>
        <v>#DIV/0!</v>
      </c>
      <c r="H50" s="14" t="e">
        <f t="shared" si="17"/>
        <v>#DIV/0!</v>
      </c>
    </row>
    <row r="51" spans="1:9" ht="20.25" hidden="1" customHeight="1">
      <c r="A51" s="11" t="s">
        <v>17</v>
      </c>
      <c r="B51" s="21"/>
      <c r="C51" s="21"/>
      <c r="D51" s="21">
        <v>0</v>
      </c>
      <c r="E51" s="21">
        <v>0</v>
      </c>
      <c r="F51" s="21">
        <v>0</v>
      </c>
      <c r="G51" s="14" t="e">
        <f t="shared" si="16"/>
        <v>#DIV/0!</v>
      </c>
      <c r="H51" s="14" t="e">
        <f t="shared" si="17"/>
        <v>#DIV/0!</v>
      </c>
    </row>
    <row r="52" spans="1:9" ht="20.25" customHeight="1">
      <c r="A52" s="10" t="s">
        <v>21</v>
      </c>
      <c r="B52" s="21">
        <v>202473.2</v>
      </c>
      <c r="C52" s="21">
        <v>202473.2</v>
      </c>
      <c r="D52" s="21">
        <v>2692.2</v>
      </c>
      <c r="E52" s="21">
        <v>2692.2</v>
      </c>
      <c r="F52" s="21">
        <v>2692.2</v>
      </c>
      <c r="G52" s="14">
        <f t="shared" si="16"/>
        <v>1.3296574559003362</v>
      </c>
      <c r="H52" s="14">
        <f t="shared" si="17"/>
        <v>100</v>
      </c>
    </row>
    <row r="53" spans="1:9" ht="20.25" customHeight="1">
      <c r="A53" s="10" t="s">
        <v>12</v>
      </c>
      <c r="B53" s="21">
        <v>218488</v>
      </c>
      <c r="C53" s="21">
        <v>218488</v>
      </c>
      <c r="D53" s="14">
        <v>0</v>
      </c>
      <c r="E53" s="14">
        <v>0</v>
      </c>
      <c r="F53" s="14">
        <v>0</v>
      </c>
      <c r="G53" s="14">
        <f t="shared" si="16"/>
        <v>0</v>
      </c>
      <c r="H53" s="14">
        <v>0</v>
      </c>
    </row>
    <row r="54" spans="1:9" ht="20.25" hidden="1" customHeight="1">
      <c r="A54" s="10" t="s">
        <v>11</v>
      </c>
      <c r="B54" s="21"/>
      <c r="C54" s="21"/>
      <c r="D54" s="14">
        <v>0</v>
      </c>
      <c r="E54" s="14">
        <v>0</v>
      </c>
      <c r="F54" s="14">
        <v>0</v>
      </c>
      <c r="G54" s="14" t="e">
        <f t="shared" si="16"/>
        <v>#DIV/0!</v>
      </c>
      <c r="H54" s="14" t="e">
        <f t="shared" si="17"/>
        <v>#DIV/0!</v>
      </c>
    </row>
    <row r="55" spans="1:9" ht="18.75" customHeight="1">
      <c r="A55" s="10" t="s">
        <v>13</v>
      </c>
      <c r="B55" s="21">
        <v>31161.8</v>
      </c>
      <c r="C55" s="21">
        <v>31161.8</v>
      </c>
      <c r="D55" s="14">
        <v>0</v>
      </c>
      <c r="E55" s="14">
        <v>0</v>
      </c>
      <c r="F55" s="14">
        <v>0</v>
      </c>
      <c r="G55" s="14">
        <f t="shared" si="16"/>
        <v>0</v>
      </c>
      <c r="H55" s="14">
        <v>0</v>
      </c>
    </row>
    <row r="56" spans="1:9" ht="48" customHeight="1">
      <c r="A56" s="10" t="s">
        <v>6</v>
      </c>
      <c r="B56" s="21">
        <v>1142477.8999999999</v>
      </c>
      <c r="C56" s="21">
        <v>1142477.8999999999</v>
      </c>
      <c r="D56" s="21">
        <v>20642</v>
      </c>
      <c r="E56" s="21">
        <v>20642</v>
      </c>
      <c r="F56" s="21">
        <v>20642</v>
      </c>
      <c r="G56" s="14">
        <f t="shared" si="16"/>
        <v>1.806774555551578</v>
      </c>
      <c r="H56" s="14">
        <f t="shared" si="17"/>
        <v>100</v>
      </c>
    </row>
    <row r="57" spans="1:9" ht="70.5" customHeight="1">
      <c r="A57" s="8" t="s">
        <v>33</v>
      </c>
      <c r="B57" s="20">
        <f>B59+B58</f>
        <v>75615</v>
      </c>
      <c r="C57" s="20">
        <f>C59+C58</f>
        <v>75615</v>
      </c>
      <c r="D57" s="20">
        <f t="shared" ref="D57:F57" si="18">D59+D58</f>
        <v>74063.899999999994</v>
      </c>
      <c r="E57" s="20">
        <f t="shared" si="18"/>
        <v>74063.899999999994</v>
      </c>
      <c r="F57" s="20">
        <f t="shared" si="18"/>
        <v>74063.899999999994</v>
      </c>
      <c r="G57" s="13">
        <f>F57/C57*100</f>
        <v>97.948687429742762</v>
      </c>
      <c r="H57" s="13">
        <f t="shared" si="2"/>
        <v>100</v>
      </c>
    </row>
    <row r="58" spans="1:9" ht="21" customHeight="1">
      <c r="A58" s="10" t="s">
        <v>34</v>
      </c>
      <c r="B58" s="21">
        <v>37215</v>
      </c>
      <c r="C58" s="21">
        <v>37215</v>
      </c>
      <c r="D58" s="21">
        <v>37215</v>
      </c>
      <c r="E58" s="21">
        <v>37215</v>
      </c>
      <c r="F58" s="21">
        <v>37215</v>
      </c>
      <c r="G58" s="14">
        <f t="shared" ref="G58" si="19">F58/C58*100</f>
        <v>100</v>
      </c>
      <c r="H58" s="14">
        <f t="shared" ref="H58" si="20">F58/D58*100</f>
        <v>100</v>
      </c>
    </row>
    <row r="59" spans="1:9" ht="20.25" customHeight="1">
      <c r="A59" s="10" t="s">
        <v>14</v>
      </c>
      <c r="B59" s="21">
        <v>38400</v>
      </c>
      <c r="C59" s="21">
        <v>38400</v>
      </c>
      <c r="D59" s="21">
        <v>36848.9</v>
      </c>
      <c r="E59" s="21">
        <v>36848.9</v>
      </c>
      <c r="F59" s="21">
        <v>36848.9</v>
      </c>
      <c r="G59" s="14">
        <f t="shared" ref="G59" si="21">F59/C59*100</f>
        <v>95.960677083333337</v>
      </c>
      <c r="H59" s="14">
        <f t="shared" si="2"/>
        <v>100</v>
      </c>
    </row>
    <row r="60" spans="1:9" ht="56.25" customHeight="1">
      <c r="A60" s="8" t="s">
        <v>35</v>
      </c>
      <c r="B60" s="20">
        <f>B61+B62</f>
        <v>35676</v>
      </c>
      <c r="C60" s="20">
        <f>C61+C62</f>
        <v>35676</v>
      </c>
      <c r="D60" s="13">
        <f>D61+D62</f>
        <v>0</v>
      </c>
      <c r="E60" s="13">
        <f t="shared" ref="E60:F60" si="22">E61+E62</f>
        <v>0</v>
      </c>
      <c r="F60" s="13">
        <f t="shared" si="22"/>
        <v>0</v>
      </c>
      <c r="G60" s="13">
        <v>0</v>
      </c>
      <c r="H60" s="13">
        <v>0</v>
      </c>
      <c r="I60">
        <v>0</v>
      </c>
    </row>
    <row r="61" spans="1:9" ht="20.25" customHeight="1">
      <c r="A61" s="10" t="s">
        <v>36</v>
      </c>
      <c r="B61" s="21">
        <v>8860.5</v>
      </c>
      <c r="C61" s="21">
        <v>8860.5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</row>
    <row r="62" spans="1:9" ht="20.25" customHeight="1">
      <c r="A62" s="10" t="s">
        <v>30</v>
      </c>
      <c r="B62" s="21">
        <v>26815.5</v>
      </c>
      <c r="C62" s="21">
        <v>26815.5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</row>
    <row r="63" spans="1:9" ht="63">
      <c r="A63" s="8" t="s">
        <v>24</v>
      </c>
      <c r="B63" s="20">
        <f>B64+B65+B66</f>
        <v>137054.5</v>
      </c>
      <c r="C63" s="20">
        <f t="shared" ref="C63:F63" si="23">C64+C65+C66</f>
        <v>137054.5</v>
      </c>
      <c r="D63" s="20">
        <f t="shared" si="23"/>
        <v>100989.5</v>
      </c>
      <c r="E63" s="20">
        <f t="shared" si="23"/>
        <v>100989.5</v>
      </c>
      <c r="F63" s="20">
        <f t="shared" si="23"/>
        <v>100989.5</v>
      </c>
      <c r="G63" s="13">
        <f>F63/C63*100</f>
        <v>73.685650598849364</v>
      </c>
      <c r="H63" s="13">
        <f t="shared" si="2"/>
        <v>100</v>
      </c>
    </row>
    <row r="64" spans="1:9" ht="20.25" customHeight="1">
      <c r="A64" s="10" t="s">
        <v>12</v>
      </c>
      <c r="B64" s="21">
        <v>89054.5</v>
      </c>
      <c r="C64" s="21">
        <v>89054.5</v>
      </c>
      <c r="D64" s="21">
        <v>72989.5</v>
      </c>
      <c r="E64" s="21">
        <v>72989.5</v>
      </c>
      <c r="F64" s="21">
        <v>72989.5</v>
      </c>
      <c r="G64" s="14">
        <f t="shared" ref="G64" si="24">F64/C64*100</f>
        <v>81.960484871623549</v>
      </c>
      <c r="H64" s="14">
        <f t="shared" si="2"/>
        <v>100</v>
      </c>
    </row>
    <row r="65" spans="1:8" ht="20.25" customHeight="1">
      <c r="A65" s="10" t="s">
        <v>11</v>
      </c>
      <c r="B65" s="21">
        <v>20000</v>
      </c>
      <c r="C65" s="21">
        <v>20000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</row>
    <row r="66" spans="1:8" ht="20.25" customHeight="1">
      <c r="A66" s="10" t="s">
        <v>13</v>
      </c>
      <c r="B66" s="21">
        <v>28000</v>
      </c>
      <c r="C66" s="21">
        <v>28000</v>
      </c>
      <c r="D66" s="21">
        <v>28000</v>
      </c>
      <c r="E66" s="21">
        <v>28000</v>
      </c>
      <c r="F66" s="21">
        <v>28000</v>
      </c>
      <c r="G66" s="14">
        <f t="shared" ref="G66" si="25">F66/C66*100</f>
        <v>100</v>
      </c>
      <c r="H66" s="14">
        <f t="shared" si="2"/>
        <v>100</v>
      </c>
    </row>
    <row r="67" spans="1:8" ht="53.25" customHeight="1">
      <c r="A67" s="12" t="s">
        <v>37</v>
      </c>
      <c r="B67" s="20">
        <f>B68</f>
        <v>8550</v>
      </c>
      <c r="C67" s="20">
        <f>C68</f>
        <v>8550</v>
      </c>
      <c r="D67" s="20">
        <f t="shared" ref="D67:F67" si="26">D68</f>
        <v>8550</v>
      </c>
      <c r="E67" s="20">
        <f t="shared" si="26"/>
        <v>8550</v>
      </c>
      <c r="F67" s="13">
        <f t="shared" si="26"/>
        <v>0</v>
      </c>
      <c r="G67" s="13">
        <v>0</v>
      </c>
      <c r="H67" s="13">
        <v>0</v>
      </c>
    </row>
    <row r="68" spans="1:8" ht="20.25" customHeight="1">
      <c r="A68" s="10" t="s">
        <v>38</v>
      </c>
      <c r="B68" s="21">
        <v>8550</v>
      </c>
      <c r="C68" s="21">
        <v>8550</v>
      </c>
      <c r="D68" s="21">
        <v>8550</v>
      </c>
      <c r="E68" s="21">
        <v>8550</v>
      </c>
      <c r="F68" s="14">
        <v>0</v>
      </c>
      <c r="G68" s="14">
        <v>0</v>
      </c>
      <c r="H68" s="14">
        <v>0</v>
      </c>
    </row>
    <row r="69" spans="1:8" ht="111" customHeight="1">
      <c r="A69" s="12" t="s">
        <v>50</v>
      </c>
      <c r="B69" s="20">
        <f>B70</f>
        <v>100000</v>
      </c>
      <c r="C69" s="20">
        <f>C70</f>
        <v>100000</v>
      </c>
      <c r="D69" s="13">
        <f>D70</f>
        <v>0</v>
      </c>
      <c r="E69" s="13">
        <f t="shared" ref="E69:F69" si="27">E70</f>
        <v>0</v>
      </c>
      <c r="F69" s="13">
        <f t="shared" si="27"/>
        <v>0</v>
      </c>
      <c r="G69" s="13">
        <v>0</v>
      </c>
      <c r="H69" s="13">
        <v>0</v>
      </c>
    </row>
    <row r="70" spans="1:8" ht="20.25" customHeight="1">
      <c r="A70" s="10" t="s">
        <v>49</v>
      </c>
      <c r="B70" s="21">
        <v>100000</v>
      </c>
      <c r="C70" s="21">
        <v>100000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</row>
    <row r="71" spans="1:8" ht="114.75" customHeight="1">
      <c r="A71" s="12" t="s">
        <v>39</v>
      </c>
      <c r="B71" s="20">
        <f>B72</f>
        <v>0</v>
      </c>
      <c r="C71" s="20">
        <f>C72</f>
        <v>1320</v>
      </c>
      <c r="D71" s="20">
        <f t="shared" ref="D71:F71" si="28">D72</f>
        <v>465</v>
      </c>
      <c r="E71" s="20">
        <f t="shared" si="28"/>
        <v>465</v>
      </c>
      <c r="F71" s="20">
        <f t="shared" si="28"/>
        <v>465</v>
      </c>
      <c r="G71" s="13">
        <f>F71/C71*100</f>
        <v>35.227272727272727</v>
      </c>
      <c r="H71" s="13">
        <f t="shared" ref="H71:H72" si="29">F71/D71*100</f>
        <v>100</v>
      </c>
    </row>
    <row r="72" spans="1:8" ht="25.5" customHeight="1">
      <c r="A72" s="10" t="s">
        <v>13</v>
      </c>
      <c r="B72" s="21">
        <v>0</v>
      </c>
      <c r="C72" s="21">
        <v>1320</v>
      </c>
      <c r="D72" s="21">
        <v>465</v>
      </c>
      <c r="E72" s="21">
        <v>465</v>
      </c>
      <c r="F72" s="21">
        <v>465</v>
      </c>
      <c r="G72" s="14">
        <f t="shared" ref="G72" si="30">F72/C72*100</f>
        <v>35.227272727272727</v>
      </c>
      <c r="H72" s="14">
        <f t="shared" si="29"/>
        <v>100</v>
      </c>
    </row>
    <row r="73" spans="1:8" ht="19.5" customHeight="1">
      <c r="A73" s="12" t="s">
        <v>1</v>
      </c>
      <c r="B73" s="20">
        <v>4541656.9000000004</v>
      </c>
      <c r="C73" s="20">
        <f>C9+C11+C14+C21+C27+C32+C35+C57+C60+C63+C67+C69+C71</f>
        <v>4549904.6899999995</v>
      </c>
      <c r="D73" s="20">
        <f>D9+D11+D14+D21+D27+D32+D35+D57+D60+D63+D67+D69+D71</f>
        <v>1123967.0529999998</v>
      </c>
      <c r="E73" s="20">
        <f t="shared" ref="E73:F73" si="31">E9+E11+E14+E21+E27+E32+E35+E57+E60+E63+E67+E69+E71</f>
        <v>1123967.0529999998</v>
      </c>
      <c r="F73" s="20">
        <f t="shared" si="31"/>
        <v>1088504.29</v>
      </c>
      <c r="G73" s="13">
        <f>F73/C73*100</f>
        <v>23.923672344002444</v>
      </c>
      <c r="H73" s="13">
        <f t="shared" si="2"/>
        <v>96.844857426617125</v>
      </c>
    </row>
    <row r="76" spans="1:8">
      <c r="C76" s="19"/>
      <c r="D76" s="19"/>
      <c r="E76" s="19"/>
      <c r="F76" s="19"/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3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2019-11-07T08:16:20Z</cp:lastPrinted>
  <dcterms:created xsi:type="dcterms:W3CDTF">2016-04-12T05:33:06Z</dcterms:created>
  <dcterms:modified xsi:type="dcterms:W3CDTF">2019-11-07T08:16:22Z</dcterms:modified>
</cp:coreProperties>
</file>