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Лист1!$A$1:$F$56</definedName>
  </definedNames>
  <calcPr calcId="125725"/>
</workbook>
</file>

<file path=xl/calcChain.xml><?xml version="1.0" encoding="utf-8"?>
<calcChain xmlns="http://schemas.openxmlformats.org/spreadsheetml/2006/main">
  <c r="D54" i="9"/>
  <c r="D53" s="1"/>
  <c r="D51"/>
  <c r="D50" s="1"/>
  <c r="D48"/>
  <c r="D46" s="1"/>
  <c r="D44"/>
  <c r="D43" s="1"/>
  <c r="D28"/>
  <c r="D27" s="1"/>
  <c r="D26" s="1"/>
  <c r="D24"/>
  <c r="D23" s="1"/>
  <c r="D19"/>
  <c r="D17"/>
  <c r="D37" s="1"/>
  <c r="E52"/>
  <c r="E51" s="1"/>
  <c r="E50" s="1"/>
  <c r="K50" s="1"/>
  <c r="E55"/>
  <c r="E54" s="1"/>
  <c r="E53" s="1"/>
  <c r="C54"/>
  <c r="C53" s="1"/>
  <c r="D41" l="1"/>
  <c r="K51"/>
  <c r="K52"/>
  <c r="D42"/>
  <c r="K53"/>
  <c r="K54"/>
  <c r="K55"/>
  <c r="D47"/>
  <c r="D21"/>
  <c r="D16"/>
  <c r="D22"/>
  <c r="E18"/>
  <c r="K18" s="1"/>
  <c r="E20"/>
  <c r="K20" s="1"/>
  <c r="E25"/>
  <c r="K25" s="1"/>
  <c r="E29"/>
  <c r="K29" s="1"/>
  <c r="E30"/>
  <c r="K30" s="1"/>
  <c r="E31"/>
  <c r="K31" s="1"/>
  <c r="E32"/>
  <c r="K32" s="1"/>
  <c r="E45"/>
  <c r="E49"/>
  <c r="E48" l="1"/>
  <c r="K48" s="1"/>
  <c r="K49"/>
  <c r="E44"/>
  <c r="K45"/>
  <c r="E28"/>
  <c r="E24"/>
  <c r="E19"/>
  <c r="K19" s="1"/>
  <c r="E17"/>
  <c r="K17" s="1"/>
  <c r="D36"/>
  <c r="D35" s="1"/>
  <c r="D34" s="1"/>
  <c r="C24"/>
  <c r="C28"/>
  <c r="C27" s="1"/>
  <c r="E43" l="1"/>
  <c r="K44"/>
  <c r="E27"/>
  <c r="K28"/>
  <c r="E23"/>
  <c r="K23" s="1"/>
  <c r="K24"/>
  <c r="E46"/>
  <c r="K46" s="1"/>
  <c r="E47"/>
  <c r="K47" s="1"/>
  <c r="E16"/>
  <c r="K16" s="1"/>
  <c r="D40"/>
  <c r="D39" s="1"/>
  <c r="D38" s="1"/>
  <c r="D33" s="1"/>
  <c r="C51"/>
  <c r="C48"/>
  <c r="C44"/>
  <c r="C23"/>
  <c r="C19"/>
  <c r="C17"/>
  <c r="E42" l="1"/>
  <c r="K43"/>
  <c r="E26"/>
  <c r="K27"/>
  <c r="C26"/>
  <c r="C21" s="1"/>
  <c r="D56"/>
  <c r="C43"/>
  <c r="C50"/>
  <c r="C46"/>
  <c r="C16"/>
  <c r="C47"/>
  <c r="C42" l="1"/>
  <c r="K26"/>
  <c r="E22"/>
  <c r="K22" s="1"/>
  <c r="E21"/>
  <c r="K21" s="1"/>
  <c r="C22"/>
  <c r="K42"/>
  <c r="E37"/>
  <c r="K37" s="1"/>
  <c r="C40"/>
  <c r="E36" l="1"/>
  <c r="K36" s="1"/>
  <c r="E41"/>
  <c r="K41" s="1"/>
  <c r="C36"/>
  <c r="C39"/>
  <c r="E35" l="1"/>
  <c r="K35" s="1"/>
  <c r="E40"/>
  <c r="K40" s="1"/>
  <c r="C35"/>
  <c r="C38"/>
  <c r="E34" l="1"/>
  <c r="K34" s="1"/>
  <c r="E39"/>
  <c r="K39" s="1"/>
  <c r="C34"/>
  <c r="E38" l="1"/>
  <c r="K38" s="1"/>
  <c r="C33"/>
  <c r="E33" l="1"/>
  <c r="K33" s="1"/>
  <c r="C56"/>
  <c r="E56" s="1"/>
  <c r="K56" s="1"/>
</calcChain>
</file>

<file path=xl/sharedStrings.xml><?xml version="1.0" encoding="utf-8"?>
<sst xmlns="http://schemas.openxmlformats.org/spreadsheetml/2006/main" count="89" uniqueCount="87">
  <si>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</si>
  <si>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</si>
  <si>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</si>
  <si>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</si>
  <si>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</si>
  <si>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</si>
  <si>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</si>
  <si>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</si>
  <si>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</si>
  <si>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</si>
  <si>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</si>
  <si>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</si>
  <si>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</si>
  <si>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</si>
  <si>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</si>
  <si>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</si>
  <si>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</si>
  <si>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</si>
  <si>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</si>
  <si>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</si>
  <si>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</si>
  <si>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</si>
  <si>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</si>
  <si>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</si>
  <si>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</si>
  <si>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</si>
  <si>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</si>
  <si>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</si>
  <si>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</si>
  <si>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</si>
  <si>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</si>
  <si>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</si>
  <si>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</si>
  <si>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</si>
  <si>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</si>
  <si>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</si>
  <si>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</si>
  <si>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</si>
  <si>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</si>
  <si>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</si>
  <si>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</si>
  <si>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</si>
  <si>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</si>
  <si>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</si>
  <si>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</si>
  <si>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</si>
  <si>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</si>
  <si>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</si>
  <si>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</si>
  <si>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</si>
  <si>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</si>
  <si>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</si>
  <si>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</si>
  <si>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</si>
  <si>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</si>
  <si>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</si>
  <si>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</si>
  <si>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</si>
  <si>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</si>
  <si>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</si>
  <si>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</si>
  <si>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</si>
  <si>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</si>
  <si>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</si>
  <si>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</si>
  <si>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</si>
  <si>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</si>
  <si>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</si>
  <si>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</si>
  <si>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</si>
  <si>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</si>
  <si>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</si>
  <si>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</si>
  <si>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</si>
  <si>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</si>
  <si>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</si>
  <si>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</si>
  <si>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</si>
  <si>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>Сумма,
тыс. рублей</t>
  </si>
  <si>
    <t xml:space="preserve">                                     к областному закону</t>
  </si>
  <si>
    <t xml:space="preserve">                                     от 17 декабря 2018 г.</t>
  </si>
  <si>
    <t xml:space="preserve">                                     № 35-4-ОЗ</t>
  </si>
  <si>
    <t xml:space="preserve">                                     "Приложение № 8</t>
  </si>
  <si>
    <t>Источники финансирования дефицита областного бюджета на 2019 год</t>
  </si>
  <si>
    <t>"</t>
  </si>
  <si>
    <t xml:space="preserve">Бюджетные кредиты из других бюджетов бюджетной системы Российской Федерации </t>
  </si>
  <si>
    <t xml:space="preserve">                   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</si>
</sst>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1" fillId="0" borderId="0" xfId="0" applyFont="1" applyFill="1" applyAlignment="1"/>
    <xf numFmtId="0" fontId="3" fillId="0" borderId="0" xfId="0" applyFont="1" applyFill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topLeftCell="A37" zoomScale="133" zoomScaleNormal="100" zoomScaleSheetLayoutView="133" workbookViewId="0">
      <selection activeCell="A6" sqref="A6"/>
    </sheetView>
  </sheetViews>
  <sheetFormatPr defaultColWidth="9.140625" defaultRowHeight="12.75"/>
  <cols>
    <col min="1" max="1" width="52" style="7" customWidth="1"/>
    <col min="2" max="2" width="25.5703125" style="7" customWidth="1"/>
    <col min="3" max="3" width="16.5703125" style="7" hidden="1" customWidth="1"/>
    <col min="4" max="4" width="15.42578125" style="7" hidden="1" customWidth="1"/>
    <col min="5" max="5" width="16.85546875" style="7" customWidth="1"/>
    <col min="6" max="6" width="1.28515625" style="7" customWidth="1"/>
    <col min="7" max="7" width="9.140625" style="7"/>
    <col min="8" max="8" width="0" style="7" hidden="1" customWidth="1"/>
    <col min="9" max="9" width="16.5703125" style="7" hidden="1" customWidth="1"/>
    <col min="10" max="13" width="0" style="7" hidden="1" customWidth="1"/>
    <col min="14" max="16384" width="9.140625" style="7"/>
  </cols>
  <sheetData>
    <row r="1" spans="1:11">
      <c r="B1" s="25" t="s">
        <v>86</v>
      </c>
    </row>
    <row r="2" spans="1:11">
      <c r="B2" s="21" t="s">
        <v>79</v>
      </c>
    </row>
    <row r="3" spans="1:11">
      <c r="B3" s="42"/>
    </row>
    <row r="4" spans="1:11">
      <c r="B4" s="42"/>
    </row>
    <row r="5" spans="1:11">
      <c r="B5" s="42"/>
    </row>
    <row r="6" spans="1:11">
      <c r="B6" s="42"/>
    </row>
    <row r="7" spans="1:11">
      <c r="B7" s="25" t="s">
        <v>82</v>
      </c>
    </row>
    <row r="8" spans="1:11">
      <c r="B8" s="21" t="s">
        <v>79</v>
      </c>
    </row>
    <row r="9" spans="1:11">
      <c r="B9" s="21" t="s">
        <v>80</v>
      </c>
      <c r="D9" s="25"/>
    </row>
    <row r="10" spans="1:11">
      <c r="B10" s="21" t="s">
        <v>81</v>
      </c>
      <c r="D10" s="21"/>
    </row>
    <row r="11" spans="1:11">
      <c r="B11" s="41"/>
      <c r="D11" s="21"/>
    </row>
    <row r="12" spans="1:11" ht="27.75" customHeight="1">
      <c r="A12" s="43" t="s">
        <v>83</v>
      </c>
      <c r="B12" s="43"/>
      <c r="C12" s="43"/>
      <c r="D12" s="44"/>
      <c r="E12" s="44"/>
    </row>
    <row r="13" spans="1:11" ht="14.25" customHeight="1">
      <c r="A13" s="8"/>
      <c r="B13" s="8"/>
      <c r="C13" s="8"/>
      <c r="D13" s="9"/>
      <c r="E13" s="9"/>
    </row>
    <row r="14" spans="1:11" ht="40.5" customHeight="1">
      <c r="A14" s="10" t="s">
        <v>0</v>
      </c>
      <c r="B14" s="10" t="s">
        <v>54</v>
      </c>
      <c r="C14" s="2" t="s">
        <v>71</v>
      </c>
      <c r="D14" s="2" t="s">
        <v>66</v>
      </c>
      <c r="E14" s="2" t="s">
        <v>71</v>
      </c>
      <c r="I14" s="2" t="s">
        <v>78</v>
      </c>
    </row>
    <row r="15" spans="1:11">
      <c r="A15" s="11">
        <v>1</v>
      </c>
      <c r="B15" s="11">
        <v>2</v>
      </c>
      <c r="C15" s="3">
        <v>3</v>
      </c>
      <c r="D15" s="3">
        <v>4</v>
      </c>
      <c r="E15" s="3">
        <v>3</v>
      </c>
      <c r="I15" s="3">
        <v>3</v>
      </c>
    </row>
    <row r="16" spans="1:11" ht="28.15" customHeight="1">
      <c r="A16" s="26" t="s">
        <v>1</v>
      </c>
      <c r="B16" s="27" t="s">
        <v>2</v>
      </c>
      <c r="C16" s="28">
        <f>C17-C19</f>
        <v>3272813.3999999985</v>
      </c>
      <c r="D16" s="28">
        <f t="shared" ref="D16:E16" si="0">D17-D19</f>
        <v>0</v>
      </c>
      <c r="E16" s="28">
        <f t="shared" si="0"/>
        <v>3272813.3999999985</v>
      </c>
      <c r="I16" s="28">
        <v>3272813.3999999985</v>
      </c>
      <c r="K16" s="40">
        <f>E16-I16</f>
        <v>0</v>
      </c>
    </row>
    <row r="17" spans="1:11" ht="29.45" customHeight="1">
      <c r="A17" s="29" t="s">
        <v>3</v>
      </c>
      <c r="B17" s="12" t="s">
        <v>4</v>
      </c>
      <c r="C17" s="4">
        <f>C18</f>
        <v>29372813.399999999</v>
      </c>
      <c r="D17" s="4">
        <f t="shared" ref="D17:E17" si="1">D18</f>
        <v>0</v>
      </c>
      <c r="E17" s="4">
        <f t="shared" si="1"/>
        <v>29372813.399999999</v>
      </c>
      <c r="I17" s="4">
        <v>29372813.399999999</v>
      </c>
      <c r="K17" s="7">
        <f t="shared" ref="K17:K56" si="2">E17-I17</f>
        <v>0</v>
      </c>
    </row>
    <row r="18" spans="1:11" ht="39.75" customHeight="1">
      <c r="A18" s="13" t="s">
        <v>58</v>
      </c>
      <c r="B18" s="12" t="s">
        <v>5</v>
      </c>
      <c r="C18" s="4">
        <v>29372813.399999999</v>
      </c>
      <c r="D18" s="4"/>
      <c r="E18" s="4">
        <f t="shared" ref="E18:E41" si="3">C18+D18</f>
        <v>29372813.399999999</v>
      </c>
      <c r="I18" s="4">
        <v>29372813.399999999</v>
      </c>
      <c r="K18" s="7">
        <f t="shared" si="2"/>
        <v>0</v>
      </c>
    </row>
    <row r="19" spans="1:11" ht="30.75" customHeight="1">
      <c r="A19" s="29" t="s">
        <v>6</v>
      </c>
      <c r="B19" s="12" t="s">
        <v>7</v>
      </c>
      <c r="C19" s="4">
        <f>C20</f>
        <v>26100000</v>
      </c>
      <c r="D19" s="4">
        <f t="shared" ref="D19:E19" si="4">D20</f>
        <v>0</v>
      </c>
      <c r="E19" s="4">
        <f t="shared" si="4"/>
        <v>26100000</v>
      </c>
      <c r="I19" s="4">
        <v>26100000</v>
      </c>
      <c r="K19" s="7">
        <f t="shared" si="2"/>
        <v>0</v>
      </c>
    </row>
    <row r="20" spans="1:11" ht="40.9" customHeight="1">
      <c r="A20" s="14" t="s">
        <v>59</v>
      </c>
      <c r="B20" s="15" t="s">
        <v>8</v>
      </c>
      <c r="C20" s="4">
        <v>26100000</v>
      </c>
      <c r="D20" s="4"/>
      <c r="E20" s="4">
        <f t="shared" si="3"/>
        <v>26100000</v>
      </c>
      <c r="I20" s="4">
        <v>26100000</v>
      </c>
      <c r="K20" s="7">
        <f t="shared" si="2"/>
        <v>0</v>
      </c>
    </row>
    <row r="21" spans="1:11" ht="36" customHeight="1">
      <c r="A21" s="26" t="s">
        <v>85</v>
      </c>
      <c r="B21" s="30" t="s">
        <v>9</v>
      </c>
      <c r="C21" s="28">
        <f>C23-C26</f>
        <v>-577474.19999999925</v>
      </c>
      <c r="D21" s="28">
        <f t="shared" ref="D21:E21" si="5">D23-D26</f>
        <v>0</v>
      </c>
      <c r="E21" s="28">
        <f t="shared" si="5"/>
        <v>-577474.19999999925</v>
      </c>
      <c r="I21" s="28">
        <v>-577474.19999999925</v>
      </c>
      <c r="K21" s="7">
        <f t="shared" si="2"/>
        <v>0</v>
      </c>
    </row>
    <row r="22" spans="1:11" ht="44.25" customHeight="1">
      <c r="A22" s="29" t="s">
        <v>43</v>
      </c>
      <c r="B22" s="12" t="s">
        <v>44</v>
      </c>
      <c r="C22" s="31">
        <f>C23-C26</f>
        <v>-577474.19999999925</v>
      </c>
      <c r="D22" s="31">
        <f t="shared" ref="D22:E22" si="6">D23-D26</f>
        <v>0</v>
      </c>
      <c r="E22" s="31">
        <f t="shared" si="6"/>
        <v>-577474.19999999925</v>
      </c>
      <c r="I22" s="31">
        <v>-577474.19999999925</v>
      </c>
      <c r="K22" s="7">
        <f t="shared" si="2"/>
        <v>0</v>
      </c>
    </row>
    <row r="23" spans="1:11" ht="42" customHeight="1">
      <c r="A23" s="29" t="s">
        <v>10</v>
      </c>
      <c r="B23" s="12" t="s">
        <v>45</v>
      </c>
      <c r="C23" s="4">
        <f>C24</f>
        <v>22669372.800000001</v>
      </c>
      <c r="D23" s="4">
        <f t="shared" ref="D23:E24" si="7">D24</f>
        <v>0</v>
      </c>
      <c r="E23" s="4">
        <f t="shared" si="7"/>
        <v>22669372.800000001</v>
      </c>
      <c r="I23" s="4">
        <v>22669372.800000001</v>
      </c>
      <c r="K23" s="7">
        <f t="shared" si="2"/>
        <v>0</v>
      </c>
    </row>
    <row r="24" spans="1:11" ht="40.5" customHeight="1">
      <c r="A24" s="13" t="s">
        <v>60</v>
      </c>
      <c r="B24" s="12" t="s">
        <v>46</v>
      </c>
      <c r="C24" s="4">
        <f>C25</f>
        <v>22669372.800000001</v>
      </c>
      <c r="D24" s="4">
        <f t="shared" si="7"/>
        <v>0</v>
      </c>
      <c r="E24" s="4">
        <f t="shared" si="7"/>
        <v>22669372.800000001</v>
      </c>
      <c r="I24" s="4">
        <v>22669372.800000001</v>
      </c>
      <c r="K24" s="7">
        <f t="shared" si="2"/>
        <v>0</v>
      </c>
    </row>
    <row r="25" spans="1:11" ht="40.5" customHeight="1">
      <c r="A25" s="16" t="s">
        <v>55</v>
      </c>
      <c r="B25" s="12"/>
      <c r="C25" s="4">
        <v>22669372.800000001</v>
      </c>
      <c r="D25" s="4"/>
      <c r="E25" s="4">
        <f t="shared" si="3"/>
        <v>22669372.800000001</v>
      </c>
      <c r="I25" s="4">
        <v>22669372.800000001</v>
      </c>
      <c r="K25" s="7">
        <f t="shared" si="2"/>
        <v>0</v>
      </c>
    </row>
    <row r="26" spans="1:11" ht="41.25" customHeight="1">
      <c r="A26" s="29" t="s">
        <v>11</v>
      </c>
      <c r="B26" s="12" t="s">
        <v>47</v>
      </c>
      <c r="C26" s="4">
        <f>C27</f>
        <v>23246847</v>
      </c>
      <c r="D26" s="4">
        <f t="shared" ref="D26:E26" si="8">D27</f>
        <v>0</v>
      </c>
      <c r="E26" s="4">
        <f t="shared" si="8"/>
        <v>23246847</v>
      </c>
      <c r="I26" s="4">
        <v>23246847</v>
      </c>
      <c r="K26" s="7">
        <f t="shared" si="2"/>
        <v>0</v>
      </c>
    </row>
    <row r="27" spans="1:11" ht="42" customHeight="1">
      <c r="A27" s="13" t="s">
        <v>61</v>
      </c>
      <c r="B27" s="12" t="s">
        <v>48</v>
      </c>
      <c r="C27" s="4">
        <f>C28+C29+C30+C31+C32</f>
        <v>23246847</v>
      </c>
      <c r="D27" s="4">
        <f t="shared" ref="D27:E27" si="9">D28+D29+D30+D31+D32</f>
        <v>0</v>
      </c>
      <c r="E27" s="4">
        <f t="shared" si="9"/>
        <v>23246847</v>
      </c>
      <c r="I27" s="4">
        <v>23246847</v>
      </c>
      <c r="K27" s="7">
        <f t="shared" si="2"/>
        <v>0</v>
      </c>
    </row>
    <row r="28" spans="1:11" ht="42.75" customHeight="1">
      <c r="A28" s="16" t="s">
        <v>56</v>
      </c>
      <c r="B28" s="12"/>
      <c r="C28" s="4">
        <f>C25</f>
        <v>22669372.800000001</v>
      </c>
      <c r="D28" s="4">
        <f t="shared" ref="D28:E28" si="10">D25</f>
        <v>0</v>
      </c>
      <c r="E28" s="4">
        <f t="shared" si="10"/>
        <v>22669372.800000001</v>
      </c>
      <c r="I28" s="4">
        <v>22669372.800000001</v>
      </c>
      <c r="K28" s="7">
        <f t="shared" si="2"/>
        <v>0</v>
      </c>
    </row>
    <row r="29" spans="1:11" ht="102" customHeight="1">
      <c r="A29" s="16" t="s">
        <v>67</v>
      </c>
      <c r="B29" s="12"/>
      <c r="C29" s="22">
        <v>15000</v>
      </c>
      <c r="D29" s="22"/>
      <c r="E29" s="22">
        <f t="shared" si="3"/>
        <v>15000</v>
      </c>
      <c r="I29" s="22">
        <v>15000</v>
      </c>
      <c r="K29" s="7">
        <f t="shared" si="2"/>
        <v>0</v>
      </c>
    </row>
    <row r="30" spans="1:11" ht="101.25" customHeight="1">
      <c r="A30" s="16" t="s">
        <v>68</v>
      </c>
      <c r="B30" s="12"/>
      <c r="C30" s="22">
        <v>253824.2</v>
      </c>
      <c r="D30" s="22"/>
      <c r="E30" s="22">
        <f t="shared" si="3"/>
        <v>253824.2</v>
      </c>
      <c r="I30" s="22">
        <v>253824.2</v>
      </c>
      <c r="K30" s="7">
        <f t="shared" si="2"/>
        <v>0</v>
      </c>
    </row>
    <row r="31" spans="1:11" ht="103.5" customHeight="1">
      <c r="A31" s="16" t="s">
        <v>69</v>
      </c>
      <c r="B31" s="12"/>
      <c r="C31" s="22">
        <v>289969.59999999998</v>
      </c>
      <c r="D31" s="22"/>
      <c r="E31" s="22">
        <f t="shared" si="3"/>
        <v>289969.59999999998</v>
      </c>
      <c r="I31" s="22">
        <v>289969.59999999998</v>
      </c>
      <c r="K31" s="7">
        <f t="shared" si="2"/>
        <v>0</v>
      </c>
    </row>
    <row r="32" spans="1:11" ht="105" customHeight="1">
      <c r="A32" s="16" t="s">
        <v>70</v>
      </c>
      <c r="B32" s="12"/>
      <c r="C32" s="4">
        <v>18680.400000000001</v>
      </c>
      <c r="D32" s="4"/>
      <c r="E32" s="4">
        <f t="shared" si="3"/>
        <v>18680.400000000001</v>
      </c>
      <c r="I32" s="4">
        <v>18680.400000000001</v>
      </c>
      <c r="K32" s="7">
        <f t="shared" si="2"/>
        <v>0</v>
      </c>
    </row>
    <row r="33" spans="1:11" ht="27.75" customHeight="1">
      <c r="A33" s="26" t="s">
        <v>62</v>
      </c>
      <c r="B33" s="27" t="s">
        <v>12</v>
      </c>
      <c r="C33" s="28">
        <f>C38-C34</f>
        <v>2185971.0999999642</v>
      </c>
      <c r="D33" s="28">
        <f>D38-D34</f>
        <v>0</v>
      </c>
      <c r="E33" s="28">
        <f t="shared" ref="E33" si="11">E38-E34</f>
        <v>2185971.0999999642</v>
      </c>
      <c r="I33" s="28">
        <v>2185971.0999999642</v>
      </c>
      <c r="K33" s="7">
        <f t="shared" si="2"/>
        <v>0</v>
      </c>
    </row>
    <row r="34" spans="1:11" ht="15.75" customHeight="1">
      <c r="A34" s="29" t="s">
        <v>13</v>
      </c>
      <c r="B34" s="32" t="s">
        <v>14</v>
      </c>
      <c r="C34" s="4">
        <f t="shared" ref="C34:E36" si="12">C35</f>
        <v>142838215.5</v>
      </c>
      <c r="D34" s="4">
        <f t="shared" si="12"/>
        <v>1208343</v>
      </c>
      <c r="E34" s="4">
        <f t="shared" si="12"/>
        <v>144046558.5</v>
      </c>
      <c r="I34" s="4">
        <v>139598419</v>
      </c>
      <c r="K34" s="7">
        <f t="shared" si="2"/>
        <v>4448139.5</v>
      </c>
    </row>
    <row r="35" spans="1:11" ht="16.5" customHeight="1">
      <c r="A35" s="29" t="s">
        <v>15</v>
      </c>
      <c r="B35" s="12" t="s">
        <v>16</v>
      </c>
      <c r="C35" s="4">
        <f t="shared" si="12"/>
        <v>142838215.5</v>
      </c>
      <c r="D35" s="4">
        <f t="shared" si="12"/>
        <v>1208343</v>
      </c>
      <c r="E35" s="4">
        <f t="shared" si="12"/>
        <v>144046558.5</v>
      </c>
      <c r="I35" s="4">
        <v>139598419</v>
      </c>
      <c r="K35" s="7">
        <f t="shared" si="2"/>
        <v>4448139.5</v>
      </c>
    </row>
    <row r="36" spans="1:11" ht="15" customHeight="1">
      <c r="A36" s="29" t="s">
        <v>17</v>
      </c>
      <c r="B36" s="12" t="s">
        <v>18</v>
      </c>
      <c r="C36" s="4">
        <f t="shared" si="12"/>
        <v>142838215.5</v>
      </c>
      <c r="D36" s="4">
        <f t="shared" si="12"/>
        <v>1208343</v>
      </c>
      <c r="E36" s="4">
        <f t="shared" si="12"/>
        <v>144046558.5</v>
      </c>
      <c r="I36" s="4">
        <v>139598419</v>
      </c>
      <c r="K36" s="7">
        <f t="shared" si="2"/>
        <v>4448139.5</v>
      </c>
    </row>
    <row r="37" spans="1:11" ht="27" customHeight="1">
      <c r="A37" s="13" t="s">
        <v>63</v>
      </c>
      <c r="B37" s="12" t="s">
        <v>19</v>
      </c>
      <c r="C37" s="4">
        <v>142838215.5</v>
      </c>
      <c r="D37" s="4">
        <f>1208343+D17+D23+D43+D50</f>
        <v>1208343</v>
      </c>
      <c r="E37" s="4">
        <f t="shared" si="3"/>
        <v>144046558.5</v>
      </c>
      <c r="I37" s="4">
        <v>139598419</v>
      </c>
      <c r="K37" s="7">
        <f t="shared" si="2"/>
        <v>4448139.5</v>
      </c>
    </row>
    <row r="38" spans="1:11" ht="16.5" customHeight="1">
      <c r="A38" s="29" t="s">
        <v>20</v>
      </c>
      <c r="B38" s="12" t="s">
        <v>21</v>
      </c>
      <c r="C38" s="4">
        <f t="shared" ref="C38:E40" si="13">C39</f>
        <v>145024186.59999996</v>
      </c>
      <c r="D38" s="4">
        <f t="shared" si="13"/>
        <v>1208343</v>
      </c>
      <c r="E38" s="4">
        <f t="shared" si="13"/>
        <v>146232529.59999996</v>
      </c>
      <c r="I38" s="4">
        <v>141784390.09999996</v>
      </c>
      <c r="K38" s="7">
        <f t="shared" si="2"/>
        <v>4448139.5</v>
      </c>
    </row>
    <row r="39" spans="1:11" ht="17.25" customHeight="1">
      <c r="A39" s="29" t="s">
        <v>22</v>
      </c>
      <c r="B39" s="12" t="s">
        <v>23</v>
      </c>
      <c r="C39" s="4">
        <f t="shared" si="13"/>
        <v>145024186.59999996</v>
      </c>
      <c r="D39" s="4">
        <f t="shared" si="13"/>
        <v>1208343</v>
      </c>
      <c r="E39" s="4">
        <f t="shared" si="13"/>
        <v>146232529.59999996</v>
      </c>
      <c r="I39" s="4">
        <v>141784390.09999996</v>
      </c>
      <c r="K39" s="7">
        <f t="shared" si="2"/>
        <v>4448139.5</v>
      </c>
    </row>
    <row r="40" spans="1:11" ht="18" customHeight="1">
      <c r="A40" s="29" t="s">
        <v>24</v>
      </c>
      <c r="B40" s="12" t="s">
        <v>25</v>
      </c>
      <c r="C40" s="4">
        <f t="shared" si="13"/>
        <v>145024186.59999996</v>
      </c>
      <c r="D40" s="4">
        <f t="shared" si="13"/>
        <v>1208343</v>
      </c>
      <c r="E40" s="4">
        <f t="shared" si="13"/>
        <v>146232529.59999996</v>
      </c>
      <c r="I40" s="4">
        <v>141784390.09999996</v>
      </c>
      <c r="K40" s="7">
        <f t="shared" si="2"/>
        <v>4448139.5</v>
      </c>
    </row>
    <row r="41" spans="1:11" ht="29.25" customHeight="1">
      <c r="A41" s="14" t="s">
        <v>64</v>
      </c>
      <c r="B41" s="15" t="s">
        <v>26</v>
      </c>
      <c r="C41" s="4">
        <v>145024186.59999996</v>
      </c>
      <c r="D41" s="4">
        <f>1208343+D19+D26+D46</f>
        <v>1208343</v>
      </c>
      <c r="E41" s="4">
        <f t="shared" si="3"/>
        <v>146232529.59999996</v>
      </c>
      <c r="I41" s="4">
        <v>141784390.09999996</v>
      </c>
      <c r="K41" s="7">
        <f t="shared" si="2"/>
        <v>4448139.5</v>
      </c>
    </row>
    <row r="42" spans="1:11" ht="31.9" customHeight="1">
      <c r="A42" s="33" t="s">
        <v>27</v>
      </c>
      <c r="B42" s="34" t="s">
        <v>28</v>
      </c>
      <c r="C42" s="6">
        <f>C43-C46+C50+C53</f>
        <v>-453405.9</v>
      </c>
      <c r="D42" s="6">
        <f>D43-D46+D50+D53</f>
        <v>0</v>
      </c>
      <c r="E42" s="6">
        <f>E43-E46+E50+E53</f>
        <v>-453405.9</v>
      </c>
      <c r="I42" s="6">
        <v>-453405.9</v>
      </c>
      <c r="K42" s="7">
        <f t="shared" si="2"/>
        <v>0</v>
      </c>
    </row>
    <row r="43" spans="1:11" ht="31.5" customHeight="1">
      <c r="A43" s="26" t="s">
        <v>29</v>
      </c>
      <c r="B43" s="30" t="s">
        <v>30</v>
      </c>
      <c r="C43" s="28">
        <f t="shared" ref="C43:E44" si="14">C44</f>
        <v>1100000</v>
      </c>
      <c r="D43" s="28">
        <f t="shared" si="14"/>
        <v>0</v>
      </c>
      <c r="E43" s="28">
        <f t="shared" si="14"/>
        <v>1100000</v>
      </c>
      <c r="I43" s="28">
        <v>1100000</v>
      </c>
      <c r="K43" s="7">
        <f t="shared" si="2"/>
        <v>0</v>
      </c>
    </row>
    <row r="44" spans="1:11" ht="43.15" customHeight="1">
      <c r="A44" s="35" t="s">
        <v>31</v>
      </c>
      <c r="B44" s="17" t="s">
        <v>32</v>
      </c>
      <c r="C44" s="5">
        <f t="shared" si="14"/>
        <v>1100000</v>
      </c>
      <c r="D44" s="5">
        <f t="shared" si="14"/>
        <v>0</v>
      </c>
      <c r="E44" s="5">
        <f t="shared" si="14"/>
        <v>1100000</v>
      </c>
      <c r="I44" s="5">
        <v>1100000</v>
      </c>
      <c r="K44" s="7">
        <f t="shared" si="2"/>
        <v>0</v>
      </c>
    </row>
    <row r="45" spans="1:11" ht="41.25" customHeight="1">
      <c r="A45" s="14" t="s">
        <v>65</v>
      </c>
      <c r="B45" s="15" t="s">
        <v>33</v>
      </c>
      <c r="C45" s="4">
        <v>1100000</v>
      </c>
      <c r="D45" s="4"/>
      <c r="E45" s="4">
        <f t="shared" ref="E45:E49" si="15">C45+D45</f>
        <v>1100000</v>
      </c>
      <c r="I45" s="4">
        <v>1100000</v>
      </c>
      <c r="K45" s="7">
        <f t="shared" si="2"/>
        <v>0</v>
      </c>
    </row>
    <row r="46" spans="1:11" ht="19.5" customHeight="1">
      <c r="A46" s="26" t="s">
        <v>50</v>
      </c>
      <c r="B46" s="30" t="s">
        <v>35</v>
      </c>
      <c r="C46" s="28">
        <f>C48</f>
        <v>486000</v>
      </c>
      <c r="D46" s="28">
        <f t="shared" ref="D46:E46" si="16">D48</f>
        <v>0</v>
      </c>
      <c r="E46" s="28">
        <f t="shared" si="16"/>
        <v>486000</v>
      </c>
      <c r="I46" s="28">
        <v>486000</v>
      </c>
      <c r="K46" s="7">
        <f t="shared" si="2"/>
        <v>0</v>
      </c>
    </row>
    <row r="47" spans="1:11" ht="29.25" customHeight="1">
      <c r="A47" s="29" t="s">
        <v>34</v>
      </c>
      <c r="B47" s="12" t="s">
        <v>49</v>
      </c>
      <c r="C47" s="31">
        <f t="shared" ref="C47:E48" si="17">C48</f>
        <v>486000</v>
      </c>
      <c r="D47" s="31">
        <f t="shared" si="17"/>
        <v>0</v>
      </c>
      <c r="E47" s="31">
        <f t="shared" si="17"/>
        <v>486000</v>
      </c>
      <c r="I47" s="31">
        <v>486000</v>
      </c>
      <c r="K47" s="7">
        <f t="shared" si="2"/>
        <v>0</v>
      </c>
    </row>
    <row r="48" spans="1:11" ht="87.75" customHeight="1">
      <c r="A48" s="36" t="s">
        <v>41</v>
      </c>
      <c r="B48" s="12" t="s">
        <v>51</v>
      </c>
      <c r="C48" s="4">
        <f t="shared" si="17"/>
        <v>486000</v>
      </c>
      <c r="D48" s="4">
        <f t="shared" si="17"/>
        <v>0</v>
      </c>
      <c r="E48" s="4">
        <f t="shared" si="17"/>
        <v>486000</v>
      </c>
      <c r="I48" s="4">
        <v>486000</v>
      </c>
      <c r="K48" s="7">
        <f t="shared" si="2"/>
        <v>0</v>
      </c>
    </row>
    <row r="49" spans="1:11" ht="98.25" customHeight="1">
      <c r="A49" s="18" t="s">
        <v>53</v>
      </c>
      <c r="B49" s="15" t="s">
        <v>52</v>
      </c>
      <c r="C49" s="4">
        <v>486000</v>
      </c>
      <c r="D49" s="4"/>
      <c r="E49" s="4">
        <f t="shared" si="15"/>
        <v>486000</v>
      </c>
      <c r="I49" s="4">
        <v>486000</v>
      </c>
      <c r="K49" s="7">
        <f t="shared" si="2"/>
        <v>0</v>
      </c>
    </row>
    <row r="50" spans="1:11" ht="28.5" customHeight="1">
      <c r="A50" s="26" t="s">
        <v>36</v>
      </c>
      <c r="B50" s="30" t="s">
        <v>37</v>
      </c>
      <c r="C50" s="28">
        <f t="shared" ref="C50:E51" si="18">C51</f>
        <v>2594.1</v>
      </c>
      <c r="D50" s="28">
        <f t="shared" si="18"/>
        <v>0</v>
      </c>
      <c r="E50" s="28">
        <f t="shared" si="18"/>
        <v>2594.1</v>
      </c>
      <c r="I50" s="28">
        <v>2594.1</v>
      </c>
      <c r="K50" s="7">
        <f t="shared" si="2"/>
        <v>0</v>
      </c>
    </row>
    <row r="51" spans="1:11" ht="28.9" customHeight="1">
      <c r="A51" s="29" t="s">
        <v>38</v>
      </c>
      <c r="B51" s="12" t="s">
        <v>39</v>
      </c>
      <c r="C51" s="4">
        <f t="shared" si="18"/>
        <v>2594.1</v>
      </c>
      <c r="D51" s="4">
        <f t="shared" si="18"/>
        <v>0</v>
      </c>
      <c r="E51" s="4">
        <f t="shared" si="18"/>
        <v>2594.1</v>
      </c>
      <c r="I51" s="4">
        <v>2594.1</v>
      </c>
      <c r="K51" s="7">
        <f t="shared" si="2"/>
        <v>0</v>
      </c>
    </row>
    <row r="52" spans="1:11" ht="45" customHeight="1">
      <c r="A52" s="23" t="s">
        <v>57</v>
      </c>
      <c r="B52" s="17" t="s">
        <v>40</v>
      </c>
      <c r="C52" s="5">
        <v>2594.1</v>
      </c>
      <c r="D52" s="5"/>
      <c r="E52" s="5">
        <f t="shared" ref="E52:E56" si="19">C52+D52</f>
        <v>2594.1</v>
      </c>
      <c r="I52" s="5">
        <v>2594.1</v>
      </c>
      <c r="K52" s="7">
        <f t="shared" si="2"/>
        <v>0</v>
      </c>
    </row>
    <row r="53" spans="1:11" ht="33" customHeight="1">
      <c r="A53" s="26" t="s">
        <v>72</v>
      </c>
      <c r="B53" s="30" t="s">
        <v>73</v>
      </c>
      <c r="C53" s="37">
        <f t="shared" ref="C53:E54" si="20">C54</f>
        <v>-1070000</v>
      </c>
      <c r="D53" s="37">
        <f t="shared" si="20"/>
        <v>0</v>
      </c>
      <c r="E53" s="37">
        <f t="shared" si="20"/>
        <v>-1070000</v>
      </c>
      <c r="I53" s="37">
        <v>-1070000</v>
      </c>
      <c r="K53" s="7">
        <f t="shared" si="2"/>
        <v>0</v>
      </c>
    </row>
    <row r="54" spans="1:11" ht="67.5" customHeight="1">
      <c r="A54" s="38" t="s">
        <v>74</v>
      </c>
      <c r="B54" s="39" t="s">
        <v>77</v>
      </c>
      <c r="C54" s="4">
        <f t="shared" si="20"/>
        <v>-1070000</v>
      </c>
      <c r="D54" s="4">
        <f t="shared" si="20"/>
        <v>0</v>
      </c>
      <c r="E54" s="4">
        <f t="shared" si="20"/>
        <v>-1070000</v>
      </c>
      <c r="I54" s="4">
        <v>-1070000</v>
      </c>
      <c r="K54" s="7">
        <f t="shared" si="2"/>
        <v>0</v>
      </c>
    </row>
    <row r="55" spans="1:11" ht="47.25" customHeight="1">
      <c r="A55" s="14" t="s">
        <v>75</v>
      </c>
      <c r="B55" s="24" t="s">
        <v>76</v>
      </c>
      <c r="C55" s="20">
        <v>-1070000</v>
      </c>
      <c r="D55" s="20"/>
      <c r="E55" s="20">
        <f t="shared" si="19"/>
        <v>-1070000</v>
      </c>
      <c r="I55" s="20">
        <v>-1070000</v>
      </c>
      <c r="K55" s="7">
        <f t="shared" si="2"/>
        <v>0</v>
      </c>
    </row>
    <row r="56" spans="1:11" ht="25.5" customHeight="1">
      <c r="A56" s="1" t="s">
        <v>42</v>
      </c>
      <c r="B56" s="19"/>
      <c r="C56" s="6">
        <f>C16+C21+C33+C42</f>
        <v>4427904.3999999631</v>
      </c>
      <c r="D56" s="6">
        <f>D16+D21+D33+D42</f>
        <v>0</v>
      </c>
      <c r="E56" s="6">
        <f t="shared" si="19"/>
        <v>4427904.3999999631</v>
      </c>
      <c r="F56" s="7" t="s">
        <v>84</v>
      </c>
      <c r="I56" s="6">
        <v>4427904.3999999631</v>
      </c>
      <c r="K56" s="7">
        <f t="shared" si="2"/>
        <v>0</v>
      </c>
    </row>
  </sheetData>
  <mergeCells count="1">
    <mergeCell ref="A12:E12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85" fitToHeight="2" orientation="portrait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2019-11-13T14:23:00Z</cp:lastPrinted>
  <dcterms:created xsi:type="dcterms:W3CDTF">1996-10-08T23:32:33Z</dcterms:created>
  <dcterms:modified xsi:type="dcterms:W3CDTF">2019-11-24T14:16:18Z</dcterms:modified>
</cp:coreProperties>
</file>