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1840" windowHeight="13170"/>
  </bookViews>
  <sheets>
    <sheet name="Лист1" sheetId="1" r:id="rId1"/>
  </sheets>
  <definedNames>
    <definedName name="_xlnm.Print_Area" localSheetId="0">Лист1!$A$1:$L$52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2" i="1"/>
  <c r="H42"/>
  <c r="H33" l="1"/>
  <c r="H50" s="1"/>
  <c r="I33"/>
  <c r="I50"/>
  <c r="G33"/>
  <c r="G50" s="1"/>
  <c r="F48" l="1"/>
  <c r="F50"/>
  <c r="K12"/>
  <c r="K13"/>
  <c r="K11"/>
  <c r="F49" l="1"/>
  <c r="E50"/>
  <c r="K45" l="1"/>
  <c r="K44"/>
  <c r="K43"/>
  <c r="K32"/>
  <c r="K31"/>
  <c r="K18"/>
  <c r="K16"/>
  <c r="K15"/>
  <c r="K10"/>
  <c r="K9"/>
  <c r="K8"/>
  <c r="K7"/>
  <c r="K50" l="1"/>
</calcChain>
</file>

<file path=xl/sharedStrings.xml><?xml version="1.0" encoding="utf-8"?>
<sst xmlns="http://schemas.openxmlformats.org/spreadsheetml/2006/main" count="137" uniqueCount="97">
  <si>
    <t>последующие</t>
  </si>
  <si>
    <t>сумма контракта</t>
  </si>
  <si>
    <t>срок исполнения</t>
  </si>
  <si>
    <t>-</t>
  </si>
  <si>
    <t>ГК-14/362/2017</t>
  </si>
  <si>
    <t>ГК-38/362/2017</t>
  </si>
  <si>
    <t>ГК-62/362/2017</t>
  </si>
  <si>
    <t>ГК-75/362/2017</t>
  </si>
  <si>
    <t>ГК-66/124134135136/2017 от 13.09.2017</t>
  </si>
  <si>
    <t>ИП Николаев А.И.</t>
  </si>
  <si>
    <t>3 года</t>
  </si>
  <si>
    <t>ГК-57/509/2017</t>
  </si>
  <si>
    <t>ИП Кузнецова Ю.В.</t>
  </si>
  <si>
    <t>ГК-58/516/2017</t>
  </si>
  <si>
    <t>ИП Кузнецова</t>
  </si>
  <si>
    <t>144, 145, 148, 260, 262</t>
  </si>
  <si>
    <t>закупка не состоялась</t>
  </si>
  <si>
    <t>ГК-56/104/2017</t>
  </si>
  <si>
    <t>ООО Престиж</t>
  </si>
  <si>
    <t>ГК-95/507521607621625/2017 от 28.11.2017</t>
  </si>
  <si>
    <t>ООО Малавто</t>
  </si>
  <si>
    <t>7 лет</t>
  </si>
  <si>
    <t>ГК-96/511609611857/2017 от 28.11.2017</t>
  </si>
  <si>
    <t>ГК-102/153163515527530/2017 от 15.12.2017</t>
  </si>
  <si>
    <t>АТП</t>
  </si>
  <si>
    <t>ГК-103/321355844/2017 от 21.12.2017</t>
  </si>
  <si>
    <t>ООО Норд Авто</t>
  </si>
  <si>
    <t>ГК-104/849869/2017 от 20.12.2017</t>
  </si>
  <si>
    <t>ИП Бойко</t>
  </si>
  <si>
    <t>5 лет</t>
  </si>
  <si>
    <t>ГК-106/362363364369/2017 от 19.12.2017</t>
  </si>
  <si>
    <t>ИП Андреев</t>
  </si>
  <si>
    <t>ГК-107/305352821835/2017</t>
  </si>
  <si>
    <t>ИП Ерженинов</t>
  </si>
  <si>
    <t>108, 111, 113, 512, 513</t>
  </si>
  <si>
    <t>ГК-9/156160170/2018</t>
  </si>
  <si>
    <t>АТП-1</t>
  </si>
  <si>
    <t>ГК-10/317318/2018</t>
  </si>
  <si>
    <t>ИП Мишин</t>
  </si>
  <si>
    <t>ГК-12/306308350/2018</t>
  </si>
  <si>
    <t>ГК-11/109114116117/2018</t>
  </si>
  <si>
    <t>ООО Ресурсавто</t>
  </si>
  <si>
    <t>ГК-13/110115125/2018</t>
  </si>
  <si>
    <t>ООО СеверТрансАвто</t>
  </si>
  <si>
    <t>ГК-16/120/2018</t>
  </si>
  <si>
    <t>ИП Кузнецов</t>
  </si>
  <si>
    <t>ГК-17/401402403404/2018</t>
  </si>
  <si>
    <t>ООО Мирнинская пассажирская компания</t>
  </si>
  <si>
    <t>ГК-14/360368/2018</t>
  </si>
  <si>
    <t>ИП Ноженко Е.П.</t>
  </si>
  <si>
    <t>ГК-15/312314315322/2018</t>
  </si>
  <si>
    <t>ИП Махин</t>
  </si>
  <si>
    <t>921,976 маршрут</t>
  </si>
  <si>
    <t xml:space="preserve">ГК-18/153163515527530/2018 </t>
  </si>
  <si>
    <t>Торговый сервис центр «Северный автобус</t>
  </si>
  <si>
    <t>ГК-20/144145144э260262/2018</t>
  </si>
  <si>
    <t>ООО Автоперевозки</t>
  </si>
  <si>
    <t>ГК-21/502521602/2018</t>
  </si>
  <si>
    <t>ООО Норд Эспресс</t>
  </si>
  <si>
    <t>ГК-19/133138138э150/2018</t>
  </si>
  <si>
    <t>ГК-4/501503525601603901/2019</t>
  </si>
  <si>
    <t>ООО ТФ Ветерок</t>
  </si>
  <si>
    <t>ГК-1/616/2019</t>
  </si>
  <si>
    <t>ГК-2/976/2019</t>
  </si>
  <si>
    <t>ГК-5/265267/2019</t>
  </si>
  <si>
    <t>ГК-6/519520/2019</t>
  </si>
  <si>
    <t>ГК-3/105106/2019</t>
  </si>
  <si>
    <t>ИТОГО 2018 ГОД</t>
  </si>
  <si>
    <t>ВСЕГО</t>
  </si>
  <si>
    <t>ИТОГО 2019 ГОД</t>
  </si>
  <si>
    <t>ГК-22/105/2018</t>
  </si>
  <si>
    <t>ГК-24/265267/2018</t>
  </si>
  <si>
    <t>ГК-23/519/2018</t>
  </si>
  <si>
    <t>ООО Архтрансавто</t>
  </si>
  <si>
    <t>ИП Кутасевич И.И.</t>
  </si>
  <si>
    <t>ИП Павлова Н.С.</t>
  </si>
  <si>
    <t>В 2020 году истекает срок действия государственных контрактов с ИП Кузнецовой (516 маршрут) и ИП Николаевым (маршрут № 124, 134, 135, 136). Кроме того планируется расторжение с действующим перевозчиком государственного контракта по маршруту № 120.</t>
  </si>
  <si>
    <t>руб.</t>
  </si>
  <si>
    <t>Реквизиты контракта</t>
  </si>
  <si>
    <t>Наименование исполнителя</t>
  </si>
  <si>
    <t>2017 год</t>
  </si>
  <si>
    <t>2018 год</t>
  </si>
  <si>
    <t>2019 год</t>
  </si>
  <si>
    <t>2020 год</t>
  </si>
  <si>
    <t>2021 год</t>
  </si>
  <si>
    <t>2022 год</t>
  </si>
  <si>
    <t>Реквизиты распоряжения Правительства Архангельской области</t>
  </si>
  <si>
    <t>от 17.07.2017                 № 245-рп</t>
  </si>
  <si>
    <t>от 13.09.2017            № 373-рп</t>
  </si>
  <si>
    <t>от 15.03.2018                № 68-рп</t>
  </si>
  <si>
    <t>от 08.05.2018                № 149-рп</t>
  </si>
  <si>
    <t>от 29.05.2018             № 203-рп</t>
  </si>
  <si>
    <t>от 04.12.2018               № 518-рп</t>
  </si>
  <si>
    <t>нет (контракты заключены на один год)</t>
  </si>
  <si>
    <t xml:space="preserve">Заключенные долгосрочные контракты на осуществление регулярных перевозок пассажиров и багажа автомобильным транспортом                                                                                                                                 по межмуниципальным маршрутам </t>
  </si>
  <si>
    <t>Приложение № 18</t>
  </si>
  <si>
    <t>к пояснительной записке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</si>
</sst>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2" fontId="1" fillId="3" borderId="1" xfId="0" applyNumberFormat="1" applyFont="1" applyFill="1" applyBorder="1"/>
    <xf numFmtId="2" fontId="2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2" fillId="0" borderId="0" xfId="0" applyNumberFormat="1" applyFont="1"/>
    <xf numFmtId="164" fontId="2" fillId="2" borderId="1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view="pageBreakPreview" zoomScale="70" zoomScaleNormal="71" zoomScaleSheetLayoutView="70" workbookViewId="0">
      <selection activeCell="B6" sqref="B6"/>
    </sheetView>
  </sheetViews>
  <sheetFormatPr defaultColWidth="8.85546875" defaultRowHeight="15.75"/>
  <cols>
    <col min="1" max="1" width="19.5703125" style="1" customWidth="1"/>
    <col min="2" max="2" width="29.140625" style="1" customWidth="1"/>
    <col min="3" max="3" width="20.140625" style="1" customWidth="1"/>
    <col min="4" max="4" width="13.85546875" style="1" customWidth="1"/>
    <col min="5" max="5" width="14" style="1" customWidth="1"/>
    <col min="6" max="6" width="13.85546875" style="1" customWidth="1"/>
    <col min="7" max="7" width="14.7109375" style="1" customWidth="1"/>
    <col min="8" max="8" width="15.42578125" style="1" customWidth="1"/>
    <col min="9" max="9" width="14.7109375" style="1" customWidth="1"/>
    <col min="10" max="10" width="21.28515625" style="1" hidden="1" customWidth="1"/>
    <col min="11" max="11" width="13.5703125" style="1" hidden="1" customWidth="1"/>
    <col min="12" max="12" width="14" style="1" hidden="1" customWidth="1"/>
    <col min="13" max="16384" width="8.85546875" style="1"/>
  </cols>
  <sheetData>
    <row r="1" spans="1:12">
      <c r="H1" s="1" t="s">
        <v>95</v>
      </c>
    </row>
    <row r="2" spans="1:12">
      <c r="H2" s="1" t="s">
        <v>96</v>
      </c>
    </row>
    <row r="4" spans="1:12" ht="39" customHeight="1">
      <c r="A4" s="36" t="s">
        <v>94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>
      <c r="C5" s="2"/>
      <c r="D5" s="2"/>
      <c r="E5" s="2"/>
      <c r="I5" s="30" t="s">
        <v>77</v>
      </c>
    </row>
    <row r="6" spans="1:12" ht="87.6" customHeight="1">
      <c r="A6" s="31" t="s">
        <v>86</v>
      </c>
      <c r="B6" s="31" t="s">
        <v>78</v>
      </c>
      <c r="C6" s="28" t="s">
        <v>79</v>
      </c>
      <c r="D6" s="32" t="s">
        <v>80</v>
      </c>
      <c r="E6" s="28" t="s">
        <v>81</v>
      </c>
      <c r="F6" s="31" t="s">
        <v>82</v>
      </c>
      <c r="G6" s="31" t="s">
        <v>83</v>
      </c>
      <c r="H6" s="33" t="s">
        <v>84</v>
      </c>
      <c r="I6" s="33" t="s">
        <v>85</v>
      </c>
      <c r="J6" s="3" t="s">
        <v>0</v>
      </c>
      <c r="K6" s="3" t="s">
        <v>1</v>
      </c>
      <c r="L6" s="3" t="s">
        <v>2</v>
      </c>
    </row>
    <row r="7" spans="1:12">
      <c r="A7" s="39" t="s">
        <v>93</v>
      </c>
      <c r="B7" s="8" t="s">
        <v>4</v>
      </c>
      <c r="C7" s="8"/>
      <c r="D7" s="19"/>
      <c r="E7" s="20"/>
      <c r="F7" s="21">
        <v>1</v>
      </c>
      <c r="G7" s="21"/>
      <c r="H7" s="21"/>
      <c r="I7" s="21"/>
      <c r="J7" s="3"/>
      <c r="K7" s="3">
        <f>SUM(F7:H7)</f>
        <v>1</v>
      </c>
      <c r="L7" s="3"/>
    </row>
    <row r="8" spans="1:12">
      <c r="A8" s="40"/>
      <c r="B8" s="8" t="s">
        <v>5</v>
      </c>
      <c r="C8" s="8"/>
      <c r="D8" s="19"/>
      <c r="E8" s="20"/>
      <c r="F8" s="22">
        <v>1</v>
      </c>
      <c r="G8" s="21"/>
      <c r="H8" s="21"/>
      <c r="I8" s="21"/>
      <c r="J8" s="3"/>
      <c r="K8" s="3">
        <f>SUM(F8:H8)</f>
        <v>1</v>
      </c>
      <c r="L8" s="3"/>
    </row>
    <row r="9" spans="1:12">
      <c r="A9" s="40"/>
      <c r="B9" s="8" t="s">
        <v>6</v>
      </c>
      <c r="C9" s="8"/>
      <c r="D9" s="19"/>
      <c r="E9" s="20"/>
      <c r="F9" s="22">
        <v>1</v>
      </c>
      <c r="G9" s="21"/>
      <c r="H9" s="21"/>
      <c r="I9" s="21"/>
      <c r="J9" s="3"/>
      <c r="K9" s="3">
        <f>SUM(F9:H9)</f>
        <v>1</v>
      </c>
      <c r="L9" s="3"/>
    </row>
    <row r="10" spans="1:12">
      <c r="A10" s="40"/>
      <c r="B10" s="8" t="s">
        <v>7</v>
      </c>
      <c r="C10" s="8"/>
      <c r="D10" s="19"/>
      <c r="E10" s="20"/>
      <c r="F10" s="22">
        <v>1</v>
      </c>
      <c r="G10" s="21"/>
      <c r="H10" s="21"/>
      <c r="I10" s="21"/>
      <c r="J10" s="3"/>
      <c r="K10" s="3">
        <f>SUM(F10:H10)</f>
        <v>1</v>
      </c>
      <c r="L10" s="3"/>
    </row>
    <row r="11" spans="1:12" ht="31.5">
      <c r="A11" s="45"/>
      <c r="B11" s="34" t="s">
        <v>70</v>
      </c>
      <c r="C11" s="35" t="s">
        <v>73</v>
      </c>
      <c r="D11" s="19"/>
      <c r="E11" s="23"/>
      <c r="F11" s="22">
        <v>6.14</v>
      </c>
      <c r="G11" s="21"/>
      <c r="H11" s="21"/>
      <c r="I11" s="21"/>
      <c r="J11" s="3"/>
      <c r="K11" s="3">
        <f>SUM(F11:J11)</f>
        <v>6.14</v>
      </c>
      <c r="L11" s="3"/>
    </row>
    <row r="12" spans="1:12">
      <c r="A12" s="45"/>
      <c r="B12" s="34" t="s">
        <v>71</v>
      </c>
      <c r="C12" s="35" t="s">
        <v>74</v>
      </c>
      <c r="D12" s="19"/>
      <c r="E12" s="23"/>
      <c r="F12" s="22">
        <v>14.91</v>
      </c>
      <c r="G12" s="21"/>
      <c r="H12" s="21"/>
      <c r="I12" s="21"/>
      <c r="J12" s="3"/>
      <c r="K12" s="3">
        <f t="shared" ref="K12:K13" si="0">SUM(F12:J12)</f>
        <v>14.91</v>
      </c>
      <c r="L12" s="3"/>
    </row>
    <row r="13" spans="1:12">
      <c r="A13" s="46"/>
      <c r="B13" s="34" t="s">
        <v>72</v>
      </c>
      <c r="C13" s="35" t="s">
        <v>75</v>
      </c>
      <c r="D13" s="19"/>
      <c r="E13" s="23"/>
      <c r="F13" s="22">
        <v>6.71</v>
      </c>
      <c r="G13" s="21"/>
      <c r="H13" s="21"/>
      <c r="I13" s="21"/>
      <c r="J13" s="3"/>
      <c r="K13" s="3">
        <f t="shared" si="0"/>
        <v>6.71</v>
      </c>
      <c r="L13" s="3"/>
    </row>
    <row r="14" spans="1:12" ht="49.5" customHeight="1">
      <c r="A14" s="39" t="s">
        <v>87</v>
      </c>
      <c r="B14" s="8" t="s">
        <v>8</v>
      </c>
      <c r="C14" s="6" t="s">
        <v>9</v>
      </c>
      <c r="D14" s="19" t="s">
        <v>3</v>
      </c>
      <c r="E14" s="24"/>
      <c r="F14" s="19">
        <v>21491.35</v>
      </c>
      <c r="G14" s="19">
        <v>263785</v>
      </c>
      <c r="H14" s="19">
        <v>263785</v>
      </c>
      <c r="I14" s="19">
        <v>263785</v>
      </c>
      <c r="J14" s="5"/>
      <c r="K14" s="7">
        <v>25484.95</v>
      </c>
      <c r="L14" s="4" t="s">
        <v>10</v>
      </c>
    </row>
    <row r="15" spans="1:12">
      <c r="A15" s="40"/>
      <c r="B15" s="8" t="s">
        <v>11</v>
      </c>
      <c r="C15" s="6" t="s">
        <v>12</v>
      </c>
      <c r="D15" s="19">
        <v>0</v>
      </c>
      <c r="E15" s="19"/>
      <c r="F15" s="19"/>
      <c r="G15" s="19"/>
      <c r="H15" s="19"/>
      <c r="I15" s="19"/>
      <c r="J15" s="9"/>
      <c r="K15" s="10">
        <f>SUM(D15:G15)</f>
        <v>0</v>
      </c>
      <c r="L15" s="4"/>
    </row>
    <row r="16" spans="1:12">
      <c r="A16" s="40"/>
      <c r="B16" s="8" t="s">
        <v>13</v>
      </c>
      <c r="C16" s="6" t="s">
        <v>14</v>
      </c>
      <c r="D16" s="19">
        <v>0</v>
      </c>
      <c r="E16" s="19"/>
      <c r="F16" s="19"/>
      <c r="G16" s="19">
        <v>110296</v>
      </c>
      <c r="H16" s="19">
        <v>110296</v>
      </c>
      <c r="I16" s="19">
        <v>110296</v>
      </c>
      <c r="J16" s="9"/>
      <c r="K16" s="10">
        <f t="shared" ref="K16:K18" si="1">SUM(D16:G16)</f>
        <v>110296</v>
      </c>
      <c r="L16" s="4" t="s">
        <v>10</v>
      </c>
    </row>
    <row r="17" spans="1:12" ht="31.5">
      <c r="A17" s="40"/>
      <c r="B17" s="8" t="s">
        <v>15</v>
      </c>
      <c r="C17" s="8" t="s">
        <v>16</v>
      </c>
      <c r="D17" s="25"/>
      <c r="E17" s="25"/>
      <c r="F17" s="25"/>
      <c r="G17" s="25"/>
      <c r="H17" s="25"/>
      <c r="I17" s="25"/>
      <c r="J17" s="8"/>
      <c r="K17" s="8"/>
      <c r="L17" s="4"/>
    </row>
    <row r="18" spans="1:12">
      <c r="A18" s="41"/>
      <c r="B18" s="8" t="s">
        <v>17</v>
      </c>
      <c r="C18" s="6" t="s">
        <v>18</v>
      </c>
      <c r="D18" s="19">
        <v>0</v>
      </c>
      <c r="E18" s="19"/>
      <c r="F18" s="19"/>
      <c r="G18" s="19"/>
      <c r="H18" s="19"/>
      <c r="I18" s="19"/>
      <c r="J18" s="9"/>
      <c r="K18" s="10">
        <f t="shared" si="1"/>
        <v>0</v>
      </c>
      <c r="L18" s="4"/>
    </row>
    <row r="19" spans="1:12" ht="47.25">
      <c r="A19" s="39" t="s">
        <v>88</v>
      </c>
      <c r="B19" s="8" t="s">
        <v>19</v>
      </c>
      <c r="C19" s="6" t="s">
        <v>20</v>
      </c>
      <c r="D19" s="19" t="s">
        <v>3</v>
      </c>
      <c r="E19" s="22"/>
      <c r="F19" s="22">
        <v>179998.6</v>
      </c>
      <c r="G19" s="22">
        <v>129019.32</v>
      </c>
      <c r="H19" s="22">
        <v>129019.32</v>
      </c>
      <c r="I19" s="22">
        <v>129019.32</v>
      </c>
      <c r="J19" s="7">
        <v>419941.24</v>
      </c>
      <c r="K19" s="10">
        <v>857978.48</v>
      </c>
      <c r="L19" s="11" t="s">
        <v>21</v>
      </c>
    </row>
    <row r="20" spans="1:12" ht="31.5">
      <c r="A20" s="40"/>
      <c r="B20" s="8" t="s">
        <v>22</v>
      </c>
      <c r="C20" s="6" t="s">
        <v>20</v>
      </c>
      <c r="D20" s="19" t="s">
        <v>3</v>
      </c>
      <c r="E20" s="19"/>
      <c r="F20" s="19">
        <v>142113.24</v>
      </c>
      <c r="G20" s="19">
        <v>142113.24</v>
      </c>
      <c r="H20" s="19">
        <v>142113.24</v>
      </c>
      <c r="I20" s="19">
        <v>142113.24</v>
      </c>
      <c r="J20" s="7">
        <v>558505.03</v>
      </c>
      <c r="K20" s="10">
        <v>984844.75</v>
      </c>
      <c r="L20" s="11" t="s">
        <v>21</v>
      </c>
    </row>
    <row r="21" spans="1:12" ht="47.25">
      <c r="A21" s="40"/>
      <c r="B21" s="8" t="s">
        <v>23</v>
      </c>
      <c r="C21" s="6" t="s">
        <v>24</v>
      </c>
      <c r="D21" s="19" t="s">
        <v>3</v>
      </c>
      <c r="E21" s="19">
        <v>12697.54</v>
      </c>
      <c r="F21" s="19"/>
      <c r="G21" s="19"/>
      <c r="H21" s="19"/>
      <c r="I21" s="19"/>
      <c r="J21" s="4"/>
      <c r="K21" s="10">
        <v>12697.54</v>
      </c>
      <c r="L21" s="4" t="s">
        <v>21</v>
      </c>
    </row>
    <row r="22" spans="1:12" ht="31.5">
      <c r="A22" s="40"/>
      <c r="B22" s="8" t="s">
        <v>25</v>
      </c>
      <c r="C22" s="6" t="s">
        <v>26</v>
      </c>
      <c r="D22" s="19" t="s">
        <v>3</v>
      </c>
      <c r="E22" s="19"/>
      <c r="F22" s="19">
        <v>20102.25</v>
      </c>
      <c r="G22" s="19">
        <v>16245.42</v>
      </c>
      <c r="H22" s="19">
        <v>16245.42</v>
      </c>
      <c r="I22" s="19">
        <v>16245.42</v>
      </c>
      <c r="J22" s="4">
        <v>60556.26</v>
      </c>
      <c r="K22" s="10">
        <v>113149.35</v>
      </c>
      <c r="L22" s="4" t="s">
        <v>21</v>
      </c>
    </row>
    <row r="23" spans="1:12" ht="31.5">
      <c r="A23" s="40"/>
      <c r="B23" s="8" t="s">
        <v>27</v>
      </c>
      <c r="C23" s="6" t="s">
        <v>28</v>
      </c>
      <c r="D23" s="19" t="s">
        <v>3</v>
      </c>
      <c r="E23" s="19"/>
      <c r="F23" s="19">
        <v>66884.22</v>
      </c>
      <c r="G23" s="19">
        <v>48066.12</v>
      </c>
      <c r="H23" s="19">
        <v>48066.12</v>
      </c>
      <c r="I23" s="19">
        <v>48066.12</v>
      </c>
      <c r="J23" s="4">
        <v>74910.84</v>
      </c>
      <c r="K23" s="10">
        <v>237927.3</v>
      </c>
      <c r="L23" s="12" t="s">
        <v>29</v>
      </c>
    </row>
    <row r="24" spans="1:12" ht="31.5">
      <c r="A24" s="40"/>
      <c r="B24" s="8" t="s">
        <v>30</v>
      </c>
      <c r="C24" s="6" t="s">
        <v>31</v>
      </c>
      <c r="D24" s="19" t="s">
        <v>3</v>
      </c>
      <c r="E24" s="19"/>
      <c r="F24" s="19">
        <v>5349.61</v>
      </c>
      <c r="G24" s="19">
        <v>2727.55</v>
      </c>
      <c r="H24" s="19">
        <v>2727.55</v>
      </c>
      <c r="I24" s="19">
        <v>2727.55</v>
      </c>
      <c r="J24" s="4">
        <v>2696.66</v>
      </c>
      <c r="K24" s="10">
        <v>13501.37</v>
      </c>
      <c r="L24" s="12" t="s">
        <v>29</v>
      </c>
    </row>
    <row r="25" spans="1:12">
      <c r="A25" s="40"/>
      <c r="B25" s="6" t="s">
        <v>32</v>
      </c>
      <c r="C25" s="6" t="s">
        <v>33</v>
      </c>
      <c r="D25" s="19">
        <v>0</v>
      </c>
      <c r="E25" s="19"/>
      <c r="F25" s="19"/>
      <c r="G25" s="19"/>
      <c r="H25" s="19"/>
      <c r="I25" s="19"/>
      <c r="J25" s="4"/>
      <c r="K25" s="10">
        <v>0</v>
      </c>
      <c r="L25" s="4" t="s">
        <v>29</v>
      </c>
    </row>
    <row r="26" spans="1:12" ht="31.5">
      <c r="A26" s="40"/>
      <c r="B26" s="8">
        <v>901</v>
      </c>
      <c r="C26" s="8" t="s">
        <v>16</v>
      </c>
      <c r="D26" s="19"/>
      <c r="E26" s="19"/>
      <c r="F26" s="19"/>
      <c r="G26" s="19"/>
      <c r="H26" s="19"/>
      <c r="I26" s="19"/>
      <c r="J26" s="4"/>
      <c r="K26" s="10"/>
      <c r="L26" s="4"/>
    </row>
    <row r="27" spans="1:12" ht="31.5">
      <c r="A27" s="41"/>
      <c r="B27" s="8" t="s">
        <v>34</v>
      </c>
      <c r="C27" s="8" t="s">
        <v>16</v>
      </c>
      <c r="D27" s="19"/>
      <c r="E27" s="19"/>
      <c r="F27" s="19"/>
      <c r="G27" s="19"/>
      <c r="H27" s="19"/>
      <c r="I27" s="19"/>
      <c r="J27" s="4"/>
      <c r="K27" s="10"/>
      <c r="L27" s="4"/>
    </row>
    <row r="28" spans="1:12">
      <c r="A28" s="39" t="s">
        <v>89</v>
      </c>
      <c r="B28" s="6" t="s">
        <v>35</v>
      </c>
      <c r="C28" s="6" t="s">
        <v>36</v>
      </c>
      <c r="D28" s="19"/>
      <c r="E28" s="19"/>
      <c r="F28" s="19">
        <v>380.71</v>
      </c>
      <c r="G28" s="19">
        <v>234.94</v>
      </c>
      <c r="H28" s="19">
        <v>234.94</v>
      </c>
      <c r="I28" s="19">
        <v>234.94</v>
      </c>
      <c r="J28" s="4">
        <v>320.72000000000003</v>
      </c>
      <c r="K28" s="10">
        <v>1171.31</v>
      </c>
      <c r="L28" s="12" t="s">
        <v>29</v>
      </c>
    </row>
    <row r="29" spans="1:12">
      <c r="A29" s="40"/>
      <c r="B29" s="6" t="s">
        <v>37</v>
      </c>
      <c r="C29" s="6" t="s">
        <v>38</v>
      </c>
      <c r="D29" s="19"/>
      <c r="E29" s="19"/>
      <c r="F29" s="19">
        <v>4136.18</v>
      </c>
      <c r="G29" s="19">
        <v>3067.56</v>
      </c>
      <c r="H29" s="19">
        <v>3067.56</v>
      </c>
      <c r="I29" s="19">
        <v>3067.56</v>
      </c>
      <c r="J29" s="4">
        <v>595</v>
      </c>
      <c r="K29" s="10">
        <v>15337.83</v>
      </c>
      <c r="L29" s="12" t="s">
        <v>29</v>
      </c>
    </row>
    <row r="30" spans="1:12">
      <c r="A30" s="40"/>
      <c r="B30" s="6" t="s">
        <v>39</v>
      </c>
      <c r="C30" s="6" t="s">
        <v>38</v>
      </c>
      <c r="D30" s="19"/>
      <c r="E30" s="19"/>
      <c r="F30" s="19">
        <v>41296.04</v>
      </c>
      <c r="G30" s="19">
        <v>35840.86</v>
      </c>
      <c r="H30" s="19">
        <v>35840.86</v>
      </c>
      <c r="I30" s="19">
        <v>35840.86</v>
      </c>
      <c r="J30" s="4">
        <v>15892.32</v>
      </c>
      <c r="K30" s="10">
        <v>250839.12</v>
      </c>
      <c r="L30" s="12" t="s">
        <v>21</v>
      </c>
    </row>
    <row r="31" spans="1:12">
      <c r="A31" s="40"/>
      <c r="B31" s="8" t="s">
        <v>40</v>
      </c>
      <c r="C31" s="8" t="s">
        <v>41</v>
      </c>
      <c r="D31" s="19" t="s">
        <v>3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4"/>
      <c r="K31" s="10">
        <f>SUM(E31:H31)</f>
        <v>0</v>
      </c>
      <c r="L31" s="12" t="s">
        <v>10</v>
      </c>
    </row>
    <row r="32" spans="1:12" ht="31.5">
      <c r="A32" s="40"/>
      <c r="B32" s="8" t="s">
        <v>42</v>
      </c>
      <c r="C32" s="8" t="s">
        <v>43</v>
      </c>
      <c r="D32" s="19" t="s">
        <v>3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4"/>
      <c r="K32" s="10">
        <f>SUM(E32:H32)</f>
        <v>0</v>
      </c>
      <c r="L32" s="4" t="s">
        <v>29</v>
      </c>
    </row>
    <row r="33" spans="1:12">
      <c r="A33" s="40"/>
      <c r="B33" s="8" t="s">
        <v>44</v>
      </c>
      <c r="C33" s="8" t="s">
        <v>45</v>
      </c>
      <c r="D33" s="19" t="s">
        <v>3</v>
      </c>
      <c r="E33" s="19"/>
      <c r="F33" s="19">
        <v>36.520000000000003</v>
      </c>
      <c r="G33" s="19">
        <f>126500+6214.78</f>
        <v>132714.78</v>
      </c>
      <c r="H33" s="19">
        <f t="shared" ref="H33:I33" si="2">126500+6214.78</f>
        <v>132714.78</v>
      </c>
      <c r="I33" s="19">
        <f t="shared" si="2"/>
        <v>132714.78</v>
      </c>
      <c r="J33" s="4"/>
      <c r="K33" s="10">
        <v>100</v>
      </c>
      <c r="L33" s="12" t="s">
        <v>10</v>
      </c>
    </row>
    <row r="34" spans="1:12" ht="47.25">
      <c r="A34" s="40"/>
      <c r="B34" s="8" t="s">
        <v>46</v>
      </c>
      <c r="C34" s="8" t="s">
        <v>47</v>
      </c>
      <c r="D34" s="19" t="s">
        <v>3</v>
      </c>
      <c r="E34" s="19"/>
      <c r="F34" s="19">
        <v>6328.78</v>
      </c>
      <c r="G34" s="19">
        <v>5833.35</v>
      </c>
      <c r="H34" s="19">
        <v>0</v>
      </c>
      <c r="I34" s="19">
        <v>0</v>
      </c>
      <c r="J34" s="4">
        <v>11171.27</v>
      </c>
      <c r="K34" s="10">
        <v>29166.75</v>
      </c>
      <c r="L34" s="12" t="s">
        <v>10</v>
      </c>
    </row>
    <row r="35" spans="1:12">
      <c r="A35" s="40"/>
      <c r="B35" s="8" t="s">
        <v>48</v>
      </c>
      <c r="C35" s="8" t="s">
        <v>49</v>
      </c>
      <c r="D35" s="19" t="s">
        <v>3</v>
      </c>
      <c r="E35" s="19">
        <v>147.36000000000001</v>
      </c>
      <c r="F35" s="19">
        <v>3169.14</v>
      </c>
      <c r="G35" s="19"/>
      <c r="H35" s="19"/>
      <c r="I35" s="19"/>
      <c r="J35" s="4"/>
      <c r="K35" s="10">
        <v>3316.5</v>
      </c>
      <c r="L35" s="12"/>
    </row>
    <row r="36" spans="1:12">
      <c r="A36" s="40"/>
      <c r="B36" s="8" t="s">
        <v>50</v>
      </c>
      <c r="C36" s="8" t="s">
        <v>51</v>
      </c>
      <c r="D36" s="19" t="s">
        <v>3</v>
      </c>
      <c r="E36" s="24"/>
      <c r="F36" s="19">
        <v>8268.1200000000008</v>
      </c>
      <c r="G36" s="19"/>
      <c r="H36" s="19"/>
      <c r="I36" s="19"/>
      <c r="J36" s="4"/>
      <c r="K36" s="10">
        <v>8268.1200000000008</v>
      </c>
      <c r="L36" s="12"/>
    </row>
    <row r="37" spans="1:12" ht="31.5">
      <c r="A37" s="41"/>
      <c r="B37" s="8" t="s">
        <v>52</v>
      </c>
      <c r="C37" s="8" t="s">
        <v>16</v>
      </c>
      <c r="D37" s="19" t="s">
        <v>3</v>
      </c>
      <c r="E37" s="19"/>
      <c r="F37" s="19"/>
      <c r="G37" s="19"/>
      <c r="H37" s="19"/>
      <c r="I37" s="19"/>
      <c r="J37" s="4"/>
      <c r="K37" s="10"/>
      <c r="L37" s="12"/>
    </row>
    <row r="38" spans="1:12" ht="47.25">
      <c r="A38" s="39" t="s">
        <v>90</v>
      </c>
      <c r="B38" s="8" t="s">
        <v>53</v>
      </c>
      <c r="C38" s="8" t="s">
        <v>54</v>
      </c>
      <c r="D38" s="19" t="s">
        <v>3</v>
      </c>
      <c r="E38" s="19">
        <v>8977.66</v>
      </c>
      <c r="F38" s="19">
        <v>53511.360000000001</v>
      </c>
      <c r="G38" s="19">
        <v>53511.360000000001</v>
      </c>
      <c r="H38" s="19">
        <v>53511.360000000001</v>
      </c>
      <c r="I38" s="19">
        <v>53511.360000000001</v>
      </c>
      <c r="J38" s="4">
        <v>205067.78</v>
      </c>
      <c r="K38" s="10">
        <v>374579.52</v>
      </c>
      <c r="L38" s="13"/>
    </row>
    <row r="39" spans="1:12" ht="31.5">
      <c r="A39" s="41"/>
      <c r="B39" s="14" t="s">
        <v>55</v>
      </c>
      <c r="C39" s="14" t="s">
        <v>56</v>
      </c>
      <c r="D39" s="26"/>
      <c r="E39" s="24"/>
      <c r="F39" s="26">
        <v>0.01</v>
      </c>
      <c r="G39" s="19"/>
      <c r="H39" s="19"/>
      <c r="I39" s="19"/>
      <c r="J39" s="4"/>
      <c r="K39" s="10">
        <v>0.01</v>
      </c>
      <c r="L39" s="12"/>
    </row>
    <row r="40" spans="1:12" ht="15" customHeight="1">
      <c r="A40" s="39" t="s">
        <v>91</v>
      </c>
      <c r="B40" s="8" t="s">
        <v>57</v>
      </c>
      <c r="C40" s="8" t="s">
        <v>58</v>
      </c>
      <c r="D40" s="19"/>
      <c r="E40" s="20"/>
      <c r="F40" s="19">
        <v>0.01</v>
      </c>
      <c r="G40" s="19"/>
      <c r="H40" s="19"/>
      <c r="I40" s="19"/>
      <c r="J40" s="4"/>
      <c r="K40" s="10">
        <v>0.01</v>
      </c>
      <c r="L40" s="12"/>
    </row>
    <row r="41" spans="1:12" ht="19.899999999999999" customHeight="1">
      <c r="A41" s="41"/>
      <c r="B41" s="8" t="s">
        <v>59</v>
      </c>
      <c r="C41" s="8" t="s">
        <v>58</v>
      </c>
      <c r="D41" s="19"/>
      <c r="E41" s="19"/>
      <c r="F41" s="19"/>
      <c r="G41" s="19"/>
      <c r="H41" s="19"/>
      <c r="I41" s="19"/>
      <c r="J41" s="4"/>
      <c r="K41" s="10">
        <v>0</v>
      </c>
      <c r="L41" s="12"/>
    </row>
    <row r="42" spans="1:12" ht="16.5" customHeight="1">
      <c r="A42" s="39" t="s">
        <v>92</v>
      </c>
      <c r="B42" s="8" t="s">
        <v>60</v>
      </c>
      <c r="C42" s="8" t="s">
        <v>61</v>
      </c>
      <c r="D42" s="19"/>
      <c r="E42" s="19" t="s">
        <v>3</v>
      </c>
      <c r="F42" s="19">
        <v>275194.84000000003</v>
      </c>
      <c r="G42" s="19">
        <v>350000</v>
      </c>
      <c r="H42" s="19">
        <f>350000-97720.65</f>
        <v>252279.35</v>
      </c>
      <c r="I42" s="19">
        <f>H42</f>
        <v>252279.35</v>
      </c>
      <c r="J42" s="4">
        <v>147805.16</v>
      </c>
      <c r="K42" s="15">
        <v>2450000</v>
      </c>
      <c r="L42" s="4"/>
    </row>
    <row r="43" spans="1:12">
      <c r="A43" s="40"/>
      <c r="B43" s="8" t="s">
        <v>66</v>
      </c>
      <c r="C43" s="8"/>
      <c r="D43" s="19"/>
      <c r="E43" s="19" t="s">
        <v>3</v>
      </c>
      <c r="F43" s="19">
        <v>0.01</v>
      </c>
      <c r="G43" s="19"/>
      <c r="H43" s="19"/>
      <c r="I43" s="19"/>
      <c r="J43" s="4"/>
      <c r="K43" s="15">
        <f t="shared" ref="K43:K45" si="3">SUM(F43:H43)</f>
        <v>0.01</v>
      </c>
      <c r="L43" s="12"/>
    </row>
    <row r="44" spans="1:12">
      <c r="A44" s="40"/>
      <c r="B44" s="8" t="s">
        <v>64</v>
      </c>
      <c r="C44" s="8"/>
      <c r="D44" s="19"/>
      <c r="E44" s="19" t="s">
        <v>3</v>
      </c>
      <c r="F44" s="19">
        <v>0.01</v>
      </c>
      <c r="G44" s="19"/>
      <c r="H44" s="19"/>
      <c r="I44" s="19"/>
      <c r="J44" s="4"/>
      <c r="K44" s="15">
        <f t="shared" si="3"/>
        <v>0.01</v>
      </c>
      <c r="L44" s="12"/>
    </row>
    <row r="45" spans="1:12">
      <c r="A45" s="40"/>
      <c r="B45" s="8" t="s">
        <v>65</v>
      </c>
      <c r="C45" s="8"/>
      <c r="D45" s="19"/>
      <c r="E45" s="19" t="s">
        <v>3</v>
      </c>
      <c r="F45" s="19">
        <v>0.01</v>
      </c>
      <c r="G45" s="19"/>
      <c r="H45" s="19"/>
      <c r="I45" s="19"/>
      <c r="J45" s="4"/>
      <c r="K45" s="15">
        <f t="shared" si="3"/>
        <v>0.01</v>
      </c>
      <c r="L45" s="12"/>
    </row>
    <row r="46" spans="1:12">
      <c r="A46" s="40"/>
      <c r="B46" s="8" t="s">
        <v>63</v>
      </c>
      <c r="C46" s="8"/>
      <c r="D46" s="19"/>
      <c r="E46" s="19" t="s">
        <v>3</v>
      </c>
      <c r="F46" s="19">
        <v>82798.5</v>
      </c>
      <c r="G46" s="19">
        <v>82798.5</v>
      </c>
      <c r="H46" s="19">
        <v>82798.5</v>
      </c>
      <c r="I46" s="19">
        <v>82798.5</v>
      </c>
      <c r="J46" s="4"/>
      <c r="K46" s="15">
        <v>248300</v>
      </c>
      <c r="L46" s="12"/>
    </row>
    <row r="47" spans="1:12">
      <c r="A47" s="41"/>
      <c r="B47" s="8" t="s">
        <v>62</v>
      </c>
      <c r="C47" s="8" t="s">
        <v>61</v>
      </c>
      <c r="D47" s="19"/>
      <c r="E47" s="19" t="s">
        <v>3</v>
      </c>
      <c r="F47" s="19">
        <v>3600</v>
      </c>
      <c r="G47" s="19">
        <v>3600</v>
      </c>
      <c r="H47" s="19">
        <v>3600</v>
      </c>
      <c r="I47" s="19">
        <v>3600</v>
      </c>
      <c r="J47" s="4"/>
      <c r="K47" s="15">
        <v>10800</v>
      </c>
      <c r="L47" s="12"/>
    </row>
    <row r="48" spans="1:12">
      <c r="A48" s="42"/>
      <c r="B48" s="8" t="s">
        <v>67</v>
      </c>
      <c r="C48" s="8"/>
      <c r="D48" s="19"/>
      <c r="E48" s="19"/>
      <c r="F48" s="19">
        <f>SUM(F7:F41)</f>
        <v>553097.9</v>
      </c>
      <c r="G48" s="19"/>
      <c r="H48" s="19"/>
      <c r="I48" s="19"/>
      <c r="J48" s="4"/>
      <c r="K48" s="15"/>
      <c r="L48" s="12"/>
    </row>
    <row r="49" spans="1:12">
      <c r="A49" s="43"/>
      <c r="B49" s="8" t="s">
        <v>69</v>
      </c>
      <c r="C49" s="8"/>
      <c r="D49" s="19"/>
      <c r="E49" s="19"/>
      <c r="F49" s="19">
        <f>SUM(F42:F47)</f>
        <v>361593.37000000005</v>
      </c>
      <c r="G49" s="19"/>
      <c r="H49" s="19"/>
      <c r="I49" s="19"/>
      <c r="J49" s="4"/>
      <c r="K49" s="15"/>
      <c r="L49" s="12"/>
    </row>
    <row r="50" spans="1:12" ht="32.25" customHeight="1">
      <c r="A50" s="44"/>
      <c r="B50" s="27" t="s">
        <v>68</v>
      </c>
      <c r="C50" s="6"/>
      <c r="D50" s="19"/>
      <c r="E50" s="29">
        <f>SUM(E7:E41)</f>
        <v>21822.560000000001</v>
      </c>
      <c r="F50" s="29">
        <f>SUM(F7:F47)</f>
        <v>914691.27</v>
      </c>
      <c r="G50" s="29">
        <f>SUM(G14:G47)</f>
        <v>1379854</v>
      </c>
      <c r="H50" s="29">
        <f t="shared" ref="H50:I50" si="4">SUM(H14:H47)</f>
        <v>1276300.0000000002</v>
      </c>
      <c r="I50" s="29">
        <f t="shared" si="4"/>
        <v>1276300.0000000002</v>
      </c>
      <c r="J50" s="17"/>
      <c r="K50" s="17">
        <f>SUM(K7:K47)</f>
        <v>5747790.6999999993</v>
      </c>
      <c r="L50" s="16"/>
    </row>
    <row r="52" spans="1:12" ht="33.75" customHeight="1">
      <c r="A52" s="38" t="s">
        <v>76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7" spans="1:12">
      <c r="H57" s="18"/>
    </row>
  </sheetData>
  <mergeCells count="10">
    <mergeCell ref="A4:L4"/>
    <mergeCell ref="A52:L52"/>
    <mergeCell ref="A42:A47"/>
    <mergeCell ref="A14:A18"/>
    <mergeCell ref="A19:A27"/>
    <mergeCell ref="A28:A37"/>
    <mergeCell ref="A38:A39"/>
    <mergeCell ref="A40:A41"/>
    <mergeCell ref="A48:A50"/>
    <mergeCell ref="A7:A13"/>
  </mergeCells>
  <pageMargins left="0.78740157480314965" right="0.51181102362204722" top="0.74803149606299213" bottom="0.74803149606299213" header="0.31496062992125984" footer="0.31496062992125984"/>
  <pageSetup paperSize="9" scale="5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2019-10-13T10:02:06Z</dcterms:modified>
</cp:coreProperties>
</file>