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3250" windowHeight="12570"/>
  </bookViews>
  <sheets>
    <sheet name="Прогноз на 2020 2022" sheetId="5" r:id="rId1"/>
  </sheets>
  <definedNames>
    <definedName name="_xlnm.Print_Area" localSheetId="0">'Прогноз на 2020 2022'!$A$1:$I$35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5"/>
  <c r="C15"/>
  <c r="C16"/>
  <c r="C17"/>
  <c r="C18"/>
  <c r="C19"/>
  <c r="C20"/>
  <c r="C21"/>
  <c r="C22"/>
  <c r="C23"/>
  <c r="C24"/>
  <c r="C25"/>
  <c r="C26"/>
  <c r="C27"/>
  <c r="C28"/>
  <c r="C29"/>
  <c r="C30"/>
  <c r="C13"/>
  <c r="B31" l="1"/>
  <c r="G14" l="1"/>
  <c r="H14" s="1"/>
  <c r="I14" s="1"/>
  <c r="G15"/>
  <c r="H15" s="1"/>
  <c r="I15" s="1"/>
  <c r="G16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0"/>
  <c r="H30" s="1"/>
  <c r="I30" s="1"/>
  <c r="G13"/>
  <c r="H13" s="1"/>
  <c r="I13" s="1"/>
  <c r="G31" l="1"/>
  <c r="H16"/>
  <c r="I16" s="1"/>
  <c r="I32"/>
  <c r="D14"/>
  <c r="E14" s="1"/>
  <c r="D15"/>
  <c r="D16"/>
  <c r="E16" s="1"/>
  <c r="D17"/>
  <c r="E17" s="1"/>
  <c r="D18"/>
  <c r="D19"/>
  <c r="E19" s="1"/>
  <c r="D20"/>
  <c r="D21"/>
  <c r="E21" s="1"/>
  <c r="D22"/>
  <c r="E22" s="1"/>
  <c r="D23"/>
  <c r="D24"/>
  <c r="D25"/>
  <c r="E25" s="1"/>
  <c r="D26"/>
  <c r="E26" s="1"/>
  <c r="D27"/>
  <c r="D28"/>
  <c r="D29"/>
  <c r="E29" s="1"/>
  <c r="D30"/>
  <c r="E30" s="1"/>
  <c r="D13"/>
  <c r="C31"/>
  <c r="E13" l="1"/>
  <c r="E27"/>
  <c r="E23"/>
  <c r="E15"/>
  <c r="E28"/>
  <c r="E24"/>
  <c r="E20"/>
  <c r="H31"/>
  <c r="H33" s="1"/>
  <c r="E18"/>
  <c r="D31"/>
  <c r="G33"/>
  <c r="E31" l="1"/>
  <c r="I31"/>
  <c r="I33" s="1"/>
</calcChain>
</file>

<file path=xl/sharedStrings.xml><?xml version="1.0" encoding="utf-8"?>
<sst xmlns="http://schemas.openxmlformats.org/spreadsheetml/2006/main" count="19" uniqueCount="16">
  <si>
    <t>Расстояние поездки в зонах</t>
  </si>
  <si>
    <t>ВСЕГО</t>
  </si>
  <si>
    <t>Учащиеся, чел.</t>
  </si>
  <si>
    <t>Тарифы за зону *, руб.</t>
  </si>
  <si>
    <t>Примечания:</t>
  </si>
  <si>
    <t>Скидка на перевозку учащихся, %</t>
  </si>
  <si>
    <t>Доходы от реализации билетов, рублей</t>
  </si>
  <si>
    <t>2020 год</t>
  </si>
  <si>
    <t>2021 год</t>
  </si>
  <si>
    <t>Объем выпадающих доходов пригородной компании, тыс. рублей</t>
  </si>
  <si>
    <t xml:space="preserve">РАСЧЕТ
объема субсидий на компенсацию организациям железнодорожного транспорта потерь в доходах, возникающих в результате предоставления 50-процентной скидки на проезд железнодорожным транспортом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на 2019 – 2021 годы
</t>
  </si>
  <si>
    <t>Тарифы в соответствии с постановлением АТиЦ от 27.12.2018 № 81-п/4</t>
  </si>
  <si>
    <t>2018 год факт</t>
  </si>
  <si>
    <t>2022 год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</si>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</sst>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="85" zoomScaleNormal="85" zoomScaleSheetLayoutView="85" workbookViewId="0">
      <selection activeCell="F3" sqref="F3"/>
    </sheetView>
  </sheetViews>
  <sheetFormatPr defaultRowHeight="15"/>
  <cols>
    <col min="1" max="2" width="18.5703125" customWidth="1"/>
    <col min="3" max="3" width="16" customWidth="1"/>
    <col min="4" max="4" width="13.28515625" customWidth="1"/>
    <col min="5" max="5" width="14.85546875" customWidth="1"/>
    <col min="6" max="6" width="11.5703125" customWidth="1"/>
    <col min="7" max="7" width="16.140625" customWidth="1"/>
    <col min="8" max="8" width="16.7109375" customWidth="1"/>
    <col min="9" max="9" width="15.85546875" customWidth="1"/>
    <col min="10" max="10" width="16.140625" customWidth="1"/>
    <col min="11" max="11" width="16.85546875" customWidth="1"/>
  </cols>
  <sheetData>
    <row r="1" spans="1:11">
      <c r="H1" t="s">
        <v>14</v>
      </c>
    </row>
    <row r="2" spans="1:11">
      <c r="H2" t="s">
        <v>15</v>
      </c>
    </row>
    <row r="7" spans="1:11" ht="140.25" customHeight="1">
      <c r="A7" s="23" t="s">
        <v>10</v>
      </c>
      <c r="B7" s="23"/>
      <c r="C7" s="23"/>
      <c r="D7" s="23"/>
      <c r="E7" s="23"/>
      <c r="F7" s="23"/>
      <c r="G7" s="23"/>
      <c r="H7" s="23"/>
      <c r="I7" s="23"/>
    </row>
    <row r="8" spans="1:11" ht="15.75">
      <c r="A8" s="2"/>
      <c r="B8" s="2"/>
      <c r="C8" s="2"/>
      <c r="D8" s="2"/>
      <c r="E8" s="16"/>
      <c r="F8" s="16"/>
      <c r="G8" s="16"/>
      <c r="H8" s="16"/>
      <c r="I8" s="16"/>
    </row>
    <row r="9" spans="1:11" ht="43.9" customHeight="1">
      <c r="A9" s="21" t="s">
        <v>0</v>
      </c>
      <c r="B9" s="21" t="s">
        <v>12</v>
      </c>
      <c r="C9" s="25" t="s">
        <v>2</v>
      </c>
      <c r="D9" s="25"/>
      <c r="E9" s="25"/>
      <c r="F9" s="26" t="s">
        <v>3</v>
      </c>
      <c r="G9" s="22" t="s">
        <v>6</v>
      </c>
      <c r="H9" s="22"/>
      <c r="I9" s="22"/>
      <c r="J9" s="4"/>
      <c r="K9" s="4"/>
    </row>
    <row r="10" spans="1:11" ht="14.45" customHeight="1">
      <c r="A10" s="21"/>
      <c r="B10" s="21"/>
      <c r="C10" s="21" t="s">
        <v>7</v>
      </c>
      <c r="D10" s="21" t="s">
        <v>8</v>
      </c>
      <c r="E10" s="21" t="s">
        <v>13</v>
      </c>
      <c r="F10" s="26"/>
      <c r="G10" s="21" t="s">
        <v>7</v>
      </c>
      <c r="H10" s="21" t="s">
        <v>8</v>
      </c>
      <c r="I10" s="21" t="s">
        <v>13</v>
      </c>
    </row>
    <row r="11" spans="1:11" ht="14.45" customHeight="1">
      <c r="A11" s="21"/>
      <c r="B11" s="21"/>
      <c r="C11" s="21"/>
      <c r="D11" s="21"/>
      <c r="E11" s="21"/>
      <c r="F11" s="26"/>
      <c r="G11" s="21"/>
      <c r="H11" s="21"/>
      <c r="I11" s="21"/>
    </row>
    <row r="12" spans="1:11" ht="14.45" customHeight="1">
      <c r="A12" s="21"/>
      <c r="B12" s="21"/>
      <c r="C12" s="21"/>
      <c r="D12" s="21"/>
      <c r="E12" s="21"/>
      <c r="F12" s="26"/>
      <c r="G12" s="21"/>
      <c r="H12" s="21"/>
      <c r="I12" s="21"/>
    </row>
    <row r="13" spans="1:11">
      <c r="A13" s="5">
        <v>1</v>
      </c>
      <c r="B13" s="5">
        <v>3211</v>
      </c>
      <c r="C13" s="6">
        <f>B13</f>
        <v>3211</v>
      </c>
      <c r="D13" s="6">
        <f>C13</f>
        <v>3211</v>
      </c>
      <c r="E13" s="7">
        <f>D13</f>
        <v>3211</v>
      </c>
      <c r="F13" s="12">
        <v>30</v>
      </c>
      <c r="G13" s="8">
        <f>F13*C13/1000*1.0346</f>
        <v>99.663017999999994</v>
      </c>
      <c r="H13" s="8">
        <f>G13*1.04</f>
        <v>103.64953872</v>
      </c>
      <c r="I13" s="9">
        <f>H13*1.01598</f>
        <v>105.3058583487456</v>
      </c>
    </row>
    <row r="14" spans="1:11">
      <c r="A14" s="5">
        <v>2</v>
      </c>
      <c r="B14" s="5">
        <v>5727</v>
      </c>
      <c r="C14" s="6">
        <f t="shared" ref="C14:C30" si="0">B14</f>
        <v>5727</v>
      </c>
      <c r="D14" s="6">
        <f t="shared" ref="D14:E30" si="1">C14</f>
        <v>5727</v>
      </c>
      <c r="E14" s="7">
        <f t="shared" si="1"/>
        <v>5727</v>
      </c>
      <c r="F14" s="12">
        <v>60</v>
      </c>
      <c r="G14" s="8">
        <f t="shared" ref="G14:G30" si="2">F14*C14/1000*1.0346</f>
        <v>355.509252</v>
      </c>
      <c r="H14" s="8">
        <f t="shared" ref="H14:H30" si="3">G14*1.04</f>
        <v>369.72962208000001</v>
      </c>
      <c r="I14" s="9">
        <f t="shared" ref="I14:I30" si="4">H14*1.01598</f>
        <v>375.63790144083845</v>
      </c>
    </row>
    <row r="15" spans="1:11">
      <c r="A15" s="5">
        <v>3</v>
      </c>
      <c r="B15" s="5">
        <v>9008</v>
      </c>
      <c r="C15" s="6">
        <f t="shared" si="0"/>
        <v>9008</v>
      </c>
      <c r="D15" s="6">
        <f t="shared" si="1"/>
        <v>9008</v>
      </c>
      <c r="E15" s="7">
        <f t="shared" si="1"/>
        <v>9008</v>
      </c>
      <c r="F15" s="12">
        <v>90</v>
      </c>
      <c r="G15" s="8">
        <f t="shared" si="2"/>
        <v>838.77091199999995</v>
      </c>
      <c r="H15" s="8">
        <f t="shared" si="3"/>
        <v>872.32174848</v>
      </c>
      <c r="I15" s="9">
        <f t="shared" si="4"/>
        <v>886.26145002071053</v>
      </c>
    </row>
    <row r="16" spans="1:11">
      <c r="A16" s="5">
        <v>4</v>
      </c>
      <c r="B16" s="5">
        <v>7309</v>
      </c>
      <c r="C16" s="6">
        <f t="shared" si="0"/>
        <v>7309</v>
      </c>
      <c r="D16" s="6">
        <f t="shared" si="1"/>
        <v>7309</v>
      </c>
      <c r="E16" s="7">
        <f t="shared" si="1"/>
        <v>7309</v>
      </c>
      <c r="F16" s="12">
        <v>120</v>
      </c>
      <c r="G16" s="8">
        <f t="shared" si="2"/>
        <v>907.42696799999999</v>
      </c>
      <c r="H16" s="8">
        <f t="shared" si="3"/>
        <v>943.72404672000005</v>
      </c>
      <c r="I16" s="9">
        <f t="shared" si="4"/>
        <v>958.80475698658574</v>
      </c>
    </row>
    <row r="17" spans="1:9">
      <c r="A17" s="5">
        <v>5</v>
      </c>
      <c r="B17" s="5">
        <v>6117</v>
      </c>
      <c r="C17" s="6">
        <f t="shared" si="0"/>
        <v>6117</v>
      </c>
      <c r="D17" s="6">
        <f t="shared" si="1"/>
        <v>6117</v>
      </c>
      <c r="E17" s="7">
        <f t="shared" si="1"/>
        <v>6117</v>
      </c>
      <c r="F17" s="12">
        <v>150</v>
      </c>
      <c r="G17" s="8">
        <f t="shared" si="2"/>
        <v>949.2972299999999</v>
      </c>
      <c r="H17" s="8">
        <f t="shared" si="3"/>
        <v>987.26911919999998</v>
      </c>
      <c r="I17" s="9">
        <f t="shared" si="4"/>
        <v>1003.0456797248161</v>
      </c>
    </row>
    <row r="18" spans="1:9">
      <c r="A18" s="5">
        <v>6</v>
      </c>
      <c r="B18" s="5">
        <v>2985</v>
      </c>
      <c r="C18" s="6">
        <f t="shared" si="0"/>
        <v>2985</v>
      </c>
      <c r="D18" s="6">
        <f t="shared" si="1"/>
        <v>2985</v>
      </c>
      <c r="E18" s="7">
        <f t="shared" si="1"/>
        <v>2985</v>
      </c>
      <c r="F18" s="12">
        <v>173</v>
      </c>
      <c r="G18" s="8">
        <f t="shared" si="2"/>
        <v>534.27261299999998</v>
      </c>
      <c r="H18" s="8">
        <f t="shared" si="3"/>
        <v>555.64351752000005</v>
      </c>
      <c r="I18" s="9">
        <f t="shared" si="4"/>
        <v>564.52270092996969</v>
      </c>
    </row>
    <row r="19" spans="1:9">
      <c r="A19" s="5">
        <v>7</v>
      </c>
      <c r="B19" s="5">
        <v>4309</v>
      </c>
      <c r="C19" s="6">
        <f t="shared" si="0"/>
        <v>4309</v>
      </c>
      <c r="D19" s="6">
        <f t="shared" si="1"/>
        <v>4309</v>
      </c>
      <c r="E19" s="7">
        <f t="shared" si="1"/>
        <v>4309</v>
      </c>
      <c r="F19" s="12">
        <v>196</v>
      </c>
      <c r="G19" s="8">
        <f t="shared" si="2"/>
        <v>873.78591439999991</v>
      </c>
      <c r="H19" s="8">
        <f t="shared" si="3"/>
        <v>908.7373509759999</v>
      </c>
      <c r="I19" s="9">
        <f t="shared" si="4"/>
        <v>923.25897384459643</v>
      </c>
    </row>
    <row r="20" spans="1:9">
      <c r="A20" s="5">
        <v>8</v>
      </c>
      <c r="B20" s="5">
        <v>7643</v>
      </c>
      <c r="C20" s="6">
        <f t="shared" si="0"/>
        <v>7643</v>
      </c>
      <c r="D20" s="6">
        <f t="shared" si="1"/>
        <v>7643</v>
      </c>
      <c r="E20" s="7">
        <f t="shared" si="1"/>
        <v>7643</v>
      </c>
      <c r="F20" s="12">
        <v>219</v>
      </c>
      <c r="G20" s="8">
        <f t="shared" si="2"/>
        <v>1731.7310682</v>
      </c>
      <c r="H20" s="8">
        <f t="shared" si="3"/>
        <v>1801.0003109280001</v>
      </c>
      <c r="I20" s="9">
        <f t="shared" si="4"/>
        <v>1829.7802958966297</v>
      </c>
    </row>
    <row r="21" spans="1:9">
      <c r="A21" s="5">
        <v>9</v>
      </c>
      <c r="B21" s="5">
        <v>6859</v>
      </c>
      <c r="C21" s="6">
        <f t="shared" si="0"/>
        <v>6859</v>
      </c>
      <c r="D21" s="6">
        <f t="shared" si="1"/>
        <v>6859</v>
      </c>
      <c r="E21" s="7">
        <f t="shared" si="1"/>
        <v>6859</v>
      </c>
      <c r="F21" s="12">
        <v>242</v>
      </c>
      <c r="G21" s="8">
        <f t="shared" si="2"/>
        <v>1717.3097787999998</v>
      </c>
      <c r="H21" s="8">
        <f t="shared" si="3"/>
        <v>1786.0021699519998</v>
      </c>
      <c r="I21" s="9">
        <f t="shared" si="4"/>
        <v>1814.5424846278329</v>
      </c>
    </row>
    <row r="22" spans="1:9">
      <c r="A22" s="5">
        <v>10</v>
      </c>
      <c r="B22" s="5">
        <v>3178</v>
      </c>
      <c r="C22" s="6">
        <f t="shared" si="0"/>
        <v>3178</v>
      </c>
      <c r="D22" s="6">
        <f t="shared" si="1"/>
        <v>3178</v>
      </c>
      <c r="E22" s="7">
        <f t="shared" si="1"/>
        <v>3178</v>
      </c>
      <c r="F22" s="12">
        <v>265</v>
      </c>
      <c r="G22" s="8">
        <f t="shared" si="2"/>
        <v>871.30908199999988</v>
      </c>
      <c r="H22" s="8">
        <f t="shared" si="3"/>
        <v>906.16144527999995</v>
      </c>
      <c r="I22" s="9">
        <f t="shared" si="4"/>
        <v>920.64190517557449</v>
      </c>
    </row>
    <row r="23" spans="1:9">
      <c r="A23" s="5">
        <v>11</v>
      </c>
      <c r="B23" s="5">
        <v>1753</v>
      </c>
      <c r="C23" s="6">
        <f t="shared" si="0"/>
        <v>1753</v>
      </c>
      <c r="D23" s="6">
        <f t="shared" si="1"/>
        <v>1753</v>
      </c>
      <c r="E23" s="7">
        <f t="shared" si="1"/>
        <v>1753</v>
      </c>
      <c r="F23" s="12">
        <v>286</v>
      </c>
      <c r="G23" s="8">
        <f t="shared" si="2"/>
        <v>518.70498680000003</v>
      </c>
      <c r="H23" s="8">
        <f t="shared" si="3"/>
        <v>539.45318627200004</v>
      </c>
      <c r="I23" s="9">
        <f t="shared" si="4"/>
        <v>548.07364818862663</v>
      </c>
    </row>
    <row r="24" spans="1:9">
      <c r="A24" s="5">
        <v>12</v>
      </c>
      <c r="B24" s="5">
        <v>3032</v>
      </c>
      <c r="C24" s="6">
        <f t="shared" si="0"/>
        <v>3032</v>
      </c>
      <c r="D24" s="6">
        <f t="shared" si="1"/>
        <v>3032</v>
      </c>
      <c r="E24" s="7">
        <f t="shared" si="1"/>
        <v>3032</v>
      </c>
      <c r="F24" s="12">
        <v>307</v>
      </c>
      <c r="G24" s="8">
        <f t="shared" si="2"/>
        <v>963.03051039999991</v>
      </c>
      <c r="H24" s="8">
        <f t="shared" si="3"/>
        <v>1001.5517308159999</v>
      </c>
      <c r="I24" s="9">
        <f t="shared" si="4"/>
        <v>1017.5565274744397</v>
      </c>
    </row>
    <row r="25" spans="1:9">
      <c r="A25" s="5">
        <v>13</v>
      </c>
      <c r="B25" s="5">
        <v>3295</v>
      </c>
      <c r="C25" s="6">
        <f t="shared" si="0"/>
        <v>3295</v>
      </c>
      <c r="D25" s="6">
        <f t="shared" si="1"/>
        <v>3295</v>
      </c>
      <c r="E25" s="7">
        <f t="shared" si="1"/>
        <v>3295</v>
      </c>
      <c r="F25" s="12">
        <v>328</v>
      </c>
      <c r="G25" s="8">
        <f t="shared" si="2"/>
        <v>1118.1542959999999</v>
      </c>
      <c r="H25" s="8">
        <f t="shared" si="3"/>
        <v>1162.8804678399999</v>
      </c>
      <c r="I25" s="9">
        <f t="shared" si="4"/>
        <v>1181.4632977160832</v>
      </c>
    </row>
    <row r="26" spans="1:9">
      <c r="A26" s="5">
        <v>14</v>
      </c>
      <c r="B26" s="5">
        <v>6214</v>
      </c>
      <c r="C26" s="6">
        <f t="shared" si="0"/>
        <v>6214</v>
      </c>
      <c r="D26" s="6">
        <f t="shared" si="1"/>
        <v>6214</v>
      </c>
      <c r="E26" s="7">
        <f t="shared" si="1"/>
        <v>6214</v>
      </c>
      <c r="F26" s="12">
        <v>349</v>
      </c>
      <c r="G26" s="8">
        <f t="shared" si="2"/>
        <v>2243.7225355999999</v>
      </c>
      <c r="H26" s="8">
        <f t="shared" si="3"/>
        <v>2333.4714370239999</v>
      </c>
      <c r="I26" s="9">
        <f t="shared" si="4"/>
        <v>2370.7603105876437</v>
      </c>
    </row>
    <row r="27" spans="1:9">
      <c r="A27" s="5">
        <v>15</v>
      </c>
      <c r="B27" s="5">
        <v>110</v>
      </c>
      <c r="C27" s="6">
        <f t="shared" si="0"/>
        <v>110</v>
      </c>
      <c r="D27" s="6">
        <f t="shared" si="1"/>
        <v>110</v>
      </c>
      <c r="E27" s="7">
        <f t="shared" si="1"/>
        <v>110</v>
      </c>
      <c r="F27" s="12">
        <v>370</v>
      </c>
      <c r="G27" s="8">
        <f t="shared" si="2"/>
        <v>42.108220000000003</v>
      </c>
      <c r="H27" s="8">
        <f t="shared" si="3"/>
        <v>43.792548800000006</v>
      </c>
      <c r="I27" s="9">
        <f t="shared" si="4"/>
        <v>44.492353729824011</v>
      </c>
    </row>
    <row r="28" spans="1:9">
      <c r="A28" s="5">
        <v>16</v>
      </c>
      <c r="B28" s="5">
        <v>399</v>
      </c>
      <c r="C28" s="6">
        <f t="shared" si="0"/>
        <v>399</v>
      </c>
      <c r="D28" s="6">
        <f t="shared" si="1"/>
        <v>399</v>
      </c>
      <c r="E28" s="7">
        <f t="shared" si="1"/>
        <v>399</v>
      </c>
      <c r="F28" s="12">
        <v>391</v>
      </c>
      <c r="G28" s="8">
        <f t="shared" si="2"/>
        <v>161.40691139999998</v>
      </c>
      <c r="H28" s="8">
        <f t="shared" si="3"/>
        <v>167.863187856</v>
      </c>
      <c r="I28" s="9">
        <f t="shared" si="4"/>
        <v>170.5456415979389</v>
      </c>
    </row>
    <row r="29" spans="1:9">
      <c r="A29" s="5">
        <v>17</v>
      </c>
      <c r="B29" s="5">
        <v>188</v>
      </c>
      <c r="C29" s="6">
        <f t="shared" si="0"/>
        <v>188</v>
      </c>
      <c r="D29" s="6">
        <f t="shared" si="1"/>
        <v>188</v>
      </c>
      <c r="E29" s="7">
        <f t="shared" si="1"/>
        <v>188</v>
      </c>
      <c r="F29" s="12">
        <v>412</v>
      </c>
      <c r="G29" s="8">
        <f t="shared" si="2"/>
        <v>80.135977600000004</v>
      </c>
      <c r="H29" s="8">
        <f t="shared" si="3"/>
        <v>83.341416704000011</v>
      </c>
      <c r="I29" s="9">
        <f t="shared" si="4"/>
        <v>84.673212542929946</v>
      </c>
    </row>
    <row r="30" spans="1:9">
      <c r="A30" s="5">
        <v>18</v>
      </c>
      <c r="B30" s="5">
        <v>38</v>
      </c>
      <c r="C30" s="6">
        <f t="shared" si="0"/>
        <v>38</v>
      </c>
      <c r="D30" s="6">
        <f t="shared" si="1"/>
        <v>38</v>
      </c>
      <c r="E30" s="7">
        <f t="shared" si="1"/>
        <v>38</v>
      </c>
      <c r="F30" s="12">
        <v>433</v>
      </c>
      <c r="G30" s="8">
        <f t="shared" si="2"/>
        <v>17.023308400000001</v>
      </c>
      <c r="H30" s="8">
        <f t="shared" si="3"/>
        <v>17.704240736000003</v>
      </c>
      <c r="I30" s="9">
        <f t="shared" si="4"/>
        <v>17.987154502961285</v>
      </c>
    </row>
    <row r="31" spans="1:9">
      <c r="A31" s="10" t="s">
        <v>1</v>
      </c>
      <c r="B31" s="11">
        <f>SUM(B13:B30)</f>
        <v>71375</v>
      </c>
      <c r="C31" s="11">
        <f>SUM(C13:C30)</f>
        <v>71375</v>
      </c>
      <c r="D31" s="11">
        <f>SUM(D13:D30)</f>
        <v>71375</v>
      </c>
      <c r="E31" s="11">
        <f>SUM(E13:E30)</f>
        <v>71375</v>
      </c>
      <c r="F31" s="12"/>
      <c r="G31" s="8">
        <f>SUM(G13:G30)</f>
        <v>14023.362582599999</v>
      </c>
      <c r="H31" s="8">
        <f>SUM(H13:H30)</f>
        <v>14584.297085904</v>
      </c>
      <c r="I31" s="8">
        <f>SUM(I13:I30)</f>
        <v>14817.35415333675</v>
      </c>
    </row>
    <row r="32" spans="1:9">
      <c r="A32" s="24" t="s">
        <v>5</v>
      </c>
      <c r="B32" s="24"/>
      <c r="C32" s="24"/>
      <c r="D32" s="24"/>
      <c r="E32" s="24"/>
      <c r="F32" s="13"/>
      <c r="G32" s="14">
        <v>0.5</v>
      </c>
      <c r="H32" s="14">
        <v>0.5</v>
      </c>
      <c r="I32" s="15">
        <f>H32</f>
        <v>0.5</v>
      </c>
    </row>
    <row r="33" spans="1:9">
      <c r="A33" s="24" t="s">
        <v>9</v>
      </c>
      <c r="B33" s="24"/>
      <c r="C33" s="24"/>
      <c r="D33" s="24"/>
      <c r="E33" s="24"/>
      <c r="F33" s="24"/>
      <c r="G33" s="18">
        <f>G31*0.5</f>
        <v>7011.6812912999994</v>
      </c>
      <c r="H33" s="18">
        <f>H31*0.5</f>
        <v>7292.1485429519998</v>
      </c>
      <c r="I33" s="18">
        <f>I31*0.5</f>
        <v>7408.6770766683749</v>
      </c>
    </row>
    <row r="34" spans="1:9" ht="1.1499999999999999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9.45" customHeight="1">
      <c r="A35" s="17" t="s">
        <v>4</v>
      </c>
      <c r="B35" s="19" t="s">
        <v>11</v>
      </c>
      <c r="C35" s="20"/>
      <c r="D35" s="20"/>
      <c r="E35" s="20"/>
      <c r="F35" s="20"/>
      <c r="G35" s="20"/>
      <c r="H35" s="20"/>
      <c r="I35" s="20"/>
    </row>
    <row r="42" spans="1:9" ht="18.75">
      <c r="E42" s="3"/>
    </row>
    <row r="43" spans="1:9" ht="18.75">
      <c r="E43" s="3"/>
    </row>
    <row r="44" spans="1:9" ht="18.75">
      <c r="E44" s="3"/>
    </row>
  </sheetData>
  <mergeCells count="15">
    <mergeCell ref="B35:I35"/>
    <mergeCell ref="I10:I12"/>
    <mergeCell ref="G9:I9"/>
    <mergeCell ref="A7:I7"/>
    <mergeCell ref="A32:E32"/>
    <mergeCell ref="A33:F33"/>
    <mergeCell ref="C10:C12"/>
    <mergeCell ref="C9:E9"/>
    <mergeCell ref="F9:F12"/>
    <mergeCell ref="E10:E12"/>
    <mergeCell ref="D10:D12"/>
    <mergeCell ref="G10:G12"/>
    <mergeCell ref="H10:H12"/>
    <mergeCell ref="A9:A12"/>
    <mergeCell ref="B9:B12"/>
  </mergeCells>
  <pageMargins left="0.9055118110236221" right="0.5118110236220472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на 2020 2022</vt:lpstr>
      <vt:lpstr>'Прогноз на 2020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Бессуднов Руслан Борисович</dc:creator>
  <cp:lastModifiedBy>minfin user</cp:lastModifiedBy>
  <cp:lastPrinted>2019-10-12T09:28:50Z</cp:lastPrinted>
  <dcterms:created xsi:type="dcterms:W3CDTF">2018-09-13T12:45:06Z</dcterms:created>
  <dcterms:modified xsi:type="dcterms:W3CDTF">2019-10-12T09:28:54Z</dcterms:modified>
</cp:coreProperties>
</file>