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Лист1!$10:$13</definedName>
    <definedName name="_xlnm.Print_Area" localSheetId="0">Лист1!$B$1:$M$34</definedName>
  </definedNames>
  <calcPr calcId="125725"/>
</workbook>
</file>

<file path=xl/calcChain.xml><?xml version="1.0" encoding="utf-8"?>
<calcChain xmlns="http://schemas.openxmlformats.org/spreadsheetml/2006/main">
  <c r="D30" i="2"/>
  <c r="M34"/>
  <c r="M33"/>
  <c r="M32"/>
  <c r="L32"/>
  <c r="M31"/>
  <c r="M30"/>
  <c r="L29"/>
  <c r="M28"/>
  <c r="M27"/>
  <c r="M26"/>
  <c r="M25"/>
  <c r="L24"/>
  <c r="L23" s="1"/>
  <c r="M22"/>
  <c r="L21"/>
  <c r="M18"/>
  <c r="M17"/>
  <c r="L17"/>
  <c r="K32"/>
  <c r="K17"/>
  <c r="I34"/>
  <c r="I33"/>
  <c r="I32"/>
  <c r="H32"/>
  <c r="I31"/>
  <c r="I30"/>
  <c r="H29"/>
  <c r="I28"/>
  <c r="I27"/>
  <c r="I26"/>
  <c r="I25"/>
  <c r="H24"/>
  <c r="H23" s="1"/>
  <c r="I22"/>
  <c r="H21"/>
  <c r="I18"/>
  <c r="H17"/>
  <c r="G32"/>
  <c r="G17"/>
  <c r="I17" l="1"/>
  <c r="L20"/>
  <c r="H20"/>
  <c r="H15" s="1"/>
  <c r="D17"/>
  <c r="C17"/>
  <c r="D32"/>
  <c r="C32"/>
  <c r="D29"/>
  <c r="D15" s="1"/>
  <c r="D24"/>
  <c r="D23" s="1"/>
  <c r="D21"/>
  <c r="E34"/>
  <c r="E33"/>
  <c r="E31"/>
  <c r="E30"/>
  <c r="E28"/>
  <c r="E27"/>
  <c r="E26"/>
  <c r="E25"/>
  <c r="E22"/>
  <c r="E18"/>
  <c r="E32" l="1"/>
  <c r="L15"/>
  <c r="E17"/>
  <c r="D20"/>
  <c r="C24" l="1"/>
  <c r="E24" s="1"/>
  <c r="G24"/>
  <c r="I24" s="1"/>
  <c r="K29" l="1"/>
  <c r="M29" s="1"/>
  <c r="G29"/>
  <c r="I29" s="1"/>
  <c r="C29"/>
  <c r="E29" s="1"/>
  <c r="K24"/>
  <c r="G23"/>
  <c r="I23" s="1"/>
  <c r="K23" l="1"/>
  <c r="M23" s="1"/>
  <c r="M24"/>
  <c r="C23"/>
  <c r="E23" s="1"/>
  <c r="K21"/>
  <c r="M21" s="1"/>
  <c r="G21"/>
  <c r="I21" s="1"/>
  <c r="C21"/>
  <c r="E21" s="1"/>
  <c r="C20" l="1"/>
  <c r="K20"/>
  <c r="K15" l="1"/>
  <c r="M15" s="1"/>
  <c r="M20"/>
  <c r="C15"/>
  <c r="E15" s="1"/>
  <c r="E20"/>
  <c r="G20"/>
  <c r="I20" s="1"/>
  <c r="G15" l="1"/>
  <c r="I15" s="1"/>
</calcChain>
</file>

<file path=xl/sharedStrings.xml><?xml version="1.0" encoding="utf-8"?>
<sst xmlns="http://schemas.openxmlformats.org/spreadsheetml/2006/main" count="81" uniqueCount="30">
  <si>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</si>
  <si>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</si>
  <si>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</si>
  <si>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</si>
  <si>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</si>
  <si>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2020 год</t>
  </si>
  <si>
    <t>2021 год</t>
  </si>
  <si>
    <t>2022 год</t>
  </si>
  <si>
    <t>Предельный срок погашения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</si>
  <si>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</si>
  <si>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</si>
  <si>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</si>
  <si>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</si>
  <si>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</si>
  <si>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</si>
  <si>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</si>
  <si>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 xml:space="preserve">              Таблица № 1 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</si>
  <si>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</si>
  <si>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</si>
  <si>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</si>
  <si>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</si>
  <si>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</si>
  <si>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</si>
  <si>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</si>
  <si>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Предлагаемые изменения</t>
  </si>
  <si>
    <t>Сумма с учетом изменений</t>
  </si>
  <si>
    <t>Сумма, тыс. рублей</t>
  </si>
  <si>
    <t xml:space="preserve">              к пояснительной записке</t>
  </si>
  <si>
    <t xml:space="preserve">              Приложение № 6</t>
  </si>
  <si>
    <t>Предлагаемое изменение программы государственных внутренних заимствований Архангельской области 
на 2020 год и на плановый период 2021 и 2022 годов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</si>
</sst>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8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/>
    <xf numFmtId="164" fontId="0" fillId="0" borderId="10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3" xfId="0" quotePrefix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164" fontId="0" fillId="0" borderId="7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164" fontId="0" fillId="0" borderId="8" xfId="0" quotePrefix="1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13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1"/>
    </xf>
    <xf numFmtId="0" fontId="0" fillId="0" borderId="9" xfId="0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4" fontId="0" fillId="0" borderId="14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64" fontId="0" fillId="0" borderId="7" xfId="0" quotePrefix="1" applyNumberFormat="1" applyFont="1" applyFill="1" applyBorder="1" applyAlignment="1">
      <alignment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0" fillId="0" borderId="20" xfId="0" quotePrefix="1" applyNumberFormat="1" applyFont="1" applyFill="1" applyBorder="1" applyAlignment="1">
      <alignment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19" xfId="0" quotePrefix="1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0" xfId="0" quotePrefix="1" applyNumberFormat="1" applyFont="1" applyFill="1" applyBorder="1" applyAlignment="1">
      <alignment horizontal="center" vertical="center"/>
    </xf>
    <xf numFmtId="164" fontId="0" fillId="0" borderId="21" xfId="0" quotePrefix="1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0" fontId="0" fillId="0" borderId="23" xfId="0" applyFill="1" applyBorder="1"/>
    <xf numFmtId="0" fontId="3" fillId="0" borderId="23" xfId="0" applyFont="1" applyFill="1" applyBorder="1" applyAlignment="1">
      <alignment horizontal="center"/>
    </xf>
    <xf numFmtId="164" fontId="7" fillId="0" borderId="24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abSelected="1" view="pageBreakPreview" topLeftCell="B1" zoomScaleNormal="100" zoomScaleSheetLayoutView="100" workbookViewId="0">
      <selection activeCell="B9" sqref="B9"/>
    </sheetView>
  </sheetViews>
  <sheetFormatPr defaultColWidth="9.140625" defaultRowHeight="12.75"/>
  <cols>
    <col min="1" max="1" width="6.140625" style="1" hidden="1" customWidth="1"/>
    <col min="2" max="2" width="69.5703125" style="1" customWidth="1"/>
    <col min="3" max="5" width="14.7109375" style="1" customWidth="1"/>
    <col min="6" max="6" width="12.85546875" style="1" hidden="1" customWidth="1"/>
    <col min="7" max="9" width="14.7109375" style="1" customWidth="1"/>
    <col min="10" max="10" width="12.140625" style="1" hidden="1" customWidth="1"/>
    <col min="11" max="13" width="14.7109375" style="1" customWidth="1"/>
    <col min="14" max="14" width="1.140625" style="1" customWidth="1"/>
    <col min="15" max="16384" width="9.140625" style="1"/>
  </cols>
  <sheetData>
    <row r="1" spans="1:15" ht="13.5" customHeight="1">
      <c r="J1" s="12"/>
      <c r="K1" s="17" t="s">
        <v>28</v>
      </c>
      <c r="L1" s="17"/>
      <c r="M1" s="17"/>
    </row>
    <row r="2" spans="1:15" ht="14.25" customHeight="1">
      <c r="J2" s="12"/>
      <c r="K2" s="17" t="s">
        <v>27</v>
      </c>
      <c r="L2" s="17"/>
      <c r="M2" s="17"/>
    </row>
    <row r="3" spans="1:15">
      <c r="G3" s="13"/>
      <c r="H3" s="13"/>
      <c r="I3" s="13"/>
      <c r="J3" s="13"/>
      <c r="K3" s="53"/>
      <c r="L3" s="53"/>
      <c r="M3" s="53"/>
    </row>
    <row r="4" spans="1:15" ht="14.25" customHeight="1">
      <c r="G4" s="13"/>
      <c r="H4" s="13"/>
      <c r="I4" s="13"/>
      <c r="J4" s="13"/>
      <c r="K4" s="53"/>
      <c r="L4" s="53"/>
      <c r="M4" s="53"/>
    </row>
    <row r="5" spans="1:15" ht="29.25" hidden="1" customHeight="1">
      <c r="G5" s="13"/>
      <c r="H5" s="13"/>
      <c r="I5" s="13"/>
      <c r="J5" s="13"/>
    </row>
    <row r="6" spans="1:15" ht="14.25" customHeight="1">
      <c r="K6" s="1" t="s">
        <v>16</v>
      </c>
    </row>
    <row r="7" spans="1:15" ht="21" customHeight="1"/>
    <row r="8" spans="1:15" ht="35.25" customHeight="1">
      <c r="B8" s="54" t="s">
        <v>29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5" ht="14.25" customHeight="1">
      <c r="B9" s="9"/>
      <c r="C9" s="10"/>
      <c r="D9" s="14"/>
      <c r="E9" s="14"/>
      <c r="F9" s="14"/>
      <c r="G9" s="11"/>
      <c r="H9" s="15"/>
      <c r="I9" s="15"/>
      <c r="J9" s="15"/>
      <c r="K9" s="11"/>
      <c r="L9" s="15"/>
      <c r="M9" s="15"/>
    </row>
    <row r="10" spans="1:15" ht="14.25" customHeight="1">
      <c r="B10" s="62" t="s">
        <v>2</v>
      </c>
      <c r="C10" s="61" t="s">
        <v>26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44"/>
      <c r="O10" s="4"/>
    </row>
    <row r="11" spans="1:15" ht="21.75" customHeight="1">
      <c r="B11" s="62"/>
      <c r="C11" s="55" t="s">
        <v>5</v>
      </c>
      <c r="D11" s="56"/>
      <c r="E11" s="56"/>
      <c r="F11" s="57"/>
      <c r="G11" s="55" t="s">
        <v>6</v>
      </c>
      <c r="H11" s="56"/>
      <c r="I11" s="56"/>
      <c r="J11" s="57"/>
      <c r="K11" s="55" t="s">
        <v>7</v>
      </c>
      <c r="L11" s="56"/>
      <c r="M11" s="57"/>
      <c r="N11" s="44"/>
      <c r="O11" s="4"/>
    </row>
    <row r="12" spans="1:15" ht="43.5" customHeight="1">
      <c r="B12" s="62"/>
      <c r="C12" s="33" t="s">
        <v>4</v>
      </c>
      <c r="D12" s="51" t="s">
        <v>24</v>
      </c>
      <c r="E12" s="51" t="s">
        <v>25</v>
      </c>
      <c r="F12" s="52" t="s">
        <v>8</v>
      </c>
      <c r="G12" s="33" t="s">
        <v>4</v>
      </c>
      <c r="H12" s="51" t="s">
        <v>24</v>
      </c>
      <c r="I12" s="51" t="s">
        <v>25</v>
      </c>
      <c r="J12" s="52" t="s">
        <v>8</v>
      </c>
      <c r="K12" s="33" t="s">
        <v>4</v>
      </c>
      <c r="L12" s="51" t="s">
        <v>24</v>
      </c>
      <c r="M12" s="52" t="s">
        <v>25</v>
      </c>
      <c r="N12" s="44"/>
      <c r="O12" s="4"/>
    </row>
    <row r="13" spans="1:15" ht="27" hidden="1" customHeight="1">
      <c r="A13" s="4"/>
      <c r="B13" s="62"/>
      <c r="C13" s="58" t="s">
        <v>4</v>
      </c>
      <c r="D13" s="59"/>
      <c r="E13" s="59"/>
      <c r="F13" s="60"/>
      <c r="G13" s="58" t="s">
        <v>4</v>
      </c>
      <c r="H13" s="59"/>
      <c r="I13" s="59"/>
      <c r="J13" s="60"/>
      <c r="K13" s="58" t="s">
        <v>4</v>
      </c>
      <c r="L13" s="59"/>
      <c r="M13" s="60"/>
      <c r="N13" s="44"/>
      <c r="O13" s="4"/>
    </row>
    <row r="14" spans="1:15" s="6" customFormat="1" ht="12.75" customHeight="1">
      <c r="A14" s="5"/>
      <c r="B14" s="28">
        <v>1</v>
      </c>
      <c r="C14" s="29">
        <v>2</v>
      </c>
      <c r="D14" s="49">
        <v>3</v>
      </c>
      <c r="E14" s="49">
        <v>4</v>
      </c>
      <c r="F14" s="30">
        <v>3</v>
      </c>
      <c r="G14" s="29">
        <v>5</v>
      </c>
      <c r="H14" s="49">
        <v>6</v>
      </c>
      <c r="I14" s="49">
        <v>7</v>
      </c>
      <c r="J14" s="30">
        <v>5</v>
      </c>
      <c r="K14" s="29">
        <v>8</v>
      </c>
      <c r="L14" s="49">
        <v>9</v>
      </c>
      <c r="M14" s="30">
        <v>10</v>
      </c>
      <c r="N14" s="45"/>
      <c r="O14" s="5"/>
    </row>
    <row r="15" spans="1:15" ht="32.25" customHeight="1">
      <c r="B15" s="24" t="s">
        <v>12</v>
      </c>
      <c r="C15" s="50">
        <f>C20+C29</f>
        <v>6180651.200000003</v>
      </c>
      <c r="D15" s="35">
        <f>D20+D29</f>
        <v>1154948.3000000007</v>
      </c>
      <c r="E15" s="35">
        <f>C15+D15</f>
        <v>7335599.5000000037</v>
      </c>
      <c r="F15" s="25" t="s">
        <v>13</v>
      </c>
      <c r="G15" s="50">
        <f>G20+G29</f>
        <v>683955.10000000149</v>
      </c>
      <c r="H15" s="35">
        <f>H20+H29</f>
        <v>0</v>
      </c>
      <c r="I15" s="35">
        <f>G15+H15</f>
        <v>683955.10000000149</v>
      </c>
      <c r="J15" s="25" t="s">
        <v>13</v>
      </c>
      <c r="K15" s="50">
        <f>K20+K29</f>
        <v>-75196.599999997765</v>
      </c>
      <c r="L15" s="35">
        <f>L20+L29</f>
        <v>0</v>
      </c>
      <c r="M15" s="46">
        <f>K15+L15</f>
        <v>-75196.599999997765</v>
      </c>
      <c r="N15" s="44"/>
      <c r="O15" s="4"/>
    </row>
    <row r="16" spans="1:15" ht="17.25" customHeight="1">
      <c r="B16" s="19" t="s">
        <v>3</v>
      </c>
      <c r="C16" s="2"/>
      <c r="D16" s="36"/>
      <c r="E16" s="36"/>
      <c r="F16" s="18"/>
      <c r="G16" s="2"/>
      <c r="H16" s="36"/>
      <c r="I16" s="36"/>
      <c r="J16" s="18"/>
      <c r="K16" s="2"/>
      <c r="L16" s="36"/>
      <c r="M16" s="47"/>
      <c r="N16" s="44"/>
      <c r="O16" s="4"/>
    </row>
    <row r="17" spans="2:15" ht="23.25" customHeight="1">
      <c r="B17" s="26" t="s">
        <v>17</v>
      </c>
      <c r="C17" s="34">
        <f>C18-C19</f>
        <v>0</v>
      </c>
      <c r="D17" s="37">
        <f>D18-D19</f>
        <v>0</v>
      </c>
      <c r="E17" s="36">
        <f>C17+D17</f>
        <v>0</v>
      </c>
      <c r="F17" s="18" t="s">
        <v>13</v>
      </c>
      <c r="G17" s="34">
        <f>G18-G19</f>
        <v>0</v>
      </c>
      <c r="H17" s="37">
        <f>H18-H19</f>
        <v>0</v>
      </c>
      <c r="I17" s="36">
        <f>G17+H17</f>
        <v>0</v>
      </c>
      <c r="J17" s="18" t="s">
        <v>13</v>
      </c>
      <c r="K17" s="34">
        <f>K18-K19</f>
        <v>0</v>
      </c>
      <c r="L17" s="37">
        <f>L18-L19</f>
        <v>0</v>
      </c>
      <c r="M17" s="47">
        <f>K17+L17</f>
        <v>0</v>
      </c>
      <c r="N17" s="44"/>
      <c r="O17" s="4"/>
    </row>
    <row r="18" spans="2:15" ht="20.25" customHeight="1">
      <c r="B18" s="7" t="s">
        <v>0</v>
      </c>
      <c r="C18" s="34">
        <v>0</v>
      </c>
      <c r="D18" s="38"/>
      <c r="E18" s="36">
        <f>C18+D18</f>
        <v>0</v>
      </c>
      <c r="F18" s="18" t="s">
        <v>13</v>
      </c>
      <c r="G18" s="34">
        <v>0</v>
      </c>
      <c r="H18" s="38"/>
      <c r="I18" s="36">
        <f>G18+H18</f>
        <v>0</v>
      </c>
      <c r="J18" s="18" t="s">
        <v>13</v>
      </c>
      <c r="K18" s="34">
        <v>0</v>
      </c>
      <c r="L18" s="38"/>
      <c r="M18" s="47">
        <f>K18+L18</f>
        <v>0</v>
      </c>
      <c r="N18" s="44"/>
      <c r="O18" s="4"/>
    </row>
    <row r="19" spans="2:15" ht="23.25" customHeight="1">
      <c r="B19" s="7" t="s">
        <v>1</v>
      </c>
      <c r="C19" s="34">
        <v>0</v>
      </c>
      <c r="D19" s="39"/>
      <c r="E19" s="36"/>
      <c r="F19" s="18" t="s">
        <v>13</v>
      </c>
      <c r="G19" s="34">
        <v>0</v>
      </c>
      <c r="H19" s="39"/>
      <c r="I19" s="36"/>
      <c r="J19" s="18" t="s">
        <v>13</v>
      </c>
      <c r="K19" s="34">
        <v>0</v>
      </c>
      <c r="L19" s="39"/>
      <c r="M19" s="47"/>
      <c r="N19" s="44"/>
      <c r="O19" s="4"/>
    </row>
    <row r="20" spans="2:15" ht="25.5" customHeight="1">
      <c r="B20" s="26" t="s">
        <v>19</v>
      </c>
      <c r="C20" s="3">
        <f>C21-C23</f>
        <v>-1154948.299999997</v>
      </c>
      <c r="D20" s="40">
        <f>D21-D23</f>
        <v>0</v>
      </c>
      <c r="E20" s="36">
        <f>C20+D20</f>
        <v>-1154948.299999997</v>
      </c>
      <c r="F20" s="18" t="s">
        <v>13</v>
      </c>
      <c r="G20" s="3">
        <f>G21-G23</f>
        <v>-2309896.5999999978</v>
      </c>
      <c r="H20" s="40">
        <f>H21-H23</f>
        <v>0</v>
      </c>
      <c r="I20" s="36">
        <f>G20+H20</f>
        <v>-2309896.5999999978</v>
      </c>
      <c r="J20" s="18" t="s">
        <v>13</v>
      </c>
      <c r="K20" s="3">
        <f>K21-K23</f>
        <v>-2309896.5999999978</v>
      </c>
      <c r="L20" s="40">
        <f>L21-L23</f>
        <v>0</v>
      </c>
      <c r="M20" s="47">
        <f>K20+L20</f>
        <v>-2309896.5999999978</v>
      </c>
      <c r="N20" s="44"/>
      <c r="O20" s="4"/>
    </row>
    <row r="21" spans="2:15" ht="23.25" customHeight="1">
      <c r="B21" s="7" t="s">
        <v>0</v>
      </c>
      <c r="C21" s="3">
        <f>C22</f>
        <v>25904950.800000001</v>
      </c>
      <c r="D21" s="40">
        <f>D22</f>
        <v>-12916965.800000001</v>
      </c>
      <c r="E21" s="36">
        <f t="shared" ref="E21:E34" si="0">C21+D21</f>
        <v>12987985</v>
      </c>
      <c r="F21" s="16" t="s">
        <v>5</v>
      </c>
      <c r="G21" s="3">
        <f>G22</f>
        <v>27944558.5</v>
      </c>
      <c r="H21" s="40">
        <f>H22</f>
        <v>0</v>
      </c>
      <c r="I21" s="36">
        <f t="shared" ref="I21:I34" si="1">G21+H21</f>
        <v>27944558.5</v>
      </c>
      <c r="J21" s="32" t="s">
        <v>6</v>
      </c>
      <c r="K21" s="3">
        <f>K22</f>
        <v>30343515.100000001</v>
      </c>
      <c r="L21" s="40">
        <f>L22</f>
        <v>0</v>
      </c>
      <c r="M21" s="47">
        <f t="shared" ref="M21:M34" si="2">K21+L21</f>
        <v>30343515.100000001</v>
      </c>
      <c r="N21" s="44"/>
      <c r="O21" s="4"/>
    </row>
    <row r="22" spans="2:15" ht="30.75" customHeight="1">
      <c r="B22" s="21" t="s">
        <v>9</v>
      </c>
      <c r="C22" s="3">
        <v>25904950.800000001</v>
      </c>
      <c r="D22" s="40">
        <v>-12916965.800000001</v>
      </c>
      <c r="E22" s="36">
        <f t="shared" si="0"/>
        <v>12987985</v>
      </c>
      <c r="F22" s="16" t="s">
        <v>5</v>
      </c>
      <c r="G22" s="3">
        <v>27944558.5</v>
      </c>
      <c r="H22" s="40"/>
      <c r="I22" s="36">
        <f t="shared" si="1"/>
        <v>27944558.5</v>
      </c>
      <c r="J22" s="32" t="s">
        <v>6</v>
      </c>
      <c r="K22" s="3">
        <v>30343515.100000001</v>
      </c>
      <c r="L22" s="40"/>
      <c r="M22" s="47">
        <f t="shared" si="2"/>
        <v>30343515.100000001</v>
      </c>
      <c r="N22" s="44"/>
      <c r="O22" s="4"/>
    </row>
    <row r="23" spans="2:15" ht="22.5" customHeight="1">
      <c r="B23" s="7" t="s">
        <v>1</v>
      </c>
      <c r="C23" s="3">
        <f>SUM(C24:C28)</f>
        <v>27059899.099999998</v>
      </c>
      <c r="D23" s="40">
        <f>SUM(D24:D28)</f>
        <v>-12916965.800000001</v>
      </c>
      <c r="E23" s="36">
        <f t="shared" si="0"/>
        <v>14142933.299999997</v>
      </c>
      <c r="F23" s="16" t="s">
        <v>13</v>
      </c>
      <c r="G23" s="3">
        <f>SUM(G24:G28)</f>
        <v>30254455.099999998</v>
      </c>
      <c r="H23" s="40">
        <f>SUM(H24:H28)</f>
        <v>0</v>
      </c>
      <c r="I23" s="36">
        <f t="shared" si="1"/>
        <v>30254455.099999998</v>
      </c>
      <c r="J23" s="16" t="s">
        <v>13</v>
      </c>
      <c r="K23" s="3">
        <f>SUM(K24:K28)</f>
        <v>32653411.699999999</v>
      </c>
      <c r="L23" s="40">
        <f>SUM(L24:L28)</f>
        <v>0</v>
      </c>
      <c r="M23" s="47">
        <f t="shared" si="2"/>
        <v>32653411.699999999</v>
      </c>
      <c r="N23" s="44"/>
      <c r="O23" s="4"/>
    </row>
    <row r="24" spans="2:15" ht="30" customHeight="1">
      <c r="B24" s="21" t="s">
        <v>10</v>
      </c>
      <c r="C24" s="3">
        <f>C22</f>
        <v>25904950.800000001</v>
      </c>
      <c r="D24" s="40">
        <f>D22</f>
        <v>-12916965.800000001</v>
      </c>
      <c r="E24" s="36">
        <f t="shared" si="0"/>
        <v>12987985</v>
      </c>
      <c r="F24" s="16" t="s">
        <v>13</v>
      </c>
      <c r="G24" s="3">
        <f>G22</f>
        <v>27944558.5</v>
      </c>
      <c r="H24" s="40">
        <f>H22</f>
        <v>0</v>
      </c>
      <c r="I24" s="36">
        <f t="shared" si="1"/>
        <v>27944558.5</v>
      </c>
      <c r="J24" s="16" t="s">
        <v>13</v>
      </c>
      <c r="K24" s="3">
        <f>K22</f>
        <v>30343515.100000001</v>
      </c>
      <c r="L24" s="40">
        <f>L22</f>
        <v>0</v>
      </c>
      <c r="M24" s="47">
        <f t="shared" si="2"/>
        <v>30343515.100000001</v>
      </c>
      <c r="N24" s="44"/>
      <c r="O24" s="4"/>
    </row>
    <row r="25" spans="2:15" ht="89.25" customHeight="1">
      <c r="B25" s="31" t="s">
        <v>20</v>
      </c>
      <c r="C25" s="3">
        <v>30000</v>
      </c>
      <c r="D25" s="40"/>
      <c r="E25" s="36">
        <f t="shared" si="0"/>
        <v>30000</v>
      </c>
      <c r="F25" s="16" t="s">
        <v>13</v>
      </c>
      <c r="G25" s="3">
        <v>60000</v>
      </c>
      <c r="H25" s="40"/>
      <c r="I25" s="36">
        <f t="shared" si="1"/>
        <v>60000</v>
      </c>
      <c r="J25" s="16" t="s">
        <v>13</v>
      </c>
      <c r="K25" s="3">
        <v>60000</v>
      </c>
      <c r="L25" s="40"/>
      <c r="M25" s="47">
        <f t="shared" si="2"/>
        <v>60000</v>
      </c>
      <c r="N25" s="44"/>
      <c r="O25" s="4"/>
    </row>
    <row r="26" spans="2:15" ht="81.75" customHeight="1">
      <c r="B26" s="31" t="s">
        <v>21</v>
      </c>
      <c r="C26" s="3">
        <v>507648.4</v>
      </c>
      <c r="D26" s="40"/>
      <c r="E26" s="36">
        <f t="shared" si="0"/>
        <v>507648.4</v>
      </c>
      <c r="F26" s="16" t="s">
        <v>13</v>
      </c>
      <c r="G26" s="3">
        <v>1015296.8</v>
      </c>
      <c r="H26" s="40"/>
      <c r="I26" s="36">
        <f t="shared" si="1"/>
        <v>1015296.8</v>
      </c>
      <c r="J26" s="16" t="s">
        <v>13</v>
      </c>
      <c r="K26" s="3">
        <v>1015296.8</v>
      </c>
      <c r="L26" s="40"/>
      <c r="M26" s="47">
        <f t="shared" si="2"/>
        <v>1015296.8</v>
      </c>
      <c r="N26" s="44"/>
      <c r="O26" s="4"/>
    </row>
    <row r="27" spans="2:15" ht="87" customHeight="1">
      <c r="B27" s="31" t="s">
        <v>22</v>
      </c>
      <c r="C27" s="3">
        <v>579939.19999999995</v>
      </c>
      <c r="D27" s="40"/>
      <c r="E27" s="36">
        <f t="shared" si="0"/>
        <v>579939.19999999995</v>
      </c>
      <c r="F27" s="16" t="s">
        <v>13</v>
      </c>
      <c r="G27" s="3">
        <v>1159878.3999999999</v>
      </c>
      <c r="H27" s="40"/>
      <c r="I27" s="36">
        <f t="shared" si="1"/>
        <v>1159878.3999999999</v>
      </c>
      <c r="J27" s="16" t="s">
        <v>13</v>
      </c>
      <c r="K27" s="3">
        <v>1159878.3999999999</v>
      </c>
      <c r="L27" s="40"/>
      <c r="M27" s="47">
        <f t="shared" si="2"/>
        <v>1159878.3999999999</v>
      </c>
      <c r="N27" s="44"/>
      <c r="O27" s="4"/>
    </row>
    <row r="28" spans="2:15" ht="85.5" customHeight="1">
      <c r="B28" s="31" t="s">
        <v>23</v>
      </c>
      <c r="C28" s="3">
        <v>37360.699999999997</v>
      </c>
      <c r="D28" s="40"/>
      <c r="E28" s="36">
        <f t="shared" si="0"/>
        <v>37360.699999999997</v>
      </c>
      <c r="F28" s="16" t="s">
        <v>13</v>
      </c>
      <c r="G28" s="3">
        <v>74721.399999999994</v>
      </c>
      <c r="H28" s="40"/>
      <c r="I28" s="36">
        <f t="shared" si="1"/>
        <v>74721.399999999994</v>
      </c>
      <c r="J28" s="16" t="s">
        <v>13</v>
      </c>
      <c r="K28" s="3">
        <v>74721.399999999994</v>
      </c>
      <c r="L28" s="40"/>
      <c r="M28" s="47">
        <f t="shared" si="2"/>
        <v>74721.399999999994</v>
      </c>
      <c r="N28" s="44"/>
      <c r="O28" s="4"/>
    </row>
    <row r="29" spans="2:15" ht="24" customHeight="1">
      <c r="B29" s="26" t="s">
        <v>11</v>
      </c>
      <c r="C29" s="3">
        <f>C30-C31</f>
        <v>7335599.5</v>
      </c>
      <c r="D29" s="40">
        <f>D30-D31</f>
        <v>1154948.3000000007</v>
      </c>
      <c r="E29" s="36">
        <f t="shared" si="0"/>
        <v>8490547.8000000007</v>
      </c>
      <c r="F29" s="16" t="s">
        <v>13</v>
      </c>
      <c r="G29" s="3">
        <f>G30-G31</f>
        <v>2993851.6999999993</v>
      </c>
      <c r="H29" s="40">
        <f>H30-H31</f>
        <v>0</v>
      </c>
      <c r="I29" s="36">
        <f t="shared" si="1"/>
        <v>2993851.6999999993</v>
      </c>
      <c r="J29" s="16" t="s">
        <v>13</v>
      </c>
      <c r="K29" s="3">
        <f>K30-K31</f>
        <v>2234700</v>
      </c>
      <c r="L29" s="40">
        <f>L30-L31</f>
        <v>0</v>
      </c>
      <c r="M29" s="47">
        <f t="shared" si="2"/>
        <v>2234700</v>
      </c>
      <c r="N29" s="44"/>
      <c r="O29" s="4"/>
    </row>
    <row r="30" spans="2:15" ht="20.25" customHeight="1">
      <c r="B30" s="7" t="s">
        <v>0</v>
      </c>
      <c r="C30" s="3">
        <v>22835599.5</v>
      </c>
      <c r="D30" s="41">
        <f>29700000-345051.7</f>
        <v>29354948.300000001</v>
      </c>
      <c r="E30" s="36">
        <f t="shared" si="0"/>
        <v>52190547.799999997</v>
      </c>
      <c r="F30" s="16" t="s">
        <v>14</v>
      </c>
      <c r="G30" s="3">
        <v>16093795.699999999</v>
      </c>
      <c r="H30" s="40"/>
      <c r="I30" s="36">
        <f t="shared" si="1"/>
        <v>16093795.699999999</v>
      </c>
      <c r="J30" s="16" t="s">
        <v>15</v>
      </c>
      <c r="K30" s="3">
        <v>4734700</v>
      </c>
      <c r="L30" s="40"/>
      <c r="M30" s="47">
        <f t="shared" si="2"/>
        <v>4734700</v>
      </c>
      <c r="N30" s="44"/>
      <c r="O30" s="4"/>
    </row>
    <row r="31" spans="2:15" ht="24" customHeight="1">
      <c r="B31" s="7" t="s">
        <v>1</v>
      </c>
      <c r="C31" s="3">
        <v>15500000</v>
      </c>
      <c r="D31" s="41">
        <v>28200000</v>
      </c>
      <c r="E31" s="36">
        <f t="shared" si="0"/>
        <v>43700000</v>
      </c>
      <c r="F31" s="16" t="s">
        <v>13</v>
      </c>
      <c r="G31" s="3">
        <v>13099944</v>
      </c>
      <c r="H31" s="40"/>
      <c r="I31" s="36">
        <f t="shared" si="1"/>
        <v>13099944</v>
      </c>
      <c r="J31" s="16" t="s">
        <v>13</v>
      </c>
      <c r="K31" s="3">
        <v>2500000</v>
      </c>
      <c r="L31" s="40"/>
      <c r="M31" s="47">
        <f t="shared" si="2"/>
        <v>2500000</v>
      </c>
      <c r="N31" s="44"/>
      <c r="O31" s="4"/>
    </row>
    <row r="32" spans="2:15" ht="23.25" customHeight="1">
      <c r="B32" s="27" t="s">
        <v>18</v>
      </c>
      <c r="C32" s="20">
        <f>C33-C34</f>
        <v>0</v>
      </c>
      <c r="D32" s="39">
        <f>D33-D34</f>
        <v>0</v>
      </c>
      <c r="E32" s="36">
        <f t="shared" si="0"/>
        <v>0</v>
      </c>
      <c r="F32" s="16" t="s">
        <v>13</v>
      </c>
      <c r="G32" s="20">
        <f>G33-G34</f>
        <v>0</v>
      </c>
      <c r="H32" s="41">
        <f>H33-H34</f>
        <v>0</v>
      </c>
      <c r="I32" s="36">
        <f t="shared" si="1"/>
        <v>0</v>
      </c>
      <c r="J32" s="16" t="s">
        <v>13</v>
      </c>
      <c r="K32" s="20">
        <f>K33-K34</f>
        <v>0</v>
      </c>
      <c r="L32" s="41">
        <f>L33-L34</f>
        <v>0</v>
      </c>
      <c r="M32" s="47">
        <f t="shared" si="2"/>
        <v>0</v>
      </c>
      <c r="N32" s="44"/>
      <c r="O32" s="4"/>
    </row>
    <row r="33" spans="2:15" ht="20.25" customHeight="1">
      <c r="B33" s="7" t="s">
        <v>0</v>
      </c>
      <c r="C33" s="20">
        <v>0</v>
      </c>
      <c r="D33" s="41"/>
      <c r="E33" s="36">
        <f t="shared" si="0"/>
        <v>0</v>
      </c>
      <c r="F33" s="16" t="s">
        <v>13</v>
      </c>
      <c r="G33" s="20">
        <v>0</v>
      </c>
      <c r="H33" s="41"/>
      <c r="I33" s="36">
        <f t="shared" si="1"/>
        <v>0</v>
      </c>
      <c r="J33" s="16" t="s">
        <v>13</v>
      </c>
      <c r="K33" s="20">
        <v>0</v>
      </c>
      <c r="L33" s="41"/>
      <c r="M33" s="47">
        <f t="shared" si="2"/>
        <v>0</v>
      </c>
      <c r="N33" s="44"/>
      <c r="O33" s="4"/>
    </row>
    <row r="34" spans="2:15" ht="24" customHeight="1">
      <c r="B34" s="8" t="s">
        <v>1</v>
      </c>
      <c r="C34" s="22">
        <v>0</v>
      </c>
      <c r="D34" s="42"/>
      <c r="E34" s="43">
        <f t="shared" si="0"/>
        <v>0</v>
      </c>
      <c r="F34" s="23" t="s">
        <v>13</v>
      </c>
      <c r="G34" s="22">
        <v>0</v>
      </c>
      <c r="H34" s="42"/>
      <c r="I34" s="43">
        <f t="shared" si="1"/>
        <v>0</v>
      </c>
      <c r="J34" s="23" t="s">
        <v>13</v>
      </c>
      <c r="K34" s="22">
        <v>0</v>
      </c>
      <c r="L34" s="42"/>
      <c r="M34" s="48">
        <f t="shared" si="2"/>
        <v>0</v>
      </c>
      <c r="N34" s="44"/>
      <c r="O34" s="4"/>
    </row>
    <row r="35" spans="2:15" ht="13.5" customHeight="1"/>
  </sheetData>
  <mergeCells count="11">
    <mergeCell ref="C13:F13"/>
    <mergeCell ref="G13:J13"/>
    <mergeCell ref="K13:M13"/>
    <mergeCell ref="C10:M10"/>
    <mergeCell ref="B10:B13"/>
    <mergeCell ref="K3:M3"/>
    <mergeCell ref="K4:M4"/>
    <mergeCell ref="B8:M8"/>
    <mergeCell ref="C11:F11"/>
    <mergeCell ref="G11:J11"/>
    <mergeCell ref="K11:M11"/>
  </mergeCells>
  <phoneticPr fontId="3" type="noConversion"/>
  <pageMargins left="0.6692913385826772" right="0.59055118110236227" top="0.78740157480314965" bottom="0.78740157480314965" header="0.51181102362204722" footer="0.51181102362204722"/>
  <pageSetup paperSize="9" scale="67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2020-05-19T14:08:19Z</cp:lastPrinted>
  <dcterms:created xsi:type="dcterms:W3CDTF">2000-09-19T07:45:36Z</dcterms:created>
  <dcterms:modified xsi:type="dcterms:W3CDTF">2020-05-19T14:08:22Z</dcterms:modified>
</cp:coreProperties>
</file>