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8695" windowHeight="12525"/>
  </bookViews>
  <sheets>
    <sheet name="Лист1" sheetId="1" r:id="rId1"/>
    <sheet name="Лист2" sheetId="2" r:id="rId2"/>
    <sheet name="Лист3" sheetId="3" r:id="rId3"/>
  </sheets>
  <definedNames>
    <definedName name="_xlnm.Print_Titles" localSheetId="0">Лист1!$5:$7</definedName>
  </definedNames>
  <calcPr calcId="125725"/>
</workbook>
</file>

<file path=xl/calcChain.xml><?xml version="1.0" encoding="utf-8"?>
<calcChain xmlns="http://schemas.openxmlformats.org/spreadsheetml/2006/main">
  <c r="G186" i="1"/>
  <c r="G189"/>
  <c r="H189"/>
  <c r="G190"/>
  <c r="H190"/>
  <c r="G191"/>
  <c r="H191"/>
  <c r="G192"/>
  <c r="H192"/>
  <c r="G193"/>
  <c r="H193"/>
  <c r="G194"/>
  <c r="G195"/>
  <c r="G196"/>
  <c r="H196"/>
  <c r="G197"/>
  <c r="H197"/>
  <c r="G198"/>
  <c r="G199"/>
  <c r="G201"/>
  <c r="H201"/>
  <c r="G202"/>
  <c r="H202"/>
  <c r="G204"/>
  <c r="H204"/>
  <c r="G205"/>
  <c r="H205"/>
  <c r="G206"/>
  <c r="H206"/>
  <c r="G207"/>
  <c r="H207"/>
  <c r="G208"/>
  <c r="H208"/>
  <c r="G209"/>
  <c r="H209"/>
  <c r="G210"/>
  <c r="H210"/>
  <c r="G212"/>
  <c r="H212"/>
  <c r="G213"/>
  <c r="H213"/>
  <c r="G214"/>
  <c r="H214"/>
  <c r="G216"/>
  <c r="H216"/>
  <c r="G217"/>
  <c r="H217"/>
  <c r="G221"/>
  <c r="G222"/>
  <c r="H222"/>
  <c r="G223"/>
  <c r="G226"/>
  <c r="H226"/>
  <c r="G227"/>
  <c r="H227"/>
  <c r="G229"/>
  <c r="H229"/>
  <c r="G230"/>
  <c r="H230"/>
  <c r="G231"/>
  <c r="H231"/>
  <c r="G232"/>
  <c r="H232"/>
  <c r="G233"/>
  <c r="H233"/>
  <c r="G234"/>
  <c r="H234"/>
  <c r="G235"/>
  <c r="H235"/>
  <c r="G238"/>
  <c r="H238"/>
  <c r="H185"/>
  <c r="G185"/>
  <c r="H183"/>
  <c r="G183"/>
  <c r="G158"/>
  <c r="H158"/>
  <c r="G159"/>
  <c r="H159"/>
  <c r="G160"/>
  <c r="H160"/>
  <c r="G163"/>
  <c r="H163"/>
  <c r="G164"/>
  <c r="H164"/>
  <c r="G165"/>
  <c r="G166"/>
  <c r="H166"/>
  <c r="G167"/>
  <c r="G168"/>
  <c r="H168"/>
  <c r="G169"/>
  <c r="G170"/>
  <c r="H170"/>
  <c r="G171"/>
  <c r="H171"/>
  <c r="G172"/>
  <c r="H172"/>
  <c r="G173"/>
  <c r="H173"/>
  <c r="G174"/>
  <c r="H174"/>
  <c r="G175"/>
  <c r="H175"/>
  <c r="G176"/>
  <c r="H176"/>
  <c r="G177"/>
  <c r="H177"/>
  <c r="G178"/>
  <c r="H178"/>
  <c r="G179"/>
  <c r="H179"/>
  <c r="G180"/>
  <c r="H180"/>
  <c r="G181"/>
  <c r="H181"/>
  <c r="G46"/>
  <c r="H46"/>
  <c r="G48"/>
  <c r="H48"/>
  <c r="G49"/>
  <c r="H49"/>
  <c r="G50"/>
  <c r="H50"/>
  <c r="G51"/>
  <c r="H51"/>
  <c r="G53"/>
  <c r="H53"/>
  <c r="G54"/>
  <c r="H54"/>
  <c r="G55"/>
  <c r="H55"/>
  <c r="G57"/>
  <c r="H57"/>
  <c r="G59"/>
  <c r="H59"/>
  <c r="G61"/>
  <c r="H61"/>
  <c r="G63"/>
  <c r="H63"/>
  <c r="G65"/>
  <c r="H65"/>
  <c r="G66"/>
  <c r="H66"/>
  <c r="G67"/>
  <c r="H67"/>
  <c r="G68"/>
  <c r="H68"/>
  <c r="G69"/>
  <c r="H69"/>
  <c r="G78"/>
  <c r="H78"/>
  <c r="G79"/>
  <c r="H79"/>
  <c r="G80"/>
  <c r="H80"/>
  <c r="G81"/>
  <c r="H81"/>
  <c r="G82"/>
  <c r="H82"/>
  <c r="G83"/>
  <c r="H83"/>
  <c r="G84"/>
  <c r="H84"/>
  <c r="G87"/>
  <c r="H87"/>
  <c r="G88"/>
  <c r="G89"/>
  <c r="G90"/>
  <c r="G91"/>
  <c r="H91"/>
  <c r="G92"/>
  <c r="G93"/>
  <c r="G94"/>
  <c r="H94"/>
  <c r="G95"/>
  <c r="H95"/>
  <c r="G96"/>
  <c r="H96"/>
  <c r="G97"/>
  <c r="G98"/>
  <c r="H98"/>
  <c r="G100"/>
  <c r="H100"/>
  <c r="G101"/>
  <c r="H101"/>
  <c r="G102"/>
  <c r="G103"/>
  <c r="H103"/>
  <c r="G105"/>
  <c r="H105"/>
  <c r="G106"/>
  <c r="H106"/>
  <c r="G108"/>
  <c r="H108"/>
  <c r="G109"/>
  <c r="H109"/>
  <c r="G110"/>
  <c r="G111"/>
  <c r="G112"/>
  <c r="G114"/>
  <c r="H114"/>
  <c r="G115"/>
  <c r="G116"/>
  <c r="H116"/>
  <c r="G117"/>
  <c r="G118"/>
  <c r="H118"/>
  <c r="G119"/>
  <c r="G121"/>
  <c r="H121"/>
  <c r="G122"/>
  <c r="G123"/>
  <c r="H123"/>
  <c r="G124"/>
  <c r="G125"/>
  <c r="H125"/>
  <c r="G126"/>
  <c r="H126"/>
  <c r="G127"/>
  <c r="H127"/>
  <c r="G128"/>
  <c r="H128"/>
  <c r="G129"/>
  <c r="H129"/>
  <c r="G130"/>
  <c r="H130"/>
  <c r="G131"/>
  <c r="H131"/>
  <c r="G132"/>
  <c r="G133"/>
  <c r="H133"/>
  <c r="G134"/>
  <c r="H134"/>
  <c r="G135"/>
  <c r="G136"/>
  <c r="H136"/>
  <c r="G137"/>
  <c r="H137"/>
  <c r="G138"/>
  <c r="G139"/>
  <c r="H139"/>
  <c r="G140"/>
  <c r="H140"/>
  <c r="G141"/>
  <c r="H141"/>
  <c r="G142"/>
  <c r="H142"/>
  <c r="G143"/>
  <c r="H143"/>
  <c r="G144"/>
  <c r="H144"/>
  <c r="G145"/>
  <c r="H145"/>
  <c r="G147"/>
  <c r="H147"/>
  <c r="G149"/>
  <c r="H149"/>
  <c r="G150"/>
  <c r="H150"/>
  <c r="G151"/>
  <c r="G153"/>
  <c r="G154"/>
  <c r="H154"/>
  <c r="G155"/>
  <c r="H155"/>
  <c r="G156"/>
  <c r="H156"/>
  <c r="G157"/>
  <c r="H157"/>
  <c r="G42"/>
  <c r="G43"/>
  <c r="G44"/>
  <c r="H44"/>
  <c r="G45"/>
  <c r="H45"/>
  <c r="G11"/>
  <c r="H11"/>
  <c r="G12"/>
  <c r="H12"/>
  <c r="G13"/>
  <c r="H13"/>
  <c r="G15"/>
  <c r="H15"/>
  <c r="G16"/>
  <c r="H16"/>
  <c r="G18"/>
  <c r="H18"/>
  <c r="G19"/>
  <c r="H19"/>
  <c r="G21"/>
  <c r="H21"/>
  <c r="G22"/>
  <c r="H22"/>
  <c r="G23"/>
  <c r="H23"/>
  <c r="G24"/>
  <c r="H24"/>
  <c r="G26"/>
  <c r="H26"/>
  <c r="G27"/>
  <c r="H27"/>
  <c r="G28"/>
  <c r="H28"/>
  <c r="G29"/>
  <c r="H29"/>
  <c r="G31"/>
  <c r="H31"/>
  <c r="G33"/>
  <c r="H33"/>
  <c r="G34"/>
  <c r="H34"/>
  <c r="G41"/>
  <c r="H41"/>
  <c r="H9"/>
  <c r="G9"/>
  <c r="E237"/>
  <c r="F237"/>
  <c r="D237"/>
  <c r="E225"/>
  <c r="F225"/>
  <c r="G225" s="1"/>
  <c r="D225"/>
  <c r="E220"/>
  <c r="E219" s="1"/>
  <c r="F220"/>
  <c r="F219" s="1"/>
  <c r="D220"/>
  <c r="D219" s="1"/>
  <c r="E188"/>
  <c r="F188"/>
  <c r="H188" s="1"/>
  <c r="D188"/>
  <c r="E162"/>
  <c r="F162"/>
  <c r="H162" s="1"/>
  <c r="D162"/>
  <c r="E86"/>
  <c r="E77" s="1"/>
  <c r="F86"/>
  <c r="D86"/>
  <c r="G162" l="1"/>
  <c r="F77"/>
  <c r="G237"/>
  <c r="H220"/>
  <c r="D77"/>
  <c r="D75" s="1"/>
  <c r="D240" s="1"/>
  <c r="G188"/>
  <c r="G86"/>
  <c r="F75"/>
  <c r="H77"/>
  <c r="G77"/>
  <c r="E75"/>
  <c r="E240" s="1"/>
  <c r="H219"/>
  <c r="G219"/>
  <c r="H225"/>
  <c r="H237"/>
  <c r="G220"/>
  <c r="H86"/>
  <c r="F240" l="1"/>
  <c r="G240" s="1"/>
  <c r="H75"/>
  <c r="G75"/>
  <c r="H240" l="1"/>
</calcChain>
</file>

<file path=xl/sharedStrings.xml><?xml version="1.0" encoding="utf-8"?>
<sst xmlns="http://schemas.openxmlformats.org/spreadsheetml/2006/main" count="472" uniqueCount="423">
  <si>
    <t>Наименование доходов</t>
  </si>
  <si>
    <t>Код бюджетной классификации Российской Федерации</t>
  </si>
  <si>
    <t>Исполнение</t>
  </si>
  <si>
    <t>НАЛОГОВЫЕ И НЕНАЛОГОВЫЕ ДОХОДЫ</t>
  </si>
  <si>
    <t>1 00 00000 00 0000 000</t>
  </si>
  <si>
    <t>НАЛОГИ НА ПРИБЫЛЬ, ДОХОДЫ</t>
  </si>
  <si>
    <t>1 01 00000 00 0000 000</t>
  </si>
  <si>
    <t>Налог на прибыль организаций</t>
  </si>
  <si>
    <t>1 01 01000 00 0000 110</t>
  </si>
  <si>
    <t>Налог на доходы физических лиц</t>
  </si>
  <si>
    <t>1 01 02000 01 0000 110</t>
  </si>
  <si>
    <t>НАЛОГИ НА ТОВАРЫ (РАБОТЫ, УСЛУГИ), РЕАЛИЗУЕМЫЕ НА ТЕРРИТОРИИ РОССИЙСКОЙ ФЕДЕРАЦИИ</t>
  </si>
  <si>
    <t>1 03 00000 00 0000 000</t>
  </si>
  <si>
    <t>Акцизы по подакцизным товарам (продукции), производимым на территории Российской Федерации</t>
  </si>
  <si>
    <t>1 03 02000 01 0000 110</t>
  </si>
  <si>
    <t>НАЛОГИ НА СОВОКУПНЫЙ ДОХОД</t>
  </si>
  <si>
    <t>1 05 00000 00 0000 000</t>
  </si>
  <si>
    <t>Налог, взимаемый в связи с применением упрощенной системы налогообложения</t>
  </si>
  <si>
    <t>1 05 01000 00 0000 110</t>
  </si>
  <si>
    <t>НАЛОГИ НА ИМУЩЕСТВО</t>
  </si>
  <si>
    <t>1 06 00000 00 0000 000</t>
  </si>
  <si>
    <t>Налог на имущество организаций</t>
  </si>
  <si>
    <t>1 06 02000 02 0000 110</t>
  </si>
  <si>
    <t>Транспортный налог</t>
  </si>
  <si>
    <t>1 06 04000 02 0000 110</t>
  </si>
  <si>
    <t>Налог на игорный бизнес</t>
  </si>
  <si>
    <t>1 06 05000 02 0000 110</t>
  </si>
  <si>
    <t>НАЛОГИ, СБОРЫ И РЕГУЛЯРНЫЕ ПЛАТЕЖИ ЗА ПОЛЬЗОВАНИЕ ПРИРОДНЫМИ РЕСУРСАМИ</t>
  </si>
  <si>
    <t>1 07 00000 00 0000 000</t>
  </si>
  <si>
    <t>Налог на добычу полезных ископаемых</t>
  </si>
  <si>
    <t>1 07 01000 01 0000 110</t>
  </si>
  <si>
    <t>Регулярные платежи за добычу полезных ископаемых (роялти) при выполнении соглашений о разделе продукции</t>
  </si>
  <si>
    <t>1 07 02000 01 0000 110</t>
  </si>
  <si>
    <t>Сборы за пользование объектами животного мира и за пользование объектами водных биологических ресурсов</t>
  </si>
  <si>
    <t>1 07 04000 01 0000 110</t>
  </si>
  <si>
    <t>ГОСУДАРСТВЕННАЯ ПОШЛИНА</t>
  </si>
  <si>
    <t>1 08 00000 00 0000 000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</si>
  <si>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</si>
  <si>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1 08 06000 01 0000 110</t>
  </si>
  <si>
    <t>Государственная пошлина за государственную регистрацию, а также за совершение прочих юридически значимых действий</t>
  </si>
  <si>
    <t>1 08 07000 01 0000 110</t>
  </si>
  <si>
    <t>ДОХОДЫ ОТ ИСПОЛЬЗОВАНИЯ ИМУЩЕСТВА, НАХОДЯЩЕГОСЯ В ГОСУДАРСТВЕННОЙ И МУНИЦИПАЛЬНОЙ СОБСТВЕННОСТИ</t>
  </si>
  <si>
    <t>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</si>
  <si>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</si>
  <si>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1 11 01000 00 0000 120</t>
  </si>
  <si>
    <t>Проценты, полученные от предоставления бюджетных кредитов внутри страны</t>
  </si>
  <si>
    <t>1 11 03000 00 0000 120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</si>
  <si>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</si>
  <si>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1 11 05000 00 0000 120</t>
  </si>
  <si>
    <t>Платежи от государственных и муниципальных унитарных предприятий</t>
  </si>
  <si>
    <t>1 11 07000 00 0000 120</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</si>
  <si>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</si>
  <si>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1 11 09000 00 0000 120</t>
  </si>
  <si>
    <t>ПЛАТЕЖИ ПРИ ПОЛЬЗОВАНИИ ПРИРОДНЫМИ РЕСУРСАМИ</t>
  </si>
  <si>
    <t>1 12 00000 00 0000 000</t>
  </si>
  <si>
    <t>Плата за негативное воздействие на окружающую среду</t>
  </si>
  <si>
    <t>1 12 01000 01 0000 120</t>
  </si>
  <si>
    <t>Платежи при пользовании недрами</t>
  </si>
  <si>
    <t>1 12 02000 00 0000 120</t>
  </si>
  <si>
    <t>Плата за использование лесов</t>
  </si>
  <si>
    <t>1 12 04000 00 0000 120</t>
  </si>
  <si>
    <t>ДОХОДЫ ОТ ОКАЗАНИЯ ПЛАТНЫХ УСЛУГ И КОМПЕНСАЦИИ ЗАТРАТ ГОСУДАРСТВА</t>
  </si>
  <si>
    <t>1 13 00000 00 0000 000</t>
  </si>
  <si>
    <t>Доходы от оказания платных услуг (работ)</t>
  </si>
  <si>
    <t>1 13 01000 00 0000 130</t>
  </si>
  <si>
    <t>Доходы от компенсации затрат государства</t>
  </si>
  <si>
    <t>1 13 02 000 00 0000 130</t>
  </si>
  <si>
    <t>ДОХОДЫ ОТ ПРОДАЖИ МАТЕРИАЛЬНЫХ И НЕМАТЕРИАЛЬНЫХ АКТИВОВ</t>
  </si>
  <si>
    <t>1 14 00000 00 0000 000</t>
  </si>
  <si>
    <t>Доходы от продажи земельных участков, находящихся в государственной и муниципальной собственности</t>
  </si>
  <si>
    <t>1 14 06000 00 0000 430</t>
  </si>
  <si>
    <t>АДМИНИСТРАТИВНЫЕ ПЛАТЕЖИ И СБОРЫ</t>
  </si>
  <si>
    <t>1 15 00000 00 0000 000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</si>
  <si>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</si>
  <si>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1 15 07000 01 0000 140</t>
  </si>
  <si>
    <t>ШТРАФЫ, САНКЦИИ, ВОЗМЕЩЕНИЕ УЩЕРБА</t>
  </si>
  <si>
    <t>1 16 00000 00 0000 000</t>
  </si>
  <si>
    <t>Административные штрафы, установленные Кодексом Российской Федерации об административных правонарушениях</t>
  </si>
  <si>
    <t>1 16 01000 01 0000 140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</si>
  <si>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</si>
  <si>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1 16 07000 01 0000 140</t>
  </si>
  <si>
    <t>Платежи в целях возмещения причиненного ущерба (убытков)</t>
  </si>
  <si>
    <t>1 16 10000 00 0000 140</t>
  </si>
  <si>
    <t>Платежи, уплачиваемые в целях возмещения вреда</t>
  </si>
  <si>
    <t>1 16 11000 01 0000 140</t>
  </si>
  <si>
    <t>БЕЗВОЗМЕЗДНЫЕ ПОСТУПЛЕНИЯ</t>
  </si>
  <si>
    <t xml:space="preserve"> 2 00 00000 00 0000 000 </t>
  </si>
  <si>
    <t>БЕЗВОЗМЕЗДНЫЕ ПОСТУПЛЕНИЯ ОТ ДРУГИХ БЮДЖЕТОВ БЮДЖЕТНОЙ СИСТЕМЫ РОССИЙСКОЙ ФЕДЕРАЦИИ</t>
  </si>
  <si>
    <t xml:space="preserve"> 2 02 00000 00 0000 000 </t>
  </si>
  <si>
    <t>Дотации бюджетам бюджетной системы Российской Федерации</t>
  </si>
  <si>
    <t xml:space="preserve"> 2 02 10000 00 0000 150 </t>
  </si>
  <si>
    <t>Дотации бюджетам субъектов Российской Федерации на выравнивание бюджетной обеспеченности</t>
  </si>
  <si>
    <t xml:space="preserve"> 2 02 15001 02 0000 150 </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</si>
  <si>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</si>
  <si>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 xml:space="preserve"> 2 02 15009 02 0000 150 </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</si>
  <si>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</si>
  <si>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 xml:space="preserve"> 2 02 15010 02 0000 150 </t>
  </si>
  <si>
    <t>Субсидии бюджетам бюджетной системы Российской Федерации (межбюджетные субсидии)</t>
  </si>
  <si>
    <t xml:space="preserve"> 2 02 20000 00 0000 150 </t>
  </si>
  <si>
    <t>Субсидии бюджетам субъектов Российской Федерации на выплату региональных социальных доплат к пенсии</t>
  </si>
  <si>
    <t xml:space="preserve"> 2 02 25007 02 0000 150 </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</si>
  <si>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</si>
  <si>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 xml:space="preserve"> 2 02 25008 02 0000 150 </t>
  </si>
  <si>
    <t>Субсидии бюджетам субъектов Российской Федерации на реализацию мероприятий государственной программы Российской Федерации "Доступная среда"</t>
  </si>
  <si>
    <t xml:space="preserve">2 02 25027 02 0000 150 </t>
  </si>
  <si>
    <t>Субсидии бюджетам субъектов Российской Федерации на поддержку региональных проектов в сфере информационных технологий</t>
  </si>
  <si>
    <t>2 02 25028 02 0000 150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</si>
  <si>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</si>
  <si>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</si>
  <si>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</si>
  <si>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 2 02 25081 02 0000 150 </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</si>
  <si>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</si>
  <si>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2 02 25082 02 0000 150 </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</si>
  <si>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</si>
  <si>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 xml:space="preserve"> 2 02 25084 02 0000 150 </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</si>
  <si>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</si>
  <si>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 xml:space="preserve"> 2 02 25086 02 0000 150 </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</si>
  <si>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</si>
  <si>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</si>
  <si>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</si>
  <si>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 xml:space="preserve"> 2 02 25113 02 0000 150 </t>
  </si>
  <si>
    <t xml:space="preserve">                               -    </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</si>
  <si>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</si>
  <si>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 xml:space="preserve"> 2 02 25114 02 0000 150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</si>
  <si>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</si>
  <si>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 xml:space="preserve"> 2 02 25138 02 0000 150 </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</si>
  <si>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</si>
  <si>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 xml:space="preserve">2 02 25169 02 0000 150 </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</si>
  <si>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</si>
  <si>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 xml:space="preserve"> 2 02 25170 02 0000 150 </t>
  </si>
  <si>
    <t>Субсидии бюджетам субъектов Российской Федерации на создание детских технопарков "Кванториум"</t>
  </si>
  <si>
    <t>2 02 25173 02 0000 150</t>
  </si>
  <si>
    <t>Субсидии бюджетам субъектов Российской Федерации на создание ключевых центров развития детей</t>
  </si>
  <si>
    <t>2 02 25175 02 0000 150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</si>
  <si>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</si>
  <si>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 xml:space="preserve">2 02 25187 02 0000 150 </t>
  </si>
  <si>
    <t>Субсидии бюджетам субъектов Российской Федерации на создание центров выявления и поддержки одаренных детей</t>
  </si>
  <si>
    <t>2 02 25189 02 0000 150</t>
  </si>
  <si>
    <t>Субсидии бюджетам субъектов Российской Федерации на развитие паллиативной медицинской помощи</t>
  </si>
  <si>
    <t xml:space="preserve"> 2 02 25201 02 0000 150 </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</si>
  <si>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</si>
  <si>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 xml:space="preserve"> 2 02 25202 02 0000 150 </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</si>
  <si>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</si>
  <si>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</si>
  <si>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 xml:space="preserve">Субсидии бюджетам субъектов Российской Федерации на реализацию мероприятий по оснащению объектов спортивной инфраструктуры спортивно-технологическим оборудованием </t>
  </si>
  <si>
    <t xml:space="preserve"> 2 02 25228 02 0000 150 </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</si>
  <si>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</si>
  <si>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 xml:space="preserve"> 2 02 25229 02 0000 150 </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</si>
  <si>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</si>
  <si>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</si>
  <si>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</si>
  <si>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 2 02 25232 02 0000 150 </t>
  </si>
  <si>
    <t>Субсидии бюджетам субъектов Российской Федерации на строительство и реконструкцию (модернизацию) объектов питьевого водоснабжения</t>
  </si>
  <si>
    <t xml:space="preserve"> 2 02 25243 02 0000 150 </t>
  </si>
  <si>
    <t>Субсидии бюджетам субъектов Российской Федерации на создание мобильных технопарков "Кванториум"</t>
  </si>
  <si>
    <t>2 02 25247 02 0000 150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</si>
  <si>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</si>
  <si>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2 02 25253 02 0000 150</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</si>
  <si>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</si>
  <si>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2 02 25255 02 0000 150</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</si>
  <si>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</si>
  <si>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2 02 25256 02 0000 150</t>
  </si>
  <si>
    <t>Субсидии бюджетам субъектов Российской Федерации на повышение эффективности службы занятости</t>
  </si>
  <si>
    <t>2 02 25291 02 0000 150</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</si>
  <si>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</si>
  <si>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2 02 25294 02 0000 150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</si>
  <si>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</si>
  <si>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2 02 25299 02 0000 150</t>
  </si>
  <si>
    <t>Субсидии бюджетам субъектов Российской Федерации на осуществление ежемесячных выплат на детей в возрасте от 3 до 7 лет включительно</t>
  </si>
  <si>
    <t>2 02 25302 02 0000 150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</si>
  <si>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</si>
  <si>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2 02 25306 02 0000 150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</si>
  <si>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</si>
  <si>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 xml:space="preserve"> 2 02 25402 02 0000 150 </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</si>
  <si>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</si>
  <si>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 xml:space="preserve"> 2 02 25412 02 0000 150 </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</si>
  <si>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</si>
  <si>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 xml:space="preserve"> 2 02 25461 02 0000 150 </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</si>
  <si>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</si>
  <si>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 xml:space="preserve"> 2 02 25462 02 0000 150 </t>
  </si>
  <si>
    <r>
      <t xml:space="preserve">Субсидии бюджетам </t>
    </r>
    <r>
      <rPr>
        <sz val="12"/>
        <color indexed="8"/>
        <rFont val="Times New Roman"/>
        <family val="1"/>
        <charset val="204"/>
      </rPr>
      <t xml:space="preserve">субъектов Российской Федерации </t>
    </r>
    <r>
      <rPr>
        <sz val="12"/>
        <color indexed="8"/>
        <rFont val="Times New Roman"/>
        <family val="1"/>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</si>
  <si>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</si>
  <si>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</si>
  <si>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</si>
  <si>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t>Субсидия бюджетам субъектов Российской Федерации на реализацию дополнительных мероприятий в сфере занятости населения</t>
  </si>
  <si>
    <t xml:space="preserve"> 2 02 25478 02 0000 150 </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</si>
  <si>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</si>
  <si>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 2 02 25491 02 0000 150 </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</si>
  <si>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</si>
  <si>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</si>
  <si>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</si>
  <si>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</si>
  <si>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Субсидии бюджетам субъектов Российской Федерации на создание системы поддержки фермеров и развитие сельской кооперации</t>
  </si>
  <si>
    <t xml:space="preserve"> 2 02 25480 02 0000 150 </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</si>
  <si>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</si>
  <si>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</si>
  <si>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</si>
  <si>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</si>
  <si>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</si>
  <si>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</si>
  <si>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</si>
  <si>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</si>
  <si>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</si>
  <si>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</si>
  <si>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</si>
  <si>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 xml:space="preserve"> 2 02 25520 02 0000 150 </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</si>
  <si>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</si>
  <si>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 xml:space="preserve"> 2 02 25527 02 0000 150 </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</si>
  <si>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</si>
  <si>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</si>
  <si>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обеспечение закупки авиационных работ в целях оказания медицинской помощи</t>
  </si>
  <si>
    <t xml:space="preserve"> 2 02 25554 02 0000 150 </t>
  </si>
  <si>
    <t>Субсидии бюджетам субъектов Российской Федерации на реализацию программ формирования современной городской среды</t>
  </si>
  <si>
    <t xml:space="preserve"> 2 02 25555 02 0000 150 </t>
  </si>
  <si>
    <t xml:space="preserve">Субсидии бюджетам субъектов Российской Федерации на обеспечение устойчивого развития сельских территорий </t>
  </si>
  <si>
    <t xml:space="preserve"> 2 02 25567 02 0000 150 </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</si>
  <si>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</si>
  <si>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 2 02 25568 02 0000 150 </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</si>
  <si>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</si>
  <si>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 xml:space="preserve"> 2 02 25569 02 0000 150 </t>
  </si>
  <si>
    <t>Субсидии бюджетам на обеспечение комплексного развития сельских территорий</t>
  </si>
  <si>
    <t xml:space="preserve"> 2 02 25576 00 0000 150 </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</si>
  <si>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</si>
  <si>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 xml:space="preserve"> 2 02 25586 02 0000 150 </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</si>
  <si>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</si>
  <si>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2 02 27111 02 0000 150 </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</si>
  <si>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</si>
  <si>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 xml:space="preserve"> 2 02 27139 02 0000 150 </t>
  </si>
  <si>
    <t xml:space="preserve">Субсидии бюджетам субъектов Российской Федерации на развитие транспортной инфраструктуры на сельских территориях </t>
  </si>
  <si>
    <t>2 02 27372 02 0000 150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</si>
  <si>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</si>
  <si>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 xml:space="preserve"> 2 02 27384 02 0000 150 </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</si>
  <si>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</si>
  <si>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 xml:space="preserve"> 2 02 27386 02 0000 150 </t>
  </si>
  <si>
    <t>Субсидии бюджету Архангельской области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</si>
  <si>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 xml:space="preserve"> 2 02 27512 02 0000 150 </t>
  </si>
  <si>
    <t>Субвенции бюджетам бюджетной системы Российской Федерации</t>
  </si>
  <si>
    <t xml:space="preserve"> 2 02 30000 00 0000 150 </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</si>
  <si>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</si>
  <si>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 xml:space="preserve"> 2 02 35118 02 0000 150 </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</si>
  <si>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</si>
  <si>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2 02 35120 02 0000 150 </t>
  </si>
  <si>
    <t>Субвенции бюджетам субъектов Российской Федерации на осуществление отдельных полномочий в области водных отношений</t>
  </si>
  <si>
    <t xml:space="preserve"> 2 02 35128 02 0000 150 </t>
  </si>
  <si>
    <t>Субвенции бюджетам субъектов Российской Федерации на осуществление отдельных полномочий в области лесных отношений</t>
  </si>
  <si>
    <t xml:space="preserve"> 2 02 35129 02 0000 150 </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</si>
  <si>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</si>
  <si>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 xml:space="preserve"> 2 02 35135 02 0000 150 </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</si>
  <si>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</si>
  <si>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 xml:space="preserve"> 2 02 35137 02 0000 150 </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</si>
  <si>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</si>
  <si>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 2 02 35176 02 0000 150 </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</si>
  <si>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</si>
  <si>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 2 02 35220 02 0000 150 </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</si>
  <si>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</si>
  <si>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 xml:space="preserve"> 2 02 35240 02 0000 150 </t>
  </si>
  <si>
    <t>Субвенции бюджетам субъектов Российской Федерации на оплату жилищно-коммунальных услуг отдельным категориям граждан</t>
  </si>
  <si>
    <t xml:space="preserve"> 2 02 35250 02 0000 150 </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</si>
  <si>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</si>
  <si>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 xml:space="preserve"> 2 02 35260 02 0000 150 </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</si>
  <si>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</si>
  <si>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 xml:space="preserve"> 2 02 35270 02 0000 150 </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</si>
  <si>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</si>
  <si>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 xml:space="preserve"> 2 02 35280 02 0000 150 </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</si>
  <si>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</si>
  <si>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 2 02 35290 02 0000 150 </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</si>
  <si>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</si>
  <si>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 xml:space="preserve"> 2 02 35380 02 0000 150 </t>
  </si>
  <si>
    <t>Субвенции бюджетам субъектов Российской Федерации на увеличение площади лесовосстановления</t>
  </si>
  <si>
    <t xml:space="preserve"> 2 02 35429 02 0000 150 </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</si>
  <si>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</si>
  <si>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 xml:space="preserve"> 2 02 35430 02 0000 150 </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</si>
  <si>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</si>
  <si>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 xml:space="preserve"> 2 02 35432 02 0000 150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</si>
  <si>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</si>
  <si>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 2 02 35460 02 0000 150 </t>
  </si>
  <si>
    <t>Субвенции бюджетам субъектов Российской Федерации на проведение Всероссийской переписи населения 2020 года</t>
  </si>
  <si>
    <t>2 02 35469 02 0000 150</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</si>
  <si>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</si>
  <si>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</si>
  <si>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 xml:space="preserve"> 2 02 35900 02 0000 150 </t>
  </si>
  <si>
    <t xml:space="preserve">Иные межбюджетные трансферты </t>
  </si>
  <si>
    <t xml:space="preserve"> 2 02 40000 00 0000 150 </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</si>
  <si>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</si>
  <si>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 2 02 45159 02 0000 150 </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</si>
  <si>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</si>
  <si>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 xml:space="preserve"> 2 02 45161 02 0000 150 </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</si>
  <si>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</si>
  <si>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 xml:space="preserve"> 2 02 45190 02 0000 150 </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</si>
  <si>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</si>
  <si>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 xml:space="preserve"> 2 02 45192 02 0000 150 </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</si>
  <si>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</si>
  <si>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 xml:space="preserve"> 2 02 45196 02 0000 150 </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</si>
  <si>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</si>
  <si>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 xml:space="preserve"> 2 02 45216 02 0000 150 </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</si>
  <si>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"Повышение производительности труда и поддержка занятости"</t>
  </si>
  <si>
    <t>2 02 45296 02 0000 150</t>
  </si>
  <si>
    <t>Межбюджетные трансферты, передаваемые бюджетам субъектов Российской Федерации на финансовое обеспечение дорожной деятельности</t>
  </si>
  <si>
    <t>2 02 45390 02 0000 150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</si>
  <si>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</si>
  <si>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 xml:space="preserve"> 2 02 45393 02 0000 150 </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</si>
  <si>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</si>
  <si>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 xml:space="preserve"> 2 02 45418 02 0000 150 </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</si>
  <si>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</si>
  <si>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 xml:space="preserve"> 2 02 45433 02 0000 150 </t>
  </si>
  <si>
    <t>Межбюджетные трансферты, передаваемые бюджетам субъектов Российской Федерации на создание виртуальных концертных залов</t>
  </si>
  <si>
    <t>2 02 45453 02 0000 150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</si>
  <si>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</si>
  <si>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</si>
  <si>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</si>
  <si>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 2 02 45468 02 0000 150 </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</si>
  <si>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</si>
  <si>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 xml:space="preserve"> 2 02 45476 02 0000 150 </t>
  </si>
  <si>
    <t>БЕЗВОЗМЕЗДНЫЕ ПОСТУПЛЕНИЯ ОТ ГОСУДАРСТВЕННЫХ (МУНИЦИПАЛЬНЫХ) ОРГАНИЗАЦИЙ</t>
  </si>
  <si>
    <t xml:space="preserve"> 2 03 00000 00 0000 000 </t>
  </si>
  <si>
    <t>Безвозмездные поступления от государственных (муниципальных) организаций в бюджеты субъектов Российской Федерации</t>
  </si>
  <si>
    <t xml:space="preserve"> 2 03 02000 02 0000 150 </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</si>
  <si>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</si>
  <si>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 2 03 02040 02 0000 150 </t>
  </si>
  <si>
    <t>ПРОЧИЕ БЕЗВОЗМЕЗДНЫЕ ПОСТУПЛЕНИЯ</t>
  </si>
  <si>
    <t>2 07 00000 00 0000 000</t>
  </si>
  <si>
    <t>Прочие безвозмездные поступления в бюджеты субъектов Российской Федерации</t>
  </si>
  <si>
    <t>2 07 02000 02 0000 150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</si>
  <si>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</si>
  <si>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 xml:space="preserve"> 2 07 02010 02 0000 150 </t>
  </si>
  <si>
    <t xml:space="preserve"> 2 07 02030 02 0000 150 </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</si>
  <si>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</si>
  <si>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</si>
  <si>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</si>
  <si>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</si>
  <si>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Всего доходов</t>
  </si>
  <si>
    <t>Исполнено на 30.06.2020</t>
  </si>
  <si>
    <t>тыс. рублей</t>
  </si>
  <si>
    <t>к прогнозу кассовых поступлений 
на год</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</si>
  <si>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</si>
  <si>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1 08 02000 01 0000 110</t>
  </si>
  <si>
    <t>1 09 00000 00 0000 000</t>
  </si>
  <si>
    <t>Налоги на имущество</t>
  </si>
  <si>
    <t>1 09 04000 00 0000 110</t>
  </si>
  <si>
    <t>1 09 06000 00 0000 110</t>
  </si>
  <si>
    <t>Налог, взимаемый в виде стоимости патента в связи с применением упрощенной системы налогообложения</t>
  </si>
  <si>
    <t>1 09 11000 00 0000 110</t>
  </si>
  <si>
    <t>ЗАДОЛЖЕННОСТЬ И ПЕРЕРАСЧЕТЫ ПО ОТМЕНЕННЫМ НАЛОГАМ, СБОРАМ И ИНЫМ ОБЯЗАТЕЛЬНЫМ ПЛАТЕЖАМ</t>
  </si>
  <si>
    <t>Прочие налоги и сборы (по отмененным налогам и сборам субъектов Российской Федерации)</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</si>
  <si>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</si>
  <si>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1 14 02000 00 0000 410</t>
  </si>
  <si>
    <t>Платежи, взимаемые государственными и муниципальными органами (организациями) за выполнение определенных функций</t>
  </si>
  <si>
    <t>1 15 02000 02 0000 140</t>
  </si>
  <si>
    <t>ПРОЧИЕ НЕНАЛОГОВЫЕ ДОХОДЫ</t>
  </si>
  <si>
    <t>1 17 00000 00 0000 000</t>
  </si>
  <si>
    <t>1 17 01000 00 0000 180</t>
  </si>
  <si>
    <t>Невыясненные поступления</t>
  </si>
  <si>
    <t>Прочие неналоговые доходы</t>
  </si>
  <si>
    <t>1 17 05000 00 0000 180</t>
  </si>
  <si>
    <t xml:space="preserve"> 2 02 15002 02 0000 150 </t>
  </si>
  <si>
    <t>Дотации бюджетам субъектов Российской Федерации на поддержку мер по обеспечению сбалансированности бюджетов</t>
  </si>
  <si>
    <t xml:space="preserve"> 2 02 15832 02 0000 150 </t>
  </si>
  <si>
    <t xml:space="preserve"> 2 02 15853 02 0000 150 </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</si>
  <si>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</si>
  <si>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Дотации бюджетам субъектов Российской Федерации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</si>
  <si>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</si>
  <si>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 xml:space="preserve">2 02 25016 02 0000 150 </t>
  </si>
  <si>
    <t xml:space="preserve">2 02 25021 02 0000 150 </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</si>
  <si>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</si>
  <si>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t>
  </si>
  <si>
    <t xml:space="preserve"> 2 02 27246 02 0000 150 </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</si>
  <si>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</si>
  <si>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 xml:space="preserve"> 2 02 27567 02 0000 150 </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</si>
  <si>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</si>
  <si>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 xml:space="preserve"> 2 02 27576 02 0000 150 </t>
  </si>
  <si>
    <t xml:space="preserve"> 2 02 29001 02 0000 150 </t>
  </si>
  <si>
    <t>Субсидии бюджетам субъектов Российской Федерации за счет средств резервного фонда Правительства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</si>
  <si>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</si>
  <si>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2 02 35573 02 0000 150</t>
  </si>
  <si>
    <t xml:space="preserve"> 2 02 35930 02 0000 150 </t>
  </si>
  <si>
    <t>Субвенция на 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t>
  </si>
  <si>
    <t xml:space="preserve"> 2 02 45141 02 0000 150 </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</si>
  <si>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</si>
  <si>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 xml:space="preserve"> 2 02 45142 02 0000 150 </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</si>
  <si>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</si>
  <si>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 xml:space="preserve"> 2 02 45198 02 0000 150 </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</si>
  <si>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</si>
  <si>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 xml:space="preserve"> 2 02 45268 02 0000 150 </t>
  </si>
  <si>
    <t xml:space="preserve">Иной межбюджетный трансферт на обеспечение деятельности по оказанию коммунальной услуги населению по обращению с твердыми коммунальными отходами </t>
  </si>
  <si>
    <t xml:space="preserve"> 2 02 45303 02 0000 150 </t>
  </si>
  <si>
    <t>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</si>
  <si>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2 02 45424 02 0000 150 </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</si>
  <si>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</si>
  <si>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 2 02 49001 02 0000 150 </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</si>
  <si>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</si>
  <si>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 xml:space="preserve"> 2 07 02020 02 0000 150 </t>
  </si>
  <si>
    <t>Поступления от денежных пожертвований, предоставляемых физическими лицами получателям средств бюджетов субъектов Российской Федерации</t>
  </si>
  <si>
    <t xml:space="preserve"> 2 04 00000 00 0000 000 </t>
  </si>
  <si>
    <t>БЕЗВОЗМЕЗДНЫЕ ПОСТУПЛЕНИЯ ОТ НЕГОСУДАРСТВЕННЫХ ОРГАНИЗАЦИЙ</t>
  </si>
  <si>
    <t xml:space="preserve"> 2 04 02020 02 0000 150 </t>
  </si>
  <si>
    <t>2 18 00000 00 0000 000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</si>
  <si>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</si>
  <si>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2 18 02000 02 0000 150</t>
  </si>
  <si>
    <t>Доходы бюджетов субъектов Российской Федерации от возврата организациями остатков субсидий прошлых лет</t>
  </si>
  <si>
    <t>2 18 25064 02 0000 150</t>
  </si>
  <si>
    <t>2 18 25085 02 0000 150</t>
  </si>
  <si>
    <t>2 18 25232 02 0000 150</t>
  </si>
  <si>
    <t>2 18 25467 02 0000 150</t>
  </si>
  <si>
    <t>2 18 25519 02 0000 150</t>
  </si>
  <si>
    <t>2 18 25567 02 0000 150</t>
  </si>
  <si>
    <t>2 18 35118 02 0000 150</t>
  </si>
  <si>
    <t>2 18 45424 02 0000 150</t>
  </si>
  <si>
    <t>2 18 60010 02 0000 150</t>
  </si>
  <si>
    <t xml:space="preserve">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из бюджетов муниципальных образований
</t>
  </si>
  <si>
    <t>Доходы бюджетов субъектов Российской Федерации от возврата остатков субсидий на мероприятия по поддержке социально ориентированных некоммерческих организаций из бюджетов муниципальных образований</t>
  </si>
  <si>
    <t>Доходы бюджетов субъектов Российской Федерации от возврата остатков субсидий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муниципальных образований</t>
  </si>
  <si>
    <t>Доходы бюджетов субъектов Российской Федерации от возврата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муниципальных образований</t>
  </si>
  <si>
    <t>Доходы бюджетов субъектов Российской Федерации от возврата остатков субсидий на поддержку отрасли культуры из бюджетов муниципальных образований</t>
  </si>
  <si>
    <t>Доходы бюджетов субъектов Российской Федерации от возврата остатков субсидий на реализацию мероприятий по устойчивому развитию сельских территорий из бюджетов муниципальных образований</t>
  </si>
  <si>
    <t>Доходы бюджетов субъектов Российской Федерации от возврата остатков субвенций на осуществление первичного воинского учета на территориях, где отсутствуют военные комиссариаты из бюджетов муниципальных образований</t>
  </si>
  <si>
    <t>Доходы бюджетов субъектов Российской Федерации от возврата остатков иных межбюджетных трансфертов на создание комфортной городской среды в малых городах и исторических поселениях победителях Всероссийского конкурса лучших проектов создания комфортной городской среды из бюджетов муниципальных образований</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</si>
  <si>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</si>
  <si>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Утверждено на год 
(в ред. 29.05.2020 
№ 262-17-ОЗ)</t>
  </si>
  <si>
    <t>Прогноз кассовых поступлений 
на 2020 год</t>
  </si>
  <si>
    <t>Отчет об исполнении областного бюджета по поступлению доходов областного бюджета за I полугодие 2020 года</t>
  </si>
  <si>
    <t xml:space="preserve">Прогноз кассовых поступлений 
на I полугодие 
2020 года </t>
  </si>
  <si>
    <t>к плану на I полугодие</t>
  </si>
  <si>
    <t>Приложение № 1 к пояснительной записке к отчету об исполнении областного бюджета за I полугодие 2020 года по форме приложения № 6 к областному закону "Об областном бюджете на 2020 год и на плановый период 2021 и 2022 годов"</t>
  </si>
</sst>
</file>

<file path=xl/styles.xml><?xml version="1.0" encoding="utf-8"?>
<styleSheet xmlns="http://schemas.openxmlformats.org/spreadsheetml/2006/main">
  <numFmts count="1">
    <numFmt numFmtId="164" formatCode="#,##0.0"/>
  </numFmts>
  <fonts count="10">
    <font>
      <sz val="11"/>
      <color theme="1"/>
      <name val="Calibri"/>
      <family val="2"/>
      <charset val="204"/>
      <scheme val="minor"/>
    </font>
    <font>
      <sz val="12"/>
      <color indexed="8"/>
      <name val="Times New Roman"/>
      <family val="1"/>
      <charset val="204"/>
    </font>
    <font>
      <sz val="10"/>
      <name val="Arial Cyr"/>
      <charset val="204"/>
    </font>
    <font>
      <sz val="12"/>
      <name val="Times New Roman"/>
      <family val="1"/>
      <charset val="204"/>
    </font>
    <font>
      <sz val="10"/>
      <color rgb="FF000000"/>
      <name val="Arial"/>
      <family val="2"/>
      <charset val="204"/>
    </font>
    <font>
      <sz val="12"/>
      <color theme="1"/>
      <name val="Times New Roman"/>
      <family val="1"/>
      <charset val="204"/>
    </font>
    <font>
      <b/>
      <sz val="12"/>
      <color theme="1"/>
      <name val="Times New Roman"/>
      <family val="1"/>
      <charset val="204"/>
    </font>
    <font>
      <sz val="12"/>
      <color rgb="FF000000"/>
      <name val="Times New Roman"/>
      <family val="1"/>
      <charset val="204"/>
    </font>
    <font>
      <b/>
      <sz val="12"/>
      <color rgb="FF000000"/>
      <name val="Times New Roman"/>
      <family val="1"/>
      <charset val="204"/>
    </font>
    <font>
      <b/>
      <sz val="14"/>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0">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cellStyleXfs>
  <cellXfs count="82">
    <xf numFmtId="0" fontId="0" fillId="0" borderId="0" xfId="0"/>
    <xf numFmtId="0" fontId="3" fillId="0" borderId="1" xfId="8" applyFont="1" applyFill="1" applyBorder="1" applyAlignment="1">
      <alignment horizontal="left" wrapText="1" indent="1"/>
    </xf>
    <xf numFmtId="0" fontId="3" fillId="0" borderId="1" xfId="8" applyFont="1" applyFill="1" applyBorder="1" applyAlignment="1">
      <alignment horizontal="center" vertical="center"/>
    </xf>
    <xf numFmtId="0" fontId="3" fillId="0" borderId="1" xfId="9" applyFont="1" applyFill="1" applyBorder="1" applyAlignment="1">
      <alignment horizontal="center" vertical="center"/>
    </xf>
    <xf numFmtId="0" fontId="3" fillId="0" borderId="1" xfId="1" applyFont="1" applyFill="1" applyBorder="1" applyAlignment="1">
      <alignment horizontal="center" vertical="center"/>
    </xf>
    <xf numFmtId="0" fontId="3" fillId="0" borderId="1" xfId="2" applyFont="1" applyFill="1" applyBorder="1" applyAlignment="1">
      <alignment horizontal="center" vertical="center"/>
    </xf>
    <xf numFmtId="0" fontId="3" fillId="0" borderId="1" xfId="3" applyFont="1" applyFill="1" applyBorder="1" applyAlignment="1">
      <alignment horizontal="center" vertical="center"/>
    </xf>
    <xf numFmtId="0" fontId="3" fillId="0" borderId="1" xfId="4" applyFont="1" applyFill="1" applyBorder="1" applyAlignment="1">
      <alignment horizontal="center" vertical="center"/>
    </xf>
    <xf numFmtId="0" fontId="3" fillId="0" borderId="1" xfId="5" applyFont="1" applyFill="1" applyBorder="1" applyAlignment="1">
      <alignment horizontal="center" vertical="center"/>
    </xf>
    <xf numFmtId="0" fontId="3" fillId="0" borderId="1" xfId="6" applyFont="1" applyFill="1" applyBorder="1" applyAlignment="1">
      <alignment horizontal="center" vertical="center"/>
    </xf>
    <xf numFmtId="0" fontId="0" fillId="0" borderId="0" xfId="0" applyFill="1"/>
    <xf numFmtId="0" fontId="5" fillId="0" borderId="0" xfId="0" applyFont="1" applyFill="1" applyAlignment="1">
      <alignment horizontal="left" wrapText="1"/>
    </xf>
    <xf numFmtId="0" fontId="5" fillId="0" borderId="0" xfId="0" applyFont="1" applyFill="1" applyAlignment="1">
      <alignment horizontal="left"/>
    </xf>
    <xf numFmtId="0" fontId="5" fillId="0" borderId="0" xfId="0" applyFont="1" applyFill="1" applyAlignment="1">
      <alignment horizontal="right"/>
    </xf>
    <xf numFmtId="0" fontId="5" fillId="0" borderId="2" xfId="0" applyFont="1" applyFill="1" applyBorder="1" applyAlignment="1">
      <alignment horizontal="center" vertical="center" wrapText="1"/>
    </xf>
    <xf numFmtId="0" fontId="5" fillId="0" borderId="2" xfId="0" applyFont="1" applyFill="1" applyBorder="1" applyAlignment="1">
      <alignment horizontal="center"/>
    </xf>
    <xf numFmtId="0" fontId="5" fillId="0" borderId="2" xfId="0" applyFont="1" applyFill="1" applyBorder="1" applyAlignment="1">
      <alignment horizontal="center" wrapText="1"/>
    </xf>
    <xf numFmtId="0" fontId="7" fillId="0" borderId="2" xfId="0" applyFont="1" applyFill="1" applyBorder="1" applyAlignment="1">
      <alignment horizontal="center" wrapText="1"/>
    </xf>
    <xf numFmtId="0" fontId="7" fillId="0" borderId="2" xfId="0" applyFont="1" applyFill="1" applyBorder="1"/>
    <xf numFmtId="0" fontId="5" fillId="0" borderId="2" xfId="0" applyFont="1" applyFill="1" applyBorder="1"/>
    <xf numFmtId="0" fontId="5" fillId="0" borderId="0" xfId="0" applyFont="1" applyFill="1"/>
    <xf numFmtId="0" fontId="5" fillId="0" borderId="5" xfId="0" applyFont="1" applyFill="1" applyBorder="1"/>
    <xf numFmtId="0" fontId="7" fillId="0" borderId="5" xfId="0" applyFont="1" applyFill="1" applyBorder="1"/>
    <xf numFmtId="0" fontId="6" fillId="0" borderId="1" xfId="0" applyFont="1" applyFill="1" applyBorder="1" applyAlignment="1">
      <alignment wrapText="1"/>
    </xf>
    <xf numFmtId="0" fontId="6" fillId="0" borderId="1" xfId="0" applyFont="1" applyFill="1" applyBorder="1" applyAlignment="1">
      <alignment horizontal="center"/>
    </xf>
    <xf numFmtId="4" fontId="5" fillId="0" borderId="1" xfId="0" applyNumberFormat="1" applyFont="1" applyFill="1" applyBorder="1"/>
    <xf numFmtId="0" fontId="5" fillId="0" borderId="1" xfId="0" applyFont="1" applyFill="1" applyBorder="1" applyAlignment="1">
      <alignment wrapText="1"/>
    </xf>
    <xf numFmtId="0" fontId="5" fillId="0" borderId="1" xfId="0" applyFont="1" applyFill="1" applyBorder="1" applyAlignment="1">
      <alignment horizontal="center"/>
    </xf>
    <xf numFmtId="0" fontId="5" fillId="0" borderId="1" xfId="0" applyFont="1" applyFill="1" applyBorder="1" applyAlignment="1">
      <alignment horizontal="left" wrapText="1" indent="1"/>
    </xf>
    <xf numFmtId="0" fontId="5" fillId="0" borderId="1" xfId="0" applyFont="1" applyFill="1" applyBorder="1" applyAlignment="1">
      <alignment horizontal="center" wrapText="1"/>
    </xf>
    <xf numFmtId="0" fontId="5" fillId="0" borderId="1" xfId="0" applyFont="1" applyFill="1" applyBorder="1" applyAlignment="1">
      <alignment horizontal="left" wrapText="1"/>
    </xf>
    <xf numFmtId="0" fontId="5" fillId="0" borderId="1" xfId="0" applyFont="1" applyFill="1" applyBorder="1" applyAlignment="1">
      <alignment horizontal="left" wrapText="1" indent="2"/>
    </xf>
    <xf numFmtId="0" fontId="7" fillId="0" borderId="1" xfId="0" applyFont="1" applyFill="1" applyBorder="1" applyAlignment="1">
      <alignment horizontal="center"/>
    </xf>
    <xf numFmtId="0" fontId="7" fillId="0" borderId="1" xfId="0" applyFont="1" applyFill="1" applyBorder="1" applyAlignment="1">
      <alignment horizontal="left" wrapText="1" indent="2"/>
    </xf>
    <xf numFmtId="4" fontId="5" fillId="0" borderId="1" xfId="0" applyNumberFormat="1" applyFont="1" applyFill="1" applyBorder="1" applyAlignment="1">
      <alignment horizontal="right"/>
    </xf>
    <xf numFmtId="0" fontId="7" fillId="0" borderId="1" xfId="0" applyFont="1" applyFill="1" applyBorder="1" applyAlignment="1">
      <alignment horizontal="center" wrapText="1"/>
    </xf>
    <xf numFmtId="4" fontId="5" fillId="0" borderId="1" xfId="0" applyNumberFormat="1" applyFont="1" applyFill="1" applyBorder="1"/>
    <xf numFmtId="0" fontId="5" fillId="0" borderId="1" xfId="0" applyNumberFormat="1" applyFont="1" applyFill="1" applyBorder="1" applyAlignment="1">
      <alignment horizontal="left" wrapText="1" indent="2"/>
    </xf>
    <xf numFmtId="0" fontId="5" fillId="0" borderId="8" xfId="0" applyFont="1" applyFill="1" applyBorder="1" applyAlignment="1">
      <alignment horizontal="center"/>
    </xf>
    <xf numFmtId="4" fontId="5" fillId="0" borderId="8" xfId="0" applyNumberFormat="1" applyFont="1" applyFill="1" applyBorder="1"/>
    <xf numFmtId="164" fontId="5" fillId="0" borderId="1" xfId="0" applyNumberFormat="1" applyFont="1" applyFill="1" applyBorder="1"/>
    <xf numFmtId="164" fontId="6" fillId="0" borderId="1" xfId="0" applyNumberFormat="1" applyFont="1" applyFill="1" applyBorder="1"/>
    <xf numFmtId="0" fontId="5" fillId="0" borderId="6" xfId="0" applyFont="1" applyFill="1" applyBorder="1" applyAlignment="1">
      <alignment horizontal="left" wrapText="1" indent="2"/>
    </xf>
    <xf numFmtId="0" fontId="5" fillId="0" borderId="9" xfId="0" applyFont="1" applyFill="1" applyBorder="1" applyAlignment="1">
      <alignment horizontal="center"/>
    </xf>
    <xf numFmtId="0" fontId="7" fillId="0" borderId="10" xfId="0" applyFont="1" applyFill="1" applyBorder="1"/>
    <xf numFmtId="4" fontId="5" fillId="0" borderId="10" xfId="0" applyNumberFormat="1" applyFont="1" applyFill="1" applyBorder="1"/>
    <xf numFmtId="4" fontId="5" fillId="0" borderId="11" xfId="0" applyNumberFormat="1" applyFont="1" applyFill="1" applyBorder="1"/>
    <xf numFmtId="0" fontId="6" fillId="0" borderId="12" xfId="0" applyFont="1" applyFill="1" applyBorder="1" applyAlignment="1">
      <alignment wrapText="1"/>
    </xf>
    <xf numFmtId="0" fontId="6" fillId="0" borderId="13" xfId="0" applyFont="1" applyFill="1" applyBorder="1"/>
    <xf numFmtId="0" fontId="5" fillId="0" borderId="0" xfId="0" applyFont="1" applyFill="1" applyBorder="1"/>
    <xf numFmtId="4" fontId="6" fillId="0" borderId="13" xfId="0" applyNumberFormat="1" applyFont="1" applyFill="1" applyBorder="1"/>
    <xf numFmtId="4" fontId="6" fillId="0" borderId="14" xfId="0" applyNumberFormat="1" applyFont="1" applyFill="1" applyBorder="1"/>
    <xf numFmtId="164" fontId="8" fillId="0" borderId="1" xfId="0" applyNumberFormat="1" applyFont="1" applyFill="1" applyBorder="1"/>
    <xf numFmtId="164" fontId="7" fillId="0" borderId="1" xfId="0" applyNumberFormat="1" applyFont="1" applyFill="1" applyBorder="1"/>
    <xf numFmtId="164" fontId="5" fillId="0" borderId="1" xfId="0" applyNumberFormat="1" applyFont="1" applyFill="1" applyBorder="1" applyAlignment="1">
      <alignment horizontal="right"/>
    </xf>
    <xf numFmtId="164" fontId="7" fillId="0" borderId="1" xfId="0" applyNumberFormat="1" applyFont="1" applyFill="1" applyBorder="1" applyAlignment="1">
      <alignment horizontal="center"/>
    </xf>
    <xf numFmtId="164" fontId="7" fillId="0" borderId="8" xfId="0" applyNumberFormat="1" applyFont="1" applyFill="1" applyBorder="1"/>
    <xf numFmtId="164" fontId="5" fillId="0" borderId="8" xfId="0" applyNumberFormat="1" applyFont="1" applyFill="1" applyBorder="1"/>
    <xf numFmtId="164" fontId="8" fillId="0" borderId="13" xfId="0" applyNumberFormat="1" applyFont="1" applyFill="1" applyBorder="1"/>
    <xf numFmtId="164" fontId="6" fillId="0" borderId="13" xfId="0" applyNumberFormat="1" applyFont="1" applyFill="1" applyBorder="1"/>
    <xf numFmtId="0" fontId="5" fillId="0" borderId="1" xfId="0" applyFont="1" applyFill="1" applyBorder="1" applyAlignment="1">
      <alignment horizontal="left" wrapText="1" indent="2"/>
    </xf>
    <xf numFmtId="0" fontId="5" fillId="0" borderId="1" xfId="0" applyFont="1" applyFill="1" applyBorder="1" applyAlignment="1">
      <alignment horizontal="left" wrapText="1" indent="2"/>
    </xf>
    <xf numFmtId="0" fontId="5" fillId="0" borderId="2" xfId="0" applyFont="1" applyFill="1" applyBorder="1" applyAlignment="1">
      <alignment horizontal="center" vertical="center" wrapText="1"/>
    </xf>
    <xf numFmtId="164" fontId="5" fillId="0" borderId="1" xfId="0" applyNumberFormat="1" applyFont="1" applyFill="1" applyBorder="1"/>
    <xf numFmtId="4" fontId="5" fillId="0" borderId="1" xfId="0" applyNumberFormat="1" applyFont="1" applyFill="1" applyBorder="1"/>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0" xfId="0" applyFont="1" applyFill="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1" xfId="0" applyFont="1" applyFill="1" applyBorder="1" applyAlignment="1">
      <alignment horizontal="left" wrapText="1" indent="2"/>
    </xf>
    <xf numFmtId="164" fontId="7" fillId="0" borderId="1" xfId="0" applyNumberFormat="1" applyFont="1" applyFill="1" applyBorder="1"/>
    <xf numFmtId="0" fontId="5" fillId="0" borderId="0" xfId="0" applyFont="1" applyFill="1" applyAlignment="1">
      <alignment horizontal="justify" vertical="center" wrapText="1"/>
    </xf>
    <xf numFmtId="0" fontId="0" fillId="0" borderId="0" xfId="0" applyAlignment="1">
      <alignment vertical="center"/>
    </xf>
    <xf numFmtId="164" fontId="7" fillId="0" borderId="1" xfId="0" applyNumberFormat="1" applyFont="1" applyFill="1" applyBorder="1" applyAlignment="1">
      <alignment vertical="center"/>
    </xf>
    <xf numFmtId="164" fontId="5" fillId="0" borderId="1" xfId="0" applyNumberFormat="1" applyFont="1" applyFill="1" applyBorder="1" applyAlignment="1">
      <alignment vertical="center"/>
    </xf>
    <xf numFmtId="4" fontId="5" fillId="0" borderId="1" xfId="0" applyNumberFormat="1" applyFont="1" applyFill="1" applyBorder="1" applyAlignment="1">
      <alignment vertical="center"/>
    </xf>
    <xf numFmtId="0" fontId="5" fillId="0" borderId="0" xfId="0" applyFont="1" applyFill="1" applyAlignment="1">
      <alignment vertical="center"/>
    </xf>
    <xf numFmtId="0" fontId="5" fillId="0" borderId="1" xfId="0" applyFont="1" applyFill="1" applyBorder="1" applyAlignment="1">
      <alignment horizontal="left" vertical="center" wrapText="1" indent="2"/>
    </xf>
    <xf numFmtId="0" fontId="5" fillId="0" borderId="1" xfId="0" applyNumberFormat="1" applyFont="1" applyFill="1" applyBorder="1" applyAlignment="1">
      <alignment horizontal="left" vertical="center" wrapText="1" indent="2"/>
    </xf>
  </cellXfs>
  <cellStyles count="10">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3" xfId="7"/>
    <cellStyle name="Обычный 4" xfId="8"/>
    <cellStyle name="Обычный 8"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240"/>
  <sheetViews>
    <sheetView tabSelected="1" view="pageBreakPreview" zoomScaleNormal="100" zoomScaleSheetLayoutView="100" workbookViewId="0">
      <selection activeCell="B245" sqref="B245"/>
    </sheetView>
  </sheetViews>
  <sheetFormatPr defaultRowHeight="15"/>
  <cols>
    <col min="1" max="1" width="62.85546875" style="10" customWidth="1"/>
    <col min="2" max="2" width="30" style="10" customWidth="1"/>
    <col min="3" max="3" width="23.7109375" style="10" customWidth="1"/>
    <col min="4" max="4" width="22.28515625" style="10" customWidth="1"/>
    <col min="5" max="5" width="24.5703125" style="10" customWidth="1"/>
    <col min="6" max="6" width="20" style="10" customWidth="1"/>
    <col min="7" max="7" width="18" style="10" customWidth="1"/>
    <col min="8" max="8" width="16.28515625" style="10" customWidth="1"/>
    <col min="9" max="16384" width="9.140625" style="10"/>
  </cols>
  <sheetData>
    <row r="1" spans="1:8" ht="45.75" customHeight="1">
      <c r="C1" s="74" t="s">
        <v>422</v>
      </c>
      <c r="D1" s="75"/>
      <c r="E1" s="75"/>
      <c r="F1" s="75"/>
      <c r="G1" s="75"/>
      <c r="H1" s="75"/>
    </row>
    <row r="2" spans="1:8" ht="17.25" customHeight="1">
      <c r="D2" s="11"/>
      <c r="E2" s="12"/>
      <c r="F2" s="12"/>
      <c r="G2" s="12"/>
      <c r="H2" s="12"/>
    </row>
    <row r="3" spans="1:8" ht="18.75">
      <c r="A3" s="67" t="s">
        <v>419</v>
      </c>
      <c r="B3" s="67"/>
      <c r="C3" s="67"/>
      <c r="D3" s="67"/>
      <c r="E3" s="67"/>
      <c r="F3" s="67"/>
      <c r="G3" s="67"/>
      <c r="H3" s="67"/>
    </row>
    <row r="4" spans="1:8" ht="15.75">
      <c r="H4" s="13" t="s">
        <v>332</v>
      </c>
    </row>
    <row r="5" spans="1:8" ht="23.25" customHeight="1">
      <c r="A5" s="70" t="s">
        <v>0</v>
      </c>
      <c r="B5" s="70" t="s">
        <v>1</v>
      </c>
      <c r="C5" s="71" t="s">
        <v>417</v>
      </c>
      <c r="D5" s="71" t="s">
        <v>418</v>
      </c>
      <c r="E5" s="71" t="s">
        <v>420</v>
      </c>
      <c r="F5" s="70" t="s">
        <v>331</v>
      </c>
      <c r="G5" s="65" t="s">
        <v>2</v>
      </c>
      <c r="H5" s="66"/>
    </row>
    <row r="6" spans="1:8" ht="63">
      <c r="A6" s="70"/>
      <c r="B6" s="70"/>
      <c r="C6" s="71"/>
      <c r="D6" s="71"/>
      <c r="E6" s="71"/>
      <c r="F6" s="70"/>
      <c r="G6" s="14" t="s">
        <v>333</v>
      </c>
      <c r="H6" s="62" t="s">
        <v>421</v>
      </c>
    </row>
    <row r="7" spans="1:8" s="20" customFormat="1" ht="15.75">
      <c r="A7" s="15">
        <v>1</v>
      </c>
      <c r="B7" s="16">
        <v>2</v>
      </c>
      <c r="C7" s="17">
        <v>3</v>
      </c>
      <c r="D7" s="18"/>
      <c r="E7" s="18"/>
      <c r="F7" s="19"/>
      <c r="G7" s="19"/>
      <c r="H7" s="19"/>
    </row>
    <row r="8" spans="1:8" s="20" customFormat="1" ht="15.75">
      <c r="A8" s="21"/>
      <c r="B8" s="21"/>
      <c r="C8" s="22"/>
      <c r="D8" s="21"/>
      <c r="E8" s="21"/>
      <c r="F8" s="21"/>
      <c r="G8" s="21"/>
      <c r="H8" s="21"/>
    </row>
    <row r="9" spans="1:8" s="20" customFormat="1" ht="15.75">
      <c r="A9" s="23" t="s">
        <v>3</v>
      </c>
      <c r="B9" s="24" t="s">
        <v>4</v>
      </c>
      <c r="C9" s="52">
        <v>63632256.100000001</v>
      </c>
      <c r="D9" s="41">
        <v>63640687.5</v>
      </c>
      <c r="E9" s="41">
        <v>29847009.300000001</v>
      </c>
      <c r="F9" s="41">
        <v>26098690.84</v>
      </c>
      <c r="G9" s="41">
        <f>F9/D9*100</f>
        <v>41.00944201773433</v>
      </c>
      <c r="H9" s="41">
        <f>F9/E9*100</f>
        <v>87.441560987485602</v>
      </c>
    </row>
    <row r="10" spans="1:8" s="20" customFormat="1" ht="15.75">
      <c r="A10" s="23"/>
      <c r="B10" s="24"/>
      <c r="C10" s="53"/>
      <c r="D10" s="40"/>
      <c r="E10" s="40"/>
      <c r="F10" s="40"/>
      <c r="G10" s="40"/>
      <c r="H10" s="40"/>
    </row>
    <row r="11" spans="1:8" s="20" customFormat="1" ht="15.75">
      <c r="A11" s="26" t="s">
        <v>5</v>
      </c>
      <c r="B11" s="27" t="s">
        <v>6</v>
      </c>
      <c r="C11" s="53">
        <v>38972774.899999999</v>
      </c>
      <c r="D11" s="40">
        <v>38972774.899999999</v>
      </c>
      <c r="E11" s="40">
        <v>18110000</v>
      </c>
      <c r="F11" s="40">
        <v>15846435.41</v>
      </c>
      <c r="G11" s="40">
        <f t="shared" ref="G11:G41" si="0">F11/D11*100</f>
        <v>40.66026976693415</v>
      </c>
      <c r="H11" s="40">
        <f t="shared" ref="H11:H41" si="1">F11/E11*100</f>
        <v>87.501023799006077</v>
      </c>
    </row>
    <row r="12" spans="1:8" s="20" customFormat="1" ht="15.75">
      <c r="A12" s="28" t="s">
        <v>7</v>
      </c>
      <c r="B12" s="27" t="s">
        <v>8</v>
      </c>
      <c r="C12" s="53">
        <v>18600066</v>
      </c>
      <c r="D12" s="40">
        <v>18600066</v>
      </c>
      <c r="E12" s="40">
        <v>8665000</v>
      </c>
      <c r="F12" s="40">
        <v>6658851.3200000003</v>
      </c>
      <c r="G12" s="40">
        <f t="shared" si="0"/>
        <v>35.800148881192143</v>
      </c>
      <c r="H12" s="40">
        <f t="shared" si="1"/>
        <v>76.84767824581651</v>
      </c>
    </row>
    <row r="13" spans="1:8" s="20" customFormat="1" ht="15.75">
      <c r="A13" s="28" t="s">
        <v>9</v>
      </c>
      <c r="B13" s="27" t="s">
        <v>10</v>
      </c>
      <c r="C13" s="53">
        <v>20372708.899999999</v>
      </c>
      <c r="D13" s="40">
        <v>20372708.899999999</v>
      </c>
      <c r="E13" s="40">
        <v>9445000</v>
      </c>
      <c r="F13" s="40">
        <v>9187584.0899999999</v>
      </c>
      <c r="G13" s="40">
        <f t="shared" si="0"/>
        <v>45.097508314174171</v>
      </c>
      <c r="H13" s="40">
        <f t="shared" si="1"/>
        <v>97.274580095288513</v>
      </c>
    </row>
    <row r="14" spans="1:8" s="20" customFormat="1" ht="15.75">
      <c r="A14" s="28"/>
      <c r="B14" s="27"/>
      <c r="C14" s="53"/>
      <c r="D14" s="40"/>
      <c r="E14" s="40"/>
      <c r="F14" s="40"/>
      <c r="G14" s="40"/>
      <c r="H14" s="40"/>
    </row>
    <row r="15" spans="1:8" s="20" customFormat="1" ht="33.75" customHeight="1">
      <c r="A15" s="26" t="s">
        <v>11</v>
      </c>
      <c r="B15" s="27" t="s">
        <v>12</v>
      </c>
      <c r="C15" s="53">
        <v>7114668.7999999998</v>
      </c>
      <c r="D15" s="40">
        <v>7114668.7999999998</v>
      </c>
      <c r="E15" s="40">
        <v>3404556.2</v>
      </c>
      <c r="F15" s="40">
        <v>2800161.54</v>
      </c>
      <c r="G15" s="40">
        <f t="shared" si="0"/>
        <v>39.357581058446463</v>
      </c>
      <c r="H15" s="40">
        <f t="shared" si="1"/>
        <v>82.247475897152171</v>
      </c>
    </row>
    <row r="16" spans="1:8" s="20" customFormat="1" ht="31.5">
      <c r="A16" s="28" t="s">
        <v>13</v>
      </c>
      <c r="B16" s="27" t="s">
        <v>14</v>
      </c>
      <c r="C16" s="53">
        <v>7114668.7999999998</v>
      </c>
      <c r="D16" s="40">
        <v>7114668.7999999998</v>
      </c>
      <c r="E16" s="40">
        <v>3404556.2</v>
      </c>
      <c r="F16" s="40">
        <v>2800161.54</v>
      </c>
      <c r="G16" s="40">
        <f t="shared" si="0"/>
        <v>39.357581058446463</v>
      </c>
      <c r="H16" s="40">
        <f t="shared" si="1"/>
        <v>82.247475897152171</v>
      </c>
    </row>
    <row r="17" spans="1:8" s="20" customFormat="1" ht="15.75">
      <c r="A17" s="28"/>
      <c r="B17" s="27"/>
      <c r="C17" s="53"/>
      <c r="D17" s="40"/>
      <c r="E17" s="40"/>
      <c r="F17" s="40"/>
      <c r="G17" s="40"/>
      <c r="H17" s="40"/>
    </row>
    <row r="18" spans="1:8" s="20" customFormat="1" ht="15.75">
      <c r="A18" s="26" t="s">
        <v>15</v>
      </c>
      <c r="B18" s="27" t="s">
        <v>16</v>
      </c>
      <c r="C18" s="53">
        <v>3802103</v>
      </c>
      <c r="D18" s="40">
        <v>3802103</v>
      </c>
      <c r="E18" s="40">
        <v>2069500</v>
      </c>
      <c r="F18" s="40">
        <v>1524193.28</v>
      </c>
      <c r="G18" s="40">
        <f t="shared" si="0"/>
        <v>40.088163839853891</v>
      </c>
      <c r="H18" s="40">
        <f t="shared" si="1"/>
        <v>73.650315535153425</v>
      </c>
    </row>
    <row r="19" spans="1:8" s="20" customFormat="1" ht="31.5">
      <c r="A19" s="28" t="s">
        <v>17</v>
      </c>
      <c r="B19" s="27" t="s">
        <v>18</v>
      </c>
      <c r="C19" s="53">
        <v>3802103</v>
      </c>
      <c r="D19" s="40">
        <v>3802103</v>
      </c>
      <c r="E19" s="40">
        <v>2069500</v>
      </c>
      <c r="F19" s="40">
        <v>1524101.42</v>
      </c>
      <c r="G19" s="40">
        <f t="shared" si="0"/>
        <v>40.085747808515443</v>
      </c>
      <c r="H19" s="40">
        <f t="shared" si="1"/>
        <v>73.645876781831348</v>
      </c>
    </row>
    <row r="20" spans="1:8" s="20" customFormat="1" ht="15.75">
      <c r="A20" s="28"/>
      <c r="B20" s="27"/>
      <c r="C20" s="53"/>
      <c r="D20" s="40"/>
      <c r="E20" s="40"/>
      <c r="F20" s="40"/>
      <c r="G20" s="40"/>
      <c r="H20" s="40"/>
    </row>
    <row r="21" spans="1:8" s="20" customFormat="1" ht="15.75">
      <c r="A21" s="26" t="s">
        <v>19</v>
      </c>
      <c r="B21" s="27" t="s">
        <v>20</v>
      </c>
      <c r="C21" s="53">
        <v>9139810</v>
      </c>
      <c r="D21" s="40">
        <v>9139810</v>
      </c>
      <c r="E21" s="40">
        <v>3993512</v>
      </c>
      <c r="F21" s="40">
        <v>3781514.06</v>
      </c>
      <c r="G21" s="40">
        <f t="shared" si="0"/>
        <v>41.374099242763251</v>
      </c>
      <c r="H21" s="40">
        <f t="shared" si="1"/>
        <v>94.691441017330106</v>
      </c>
    </row>
    <row r="22" spans="1:8" s="20" customFormat="1" ht="15.75">
      <c r="A22" s="28" t="s">
        <v>21</v>
      </c>
      <c r="B22" s="27" t="s">
        <v>22</v>
      </c>
      <c r="C22" s="53">
        <v>7833689</v>
      </c>
      <c r="D22" s="40">
        <v>7833689</v>
      </c>
      <c r="E22" s="40">
        <v>3750000</v>
      </c>
      <c r="F22" s="40">
        <v>3494968.93</v>
      </c>
      <c r="G22" s="40">
        <f t="shared" si="0"/>
        <v>44.61459894565639</v>
      </c>
      <c r="H22" s="40">
        <f t="shared" si="1"/>
        <v>93.19917146666667</v>
      </c>
    </row>
    <row r="23" spans="1:8" s="20" customFormat="1" ht="15.75">
      <c r="A23" s="28" t="s">
        <v>23</v>
      </c>
      <c r="B23" s="27" t="s">
        <v>24</v>
      </c>
      <c r="C23" s="53">
        <v>1303097</v>
      </c>
      <c r="D23" s="40">
        <v>1303097</v>
      </c>
      <c r="E23" s="40">
        <v>242000</v>
      </c>
      <c r="F23" s="40">
        <v>285578</v>
      </c>
      <c r="G23" s="40">
        <f t="shared" si="0"/>
        <v>21.91532940372052</v>
      </c>
      <c r="H23" s="40">
        <f t="shared" si="1"/>
        <v>118.00743801652894</v>
      </c>
    </row>
    <row r="24" spans="1:8" s="20" customFormat="1" ht="15.75">
      <c r="A24" s="28" t="s">
        <v>25</v>
      </c>
      <c r="B24" s="27" t="s">
        <v>26</v>
      </c>
      <c r="C24" s="53">
        <v>3024</v>
      </c>
      <c r="D24" s="40">
        <v>3024</v>
      </c>
      <c r="E24" s="40">
        <v>1512</v>
      </c>
      <c r="F24" s="40">
        <v>967.13</v>
      </c>
      <c r="G24" s="40">
        <f t="shared" si="0"/>
        <v>31.981812169312168</v>
      </c>
      <c r="H24" s="40">
        <f t="shared" si="1"/>
        <v>63.963624338624335</v>
      </c>
    </row>
    <row r="25" spans="1:8" s="20" customFormat="1" ht="15.75">
      <c r="A25" s="28"/>
      <c r="B25" s="27"/>
      <c r="C25" s="53"/>
      <c r="D25" s="40"/>
      <c r="E25" s="40"/>
      <c r="F25" s="40"/>
      <c r="G25" s="40"/>
      <c r="H25" s="40"/>
    </row>
    <row r="26" spans="1:8" s="20" customFormat="1" ht="31.5">
      <c r="A26" s="26" t="s">
        <v>27</v>
      </c>
      <c r="B26" s="27" t="s">
        <v>28</v>
      </c>
      <c r="C26" s="53">
        <v>2931854</v>
      </c>
      <c r="D26" s="40">
        <v>2931854</v>
      </c>
      <c r="E26" s="40">
        <v>1448987.3</v>
      </c>
      <c r="F26" s="40">
        <v>1295915.68</v>
      </c>
      <c r="G26" s="40">
        <f t="shared" si="0"/>
        <v>44.201235122894936</v>
      </c>
      <c r="H26" s="40">
        <f t="shared" si="1"/>
        <v>89.435958479415234</v>
      </c>
    </row>
    <row r="27" spans="1:8" s="20" customFormat="1" ht="15.75">
      <c r="A27" s="28" t="s">
        <v>29</v>
      </c>
      <c r="B27" s="27" t="s">
        <v>30</v>
      </c>
      <c r="C27" s="53">
        <v>2803660.5</v>
      </c>
      <c r="D27" s="40">
        <v>2803660.5</v>
      </c>
      <c r="E27" s="40">
        <v>1389100</v>
      </c>
      <c r="F27" s="40">
        <v>1235101</v>
      </c>
      <c r="G27" s="40">
        <f t="shared" si="0"/>
        <v>44.053158362077006</v>
      </c>
      <c r="H27" s="40">
        <f t="shared" si="1"/>
        <v>88.913757108919441</v>
      </c>
    </row>
    <row r="28" spans="1:8" s="20" customFormat="1" ht="31.5">
      <c r="A28" s="28" t="s">
        <v>31</v>
      </c>
      <c r="B28" s="27" t="s">
        <v>32</v>
      </c>
      <c r="C28" s="53">
        <v>80325</v>
      </c>
      <c r="D28" s="40">
        <v>80325</v>
      </c>
      <c r="E28" s="40">
        <v>41600</v>
      </c>
      <c r="F28" s="40">
        <v>41836.43</v>
      </c>
      <c r="G28" s="40">
        <f t="shared" si="0"/>
        <v>52.083946467475883</v>
      </c>
      <c r="H28" s="40">
        <f t="shared" si="1"/>
        <v>100.56834134615384</v>
      </c>
    </row>
    <row r="29" spans="1:8" s="20" customFormat="1" ht="31.5">
      <c r="A29" s="28" t="s">
        <v>33</v>
      </c>
      <c r="B29" s="27" t="s">
        <v>34</v>
      </c>
      <c r="C29" s="53">
        <v>47868.5</v>
      </c>
      <c r="D29" s="40">
        <v>47868.5</v>
      </c>
      <c r="E29" s="40">
        <v>18287.3</v>
      </c>
      <c r="F29" s="40">
        <v>18978.25</v>
      </c>
      <c r="G29" s="40">
        <f t="shared" si="0"/>
        <v>39.646636096806873</v>
      </c>
      <c r="H29" s="40">
        <f t="shared" si="1"/>
        <v>103.77830516259918</v>
      </c>
    </row>
    <row r="30" spans="1:8" s="20" customFormat="1" ht="15.75">
      <c r="A30" s="28"/>
      <c r="B30" s="27"/>
      <c r="C30" s="53"/>
      <c r="D30" s="40"/>
      <c r="E30" s="40"/>
      <c r="F30" s="40"/>
      <c r="G30" s="40"/>
      <c r="H30" s="40"/>
    </row>
    <row r="31" spans="1:8" s="20" customFormat="1" ht="15.75">
      <c r="A31" s="26" t="s">
        <v>35</v>
      </c>
      <c r="B31" s="27" t="s">
        <v>36</v>
      </c>
      <c r="C31" s="53">
        <v>161162.5</v>
      </c>
      <c r="D31" s="40">
        <v>161162.5</v>
      </c>
      <c r="E31" s="40">
        <v>74817.2</v>
      </c>
      <c r="F31" s="40">
        <v>52267.59</v>
      </c>
      <c r="G31" s="40">
        <f t="shared" si="0"/>
        <v>32.431607849220505</v>
      </c>
      <c r="H31" s="40">
        <f t="shared" si="1"/>
        <v>69.860393064696353</v>
      </c>
    </row>
    <row r="32" spans="1:8" s="20" customFormat="1" ht="63.75" customHeight="1">
      <c r="A32" s="1" t="s">
        <v>334</v>
      </c>
      <c r="B32" s="2" t="s">
        <v>335</v>
      </c>
      <c r="C32" s="53">
        <v>0</v>
      </c>
      <c r="D32" s="40">
        <v>0</v>
      </c>
      <c r="E32" s="40">
        <v>0</v>
      </c>
      <c r="F32" s="40">
        <v>0.15</v>
      </c>
      <c r="G32" s="40">
        <v>0</v>
      </c>
      <c r="H32" s="40">
        <v>0</v>
      </c>
    </row>
    <row r="33" spans="1:8" s="20" customFormat="1" ht="78.75">
      <c r="A33" s="28" t="s">
        <v>37</v>
      </c>
      <c r="B33" s="27" t="s">
        <v>38</v>
      </c>
      <c r="C33" s="53">
        <v>4642.8999999999996</v>
      </c>
      <c r="D33" s="40">
        <v>4642.8999999999996</v>
      </c>
      <c r="E33" s="40">
        <v>2322</v>
      </c>
      <c r="F33" s="40">
        <v>1270.75</v>
      </c>
      <c r="G33" s="40">
        <f t="shared" si="0"/>
        <v>27.369747356178252</v>
      </c>
      <c r="H33" s="40">
        <f t="shared" si="1"/>
        <v>54.726528854435827</v>
      </c>
    </row>
    <row r="34" spans="1:8" s="20" customFormat="1" ht="36" customHeight="1">
      <c r="A34" s="28" t="s">
        <v>39</v>
      </c>
      <c r="B34" s="27" t="s">
        <v>40</v>
      </c>
      <c r="C34" s="53">
        <v>156519.6</v>
      </c>
      <c r="D34" s="40">
        <v>156519.6</v>
      </c>
      <c r="E34" s="40">
        <v>72495.199999999997</v>
      </c>
      <c r="F34" s="40">
        <v>50996.69</v>
      </c>
      <c r="G34" s="40">
        <f t="shared" si="0"/>
        <v>32.581663893850994</v>
      </c>
      <c r="H34" s="40">
        <f t="shared" si="1"/>
        <v>70.344919387766367</v>
      </c>
    </row>
    <row r="35" spans="1:8" s="20" customFormat="1" ht="15.75">
      <c r="A35" s="28"/>
      <c r="B35" s="27"/>
      <c r="C35" s="53"/>
      <c r="D35" s="40"/>
      <c r="E35" s="40"/>
      <c r="F35" s="40"/>
      <c r="G35" s="40"/>
      <c r="H35" s="40"/>
    </row>
    <row r="36" spans="1:8" s="20" customFormat="1" ht="47.25">
      <c r="A36" s="28" t="s">
        <v>342</v>
      </c>
      <c r="B36" s="27" t="s">
        <v>336</v>
      </c>
      <c r="C36" s="53">
        <v>0</v>
      </c>
      <c r="D36" s="40">
        <v>0</v>
      </c>
      <c r="E36" s="40">
        <v>0</v>
      </c>
      <c r="F36" s="40">
        <v>18.07</v>
      </c>
      <c r="G36" s="40">
        <v>0</v>
      </c>
      <c r="H36" s="40">
        <v>0</v>
      </c>
    </row>
    <row r="37" spans="1:8" s="20" customFormat="1" ht="15.75">
      <c r="A37" s="28" t="s">
        <v>337</v>
      </c>
      <c r="B37" s="27" t="s">
        <v>338</v>
      </c>
      <c r="C37" s="53">
        <v>0</v>
      </c>
      <c r="D37" s="40">
        <v>0</v>
      </c>
      <c r="E37" s="40">
        <v>0</v>
      </c>
      <c r="F37" s="40">
        <v>17.82</v>
      </c>
      <c r="G37" s="40">
        <v>0</v>
      </c>
      <c r="H37" s="40">
        <v>0</v>
      </c>
    </row>
    <row r="38" spans="1:8" s="20" customFormat="1" ht="31.5">
      <c r="A38" s="28" t="s">
        <v>343</v>
      </c>
      <c r="B38" s="27" t="s">
        <v>339</v>
      </c>
      <c r="C38" s="53">
        <v>0</v>
      </c>
      <c r="D38" s="40">
        <v>0</v>
      </c>
      <c r="E38" s="40">
        <v>0</v>
      </c>
      <c r="F38" s="40">
        <v>0</v>
      </c>
      <c r="G38" s="40">
        <v>0</v>
      </c>
      <c r="H38" s="40">
        <v>0</v>
      </c>
    </row>
    <row r="39" spans="1:8" s="20" customFormat="1" ht="31.5">
      <c r="A39" s="28" t="s">
        <v>340</v>
      </c>
      <c r="B39" s="27" t="s">
        <v>341</v>
      </c>
      <c r="C39" s="53">
        <v>0</v>
      </c>
      <c r="D39" s="40">
        <v>0</v>
      </c>
      <c r="E39" s="40">
        <v>0</v>
      </c>
      <c r="F39" s="40">
        <v>0.25</v>
      </c>
      <c r="G39" s="40">
        <v>0</v>
      </c>
      <c r="H39" s="40">
        <v>0</v>
      </c>
    </row>
    <row r="40" spans="1:8" s="20" customFormat="1" ht="15.75">
      <c r="A40" s="28"/>
      <c r="B40" s="27"/>
      <c r="C40" s="53"/>
      <c r="D40" s="40"/>
      <c r="E40" s="40"/>
      <c r="F40" s="40"/>
      <c r="G40" s="40"/>
      <c r="H40" s="40"/>
    </row>
    <row r="41" spans="1:8" s="20" customFormat="1" ht="47.25">
      <c r="A41" s="26" t="s">
        <v>41</v>
      </c>
      <c r="B41" s="27" t="s">
        <v>42</v>
      </c>
      <c r="C41" s="53">
        <v>33414.199999999997</v>
      </c>
      <c r="D41" s="40">
        <v>33414.199999999997</v>
      </c>
      <c r="E41" s="40">
        <v>9948.2000000000007</v>
      </c>
      <c r="F41" s="40">
        <v>25188.11</v>
      </c>
      <c r="G41" s="40">
        <f t="shared" si="0"/>
        <v>75.381454591161841</v>
      </c>
      <c r="H41" s="40">
        <f t="shared" si="1"/>
        <v>253.1926378641362</v>
      </c>
    </row>
    <row r="42" spans="1:8" s="20" customFormat="1" ht="78.75">
      <c r="A42" s="28" t="s">
        <v>43</v>
      </c>
      <c r="B42" s="27" t="s">
        <v>44</v>
      </c>
      <c r="C42" s="53">
        <v>14153</v>
      </c>
      <c r="D42" s="40">
        <v>14153</v>
      </c>
      <c r="E42" s="40">
        <v>0</v>
      </c>
      <c r="F42" s="40">
        <v>0.09</v>
      </c>
      <c r="G42" s="40">
        <f t="shared" ref="G42:G46" si="2">F42/D42*100</f>
        <v>6.3590758143149855E-4</v>
      </c>
      <c r="H42" s="40">
        <v>0</v>
      </c>
    </row>
    <row r="43" spans="1:8" s="20" customFormat="1" ht="31.5">
      <c r="A43" s="28" t="s">
        <v>45</v>
      </c>
      <c r="B43" s="27" t="s">
        <v>46</v>
      </c>
      <c r="C43" s="53">
        <v>711.5</v>
      </c>
      <c r="D43" s="40">
        <v>711.5</v>
      </c>
      <c r="E43" s="40">
        <v>0</v>
      </c>
      <c r="F43" s="40">
        <v>0</v>
      </c>
      <c r="G43" s="40">
        <f t="shared" si="2"/>
        <v>0</v>
      </c>
      <c r="H43" s="40">
        <v>0</v>
      </c>
    </row>
    <row r="44" spans="1:8" s="20" customFormat="1" ht="94.5">
      <c r="A44" s="28" t="s">
        <v>47</v>
      </c>
      <c r="B44" s="27" t="s">
        <v>48</v>
      </c>
      <c r="C44" s="53">
        <v>13488.7</v>
      </c>
      <c r="D44" s="40">
        <v>13488.7</v>
      </c>
      <c r="E44" s="40">
        <v>4887.2</v>
      </c>
      <c r="F44" s="40">
        <v>3891.09</v>
      </c>
      <c r="G44" s="40">
        <f t="shared" si="2"/>
        <v>28.847034925530256</v>
      </c>
      <c r="H44" s="40">
        <f t="shared" ref="H44:H46" si="3">F44/E44*100</f>
        <v>79.61798166639386</v>
      </c>
    </row>
    <row r="45" spans="1:8" s="20" customFormat="1" ht="31.5">
      <c r="A45" s="28" t="s">
        <v>49</v>
      </c>
      <c r="B45" s="27" t="s">
        <v>50</v>
      </c>
      <c r="C45" s="53">
        <v>4061</v>
      </c>
      <c r="D45" s="40">
        <v>4061</v>
      </c>
      <c r="E45" s="40">
        <v>4061</v>
      </c>
      <c r="F45" s="40">
        <v>21296.93</v>
      </c>
      <c r="G45" s="40">
        <f t="shared" si="2"/>
        <v>524.42575720265938</v>
      </c>
      <c r="H45" s="40">
        <f t="shared" si="3"/>
        <v>524.42575720265938</v>
      </c>
    </row>
    <row r="46" spans="1:8" s="20" customFormat="1" ht="94.5">
      <c r="A46" s="28" t="s">
        <v>51</v>
      </c>
      <c r="B46" s="27" t="s">
        <v>52</v>
      </c>
      <c r="C46" s="53">
        <v>1000</v>
      </c>
      <c r="D46" s="40">
        <v>1000</v>
      </c>
      <c r="E46" s="40">
        <v>1000</v>
      </c>
      <c r="F46" s="40">
        <v>0</v>
      </c>
      <c r="G46" s="40">
        <f t="shared" si="2"/>
        <v>0</v>
      </c>
      <c r="H46" s="40">
        <f t="shared" si="3"/>
        <v>0</v>
      </c>
    </row>
    <row r="47" spans="1:8" s="20" customFormat="1" ht="15.75">
      <c r="A47" s="28"/>
      <c r="B47" s="27"/>
      <c r="C47" s="53"/>
      <c r="D47" s="40"/>
      <c r="E47" s="40"/>
      <c r="F47" s="40"/>
      <c r="G47" s="40"/>
      <c r="H47" s="40"/>
    </row>
    <row r="48" spans="1:8" s="20" customFormat="1" ht="31.5">
      <c r="A48" s="26" t="s">
        <v>53</v>
      </c>
      <c r="B48" s="27" t="s">
        <v>54</v>
      </c>
      <c r="C48" s="53">
        <v>1060091.3999999999</v>
      </c>
      <c r="D48" s="40">
        <v>1060091.3999999999</v>
      </c>
      <c r="E48" s="40">
        <v>527805.80000000005</v>
      </c>
      <c r="F48" s="40">
        <v>510472.5</v>
      </c>
      <c r="G48" s="40">
        <f t="shared" ref="G48:G111" si="4">F48/D48*100</f>
        <v>48.153630903901309</v>
      </c>
      <c r="H48" s="40">
        <f t="shared" ref="H48:H109" si="5">F48/E48*100</f>
        <v>96.71597015417413</v>
      </c>
    </row>
    <row r="49" spans="1:8" s="20" customFormat="1" ht="15.75">
      <c r="A49" s="28" t="s">
        <v>55</v>
      </c>
      <c r="B49" s="27" t="s">
        <v>56</v>
      </c>
      <c r="C49" s="53">
        <v>40550.300000000003</v>
      </c>
      <c r="D49" s="40">
        <v>40550.300000000003</v>
      </c>
      <c r="E49" s="40">
        <v>29946.7</v>
      </c>
      <c r="F49" s="40">
        <v>37466.910000000003</v>
      </c>
      <c r="G49" s="40">
        <f t="shared" si="4"/>
        <v>92.396135170393308</v>
      </c>
      <c r="H49" s="40">
        <f t="shared" si="5"/>
        <v>125.11198228853264</v>
      </c>
    </row>
    <row r="50" spans="1:8" s="20" customFormat="1" ht="15.75">
      <c r="A50" s="28" t="s">
        <v>57</v>
      </c>
      <c r="B50" s="27" t="s">
        <v>58</v>
      </c>
      <c r="C50" s="53">
        <v>11006</v>
      </c>
      <c r="D50" s="40">
        <v>11006</v>
      </c>
      <c r="E50" s="40">
        <v>5366</v>
      </c>
      <c r="F50" s="40">
        <v>14110</v>
      </c>
      <c r="G50" s="40">
        <f t="shared" si="4"/>
        <v>128.20279847355988</v>
      </c>
      <c r="H50" s="40">
        <f t="shared" si="5"/>
        <v>262.95191949310475</v>
      </c>
    </row>
    <row r="51" spans="1:8" s="20" customFormat="1" ht="15.75">
      <c r="A51" s="28" t="s">
        <v>59</v>
      </c>
      <c r="B51" s="27" t="s">
        <v>60</v>
      </c>
      <c r="C51" s="53">
        <v>1008535.1</v>
      </c>
      <c r="D51" s="40">
        <v>1008535.1</v>
      </c>
      <c r="E51" s="40">
        <v>492493.1</v>
      </c>
      <c r="F51" s="40">
        <v>458895.53</v>
      </c>
      <c r="G51" s="40">
        <f t="shared" si="4"/>
        <v>45.501195744203649</v>
      </c>
      <c r="H51" s="40">
        <f t="shared" si="5"/>
        <v>93.178062799255471</v>
      </c>
    </row>
    <row r="52" spans="1:8" s="20" customFormat="1" ht="15.75">
      <c r="A52" s="28"/>
      <c r="B52" s="27"/>
      <c r="C52" s="53"/>
      <c r="D52" s="40"/>
      <c r="E52" s="40"/>
      <c r="F52" s="40"/>
      <c r="G52" s="40"/>
      <c r="H52" s="40"/>
    </row>
    <row r="53" spans="1:8" s="20" customFormat="1" ht="31.5">
      <c r="A53" s="26" t="s">
        <v>61</v>
      </c>
      <c r="B53" s="27" t="s">
        <v>62</v>
      </c>
      <c r="C53" s="53">
        <v>74879.600000000006</v>
      </c>
      <c r="D53" s="40">
        <v>83311</v>
      </c>
      <c r="E53" s="40">
        <v>39169.199999999997</v>
      </c>
      <c r="F53" s="40">
        <v>60679.45</v>
      </c>
      <c r="G53" s="40">
        <f t="shared" si="4"/>
        <v>72.834859742410956</v>
      </c>
      <c r="H53" s="40">
        <f t="shared" si="5"/>
        <v>154.91623520521227</v>
      </c>
    </row>
    <row r="54" spans="1:8" s="20" customFormat="1" ht="15.75">
      <c r="A54" s="28" t="s">
        <v>63</v>
      </c>
      <c r="B54" s="27" t="s">
        <v>64</v>
      </c>
      <c r="C54" s="53">
        <v>2307</v>
      </c>
      <c r="D54" s="40">
        <v>2307</v>
      </c>
      <c r="E54" s="40">
        <v>1080</v>
      </c>
      <c r="F54" s="40">
        <v>973.99</v>
      </c>
      <c r="G54" s="40">
        <f t="shared" si="4"/>
        <v>42.218899003034245</v>
      </c>
      <c r="H54" s="40">
        <f t="shared" si="5"/>
        <v>90.184259259259264</v>
      </c>
    </row>
    <row r="55" spans="1:8" s="20" customFormat="1" ht="15.75">
      <c r="A55" s="28" t="s">
        <v>65</v>
      </c>
      <c r="B55" s="27" t="s">
        <v>66</v>
      </c>
      <c r="C55" s="53">
        <v>72572.600000000006</v>
      </c>
      <c r="D55" s="40">
        <v>81004</v>
      </c>
      <c r="E55" s="40">
        <v>38089.199999999997</v>
      </c>
      <c r="F55" s="40">
        <v>59705.46</v>
      </c>
      <c r="G55" s="40">
        <f t="shared" si="4"/>
        <v>73.70680460224186</v>
      </c>
      <c r="H55" s="40">
        <f t="shared" si="5"/>
        <v>156.75167764090611</v>
      </c>
    </row>
    <row r="56" spans="1:8" s="20" customFormat="1" ht="15.75">
      <c r="A56" s="28"/>
      <c r="B56" s="27"/>
      <c r="C56" s="53"/>
      <c r="D56" s="40"/>
      <c r="E56" s="40"/>
      <c r="F56" s="40"/>
      <c r="G56" s="40"/>
      <c r="H56" s="40"/>
    </row>
    <row r="57" spans="1:8" s="20" customFormat="1" ht="31.5">
      <c r="A57" s="26" t="s">
        <v>67</v>
      </c>
      <c r="B57" s="27" t="s">
        <v>68</v>
      </c>
      <c r="C57" s="53">
        <v>200</v>
      </c>
      <c r="D57" s="40">
        <v>200</v>
      </c>
      <c r="E57" s="40">
        <v>50</v>
      </c>
      <c r="F57" s="40">
        <v>581.44000000000005</v>
      </c>
      <c r="G57" s="40">
        <f t="shared" si="4"/>
        <v>290.72000000000003</v>
      </c>
      <c r="H57" s="40">
        <f t="shared" si="5"/>
        <v>1162.8800000000001</v>
      </c>
    </row>
    <row r="58" spans="1:8" s="20" customFormat="1" ht="94.5">
      <c r="A58" s="28" t="s">
        <v>344</v>
      </c>
      <c r="B58" s="27" t="s">
        <v>345</v>
      </c>
      <c r="C58" s="53">
        <v>0</v>
      </c>
      <c r="D58" s="40">
        <v>0</v>
      </c>
      <c r="E58" s="40">
        <v>0</v>
      </c>
      <c r="F58" s="40">
        <v>581.44000000000005</v>
      </c>
      <c r="G58" s="40">
        <v>0</v>
      </c>
      <c r="H58" s="40">
        <v>0</v>
      </c>
    </row>
    <row r="59" spans="1:8" s="20" customFormat="1" ht="31.5">
      <c r="A59" s="28" t="s">
        <v>69</v>
      </c>
      <c r="B59" s="27" t="s">
        <v>70</v>
      </c>
      <c r="C59" s="53">
        <v>200</v>
      </c>
      <c r="D59" s="40">
        <v>200</v>
      </c>
      <c r="E59" s="40">
        <v>50</v>
      </c>
      <c r="F59" s="40">
        <v>0</v>
      </c>
      <c r="G59" s="40">
        <f t="shared" si="4"/>
        <v>0</v>
      </c>
      <c r="H59" s="40">
        <f t="shared" si="5"/>
        <v>0</v>
      </c>
    </row>
    <row r="60" spans="1:8" s="20" customFormat="1" ht="15.75">
      <c r="A60" s="28"/>
      <c r="B60" s="27"/>
      <c r="C60" s="53"/>
      <c r="D60" s="40"/>
      <c r="E60" s="40"/>
      <c r="F60" s="40"/>
      <c r="G60" s="40"/>
      <c r="H60" s="40"/>
    </row>
    <row r="61" spans="1:8" s="20" customFormat="1" ht="15.75">
      <c r="A61" s="26" t="s">
        <v>71</v>
      </c>
      <c r="B61" s="27" t="s">
        <v>72</v>
      </c>
      <c r="C61" s="53">
        <v>123.4</v>
      </c>
      <c r="D61" s="40">
        <v>123.4</v>
      </c>
      <c r="E61" s="40">
        <v>123.4</v>
      </c>
      <c r="F61" s="40">
        <v>673.28</v>
      </c>
      <c r="G61" s="40">
        <f t="shared" si="4"/>
        <v>545.60777957860614</v>
      </c>
      <c r="H61" s="40">
        <f t="shared" si="5"/>
        <v>545.60777957860614</v>
      </c>
    </row>
    <row r="62" spans="1:8" s="20" customFormat="1" ht="47.25">
      <c r="A62" s="28" t="s">
        <v>346</v>
      </c>
      <c r="B62" s="27" t="s">
        <v>347</v>
      </c>
      <c r="C62" s="53">
        <v>0</v>
      </c>
      <c r="D62" s="40">
        <v>0</v>
      </c>
      <c r="E62" s="40">
        <v>0</v>
      </c>
      <c r="F62" s="40">
        <v>476.91</v>
      </c>
      <c r="G62" s="40">
        <v>0</v>
      </c>
      <c r="H62" s="40">
        <v>0</v>
      </c>
    </row>
    <row r="63" spans="1:8" s="20" customFormat="1" ht="63">
      <c r="A63" s="28" t="s">
        <v>73</v>
      </c>
      <c r="B63" s="27" t="s">
        <v>74</v>
      </c>
      <c r="C63" s="53">
        <v>123.4</v>
      </c>
      <c r="D63" s="40">
        <v>123.4</v>
      </c>
      <c r="E63" s="40">
        <v>123.4</v>
      </c>
      <c r="F63" s="40">
        <v>196.37</v>
      </c>
      <c r="G63" s="40">
        <f t="shared" si="4"/>
        <v>159.13290113452189</v>
      </c>
      <c r="H63" s="40">
        <f t="shared" si="5"/>
        <v>159.13290113452189</v>
      </c>
    </row>
    <row r="64" spans="1:8" s="20" customFormat="1" ht="15.75">
      <c r="A64" s="28"/>
      <c r="B64" s="27"/>
      <c r="C64" s="53"/>
      <c r="D64" s="40"/>
      <c r="E64" s="40"/>
      <c r="F64" s="40"/>
      <c r="G64" s="40"/>
      <c r="H64" s="40"/>
    </row>
    <row r="65" spans="1:8" s="20" customFormat="1" ht="15.75">
      <c r="A65" s="26" t="s">
        <v>75</v>
      </c>
      <c r="B65" s="27" t="s">
        <v>76</v>
      </c>
      <c r="C65" s="53">
        <v>341174.3</v>
      </c>
      <c r="D65" s="40">
        <v>341174.3</v>
      </c>
      <c r="E65" s="40">
        <v>168540</v>
      </c>
      <c r="F65" s="40">
        <v>200309.29</v>
      </c>
      <c r="G65" s="40">
        <f t="shared" si="4"/>
        <v>58.711717148683242</v>
      </c>
      <c r="H65" s="40">
        <f t="shared" si="5"/>
        <v>118.84970333452</v>
      </c>
    </row>
    <row r="66" spans="1:8" s="20" customFormat="1" ht="47.25">
      <c r="A66" s="28" t="s">
        <v>77</v>
      </c>
      <c r="B66" s="29" t="s">
        <v>78</v>
      </c>
      <c r="C66" s="53">
        <v>319424.8</v>
      </c>
      <c r="D66" s="40">
        <v>319424.8</v>
      </c>
      <c r="E66" s="40">
        <v>158639</v>
      </c>
      <c r="F66" s="40">
        <v>114971.24</v>
      </c>
      <c r="G66" s="40">
        <f t="shared" si="4"/>
        <v>35.993210295506174</v>
      </c>
      <c r="H66" s="40">
        <f t="shared" si="5"/>
        <v>72.473502732619338</v>
      </c>
    </row>
    <row r="67" spans="1:8" s="20" customFormat="1" ht="126">
      <c r="A67" s="28" t="s">
        <v>79</v>
      </c>
      <c r="B67" s="27" t="s">
        <v>80</v>
      </c>
      <c r="C67" s="53">
        <v>4464.6000000000004</v>
      </c>
      <c r="D67" s="40">
        <v>4464.6000000000004</v>
      </c>
      <c r="E67" s="40">
        <v>2182</v>
      </c>
      <c r="F67" s="40">
        <v>3687.5</v>
      </c>
      <c r="G67" s="40">
        <f t="shared" si="4"/>
        <v>82.594185369349987</v>
      </c>
      <c r="H67" s="40">
        <f t="shared" si="5"/>
        <v>168.99633363886343</v>
      </c>
    </row>
    <row r="68" spans="1:8" s="20" customFormat="1" ht="18" customHeight="1">
      <c r="A68" s="28" t="s">
        <v>81</v>
      </c>
      <c r="B68" s="27" t="s">
        <v>82</v>
      </c>
      <c r="C68" s="53">
        <v>284.89999999999998</v>
      </c>
      <c r="D68" s="40">
        <v>284.89999999999998</v>
      </c>
      <c r="E68" s="40">
        <v>19</v>
      </c>
      <c r="F68" s="40">
        <v>76732.37</v>
      </c>
      <c r="G68" s="40">
        <f t="shared" si="4"/>
        <v>26933.088803088805</v>
      </c>
      <c r="H68" s="40">
        <f t="shared" si="5"/>
        <v>403854.57894736843</v>
      </c>
    </row>
    <row r="69" spans="1:8" s="20" customFormat="1" ht="15.75">
      <c r="A69" s="28" t="s">
        <v>83</v>
      </c>
      <c r="B69" s="27" t="s">
        <v>84</v>
      </c>
      <c r="C69" s="53">
        <v>17000</v>
      </c>
      <c r="D69" s="40">
        <v>17000</v>
      </c>
      <c r="E69" s="40">
        <v>7700</v>
      </c>
      <c r="F69" s="40">
        <v>4918.18</v>
      </c>
      <c r="G69" s="40">
        <f t="shared" si="4"/>
        <v>28.930470588235295</v>
      </c>
      <c r="H69" s="40">
        <f t="shared" si="5"/>
        <v>63.872467532467539</v>
      </c>
    </row>
    <row r="70" spans="1:8" s="20" customFormat="1" ht="15.75">
      <c r="A70" s="28"/>
      <c r="B70" s="27"/>
      <c r="C70" s="53"/>
      <c r="D70" s="40"/>
      <c r="E70" s="40"/>
      <c r="F70" s="40"/>
      <c r="G70" s="40"/>
      <c r="H70" s="40"/>
    </row>
    <row r="71" spans="1:8" s="20" customFormat="1" ht="15.75">
      <c r="A71" s="30" t="s">
        <v>348</v>
      </c>
      <c r="B71" s="27" t="s">
        <v>349</v>
      </c>
      <c r="C71" s="53">
        <v>0</v>
      </c>
      <c r="D71" s="40">
        <v>0</v>
      </c>
      <c r="E71" s="40">
        <v>0</v>
      </c>
      <c r="F71" s="40">
        <v>281.14</v>
      </c>
      <c r="G71" s="40">
        <v>0</v>
      </c>
      <c r="H71" s="40">
        <v>0</v>
      </c>
    </row>
    <row r="72" spans="1:8" s="20" customFormat="1" ht="15.75">
      <c r="A72" s="28" t="s">
        <v>351</v>
      </c>
      <c r="B72" s="27" t="s">
        <v>350</v>
      </c>
      <c r="C72" s="53">
        <v>0</v>
      </c>
      <c r="D72" s="40">
        <v>0</v>
      </c>
      <c r="E72" s="40">
        <v>0</v>
      </c>
      <c r="F72" s="40">
        <v>254.93</v>
      </c>
      <c r="G72" s="40">
        <v>0</v>
      </c>
      <c r="H72" s="40">
        <v>0</v>
      </c>
    </row>
    <row r="73" spans="1:8" s="20" customFormat="1" ht="15.75">
      <c r="A73" s="28" t="s">
        <v>352</v>
      </c>
      <c r="B73" s="27" t="s">
        <v>353</v>
      </c>
      <c r="C73" s="53">
        <v>0</v>
      </c>
      <c r="D73" s="40">
        <v>0</v>
      </c>
      <c r="E73" s="40">
        <v>0</v>
      </c>
      <c r="F73" s="40">
        <v>26.21</v>
      </c>
      <c r="G73" s="40">
        <v>0</v>
      </c>
      <c r="H73" s="40">
        <v>0</v>
      </c>
    </row>
    <row r="74" spans="1:8" s="20" customFormat="1" ht="15.75">
      <c r="A74" s="28"/>
      <c r="B74" s="27"/>
      <c r="C74" s="53"/>
      <c r="D74" s="40"/>
      <c r="E74" s="40"/>
      <c r="F74" s="40"/>
      <c r="G74" s="40"/>
      <c r="H74" s="40"/>
    </row>
    <row r="75" spans="1:8" s="20" customFormat="1" ht="15.75">
      <c r="A75" s="23" t="s">
        <v>85</v>
      </c>
      <c r="B75" s="24" t="s">
        <v>86</v>
      </c>
      <c r="C75" s="52">
        <v>32438941.100000001</v>
      </c>
      <c r="D75" s="41">
        <f>D77+D212+D216+D219+D225+D237</f>
        <v>36015221.389999993</v>
      </c>
      <c r="E75" s="41">
        <f>E77+E212+E216+E219+E225+E237</f>
        <v>14591309.169999998</v>
      </c>
      <c r="F75" s="41">
        <f>F77+F212+F216+F219+F225+F237</f>
        <v>15440129.390000004</v>
      </c>
      <c r="G75" s="41">
        <f t="shared" si="4"/>
        <v>42.871121692693855</v>
      </c>
      <c r="H75" s="41">
        <f t="shared" si="5"/>
        <v>105.8172999427988</v>
      </c>
    </row>
    <row r="76" spans="1:8" s="20" customFormat="1" ht="15.75">
      <c r="A76" s="28"/>
      <c r="B76" s="27"/>
      <c r="C76" s="53"/>
      <c r="D76" s="40"/>
      <c r="E76" s="40"/>
      <c r="F76" s="40"/>
      <c r="G76" s="40"/>
      <c r="H76" s="40"/>
    </row>
    <row r="77" spans="1:8" s="20" customFormat="1" ht="47.25">
      <c r="A77" s="26" t="s">
        <v>87</v>
      </c>
      <c r="B77" s="27" t="s">
        <v>88</v>
      </c>
      <c r="C77" s="53">
        <v>29833184.600000001</v>
      </c>
      <c r="D77" s="40">
        <f>D78+D86+D162+D188</f>
        <v>33417804.329999998</v>
      </c>
      <c r="E77" s="40">
        <f>E78+E86+E162+E188</f>
        <v>13982205.719999999</v>
      </c>
      <c r="F77" s="40">
        <f>F78+F86+F162+F188</f>
        <v>16511880.180000002</v>
      </c>
      <c r="G77" s="40">
        <f t="shared" si="4"/>
        <v>49.410428096788131</v>
      </c>
      <c r="H77" s="40">
        <f t="shared" si="5"/>
        <v>118.09209870501034</v>
      </c>
    </row>
    <row r="78" spans="1:8" s="20" customFormat="1" ht="31.5">
      <c r="A78" s="28" t="s">
        <v>89</v>
      </c>
      <c r="B78" s="27" t="s">
        <v>90</v>
      </c>
      <c r="C78" s="53">
        <v>11703401.6</v>
      </c>
      <c r="D78" s="40">
        <v>12405931.43</v>
      </c>
      <c r="E78" s="40">
        <v>7350485.8300000001</v>
      </c>
      <c r="F78" s="40">
        <v>9880079.9000000004</v>
      </c>
      <c r="G78" s="40">
        <f t="shared" si="4"/>
        <v>79.639968637163435</v>
      </c>
      <c r="H78" s="40">
        <f t="shared" si="5"/>
        <v>134.4139711102606</v>
      </c>
    </row>
    <row r="79" spans="1:8" s="20" customFormat="1" ht="31.5">
      <c r="A79" s="31" t="s">
        <v>91</v>
      </c>
      <c r="B79" s="27" t="s">
        <v>92</v>
      </c>
      <c r="C79" s="53">
        <v>9557096.5999999996</v>
      </c>
      <c r="D79" s="40">
        <v>9557096.5999999996</v>
      </c>
      <c r="E79" s="40">
        <v>5574800</v>
      </c>
      <c r="F79" s="40">
        <v>5574800</v>
      </c>
      <c r="G79" s="40">
        <f t="shared" si="4"/>
        <v>58.33152298575699</v>
      </c>
      <c r="H79" s="40">
        <f t="shared" si="5"/>
        <v>100</v>
      </c>
    </row>
    <row r="80" spans="1:8" s="20" customFormat="1" ht="47.25">
      <c r="A80" s="31" t="s">
        <v>355</v>
      </c>
      <c r="B80" s="27" t="s">
        <v>354</v>
      </c>
      <c r="C80" s="53">
        <v>0</v>
      </c>
      <c r="D80" s="40">
        <v>181459.93</v>
      </c>
      <c r="E80" s="40">
        <v>181459.93</v>
      </c>
      <c r="F80" s="40">
        <v>2711054</v>
      </c>
      <c r="G80" s="40">
        <f t="shared" si="4"/>
        <v>1494.0235014969971</v>
      </c>
      <c r="H80" s="40">
        <f t="shared" si="5"/>
        <v>1494.0235014969971</v>
      </c>
    </row>
    <row r="81" spans="1:8" s="20" customFormat="1" ht="63">
      <c r="A81" s="31" t="s">
        <v>93</v>
      </c>
      <c r="B81" s="27" t="s">
        <v>94</v>
      </c>
      <c r="C81" s="53">
        <v>1981159</v>
      </c>
      <c r="D81" s="40">
        <v>1981159</v>
      </c>
      <c r="E81" s="40">
        <v>990582</v>
      </c>
      <c r="F81" s="40">
        <v>990582</v>
      </c>
      <c r="G81" s="40">
        <f t="shared" si="4"/>
        <v>50.000126188761229</v>
      </c>
      <c r="H81" s="40">
        <f t="shared" si="5"/>
        <v>100</v>
      </c>
    </row>
    <row r="82" spans="1:8" s="20" customFormat="1" ht="63">
      <c r="A82" s="31" t="s">
        <v>95</v>
      </c>
      <c r="B82" s="27" t="s">
        <v>96</v>
      </c>
      <c r="C82" s="53">
        <v>165146</v>
      </c>
      <c r="D82" s="40">
        <v>165146</v>
      </c>
      <c r="E82" s="40">
        <v>82574</v>
      </c>
      <c r="F82" s="40">
        <v>82574</v>
      </c>
      <c r="G82" s="40">
        <f t="shared" si="4"/>
        <v>50.00060552480835</v>
      </c>
      <c r="H82" s="40">
        <f t="shared" si="5"/>
        <v>100</v>
      </c>
    </row>
    <row r="83" spans="1:8" s="20" customFormat="1" ht="94.5">
      <c r="A83" s="60" t="s">
        <v>358</v>
      </c>
      <c r="B83" s="27" t="s">
        <v>356</v>
      </c>
      <c r="C83" s="53">
        <v>0</v>
      </c>
      <c r="D83" s="40">
        <v>436800</v>
      </c>
      <c r="E83" s="40">
        <v>436800</v>
      </c>
      <c r="F83" s="40">
        <v>436800</v>
      </c>
      <c r="G83" s="40">
        <f t="shared" si="4"/>
        <v>100</v>
      </c>
      <c r="H83" s="40">
        <f t="shared" si="5"/>
        <v>100</v>
      </c>
    </row>
    <row r="84" spans="1:8" s="20" customFormat="1" ht="110.25">
      <c r="A84" s="60" t="s">
        <v>359</v>
      </c>
      <c r="B84" s="27" t="s">
        <v>357</v>
      </c>
      <c r="C84" s="53">
        <v>0</v>
      </c>
      <c r="D84" s="40">
        <v>84269.9</v>
      </c>
      <c r="E84" s="40">
        <v>84269.9</v>
      </c>
      <c r="F84" s="40">
        <v>84269.9</v>
      </c>
      <c r="G84" s="40">
        <f t="shared" si="4"/>
        <v>100</v>
      </c>
      <c r="H84" s="40">
        <f t="shared" si="5"/>
        <v>100</v>
      </c>
    </row>
    <row r="85" spans="1:8" s="20" customFormat="1" ht="15.75">
      <c r="A85" s="31"/>
      <c r="B85" s="27"/>
      <c r="C85" s="53"/>
      <c r="D85" s="40"/>
      <c r="E85" s="40"/>
      <c r="F85" s="40"/>
      <c r="G85" s="40"/>
      <c r="H85" s="40"/>
    </row>
    <row r="86" spans="1:8" s="20" customFormat="1" ht="31.5">
      <c r="A86" s="28" t="s">
        <v>97</v>
      </c>
      <c r="B86" s="27" t="s">
        <v>98</v>
      </c>
      <c r="C86" s="53">
        <v>11483429.4</v>
      </c>
      <c r="D86" s="40">
        <f>SUM(D87:D160)</f>
        <v>11505856.02</v>
      </c>
      <c r="E86" s="40">
        <f>SUM(E87:E160)</f>
        <v>3495250.9400000004</v>
      </c>
      <c r="F86" s="40">
        <f>SUM(F87:F160)</f>
        <v>3495250.9300000006</v>
      </c>
      <c r="G86" s="40">
        <f t="shared" si="4"/>
        <v>30.378017280282293</v>
      </c>
      <c r="H86" s="40">
        <f t="shared" si="5"/>
        <v>99.999999713897509</v>
      </c>
    </row>
    <row r="87" spans="1:8" s="20" customFormat="1" ht="31.5">
      <c r="A87" s="60" t="s">
        <v>99</v>
      </c>
      <c r="B87" s="27" t="s">
        <v>100</v>
      </c>
      <c r="C87" s="53">
        <v>988659.1</v>
      </c>
      <c r="D87" s="40">
        <v>988659.1</v>
      </c>
      <c r="E87" s="40">
        <v>369821.53</v>
      </c>
      <c r="F87" s="40">
        <v>369821.53</v>
      </c>
      <c r="G87" s="40">
        <f t="shared" si="4"/>
        <v>37.406374957758445</v>
      </c>
      <c r="H87" s="40">
        <f t="shared" si="5"/>
        <v>100</v>
      </c>
    </row>
    <row r="88" spans="1:8" s="20" customFormat="1" ht="63">
      <c r="A88" s="31" t="s">
        <v>101</v>
      </c>
      <c r="B88" s="27" t="s">
        <v>102</v>
      </c>
      <c r="C88" s="53">
        <v>5440.3</v>
      </c>
      <c r="D88" s="40">
        <v>5440.3</v>
      </c>
      <c r="E88" s="40">
        <v>0</v>
      </c>
      <c r="F88" s="40">
        <v>0</v>
      </c>
      <c r="G88" s="40">
        <f t="shared" si="4"/>
        <v>0</v>
      </c>
      <c r="H88" s="40">
        <v>0</v>
      </c>
    </row>
    <row r="89" spans="1:8" s="20" customFormat="1" ht="63">
      <c r="A89" s="31" t="s">
        <v>360</v>
      </c>
      <c r="B89" s="27" t="s">
        <v>361</v>
      </c>
      <c r="C89" s="53">
        <v>0</v>
      </c>
      <c r="D89" s="40">
        <v>97184.9</v>
      </c>
      <c r="E89" s="40">
        <v>0</v>
      </c>
      <c r="F89" s="40">
        <v>0</v>
      </c>
      <c r="G89" s="40">
        <f t="shared" si="4"/>
        <v>0</v>
      </c>
      <c r="H89" s="40">
        <v>0</v>
      </c>
    </row>
    <row r="90" spans="1:8" s="20" customFormat="1" ht="63">
      <c r="A90" s="31" t="s">
        <v>363</v>
      </c>
      <c r="B90" s="27" t="s">
        <v>362</v>
      </c>
      <c r="C90" s="53">
        <v>0</v>
      </c>
      <c r="D90" s="40">
        <v>167166.79999999999</v>
      </c>
      <c r="E90" s="40">
        <v>0</v>
      </c>
      <c r="F90" s="40">
        <v>0</v>
      </c>
      <c r="G90" s="40">
        <f t="shared" si="4"/>
        <v>0</v>
      </c>
      <c r="H90" s="40">
        <v>0</v>
      </c>
    </row>
    <row r="91" spans="1:8" s="20" customFormat="1" ht="47.25">
      <c r="A91" s="31" t="s">
        <v>103</v>
      </c>
      <c r="B91" s="27" t="s">
        <v>104</v>
      </c>
      <c r="C91" s="53">
        <v>17319.900000000001</v>
      </c>
      <c r="D91" s="40">
        <v>17319.900000000001</v>
      </c>
      <c r="E91" s="40">
        <v>9223</v>
      </c>
      <c r="F91" s="40">
        <v>9223</v>
      </c>
      <c r="G91" s="40">
        <f t="shared" si="4"/>
        <v>53.250884820351153</v>
      </c>
      <c r="H91" s="40">
        <f t="shared" si="5"/>
        <v>100</v>
      </c>
    </row>
    <row r="92" spans="1:8" s="20" customFormat="1" ht="47.25">
      <c r="A92" s="31" t="s">
        <v>105</v>
      </c>
      <c r="B92" s="32" t="s">
        <v>106</v>
      </c>
      <c r="C92" s="53">
        <v>12416.8</v>
      </c>
      <c r="D92" s="40">
        <v>12416.8</v>
      </c>
      <c r="E92" s="40">
        <v>0</v>
      </c>
      <c r="F92" s="40">
        <v>0</v>
      </c>
      <c r="G92" s="40">
        <f t="shared" si="4"/>
        <v>0</v>
      </c>
      <c r="H92" s="40">
        <v>0</v>
      </c>
    </row>
    <row r="93" spans="1:8" s="20" customFormat="1" ht="47.25">
      <c r="A93" s="31" t="s">
        <v>107</v>
      </c>
      <c r="B93" s="32" t="s">
        <v>108</v>
      </c>
      <c r="C93" s="53">
        <v>1039.8</v>
      </c>
      <c r="D93" s="40">
        <v>1039.8</v>
      </c>
      <c r="E93" s="40">
        <v>0</v>
      </c>
      <c r="F93" s="40">
        <v>0</v>
      </c>
      <c r="G93" s="40">
        <f t="shared" si="4"/>
        <v>0</v>
      </c>
      <c r="H93" s="40">
        <v>0</v>
      </c>
    </row>
    <row r="94" spans="1:8" s="20" customFormat="1" ht="78.75">
      <c r="A94" s="60" t="s">
        <v>109</v>
      </c>
      <c r="B94" s="27" t="s">
        <v>110</v>
      </c>
      <c r="C94" s="53">
        <v>2850.5</v>
      </c>
      <c r="D94" s="40">
        <v>2850.5</v>
      </c>
      <c r="E94" s="40">
        <v>2850.5</v>
      </c>
      <c r="F94" s="40">
        <v>2850.5</v>
      </c>
      <c r="G94" s="40">
        <f t="shared" si="4"/>
        <v>100</v>
      </c>
      <c r="H94" s="40">
        <f t="shared" si="5"/>
        <v>100</v>
      </c>
    </row>
    <row r="95" spans="1:8" s="20" customFormat="1" ht="63" customHeight="1">
      <c r="A95" s="31" t="s">
        <v>111</v>
      </c>
      <c r="B95" s="27" t="s">
        <v>112</v>
      </c>
      <c r="C95" s="53">
        <v>91812.1</v>
      </c>
      <c r="D95" s="40">
        <v>91812.1</v>
      </c>
      <c r="E95" s="40">
        <v>76662.67</v>
      </c>
      <c r="F95" s="40">
        <v>76662.67</v>
      </c>
      <c r="G95" s="40">
        <f t="shared" si="4"/>
        <v>83.499527840012362</v>
      </c>
      <c r="H95" s="40">
        <f t="shared" si="5"/>
        <v>100</v>
      </c>
    </row>
    <row r="96" spans="1:8" s="20" customFormat="1" ht="78.75">
      <c r="A96" s="31" t="s">
        <v>113</v>
      </c>
      <c r="B96" s="27" t="s">
        <v>114</v>
      </c>
      <c r="C96" s="53">
        <v>606848.9</v>
      </c>
      <c r="D96" s="40">
        <v>606848.9</v>
      </c>
      <c r="E96" s="40">
        <v>326389.59999999998</v>
      </c>
      <c r="F96" s="40">
        <v>326389.59999999998</v>
      </c>
      <c r="G96" s="40">
        <f t="shared" si="4"/>
        <v>53.784327531944108</v>
      </c>
      <c r="H96" s="40">
        <f t="shared" si="5"/>
        <v>100</v>
      </c>
    </row>
    <row r="97" spans="1:8" s="20" customFormat="1" ht="94.5">
      <c r="A97" s="31" t="s">
        <v>115</v>
      </c>
      <c r="B97" s="27" t="s">
        <v>116</v>
      </c>
      <c r="C97" s="53">
        <v>1080</v>
      </c>
      <c r="D97" s="40">
        <v>1080</v>
      </c>
      <c r="E97" s="40">
        <v>0</v>
      </c>
      <c r="F97" s="40">
        <v>0</v>
      </c>
      <c r="G97" s="40">
        <f t="shared" si="4"/>
        <v>0</v>
      </c>
      <c r="H97" s="40">
        <v>0</v>
      </c>
    </row>
    <row r="98" spans="1:8" s="20" customFormat="1" ht="63">
      <c r="A98" s="33" t="s">
        <v>117</v>
      </c>
      <c r="B98" s="32" t="s">
        <v>118</v>
      </c>
      <c r="C98" s="53">
        <v>14647.6</v>
      </c>
      <c r="D98" s="40">
        <v>14647.6</v>
      </c>
      <c r="E98" s="40">
        <v>2910.83</v>
      </c>
      <c r="F98" s="40">
        <v>2910.83</v>
      </c>
      <c r="G98" s="40">
        <f t="shared" si="4"/>
        <v>19.87240230481444</v>
      </c>
      <c r="H98" s="40">
        <f t="shared" si="5"/>
        <v>100</v>
      </c>
    </row>
    <row r="99" spans="1:8" s="20" customFormat="1" ht="108" customHeight="1">
      <c r="A99" s="31" t="s">
        <v>119</v>
      </c>
      <c r="B99" s="27" t="s">
        <v>120</v>
      </c>
      <c r="C99" s="53" t="s">
        <v>121</v>
      </c>
      <c r="D99" s="54" t="s">
        <v>364</v>
      </c>
      <c r="E99" s="54" t="s">
        <v>364</v>
      </c>
      <c r="F99" s="54" t="s">
        <v>364</v>
      </c>
      <c r="G99" s="34" t="s">
        <v>364</v>
      </c>
      <c r="H99" s="34" t="s">
        <v>364</v>
      </c>
    </row>
    <row r="100" spans="1:8" s="20" customFormat="1" ht="78.75">
      <c r="A100" s="31" t="s">
        <v>122</v>
      </c>
      <c r="B100" s="27" t="s">
        <v>123</v>
      </c>
      <c r="C100" s="53">
        <v>500626</v>
      </c>
      <c r="D100" s="40">
        <v>500626</v>
      </c>
      <c r="E100" s="40">
        <v>11430.5</v>
      </c>
      <c r="F100" s="40">
        <v>11430.5</v>
      </c>
      <c r="G100" s="40">
        <f t="shared" si="4"/>
        <v>2.283241381789999</v>
      </c>
      <c r="H100" s="40">
        <f t="shared" si="5"/>
        <v>100</v>
      </c>
    </row>
    <row r="101" spans="1:8" s="20" customFormat="1" ht="110.25">
      <c r="A101" s="31" t="s">
        <v>124</v>
      </c>
      <c r="B101" s="27" t="s">
        <v>125</v>
      </c>
      <c r="C101" s="53">
        <v>61200</v>
      </c>
      <c r="D101" s="40">
        <v>61200</v>
      </c>
      <c r="E101" s="40">
        <v>11250</v>
      </c>
      <c r="F101" s="40">
        <v>11250</v>
      </c>
      <c r="G101" s="40">
        <f t="shared" si="4"/>
        <v>18.382352941176471</v>
      </c>
      <c r="H101" s="40">
        <f t="shared" si="5"/>
        <v>100</v>
      </c>
    </row>
    <row r="102" spans="1:8" s="20" customFormat="1" ht="110.25">
      <c r="A102" s="33" t="s">
        <v>126</v>
      </c>
      <c r="B102" s="32" t="s">
        <v>127</v>
      </c>
      <c r="C102" s="53">
        <v>45978.1</v>
      </c>
      <c r="D102" s="40">
        <v>45978.1</v>
      </c>
      <c r="E102" s="40">
        <v>0</v>
      </c>
      <c r="F102" s="40">
        <v>0</v>
      </c>
      <c r="G102" s="40">
        <f t="shared" si="4"/>
        <v>0</v>
      </c>
      <c r="H102" s="40">
        <v>0</v>
      </c>
    </row>
    <row r="103" spans="1:8" s="20" customFormat="1" ht="78.75">
      <c r="A103" s="31" t="s">
        <v>128</v>
      </c>
      <c r="B103" s="27" t="s">
        <v>129</v>
      </c>
      <c r="C103" s="53">
        <v>103858.3</v>
      </c>
      <c r="D103" s="40">
        <v>103858.3</v>
      </c>
      <c r="E103" s="40">
        <v>980.57</v>
      </c>
      <c r="F103" s="40">
        <v>980.57</v>
      </c>
      <c r="G103" s="40">
        <f t="shared" si="4"/>
        <v>0.94414216292775832</v>
      </c>
      <c r="H103" s="40">
        <f t="shared" si="5"/>
        <v>100</v>
      </c>
    </row>
    <row r="104" spans="1:8" s="20" customFormat="1" ht="31.5">
      <c r="A104" s="31" t="s">
        <v>130</v>
      </c>
      <c r="B104" s="27" t="s">
        <v>131</v>
      </c>
      <c r="C104" s="53" t="s">
        <v>121</v>
      </c>
      <c r="D104" s="54" t="s">
        <v>364</v>
      </c>
      <c r="E104" s="54" t="s">
        <v>364</v>
      </c>
      <c r="F104" s="54" t="s">
        <v>364</v>
      </c>
      <c r="G104" s="34" t="s">
        <v>364</v>
      </c>
      <c r="H104" s="34" t="s">
        <v>364</v>
      </c>
    </row>
    <row r="105" spans="1:8" s="20" customFormat="1" ht="31.5">
      <c r="A105" s="60" t="s">
        <v>132</v>
      </c>
      <c r="B105" s="27" t="s">
        <v>133</v>
      </c>
      <c r="C105" s="53">
        <v>10366.700000000001</v>
      </c>
      <c r="D105" s="40">
        <v>10366.700000000001</v>
      </c>
      <c r="E105" s="40">
        <v>10366.700000000001</v>
      </c>
      <c r="F105" s="40">
        <v>10366.700000000001</v>
      </c>
      <c r="G105" s="40">
        <f t="shared" si="4"/>
        <v>100</v>
      </c>
      <c r="H105" s="40">
        <f t="shared" si="5"/>
        <v>100</v>
      </c>
    </row>
    <row r="106" spans="1:8" s="20" customFormat="1" ht="78.75">
      <c r="A106" s="33" t="s">
        <v>134</v>
      </c>
      <c r="B106" s="35" t="s">
        <v>135</v>
      </c>
      <c r="C106" s="53">
        <v>15317.5</v>
      </c>
      <c r="D106" s="40">
        <v>15317.5</v>
      </c>
      <c r="E106" s="40">
        <v>7191.18</v>
      </c>
      <c r="F106" s="40">
        <v>7191.18</v>
      </c>
      <c r="G106" s="40">
        <f t="shared" si="4"/>
        <v>46.947478374408355</v>
      </c>
      <c r="H106" s="40">
        <f t="shared" si="5"/>
        <v>100</v>
      </c>
    </row>
    <row r="107" spans="1:8" s="20" customFormat="1" ht="33.75" customHeight="1">
      <c r="A107" s="31" t="s">
        <v>136</v>
      </c>
      <c r="B107" s="35" t="s">
        <v>137</v>
      </c>
      <c r="C107" s="53" t="s">
        <v>121</v>
      </c>
      <c r="D107" s="54" t="s">
        <v>364</v>
      </c>
      <c r="E107" s="54" t="s">
        <v>364</v>
      </c>
      <c r="F107" s="54" t="s">
        <v>364</v>
      </c>
      <c r="G107" s="34" t="s">
        <v>364</v>
      </c>
      <c r="H107" s="34" t="s">
        <v>364</v>
      </c>
    </row>
    <row r="108" spans="1:8" s="20" customFormat="1" ht="31.5">
      <c r="A108" s="60" t="s">
        <v>138</v>
      </c>
      <c r="B108" s="27" t="s">
        <v>139</v>
      </c>
      <c r="C108" s="53">
        <v>40313.199999999997</v>
      </c>
      <c r="D108" s="40">
        <v>40313.199999999997</v>
      </c>
      <c r="E108" s="40">
        <v>218.09</v>
      </c>
      <c r="F108" s="40">
        <v>218.09</v>
      </c>
      <c r="G108" s="40">
        <f t="shared" si="4"/>
        <v>0.54098905569391675</v>
      </c>
      <c r="H108" s="40">
        <f t="shared" si="5"/>
        <v>100</v>
      </c>
    </row>
    <row r="109" spans="1:8" s="20" customFormat="1" ht="47.25">
      <c r="A109" s="60" t="s">
        <v>140</v>
      </c>
      <c r="B109" s="27" t="s">
        <v>141</v>
      </c>
      <c r="C109" s="53">
        <v>9415.2000000000007</v>
      </c>
      <c r="D109" s="40">
        <v>9415.2000000000007</v>
      </c>
      <c r="E109" s="40">
        <v>3326.58</v>
      </c>
      <c r="F109" s="40">
        <v>3326.57</v>
      </c>
      <c r="G109" s="40">
        <f t="shared" si="4"/>
        <v>35.331910102812472</v>
      </c>
      <c r="H109" s="40">
        <f t="shared" si="5"/>
        <v>99.9996993909661</v>
      </c>
    </row>
    <row r="110" spans="1:8" s="20" customFormat="1" ht="63">
      <c r="A110" s="33" t="s">
        <v>142</v>
      </c>
      <c r="B110" s="32" t="s">
        <v>143</v>
      </c>
      <c r="C110" s="53">
        <v>137267.29999999999</v>
      </c>
      <c r="D110" s="40">
        <v>137267.29999999999</v>
      </c>
      <c r="E110" s="40">
        <v>0</v>
      </c>
      <c r="F110" s="40">
        <v>0</v>
      </c>
      <c r="G110" s="40">
        <f t="shared" si="4"/>
        <v>0</v>
      </c>
      <c r="H110" s="40">
        <v>0</v>
      </c>
    </row>
    <row r="111" spans="1:8" s="20" customFormat="1" ht="63">
      <c r="A111" s="31" t="s">
        <v>144</v>
      </c>
      <c r="B111" s="27" t="s">
        <v>145</v>
      </c>
      <c r="C111" s="53">
        <v>37455.599999999999</v>
      </c>
      <c r="D111" s="40">
        <v>37455.599999999999</v>
      </c>
      <c r="E111" s="40">
        <v>0</v>
      </c>
      <c r="F111" s="40">
        <v>0</v>
      </c>
      <c r="G111" s="40">
        <f t="shared" si="4"/>
        <v>0</v>
      </c>
      <c r="H111" s="40">
        <v>0</v>
      </c>
    </row>
    <row r="112" spans="1:8" s="20" customFormat="1" ht="63">
      <c r="A112" s="31" t="s">
        <v>146</v>
      </c>
      <c r="B112" s="27" t="s">
        <v>147</v>
      </c>
      <c r="C112" s="53">
        <v>25000</v>
      </c>
      <c r="D112" s="40">
        <v>25000</v>
      </c>
      <c r="E112" s="40">
        <v>0</v>
      </c>
      <c r="F112" s="40">
        <v>0</v>
      </c>
      <c r="G112" s="40">
        <f t="shared" ref="G112:G157" si="6">F112/D112*100</f>
        <v>0</v>
      </c>
      <c r="H112" s="40">
        <v>0</v>
      </c>
    </row>
    <row r="113" spans="1:8" s="20" customFormat="1" ht="63">
      <c r="A113" s="31" t="s">
        <v>148</v>
      </c>
      <c r="B113" s="27" t="s">
        <v>149</v>
      </c>
      <c r="C113" s="53" t="s">
        <v>121</v>
      </c>
      <c r="D113" s="54" t="s">
        <v>364</v>
      </c>
      <c r="E113" s="54" t="s">
        <v>364</v>
      </c>
      <c r="F113" s="54" t="s">
        <v>364</v>
      </c>
      <c r="G113" s="34" t="s">
        <v>364</v>
      </c>
      <c r="H113" s="34" t="s">
        <v>364</v>
      </c>
    </row>
    <row r="114" spans="1:8" s="20" customFormat="1" ht="78.75">
      <c r="A114" s="60" t="s">
        <v>150</v>
      </c>
      <c r="B114" s="27" t="s">
        <v>151</v>
      </c>
      <c r="C114" s="53">
        <v>1585903.7</v>
      </c>
      <c r="D114" s="40">
        <v>1591850.1</v>
      </c>
      <c r="E114" s="40">
        <v>529364.76</v>
      </c>
      <c r="F114" s="40">
        <v>529364.76</v>
      </c>
      <c r="G114" s="40">
        <f t="shared" si="6"/>
        <v>33.254686480843894</v>
      </c>
      <c r="H114" s="40">
        <f t="shared" ref="H114:H157" si="7">F114/E114*100</f>
        <v>100</v>
      </c>
    </row>
    <row r="115" spans="1:8" s="20" customFormat="1" ht="47.25">
      <c r="A115" s="31" t="s">
        <v>152</v>
      </c>
      <c r="B115" s="27" t="s">
        <v>153</v>
      </c>
      <c r="C115" s="53" t="s">
        <v>121</v>
      </c>
      <c r="D115" s="40">
        <v>85156.1</v>
      </c>
      <c r="E115" s="40">
        <v>0</v>
      </c>
      <c r="F115" s="40">
        <v>0</v>
      </c>
      <c r="G115" s="40">
        <f t="shared" si="6"/>
        <v>0</v>
      </c>
      <c r="H115" s="40">
        <v>0</v>
      </c>
    </row>
    <row r="116" spans="1:8" s="20" customFormat="1" ht="31.5">
      <c r="A116" s="60" t="s">
        <v>154</v>
      </c>
      <c r="B116" s="27" t="s">
        <v>155</v>
      </c>
      <c r="C116" s="53">
        <v>16595.2</v>
      </c>
      <c r="D116" s="40">
        <v>16595.2</v>
      </c>
      <c r="E116" s="40">
        <v>16595.2</v>
      </c>
      <c r="F116" s="40">
        <v>16595.2</v>
      </c>
      <c r="G116" s="40">
        <f t="shared" si="6"/>
        <v>100</v>
      </c>
      <c r="H116" s="40">
        <f t="shared" si="7"/>
        <v>100</v>
      </c>
    </row>
    <row r="117" spans="1:8" s="20" customFormat="1" ht="141.75">
      <c r="A117" s="31" t="s">
        <v>156</v>
      </c>
      <c r="B117" s="27" t="s">
        <v>157</v>
      </c>
      <c r="C117" s="53">
        <v>3627.4</v>
      </c>
      <c r="D117" s="40">
        <v>4835.8</v>
      </c>
      <c r="E117" s="40">
        <v>0</v>
      </c>
      <c r="F117" s="40">
        <v>0</v>
      </c>
      <c r="G117" s="40">
        <f t="shared" si="6"/>
        <v>0</v>
      </c>
      <c r="H117" s="40">
        <v>0</v>
      </c>
    </row>
    <row r="118" spans="1:8" s="20" customFormat="1" ht="78.75">
      <c r="A118" s="60" t="s">
        <v>158</v>
      </c>
      <c r="B118" s="27" t="s">
        <v>159</v>
      </c>
      <c r="C118" s="53">
        <v>77269.600000000006</v>
      </c>
      <c r="D118" s="40">
        <v>77269.600000000006</v>
      </c>
      <c r="E118" s="40">
        <v>16450.400000000001</v>
      </c>
      <c r="F118" s="40">
        <v>16450.400000000001</v>
      </c>
      <c r="G118" s="40">
        <f t="shared" si="6"/>
        <v>21.289614544400383</v>
      </c>
      <c r="H118" s="40">
        <f t="shared" si="7"/>
        <v>100</v>
      </c>
    </row>
    <row r="119" spans="1:8" s="20" customFormat="1" ht="81.75" customHeight="1">
      <c r="A119" s="31" t="s">
        <v>160</v>
      </c>
      <c r="B119" s="27" t="s">
        <v>161</v>
      </c>
      <c r="C119" s="53">
        <v>8100</v>
      </c>
      <c r="D119" s="40">
        <v>8100</v>
      </c>
      <c r="E119" s="40">
        <v>0</v>
      </c>
      <c r="F119" s="40">
        <v>0</v>
      </c>
      <c r="G119" s="40">
        <f t="shared" si="6"/>
        <v>0</v>
      </c>
      <c r="H119" s="40">
        <v>0</v>
      </c>
    </row>
    <row r="120" spans="1:8" s="20" customFormat="1" ht="31.5">
      <c r="A120" s="31" t="s">
        <v>162</v>
      </c>
      <c r="B120" s="27" t="s">
        <v>163</v>
      </c>
      <c r="C120" s="53" t="s">
        <v>121</v>
      </c>
      <c r="D120" s="54" t="s">
        <v>364</v>
      </c>
      <c r="E120" s="54" t="s">
        <v>364</v>
      </c>
      <c r="F120" s="54" t="s">
        <v>364</v>
      </c>
      <c r="G120" s="34" t="s">
        <v>364</v>
      </c>
      <c r="H120" s="34" t="s">
        <v>364</v>
      </c>
    </row>
    <row r="121" spans="1:8" s="20" customFormat="1" ht="78.75">
      <c r="A121" s="31" t="s">
        <v>164</v>
      </c>
      <c r="B121" s="27" t="s">
        <v>165</v>
      </c>
      <c r="C121" s="53">
        <v>6757.8</v>
      </c>
      <c r="D121" s="40">
        <v>1200.2</v>
      </c>
      <c r="E121" s="40">
        <v>637.98</v>
      </c>
      <c r="F121" s="40">
        <v>637.98</v>
      </c>
      <c r="G121" s="40">
        <f t="shared" si="6"/>
        <v>53.156140643226124</v>
      </c>
      <c r="H121" s="40">
        <f t="shared" si="7"/>
        <v>100</v>
      </c>
    </row>
    <row r="122" spans="1:8" s="20" customFormat="1" ht="78.75">
      <c r="A122" s="31" t="s">
        <v>166</v>
      </c>
      <c r="B122" s="27" t="s">
        <v>167</v>
      </c>
      <c r="C122" s="53">
        <v>1493.8</v>
      </c>
      <c r="D122" s="40">
        <v>1493.8</v>
      </c>
      <c r="E122" s="40">
        <v>0</v>
      </c>
      <c r="F122" s="40">
        <v>0</v>
      </c>
      <c r="G122" s="40">
        <f t="shared" si="6"/>
        <v>0</v>
      </c>
      <c r="H122" s="40">
        <v>0</v>
      </c>
    </row>
    <row r="123" spans="1:8" s="20" customFormat="1" ht="47.25">
      <c r="A123" s="60" t="s">
        <v>168</v>
      </c>
      <c r="B123" s="27" t="s">
        <v>169</v>
      </c>
      <c r="C123" s="53">
        <v>811269.2</v>
      </c>
      <c r="D123" s="40">
        <v>811269.2</v>
      </c>
      <c r="E123" s="40">
        <v>337070.84</v>
      </c>
      <c r="F123" s="40">
        <v>337070.84</v>
      </c>
      <c r="G123" s="40">
        <f t="shared" si="6"/>
        <v>41.548580914941681</v>
      </c>
      <c r="H123" s="40">
        <f t="shared" si="7"/>
        <v>100</v>
      </c>
    </row>
    <row r="124" spans="1:8" s="20" customFormat="1" ht="78.75">
      <c r="A124" s="31" t="s">
        <v>170</v>
      </c>
      <c r="B124" s="27" t="s">
        <v>171</v>
      </c>
      <c r="C124" s="53">
        <v>9830.6</v>
      </c>
      <c r="D124" s="40">
        <v>1092.9100000000001</v>
      </c>
      <c r="E124" s="40">
        <v>0</v>
      </c>
      <c r="F124" s="40">
        <v>0</v>
      </c>
      <c r="G124" s="40">
        <f t="shared" si="6"/>
        <v>0</v>
      </c>
      <c r="H124" s="40">
        <v>0</v>
      </c>
    </row>
    <row r="125" spans="1:8" s="20" customFormat="1" ht="78.75">
      <c r="A125" s="31" t="s">
        <v>172</v>
      </c>
      <c r="B125" s="27" t="s">
        <v>173</v>
      </c>
      <c r="C125" s="53">
        <v>51074.2</v>
      </c>
      <c r="D125" s="40">
        <v>51074.2</v>
      </c>
      <c r="E125" s="40">
        <v>25102.66</v>
      </c>
      <c r="F125" s="40">
        <v>25102.66</v>
      </c>
      <c r="G125" s="40">
        <f t="shared" si="6"/>
        <v>49.149394410485144</v>
      </c>
      <c r="H125" s="40">
        <f t="shared" si="7"/>
        <v>100</v>
      </c>
    </row>
    <row r="126" spans="1:8" s="20" customFormat="1" ht="94.5">
      <c r="A126" s="60" t="s">
        <v>174</v>
      </c>
      <c r="B126" s="27" t="s">
        <v>175</v>
      </c>
      <c r="C126" s="53">
        <v>9050</v>
      </c>
      <c r="D126" s="40">
        <v>9050</v>
      </c>
      <c r="E126" s="40">
        <v>6294</v>
      </c>
      <c r="F126" s="40">
        <v>6294</v>
      </c>
      <c r="G126" s="40">
        <f t="shared" si="6"/>
        <v>69.546961325966848</v>
      </c>
      <c r="H126" s="40">
        <f t="shared" si="7"/>
        <v>100</v>
      </c>
    </row>
    <row r="127" spans="1:8" s="20" customFormat="1" ht="94.5">
      <c r="A127" s="60" t="s">
        <v>176</v>
      </c>
      <c r="B127" s="27" t="s">
        <v>177</v>
      </c>
      <c r="C127" s="53">
        <v>18391</v>
      </c>
      <c r="D127" s="40">
        <v>4018</v>
      </c>
      <c r="E127" s="40">
        <v>2076.5700000000002</v>
      </c>
      <c r="F127" s="40">
        <v>2076.5700000000002</v>
      </c>
      <c r="G127" s="40">
        <f t="shared" si="6"/>
        <v>51.681682429069198</v>
      </c>
      <c r="H127" s="40">
        <f t="shared" si="7"/>
        <v>100</v>
      </c>
    </row>
    <row r="128" spans="1:8" s="20" customFormat="1" ht="63">
      <c r="A128" s="60" t="s">
        <v>178</v>
      </c>
      <c r="B128" s="27" t="s">
        <v>179</v>
      </c>
      <c r="C128" s="53">
        <v>14167.3</v>
      </c>
      <c r="D128" s="40">
        <v>14167.3</v>
      </c>
      <c r="E128" s="40">
        <v>5980.14</v>
      </c>
      <c r="F128" s="40">
        <v>5980.14</v>
      </c>
      <c r="G128" s="40">
        <f t="shared" si="6"/>
        <v>42.210865867173005</v>
      </c>
      <c r="H128" s="40">
        <f t="shared" si="7"/>
        <v>100</v>
      </c>
    </row>
    <row r="129" spans="1:8" s="20" customFormat="1" ht="78.75">
      <c r="A129" s="33" t="s">
        <v>180</v>
      </c>
      <c r="B129" s="29" t="s">
        <v>181</v>
      </c>
      <c r="C129" s="53">
        <v>9352</v>
      </c>
      <c r="D129" s="40">
        <v>9352</v>
      </c>
      <c r="E129" s="40">
        <v>9352</v>
      </c>
      <c r="F129" s="40">
        <v>9352</v>
      </c>
      <c r="G129" s="40">
        <f t="shared" si="6"/>
        <v>100</v>
      </c>
      <c r="H129" s="40">
        <f t="shared" si="7"/>
        <v>100</v>
      </c>
    </row>
    <row r="130" spans="1:8" s="20" customFormat="1" ht="63">
      <c r="A130" s="33" t="s">
        <v>182</v>
      </c>
      <c r="B130" s="35" t="s">
        <v>183</v>
      </c>
      <c r="C130" s="53">
        <v>7820.2</v>
      </c>
      <c r="D130" s="40">
        <v>7820.2</v>
      </c>
      <c r="E130" s="40">
        <v>7601.61</v>
      </c>
      <c r="F130" s="40">
        <v>7601.61</v>
      </c>
      <c r="G130" s="40">
        <f t="shared" si="6"/>
        <v>97.204802946216205</v>
      </c>
      <c r="H130" s="40">
        <f t="shared" si="7"/>
        <v>100</v>
      </c>
    </row>
    <row r="131" spans="1:8" s="20" customFormat="1" ht="47.25">
      <c r="A131" s="31" t="s">
        <v>184</v>
      </c>
      <c r="B131" s="27" t="s">
        <v>185</v>
      </c>
      <c r="C131" s="53">
        <v>14532.2</v>
      </c>
      <c r="D131" s="40">
        <v>14532.2</v>
      </c>
      <c r="E131" s="40">
        <v>1072.5</v>
      </c>
      <c r="F131" s="40">
        <v>1072.5</v>
      </c>
      <c r="G131" s="40">
        <f t="shared" si="6"/>
        <v>7.3801626732359864</v>
      </c>
      <c r="H131" s="40">
        <f t="shared" si="7"/>
        <v>100</v>
      </c>
    </row>
    <row r="132" spans="1:8" s="20" customFormat="1" ht="63">
      <c r="A132" s="31" t="s">
        <v>186</v>
      </c>
      <c r="B132" s="27" t="s">
        <v>187</v>
      </c>
      <c r="C132" s="53">
        <v>29386</v>
      </c>
      <c r="D132" s="40">
        <v>29386</v>
      </c>
      <c r="E132" s="40">
        <v>0</v>
      </c>
      <c r="F132" s="40">
        <v>0</v>
      </c>
      <c r="G132" s="40">
        <f t="shared" si="6"/>
        <v>0</v>
      </c>
      <c r="H132" s="40">
        <v>0</v>
      </c>
    </row>
    <row r="133" spans="1:8" s="20" customFormat="1" ht="63">
      <c r="A133" s="33" t="s">
        <v>188</v>
      </c>
      <c r="B133" s="32" t="s">
        <v>189</v>
      </c>
      <c r="C133" s="53">
        <v>264260.40000000002</v>
      </c>
      <c r="D133" s="40">
        <v>264260.40999999997</v>
      </c>
      <c r="E133" s="40">
        <v>95683.76</v>
      </c>
      <c r="F133" s="40">
        <v>95683.76</v>
      </c>
      <c r="G133" s="40">
        <f t="shared" si="6"/>
        <v>36.208132727864914</v>
      </c>
      <c r="H133" s="40">
        <f t="shared" si="7"/>
        <v>100</v>
      </c>
    </row>
    <row r="134" spans="1:8" s="20" customFormat="1" ht="47.25">
      <c r="A134" s="33" t="s">
        <v>190</v>
      </c>
      <c r="B134" s="32" t="s">
        <v>191</v>
      </c>
      <c r="C134" s="53">
        <v>23573.599999999999</v>
      </c>
      <c r="D134" s="40">
        <v>23573.599999999999</v>
      </c>
      <c r="E134" s="40">
        <v>23434.84</v>
      </c>
      <c r="F134" s="40">
        <v>23434.84</v>
      </c>
      <c r="G134" s="40">
        <f t="shared" si="6"/>
        <v>99.411375436929447</v>
      </c>
      <c r="H134" s="40">
        <f t="shared" si="7"/>
        <v>100</v>
      </c>
    </row>
    <row r="135" spans="1:8" s="20" customFormat="1" ht="47.25">
      <c r="A135" s="31" t="s">
        <v>192</v>
      </c>
      <c r="B135" s="27" t="s">
        <v>193</v>
      </c>
      <c r="C135" s="53">
        <v>9490.7999999999993</v>
      </c>
      <c r="D135" s="40">
        <v>9490.7999999999993</v>
      </c>
      <c r="E135" s="40">
        <v>0</v>
      </c>
      <c r="F135" s="40">
        <v>0</v>
      </c>
      <c r="G135" s="40">
        <f t="shared" si="6"/>
        <v>0</v>
      </c>
      <c r="H135" s="40">
        <v>0</v>
      </c>
    </row>
    <row r="136" spans="1:8" s="20" customFormat="1" ht="47.25">
      <c r="A136" s="33" t="s">
        <v>194</v>
      </c>
      <c r="B136" s="32" t="s">
        <v>195</v>
      </c>
      <c r="C136" s="53">
        <v>91933.7</v>
      </c>
      <c r="D136" s="40">
        <v>91933.7</v>
      </c>
      <c r="E136" s="40">
        <v>25169.69</v>
      </c>
      <c r="F136" s="40">
        <v>25169.69</v>
      </c>
      <c r="G136" s="40">
        <f t="shared" si="6"/>
        <v>27.378088774845349</v>
      </c>
      <c r="H136" s="40">
        <f t="shared" si="7"/>
        <v>100</v>
      </c>
    </row>
    <row r="137" spans="1:8" s="20" customFormat="1" ht="45.75" customHeight="1">
      <c r="A137" s="33" t="s">
        <v>196</v>
      </c>
      <c r="B137" s="32" t="s">
        <v>197</v>
      </c>
      <c r="C137" s="53">
        <v>112567.4</v>
      </c>
      <c r="D137" s="40">
        <v>112567.4</v>
      </c>
      <c r="E137" s="40">
        <v>57929.03</v>
      </c>
      <c r="F137" s="40">
        <v>57929.03</v>
      </c>
      <c r="G137" s="40">
        <f t="shared" si="6"/>
        <v>51.461639870868481</v>
      </c>
      <c r="H137" s="40">
        <f t="shared" si="7"/>
        <v>100</v>
      </c>
    </row>
    <row r="138" spans="1:8" s="20" customFormat="1" ht="63">
      <c r="A138" s="31" t="s">
        <v>198</v>
      </c>
      <c r="B138" s="32" t="s">
        <v>199</v>
      </c>
      <c r="C138" s="53">
        <v>2047.5</v>
      </c>
      <c r="D138" s="40">
        <v>2047.5</v>
      </c>
      <c r="E138" s="40">
        <v>0</v>
      </c>
      <c r="F138" s="40">
        <v>0</v>
      </c>
      <c r="G138" s="40">
        <f t="shared" si="6"/>
        <v>0</v>
      </c>
      <c r="H138" s="40">
        <v>0</v>
      </c>
    </row>
    <row r="139" spans="1:8" s="20" customFormat="1" ht="47.25">
      <c r="A139" s="60" t="s">
        <v>200</v>
      </c>
      <c r="B139" s="29" t="s">
        <v>201</v>
      </c>
      <c r="C139" s="53">
        <v>16750</v>
      </c>
      <c r="D139" s="40">
        <v>16750</v>
      </c>
      <c r="E139" s="40">
        <v>8100</v>
      </c>
      <c r="F139" s="40">
        <v>8100</v>
      </c>
      <c r="G139" s="40">
        <f t="shared" si="6"/>
        <v>48.35820895522388</v>
      </c>
      <c r="H139" s="40">
        <f t="shared" si="7"/>
        <v>100</v>
      </c>
    </row>
    <row r="140" spans="1:8" s="20" customFormat="1" ht="31.5">
      <c r="A140" s="31" t="s">
        <v>202</v>
      </c>
      <c r="B140" s="27" t="s">
        <v>203</v>
      </c>
      <c r="C140" s="53">
        <v>23269.599999999999</v>
      </c>
      <c r="D140" s="40">
        <v>23269.599999999999</v>
      </c>
      <c r="E140" s="40">
        <v>8127.79</v>
      </c>
      <c r="F140" s="40">
        <v>8127.79</v>
      </c>
      <c r="G140" s="40">
        <f t="shared" si="6"/>
        <v>34.928791212569195</v>
      </c>
      <c r="H140" s="40">
        <f t="shared" si="7"/>
        <v>100</v>
      </c>
    </row>
    <row r="141" spans="1:8" s="20" customFormat="1" ht="63">
      <c r="A141" s="31" t="s">
        <v>204</v>
      </c>
      <c r="B141" s="27" t="s">
        <v>205</v>
      </c>
      <c r="C141" s="53">
        <v>725988.5</v>
      </c>
      <c r="D141" s="40">
        <v>730546.1</v>
      </c>
      <c r="E141" s="40">
        <v>78826.73</v>
      </c>
      <c r="F141" s="40">
        <v>78826.73</v>
      </c>
      <c r="G141" s="40">
        <f t="shared" si="6"/>
        <v>10.790110302416235</v>
      </c>
      <c r="H141" s="40">
        <f t="shared" si="7"/>
        <v>100</v>
      </c>
    </row>
    <row r="142" spans="1:8" s="20" customFormat="1" ht="47.25">
      <c r="A142" s="31" t="s">
        <v>206</v>
      </c>
      <c r="B142" s="29" t="s">
        <v>207</v>
      </c>
      <c r="C142" s="53">
        <v>179800</v>
      </c>
      <c r="D142" s="40">
        <v>274923.09999999998</v>
      </c>
      <c r="E142" s="40">
        <v>269659.2</v>
      </c>
      <c r="F142" s="40">
        <v>269659.2</v>
      </c>
      <c r="G142" s="40">
        <f t="shared" si="6"/>
        <v>98.085319131058839</v>
      </c>
      <c r="H142" s="40">
        <f t="shared" si="7"/>
        <v>100</v>
      </c>
    </row>
    <row r="143" spans="1:8" s="20" customFormat="1" ht="78.75">
      <c r="A143" s="60" t="s">
        <v>208</v>
      </c>
      <c r="B143" s="27" t="s">
        <v>209</v>
      </c>
      <c r="C143" s="53">
        <v>14216</v>
      </c>
      <c r="D143" s="40">
        <v>14216</v>
      </c>
      <c r="E143" s="40">
        <v>14216</v>
      </c>
      <c r="F143" s="40">
        <v>14216</v>
      </c>
      <c r="G143" s="40">
        <f t="shared" si="6"/>
        <v>100</v>
      </c>
      <c r="H143" s="40">
        <f t="shared" si="7"/>
        <v>100</v>
      </c>
    </row>
    <row r="144" spans="1:8" s="20" customFormat="1" ht="47.25">
      <c r="A144" s="31" t="s">
        <v>210</v>
      </c>
      <c r="B144" s="27" t="s">
        <v>211</v>
      </c>
      <c r="C144" s="53">
        <v>100160</v>
      </c>
      <c r="D144" s="40">
        <v>100160</v>
      </c>
      <c r="E144" s="40">
        <v>50080</v>
      </c>
      <c r="F144" s="40">
        <v>50080</v>
      </c>
      <c r="G144" s="40">
        <f t="shared" si="6"/>
        <v>50</v>
      </c>
      <c r="H144" s="40">
        <f t="shared" si="7"/>
        <v>100</v>
      </c>
    </row>
    <row r="145" spans="1:8" s="20" customFormat="1" ht="47.25">
      <c r="A145" s="31" t="s">
        <v>212</v>
      </c>
      <c r="B145" s="27" t="s">
        <v>213</v>
      </c>
      <c r="C145" s="53">
        <v>333082.5</v>
      </c>
      <c r="D145" s="40">
        <v>333082.5</v>
      </c>
      <c r="E145" s="40">
        <v>18602.5</v>
      </c>
      <c r="F145" s="40">
        <v>18602.5</v>
      </c>
      <c r="G145" s="40">
        <f t="shared" si="6"/>
        <v>5.5849526768893591</v>
      </c>
      <c r="H145" s="40">
        <f t="shared" si="7"/>
        <v>100</v>
      </c>
    </row>
    <row r="146" spans="1:8" s="20" customFormat="1" ht="31.5">
      <c r="A146" s="31" t="s">
        <v>214</v>
      </c>
      <c r="B146" s="27" t="s">
        <v>215</v>
      </c>
      <c r="C146" s="53">
        <v>30000</v>
      </c>
      <c r="D146" s="40">
        <v>0</v>
      </c>
      <c r="E146" s="40">
        <v>0</v>
      </c>
      <c r="F146" s="40">
        <v>0</v>
      </c>
      <c r="G146" s="40">
        <v>0</v>
      </c>
      <c r="H146" s="40">
        <v>0</v>
      </c>
    </row>
    <row r="147" spans="1:8" s="20" customFormat="1" ht="47.25">
      <c r="A147" s="60" t="s">
        <v>216</v>
      </c>
      <c r="B147" s="27" t="s">
        <v>217</v>
      </c>
      <c r="C147" s="53">
        <v>56404.5</v>
      </c>
      <c r="D147" s="40">
        <v>56404.5</v>
      </c>
      <c r="E147" s="40">
        <v>6726.81</v>
      </c>
      <c r="F147" s="40">
        <v>6726.81</v>
      </c>
      <c r="G147" s="40">
        <f t="shared" si="6"/>
        <v>11.926016541233412</v>
      </c>
      <c r="H147" s="40">
        <f t="shared" si="7"/>
        <v>100</v>
      </c>
    </row>
    <row r="148" spans="1:8" s="20" customFormat="1" ht="63">
      <c r="A148" s="31" t="s">
        <v>218</v>
      </c>
      <c r="B148" s="27" t="s">
        <v>219</v>
      </c>
      <c r="C148" s="53" t="s">
        <v>121</v>
      </c>
      <c r="D148" s="54" t="s">
        <v>364</v>
      </c>
      <c r="E148" s="54" t="s">
        <v>364</v>
      </c>
      <c r="F148" s="54" t="s">
        <v>364</v>
      </c>
      <c r="G148" s="34" t="s">
        <v>364</v>
      </c>
      <c r="H148" s="34" t="s">
        <v>364</v>
      </c>
    </row>
    <row r="149" spans="1:8" s="20" customFormat="1" ht="31.5">
      <c r="A149" s="31" t="s">
        <v>220</v>
      </c>
      <c r="B149" s="27" t="s">
        <v>221</v>
      </c>
      <c r="C149" s="53">
        <v>789595.6</v>
      </c>
      <c r="D149" s="40">
        <v>740793.56</v>
      </c>
      <c r="E149" s="40">
        <v>47896.02</v>
      </c>
      <c r="F149" s="40">
        <v>47896.02</v>
      </c>
      <c r="G149" s="40">
        <f t="shared" si="6"/>
        <v>6.4655016709378508</v>
      </c>
      <c r="H149" s="40">
        <f t="shared" si="7"/>
        <v>100</v>
      </c>
    </row>
    <row r="150" spans="1:8" s="20" customFormat="1" ht="78.75">
      <c r="A150" s="60" t="s">
        <v>222</v>
      </c>
      <c r="B150" s="27" t="s">
        <v>223</v>
      </c>
      <c r="C150" s="53">
        <v>83258.899999999994</v>
      </c>
      <c r="D150" s="40">
        <v>83258.899999999994</v>
      </c>
      <c r="E150" s="40">
        <v>2070.7399999999998</v>
      </c>
      <c r="F150" s="40">
        <v>2070.7399999999998</v>
      </c>
      <c r="G150" s="40">
        <f t="shared" si="6"/>
        <v>2.4871094861930674</v>
      </c>
      <c r="H150" s="40">
        <f t="shared" si="7"/>
        <v>100</v>
      </c>
    </row>
    <row r="151" spans="1:8" s="20" customFormat="1" ht="63">
      <c r="A151" s="31" t="s">
        <v>224</v>
      </c>
      <c r="B151" s="27" t="s">
        <v>225</v>
      </c>
      <c r="C151" s="53">
        <v>1203178</v>
      </c>
      <c r="D151" s="40">
        <v>203178</v>
      </c>
      <c r="E151" s="40">
        <v>0</v>
      </c>
      <c r="F151" s="40">
        <v>0</v>
      </c>
      <c r="G151" s="40">
        <f t="shared" si="6"/>
        <v>0</v>
      </c>
      <c r="H151" s="40">
        <v>0</v>
      </c>
    </row>
    <row r="152" spans="1:8" s="20" customFormat="1" ht="94.5">
      <c r="A152" s="31" t="s">
        <v>226</v>
      </c>
      <c r="B152" s="27" t="s">
        <v>227</v>
      </c>
      <c r="C152" s="53" t="s">
        <v>121</v>
      </c>
      <c r="D152" s="54" t="s">
        <v>364</v>
      </c>
      <c r="E152" s="54" t="s">
        <v>364</v>
      </c>
      <c r="F152" s="54" t="s">
        <v>364</v>
      </c>
      <c r="G152" s="34" t="s">
        <v>364</v>
      </c>
      <c r="H152" s="34" t="s">
        <v>364</v>
      </c>
    </row>
    <row r="153" spans="1:8" s="20" customFormat="1" ht="78.75">
      <c r="A153" s="31" t="s">
        <v>366</v>
      </c>
      <c r="B153" s="27" t="s">
        <v>365</v>
      </c>
      <c r="C153" s="53">
        <v>0</v>
      </c>
      <c r="D153" s="54">
        <v>585000</v>
      </c>
      <c r="E153" s="54">
        <v>0</v>
      </c>
      <c r="F153" s="54">
        <v>0</v>
      </c>
      <c r="G153" s="40">
        <f t="shared" si="6"/>
        <v>0</v>
      </c>
      <c r="H153" s="40">
        <v>0</v>
      </c>
    </row>
    <row r="154" spans="1:8" s="20" customFormat="1" ht="47.25">
      <c r="A154" s="31" t="s">
        <v>228</v>
      </c>
      <c r="B154" s="27" t="s">
        <v>229</v>
      </c>
      <c r="C154" s="53">
        <v>200489.3</v>
      </c>
      <c r="D154" s="40">
        <v>200489.3</v>
      </c>
      <c r="E154" s="40">
        <v>86484.26</v>
      </c>
      <c r="F154" s="40">
        <v>86484.26</v>
      </c>
      <c r="G154" s="40">
        <f t="shared" si="6"/>
        <v>43.13659631711019</v>
      </c>
      <c r="H154" s="40">
        <f t="shared" si="7"/>
        <v>100</v>
      </c>
    </row>
    <row r="155" spans="1:8" s="20" customFormat="1" ht="126">
      <c r="A155" s="31" t="s">
        <v>230</v>
      </c>
      <c r="B155" s="27" t="s">
        <v>231</v>
      </c>
      <c r="C155" s="53">
        <v>176200</v>
      </c>
      <c r="D155" s="40">
        <v>176200</v>
      </c>
      <c r="E155" s="40">
        <v>96750</v>
      </c>
      <c r="F155" s="40">
        <v>96750</v>
      </c>
      <c r="G155" s="40">
        <f t="shared" si="6"/>
        <v>54.909194097616343</v>
      </c>
      <c r="H155" s="40">
        <f t="shared" si="7"/>
        <v>100</v>
      </c>
    </row>
    <row r="156" spans="1:8" s="20" customFormat="1" ht="110.25">
      <c r="A156" s="31" t="s">
        <v>232</v>
      </c>
      <c r="B156" s="27" t="s">
        <v>233</v>
      </c>
      <c r="C156" s="53">
        <v>1100000</v>
      </c>
      <c r="D156" s="40">
        <v>1100000</v>
      </c>
      <c r="E156" s="40">
        <v>367433.26</v>
      </c>
      <c r="F156" s="40">
        <v>367433.26</v>
      </c>
      <c r="G156" s="40">
        <f t="shared" si="6"/>
        <v>33.403023636363635</v>
      </c>
      <c r="H156" s="40">
        <f t="shared" si="7"/>
        <v>100</v>
      </c>
    </row>
    <row r="157" spans="1:8" s="20" customFormat="1" ht="110.25">
      <c r="A157" s="31" t="s">
        <v>234</v>
      </c>
      <c r="B157" s="27" t="s">
        <v>235</v>
      </c>
      <c r="C157" s="53">
        <v>543630</v>
      </c>
      <c r="D157" s="40">
        <v>543630</v>
      </c>
      <c r="E157" s="40">
        <v>395637.95</v>
      </c>
      <c r="F157" s="40">
        <v>395637.95</v>
      </c>
      <c r="G157" s="40">
        <f t="shared" si="6"/>
        <v>72.777063443886476</v>
      </c>
      <c r="H157" s="40">
        <f t="shared" si="7"/>
        <v>100</v>
      </c>
    </row>
    <row r="158" spans="1:8" s="20" customFormat="1" ht="78.75">
      <c r="A158" s="31" t="s">
        <v>368</v>
      </c>
      <c r="B158" s="27" t="s">
        <v>367</v>
      </c>
      <c r="C158" s="53">
        <v>0</v>
      </c>
      <c r="D158" s="40">
        <v>30000</v>
      </c>
      <c r="E158" s="40">
        <v>15722.43</v>
      </c>
      <c r="F158" s="40">
        <v>15722.43</v>
      </c>
      <c r="G158" s="40">
        <f t="shared" ref="G158:G181" si="8">F158/D158*100</f>
        <v>52.408100000000005</v>
      </c>
      <c r="H158" s="40">
        <f t="shared" ref="H158:H181" si="9">F158/E158*100</f>
        <v>100</v>
      </c>
    </row>
    <row r="159" spans="1:8" s="20" customFormat="1" ht="78.75">
      <c r="A159" s="31" t="s">
        <v>372</v>
      </c>
      <c r="B159" s="27" t="s">
        <v>369</v>
      </c>
      <c r="C159" s="53">
        <v>0</v>
      </c>
      <c r="D159" s="40">
        <v>48802.04</v>
      </c>
      <c r="E159" s="40">
        <v>27182.22</v>
      </c>
      <c r="F159" s="40">
        <v>27182.22</v>
      </c>
      <c r="G159" s="40">
        <f t="shared" si="8"/>
        <v>55.698942093404291</v>
      </c>
      <c r="H159" s="40">
        <f t="shared" si="9"/>
        <v>100</v>
      </c>
    </row>
    <row r="160" spans="1:8" s="20" customFormat="1" ht="47.25">
      <c r="A160" s="31" t="s">
        <v>371</v>
      </c>
      <c r="B160" s="27" t="s">
        <v>370</v>
      </c>
      <c r="C160" s="53">
        <v>0</v>
      </c>
      <c r="D160" s="40">
        <v>9751.6</v>
      </c>
      <c r="E160" s="40">
        <v>9297.2999999999993</v>
      </c>
      <c r="F160" s="40">
        <v>9297.2999999999993</v>
      </c>
      <c r="G160" s="40">
        <f t="shared" si="8"/>
        <v>95.341277328848577</v>
      </c>
      <c r="H160" s="40">
        <f t="shared" si="9"/>
        <v>100</v>
      </c>
    </row>
    <row r="161" spans="1:8" s="20" customFormat="1" ht="15.75">
      <c r="A161" s="31"/>
      <c r="B161" s="27"/>
      <c r="C161" s="55"/>
      <c r="D161" s="40"/>
      <c r="E161" s="40"/>
      <c r="F161" s="40"/>
      <c r="G161" s="40"/>
      <c r="H161" s="40"/>
    </row>
    <row r="162" spans="1:8" s="20" customFormat="1" ht="31.5">
      <c r="A162" s="28" t="s">
        <v>236</v>
      </c>
      <c r="B162" s="27" t="s">
        <v>237</v>
      </c>
      <c r="C162" s="53">
        <v>4560866.5999999996</v>
      </c>
      <c r="D162" s="40">
        <f>SUM(D163:D186)</f>
        <v>5180891.8</v>
      </c>
      <c r="E162" s="40">
        <f>SUM(E163:E186)</f>
        <v>2270254.4500000002</v>
      </c>
      <c r="F162" s="40">
        <f>SUM(F163:F186)</f>
        <v>2270254.4500000002</v>
      </c>
      <c r="G162" s="40">
        <f t="shared" si="8"/>
        <v>43.819761879605366</v>
      </c>
      <c r="H162" s="40">
        <f t="shared" si="9"/>
        <v>100</v>
      </c>
    </row>
    <row r="163" spans="1:8" s="20" customFormat="1" ht="47.25">
      <c r="A163" s="31" t="s">
        <v>238</v>
      </c>
      <c r="B163" s="27" t="s">
        <v>239</v>
      </c>
      <c r="C163" s="53">
        <v>41721.1</v>
      </c>
      <c r="D163" s="40">
        <v>41721.1</v>
      </c>
      <c r="E163" s="40">
        <v>19160.71</v>
      </c>
      <c r="F163" s="40">
        <v>19160.71</v>
      </c>
      <c r="G163" s="40">
        <f t="shared" si="8"/>
        <v>45.925706656823522</v>
      </c>
      <c r="H163" s="40">
        <f t="shared" si="9"/>
        <v>100</v>
      </c>
    </row>
    <row r="164" spans="1:8" s="20" customFormat="1" ht="78.75">
      <c r="A164" s="31" t="s">
        <v>240</v>
      </c>
      <c r="B164" s="27" t="s">
        <v>241</v>
      </c>
      <c r="C164" s="53">
        <v>537.20000000000005</v>
      </c>
      <c r="D164" s="40">
        <v>537.20000000000005</v>
      </c>
      <c r="E164" s="40">
        <v>425.45</v>
      </c>
      <c r="F164" s="40">
        <v>425.45</v>
      </c>
      <c r="G164" s="40">
        <f t="shared" si="8"/>
        <v>79.197691734921804</v>
      </c>
      <c r="H164" s="40">
        <f t="shared" si="9"/>
        <v>100</v>
      </c>
    </row>
    <row r="165" spans="1:8" s="20" customFormat="1" ht="47.25">
      <c r="A165" s="31" t="s">
        <v>242</v>
      </c>
      <c r="B165" s="27" t="s">
        <v>243</v>
      </c>
      <c r="C165" s="53">
        <v>10948</v>
      </c>
      <c r="D165" s="40">
        <v>10948</v>
      </c>
      <c r="E165" s="40">
        <v>0</v>
      </c>
      <c r="F165" s="40">
        <v>0</v>
      </c>
      <c r="G165" s="40">
        <f t="shared" si="8"/>
        <v>0</v>
      </c>
      <c r="H165" s="40">
        <v>0</v>
      </c>
    </row>
    <row r="166" spans="1:8" s="20" customFormat="1" ht="47.25">
      <c r="A166" s="31" t="s">
        <v>244</v>
      </c>
      <c r="B166" s="27" t="s">
        <v>245</v>
      </c>
      <c r="C166" s="53">
        <v>793538</v>
      </c>
      <c r="D166" s="40">
        <v>793538</v>
      </c>
      <c r="E166" s="40">
        <v>318464.84000000003</v>
      </c>
      <c r="F166" s="40">
        <v>318464.84000000003</v>
      </c>
      <c r="G166" s="40">
        <f t="shared" si="8"/>
        <v>40.132273438701112</v>
      </c>
      <c r="H166" s="40">
        <f t="shared" si="9"/>
        <v>100</v>
      </c>
    </row>
    <row r="167" spans="1:8" s="20" customFormat="1" ht="78.75">
      <c r="A167" s="31" t="s">
        <v>246</v>
      </c>
      <c r="B167" s="27" t="s">
        <v>247</v>
      </c>
      <c r="C167" s="53">
        <v>21130.6</v>
      </c>
      <c r="D167" s="40">
        <v>21130.6</v>
      </c>
      <c r="E167" s="40">
        <v>0</v>
      </c>
      <c r="F167" s="40">
        <v>0</v>
      </c>
      <c r="G167" s="40">
        <f t="shared" si="8"/>
        <v>0</v>
      </c>
      <c r="H167" s="40">
        <v>0</v>
      </c>
    </row>
    <row r="168" spans="1:8" s="20" customFormat="1" ht="78.75">
      <c r="A168" s="31" t="s">
        <v>248</v>
      </c>
      <c r="B168" s="27" t="s">
        <v>249</v>
      </c>
      <c r="C168" s="53">
        <v>9109.7999999999993</v>
      </c>
      <c r="D168" s="40">
        <v>9109.7999999999993</v>
      </c>
      <c r="E168" s="40">
        <v>4129.34</v>
      </c>
      <c r="F168" s="40">
        <v>4129.34</v>
      </c>
      <c r="G168" s="40">
        <f t="shared" si="8"/>
        <v>45.328547278754755</v>
      </c>
      <c r="H168" s="40">
        <f t="shared" si="9"/>
        <v>100</v>
      </c>
    </row>
    <row r="169" spans="1:8" s="20" customFormat="1" ht="94.5">
      <c r="A169" s="31" t="s">
        <v>250</v>
      </c>
      <c r="B169" s="27" t="s">
        <v>251</v>
      </c>
      <c r="C169" s="53">
        <v>31041.7</v>
      </c>
      <c r="D169" s="40">
        <v>31041.7</v>
      </c>
      <c r="E169" s="40">
        <v>0</v>
      </c>
      <c r="F169" s="40">
        <v>0</v>
      </c>
      <c r="G169" s="40">
        <f t="shared" si="8"/>
        <v>0</v>
      </c>
      <c r="H169" s="40">
        <v>0</v>
      </c>
    </row>
    <row r="170" spans="1:8" s="20" customFormat="1" ht="78.75">
      <c r="A170" s="31" t="s">
        <v>252</v>
      </c>
      <c r="B170" s="27" t="s">
        <v>253</v>
      </c>
      <c r="C170" s="53">
        <v>127085</v>
      </c>
      <c r="D170" s="40">
        <v>129461.9</v>
      </c>
      <c r="E170" s="40">
        <v>129461.84</v>
      </c>
      <c r="F170" s="40">
        <v>129461.84</v>
      </c>
      <c r="G170" s="40">
        <f t="shared" si="8"/>
        <v>99.999953654318375</v>
      </c>
      <c r="H170" s="40">
        <f t="shared" si="9"/>
        <v>100</v>
      </c>
    </row>
    <row r="171" spans="1:8" s="20" customFormat="1" ht="63">
      <c r="A171" s="31" t="s">
        <v>254</v>
      </c>
      <c r="B171" s="27" t="s">
        <v>255</v>
      </c>
      <c r="C171" s="53">
        <v>33.4</v>
      </c>
      <c r="D171" s="40">
        <v>33.4</v>
      </c>
      <c r="E171" s="40">
        <v>16.68</v>
      </c>
      <c r="F171" s="40">
        <v>16.68</v>
      </c>
      <c r="G171" s="40">
        <f t="shared" si="8"/>
        <v>49.940119760479043</v>
      </c>
      <c r="H171" s="40">
        <f t="shared" si="9"/>
        <v>100</v>
      </c>
    </row>
    <row r="172" spans="1:8" s="20" customFormat="1" ht="47.25">
      <c r="A172" s="31" t="s">
        <v>256</v>
      </c>
      <c r="B172" s="27" t="s">
        <v>257</v>
      </c>
      <c r="C172" s="53">
        <v>805077.7</v>
      </c>
      <c r="D172" s="40">
        <v>805077.7</v>
      </c>
      <c r="E172" s="40">
        <v>582835.36</v>
      </c>
      <c r="F172" s="40">
        <v>582835.36</v>
      </c>
      <c r="G172" s="40">
        <f t="shared" si="8"/>
        <v>72.394920390913825</v>
      </c>
      <c r="H172" s="40">
        <f t="shared" si="9"/>
        <v>100</v>
      </c>
    </row>
    <row r="173" spans="1:8" s="20" customFormat="1" ht="63">
      <c r="A173" s="31" t="s">
        <v>258</v>
      </c>
      <c r="B173" s="27" t="s">
        <v>259</v>
      </c>
      <c r="C173" s="53">
        <v>15628.4</v>
      </c>
      <c r="D173" s="40">
        <v>15628.4</v>
      </c>
      <c r="E173" s="40">
        <v>3055.93</v>
      </c>
      <c r="F173" s="40">
        <v>3055.93</v>
      </c>
      <c r="G173" s="40">
        <f t="shared" si="8"/>
        <v>19.553697115507664</v>
      </c>
      <c r="H173" s="40">
        <f t="shared" si="9"/>
        <v>100</v>
      </c>
    </row>
    <row r="174" spans="1:8" s="20" customFormat="1" ht="94.5">
      <c r="A174" s="31" t="s">
        <v>260</v>
      </c>
      <c r="B174" s="27" t="s">
        <v>261</v>
      </c>
      <c r="C174" s="53">
        <v>6581.8</v>
      </c>
      <c r="D174" s="40">
        <v>6581.8</v>
      </c>
      <c r="E174" s="40">
        <v>2692.16</v>
      </c>
      <c r="F174" s="40">
        <v>2692.16</v>
      </c>
      <c r="G174" s="40">
        <f t="shared" si="8"/>
        <v>40.903096417393414</v>
      </c>
      <c r="H174" s="40">
        <f t="shared" si="9"/>
        <v>100</v>
      </c>
    </row>
    <row r="175" spans="1:8" s="20" customFormat="1" ht="63">
      <c r="A175" s="31" t="s">
        <v>262</v>
      </c>
      <c r="B175" s="27" t="s">
        <v>263</v>
      </c>
      <c r="C175" s="53">
        <v>462.9</v>
      </c>
      <c r="D175" s="40">
        <v>462.9</v>
      </c>
      <c r="E175" s="40">
        <v>229.03</v>
      </c>
      <c r="F175" s="40">
        <v>229.03</v>
      </c>
      <c r="G175" s="40">
        <f t="shared" si="8"/>
        <v>49.47720890041046</v>
      </c>
      <c r="H175" s="40">
        <f t="shared" si="9"/>
        <v>100</v>
      </c>
    </row>
    <row r="176" spans="1:8" s="20" customFormat="1" ht="47.25" customHeight="1">
      <c r="A176" s="31" t="s">
        <v>264</v>
      </c>
      <c r="B176" s="27" t="s">
        <v>265</v>
      </c>
      <c r="C176" s="53">
        <v>618122.6</v>
      </c>
      <c r="D176" s="40">
        <v>1157967.8</v>
      </c>
      <c r="E176" s="40">
        <v>477919.89</v>
      </c>
      <c r="F176" s="40">
        <v>477919.89</v>
      </c>
      <c r="G176" s="40">
        <f t="shared" si="8"/>
        <v>41.272295309075083</v>
      </c>
      <c r="H176" s="40">
        <f t="shared" si="9"/>
        <v>100</v>
      </c>
    </row>
    <row r="177" spans="1:8" s="20" customFormat="1" ht="110.25">
      <c r="A177" s="31" t="s">
        <v>266</v>
      </c>
      <c r="B177" s="27" t="s">
        <v>267</v>
      </c>
      <c r="C177" s="53">
        <v>386797.3</v>
      </c>
      <c r="D177" s="40">
        <v>439678.3</v>
      </c>
      <c r="E177" s="40">
        <v>164367.45000000001</v>
      </c>
      <c r="F177" s="40">
        <v>164367.45000000001</v>
      </c>
      <c r="G177" s="40">
        <f t="shared" si="8"/>
        <v>37.383571124615436</v>
      </c>
      <c r="H177" s="40">
        <f t="shared" si="9"/>
        <v>100</v>
      </c>
    </row>
    <row r="178" spans="1:8" s="20" customFormat="1" ht="31.5">
      <c r="A178" s="31" t="s">
        <v>268</v>
      </c>
      <c r="B178" s="29" t="s">
        <v>269</v>
      </c>
      <c r="C178" s="53">
        <v>54526.400000000001</v>
      </c>
      <c r="D178" s="40">
        <v>54526.400000000001</v>
      </c>
      <c r="E178" s="40">
        <v>21158.1</v>
      </c>
      <c r="F178" s="40">
        <v>21158.1</v>
      </c>
      <c r="G178" s="40">
        <f t="shared" si="8"/>
        <v>38.803405322926139</v>
      </c>
      <c r="H178" s="40">
        <f t="shared" si="9"/>
        <v>100</v>
      </c>
    </row>
    <row r="179" spans="1:8" s="20" customFormat="1" ht="94.5">
      <c r="A179" s="31" t="s">
        <v>270</v>
      </c>
      <c r="B179" s="29" t="s">
        <v>271</v>
      </c>
      <c r="C179" s="53">
        <v>18586.599999999999</v>
      </c>
      <c r="D179" s="40">
        <v>18586.599999999999</v>
      </c>
      <c r="E179" s="40">
        <v>18335.91</v>
      </c>
      <c r="F179" s="40">
        <v>18335.91</v>
      </c>
      <c r="G179" s="40">
        <f t="shared" si="8"/>
        <v>98.651232608438349</v>
      </c>
      <c r="H179" s="40">
        <f t="shared" si="9"/>
        <v>100</v>
      </c>
    </row>
    <row r="180" spans="1:8" s="20" customFormat="1" ht="78.75">
      <c r="A180" s="31" t="s">
        <v>272</v>
      </c>
      <c r="B180" s="29" t="s">
        <v>273</v>
      </c>
      <c r="C180" s="53">
        <v>35439.199999999997</v>
      </c>
      <c r="D180" s="40">
        <v>35439.199999999997</v>
      </c>
      <c r="E180" s="40">
        <v>27166.01</v>
      </c>
      <c r="F180" s="40">
        <v>27166.01</v>
      </c>
      <c r="G180" s="40">
        <f t="shared" si="8"/>
        <v>76.65525745502157</v>
      </c>
      <c r="H180" s="40">
        <f t="shared" si="9"/>
        <v>100</v>
      </c>
    </row>
    <row r="181" spans="1:8" s="20" customFormat="1" ht="110.25">
      <c r="A181" s="31" t="s">
        <v>274</v>
      </c>
      <c r="B181" s="29" t="s">
        <v>275</v>
      </c>
      <c r="C181" s="53">
        <v>362794.5</v>
      </c>
      <c r="D181" s="40">
        <v>389148.3</v>
      </c>
      <c r="E181" s="40">
        <v>83846.210000000006</v>
      </c>
      <c r="F181" s="40">
        <v>83846.210000000006</v>
      </c>
      <c r="G181" s="40">
        <f t="shared" si="8"/>
        <v>21.546081532413226</v>
      </c>
      <c r="H181" s="40">
        <f t="shared" si="9"/>
        <v>100</v>
      </c>
    </row>
    <row r="182" spans="1:8" s="20" customFormat="1" ht="31.5" customHeight="1">
      <c r="A182" s="31" t="s">
        <v>276</v>
      </c>
      <c r="B182" s="27" t="s">
        <v>277</v>
      </c>
      <c r="C182" s="53">
        <v>19478</v>
      </c>
      <c r="D182" s="40">
        <v>0</v>
      </c>
      <c r="E182" s="40">
        <v>0</v>
      </c>
      <c r="F182" s="40">
        <v>0</v>
      </c>
      <c r="G182" s="40">
        <v>0</v>
      </c>
      <c r="H182" s="40">
        <v>0</v>
      </c>
    </row>
    <row r="183" spans="1:8" s="20" customFormat="1" ht="15.75">
      <c r="A183" s="72" t="s">
        <v>278</v>
      </c>
      <c r="B183" s="68" t="s">
        <v>373</v>
      </c>
      <c r="C183" s="73">
        <v>1027642.8</v>
      </c>
      <c r="D183" s="63">
        <v>1027642.8</v>
      </c>
      <c r="E183" s="63">
        <v>344468.75</v>
      </c>
      <c r="F183" s="63">
        <v>344468.75</v>
      </c>
      <c r="G183" s="64">
        <f>F183/D183*100</f>
        <v>33.520280587768433</v>
      </c>
      <c r="H183" s="64">
        <f>F183/E183*100</f>
        <v>100</v>
      </c>
    </row>
    <row r="184" spans="1:8" s="20" customFormat="1" ht="36.75" customHeight="1">
      <c r="A184" s="72"/>
      <c r="B184" s="69"/>
      <c r="C184" s="73"/>
      <c r="D184" s="63"/>
      <c r="E184" s="63"/>
      <c r="F184" s="63"/>
      <c r="G184" s="64"/>
      <c r="H184" s="64"/>
    </row>
    <row r="185" spans="1:8" s="20" customFormat="1" ht="31.5">
      <c r="A185" s="31" t="s">
        <v>279</v>
      </c>
      <c r="B185" s="27" t="s">
        <v>280</v>
      </c>
      <c r="C185" s="53">
        <v>174583.6</v>
      </c>
      <c r="D185" s="40">
        <v>179521.7</v>
      </c>
      <c r="E185" s="40">
        <v>72520.789999999994</v>
      </c>
      <c r="F185" s="40">
        <v>72520.789999999994</v>
      </c>
      <c r="G185" s="25">
        <f>F185/D185*100</f>
        <v>40.396670708889225</v>
      </c>
      <c r="H185" s="25">
        <f>F185/E185*100</f>
        <v>100</v>
      </c>
    </row>
    <row r="186" spans="1:8" s="20" customFormat="1" ht="63">
      <c r="A186" s="31" t="s">
        <v>375</v>
      </c>
      <c r="B186" s="27" t="s">
        <v>374</v>
      </c>
      <c r="C186" s="53">
        <v>0</v>
      </c>
      <c r="D186" s="40">
        <v>13108.2</v>
      </c>
      <c r="E186" s="40">
        <v>0</v>
      </c>
      <c r="F186" s="40">
        <v>0</v>
      </c>
      <c r="G186" s="36">
        <f t="shared" ref="G186:G240" si="10">F186/D186*100</f>
        <v>0</v>
      </c>
      <c r="H186" s="36">
        <v>0</v>
      </c>
    </row>
    <row r="187" spans="1:8" s="20" customFormat="1" ht="15.75">
      <c r="A187" s="31"/>
      <c r="B187" s="27"/>
      <c r="C187" s="53"/>
      <c r="D187" s="40"/>
      <c r="E187" s="40"/>
      <c r="F187" s="40"/>
      <c r="G187" s="36"/>
      <c r="H187" s="36"/>
    </row>
    <row r="188" spans="1:8" s="20" customFormat="1" ht="15.75">
      <c r="A188" s="28" t="s">
        <v>281</v>
      </c>
      <c r="B188" s="27" t="s">
        <v>282</v>
      </c>
      <c r="C188" s="53">
        <v>2085487</v>
      </c>
      <c r="D188" s="40">
        <f>SUM(D189:D210)</f>
        <v>4325125.0799999991</v>
      </c>
      <c r="E188" s="40">
        <f>SUM(E189:E210)</f>
        <v>866214.5</v>
      </c>
      <c r="F188" s="40">
        <f>SUM(F189:F210)</f>
        <v>866294.89999999991</v>
      </c>
      <c r="G188" s="36">
        <f t="shared" si="10"/>
        <v>20.029360630652558</v>
      </c>
      <c r="H188" s="36">
        <f t="shared" ref="H188:H240" si="11">F188/E188*100</f>
        <v>100.00928176565964</v>
      </c>
    </row>
    <row r="189" spans="1:8" s="20" customFormat="1" ht="63">
      <c r="A189" s="31" t="s">
        <v>377</v>
      </c>
      <c r="B189" s="27" t="s">
        <v>376</v>
      </c>
      <c r="C189" s="53">
        <v>0</v>
      </c>
      <c r="D189" s="40">
        <v>13577.11</v>
      </c>
      <c r="E189" s="40">
        <v>13577.11</v>
      </c>
      <c r="F189" s="40">
        <v>13577.11</v>
      </c>
      <c r="G189" s="36">
        <f t="shared" si="10"/>
        <v>100</v>
      </c>
      <c r="H189" s="36">
        <f t="shared" si="11"/>
        <v>100</v>
      </c>
    </row>
    <row r="190" spans="1:8" s="20" customFormat="1" ht="63">
      <c r="A190" s="31" t="s">
        <v>379</v>
      </c>
      <c r="B190" s="27" t="s">
        <v>378</v>
      </c>
      <c r="C190" s="53">
        <v>0</v>
      </c>
      <c r="D190" s="40">
        <v>2351.13</v>
      </c>
      <c r="E190" s="40">
        <v>2351.13</v>
      </c>
      <c r="F190" s="40">
        <v>2431.5300000000002</v>
      </c>
      <c r="G190" s="36">
        <f t="shared" si="10"/>
        <v>103.41963226193363</v>
      </c>
      <c r="H190" s="36">
        <f t="shared" si="11"/>
        <v>103.41963226193363</v>
      </c>
    </row>
    <row r="191" spans="1:8" s="20" customFormat="1" ht="94.5">
      <c r="A191" s="31" t="s">
        <v>283</v>
      </c>
      <c r="B191" s="27" t="s">
        <v>284</v>
      </c>
      <c r="C191" s="53">
        <v>428436.9</v>
      </c>
      <c r="D191" s="40">
        <v>437940.39</v>
      </c>
      <c r="E191" s="40">
        <v>165338.34</v>
      </c>
      <c r="F191" s="40">
        <v>165338.34</v>
      </c>
      <c r="G191" s="36">
        <f t="shared" si="10"/>
        <v>37.753617564253432</v>
      </c>
      <c r="H191" s="36">
        <f t="shared" si="11"/>
        <v>100</v>
      </c>
    </row>
    <row r="192" spans="1:8" s="20" customFormat="1" ht="50.25" customHeight="1">
      <c r="A192" s="31" t="s">
        <v>285</v>
      </c>
      <c r="B192" s="27" t="s">
        <v>286</v>
      </c>
      <c r="C192" s="53">
        <v>125190.8</v>
      </c>
      <c r="D192" s="40">
        <v>126562.6</v>
      </c>
      <c r="E192" s="40">
        <v>55815.19</v>
      </c>
      <c r="F192" s="40">
        <v>55815.19</v>
      </c>
      <c r="G192" s="36">
        <f t="shared" si="10"/>
        <v>44.100856019076723</v>
      </c>
      <c r="H192" s="36">
        <f t="shared" si="11"/>
        <v>100</v>
      </c>
    </row>
    <row r="193" spans="1:8" s="20" customFormat="1" ht="63">
      <c r="A193" s="31" t="s">
        <v>287</v>
      </c>
      <c r="B193" s="27" t="s">
        <v>288</v>
      </c>
      <c r="C193" s="53">
        <v>550778.9</v>
      </c>
      <c r="D193" s="40">
        <v>550778.9</v>
      </c>
      <c r="E193" s="40">
        <v>27593.58</v>
      </c>
      <c r="F193" s="40">
        <v>27593.58</v>
      </c>
      <c r="G193" s="36">
        <f t="shared" si="10"/>
        <v>5.0099195884228687</v>
      </c>
      <c r="H193" s="36">
        <f t="shared" si="11"/>
        <v>100</v>
      </c>
    </row>
    <row r="194" spans="1:8" s="20" customFormat="1" ht="63">
      <c r="A194" s="31" t="s">
        <v>289</v>
      </c>
      <c r="B194" s="27" t="s">
        <v>290</v>
      </c>
      <c r="C194" s="53">
        <v>162883.9</v>
      </c>
      <c r="D194" s="40">
        <v>162883.9</v>
      </c>
      <c r="E194" s="40">
        <v>0</v>
      </c>
      <c r="F194" s="40">
        <v>0</v>
      </c>
      <c r="G194" s="36">
        <f t="shared" si="10"/>
        <v>0</v>
      </c>
      <c r="H194" s="36">
        <v>0</v>
      </c>
    </row>
    <row r="195" spans="1:8" s="20" customFormat="1" ht="78.75">
      <c r="A195" s="31" t="s">
        <v>291</v>
      </c>
      <c r="B195" s="27" t="s">
        <v>292</v>
      </c>
      <c r="C195" s="53">
        <v>53030.2</v>
      </c>
      <c r="D195" s="40">
        <v>53030.2</v>
      </c>
      <c r="E195" s="40">
        <v>0</v>
      </c>
      <c r="F195" s="40">
        <v>0</v>
      </c>
      <c r="G195" s="36">
        <f t="shared" si="10"/>
        <v>0</v>
      </c>
      <c r="H195" s="36">
        <v>0</v>
      </c>
    </row>
    <row r="196" spans="1:8" s="20" customFormat="1" ht="60" customHeight="1">
      <c r="A196" s="61" t="s">
        <v>381</v>
      </c>
      <c r="B196" s="27" t="s">
        <v>380</v>
      </c>
      <c r="C196" s="53">
        <v>0</v>
      </c>
      <c r="D196" s="40">
        <v>102.95</v>
      </c>
      <c r="E196" s="40">
        <v>102.95</v>
      </c>
      <c r="F196" s="40">
        <v>102.95</v>
      </c>
      <c r="G196" s="36">
        <f t="shared" si="10"/>
        <v>100</v>
      </c>
      <c r="H196" s="36">
        <f t="shared" si="11"/>
        <v>100</v>
      </c>
    </row>
    <row r="197" spans="1:8" s="20" customFormat="1" ht="236.25">
      <c r="A197" s="60" t="s">
        <v>293</v>
      </c>
      <c r="B197" s="27" t="s">
        <v>294</v>
      </c>
      <c r="C197" s="53">
        <v>3707.4</v>
      </c>
      <c r="D197" s="40">
        <v>3965.9</v>
      </c>
      <c r="E197" s="40">
        <v>1861.98</v>
      </c>
      <c r="F197" s="40">
        <v>1861.98</v>
      </c>
      <c r="G197" s="36">
        <f t="shared" si="10"/>
        <v>46.949746589676991</v>
      </c>
      <c r="H197" s="36">
        <f t="shared" si="11"/>
        <v>100</v>
      </c>
    </row>
    <row r="198" spans="1:8" s="20" customFormat="1" ht="63">
      <c r="A198" s="31" t="s">
        <v>383</v>
      </c>
      <c r="B198" s="27" t="s">
        <v>382</v>
      </c>
      <c r="C198" s="53">
        <v>0</v>
      </c>
      <c r="D198" s="40">
        <v>110786.4</v>
      </c>
      <c r="E198" s="40">
        <v>0</v>
      </c>
      <c r="F198" s="40">
        <v>0</v>
      </c>
      <c r="G198" s="36">
        <f t="shared" si="10"/>
        <v>0</v>
      </c>
      <c r="H198" s="36">
        <v>0</v>
      </c>
    </row>
    <row r="199" spans="1:8" s="20" customFormat="1" ht="78.75">
      <c r="A199" s="31" t="s">
        <v>385</v>
      </c>
      <c r="B199" s="27" t="s">
        <v>384</v>
      </c>
      <c r="C199" s="53">
        <v>0</v>
      </c>
      <c r="D199" s="40">
        <v>303879.59999999998</v>
      </c>
      <c r="E199" s="40">
        <v>0</v>
      </c>
      <c r="F199" s="40">
        <v>0</v>
      </c>
      <c r="G199" s="36">
        <f t="shared" si="10"/>
        <v>0</v>
      </c>
      <c r="H199" s="36">
        <v>0</v>
      </c>
    </row>
    <row r="200" spans="1:8" s="20" customFormat="1" ht="94.5">
      <c r="A200" s="31" t="s">
        <v>295</v>
      </c>
      <c r="B200" s="27" t="s">
        <v>296</v>
      </c>
      <c r="C200" s="53" t="s">
        <v>121</v>
      </c>
      <c r="D200" s="54" t="s">
        <v>364</v>
      </c>
      <c r="E200" s="54" t="s">
        <v>364</v>
      </c>
      <c r="F200" s="54" t="s">
        <v>364</v>
      </c>
      <c r="G200" s="34" t="s">
        <v>364</v>
      </c>
      <c r="H200" s="34" t="s">
        <v>364</v>
      </c>
    </row>
    <row r="201" spans="1:8" s="20" customFormat="1" ht="47.25">
      <c r="A201" s="31" t="s">
        <v>297</v>
      </c>
      <c r="B201" s="27" t="s">
        <v>298</v>
      </c>
      <c r="C201" s="53">
        <v>100000</v>
      </c>
      <c r="D201" s="40">
        <v>1110000</v>
      </c>
      <c r="E201" s="40">
        <v>34358.42</v>
      </c>
      <c r="F201" s="40">
        <v>34358.42</v>
      </c>
      <c r="G201" s="36">
        <f t="shared" si="10"/>
        <v>3.0953531531531531</v>
      </c>
      <c r="H201" s="36">
        <f t="shared" si="11"/>
        <v>100</v>
      </c>
    </row>
    <row r="202" spans="1:8" s="20" customFormat="1" ht="78.75">
      <c r="A202" s="31" t="s">
        <v>299</v>
      </c>
      <c r="B202" s="27" t="s">
        <v>300</v>
      </c>
      <c r="C202" s="53">
        <v>568000</v>
      </c>
      <c r="D202" s="40">
        <v>568000</v>
      </c>
      <c r="E202" s="40">
        <v>146885.70000000001</v>
      </c>
      <c r="F202" s="40">
        <v>146885.70000000001</v>
      </c>
      <c r="G202" s="36">
        <f t="shared" si="10"/>
        <v>25.86015845070423</v>
      </c>
      <c r="H202" s="36">
        <f t="shared" si="11"/>
        <v>100</v>
      </c>
    </row>
    <row r="203" spans="1:8" s="20" customFormat="1" ht="95.25" customHeight="1">
      <c r="A203" s="31" t="s">
        <v>301</v>
      </c>
      <c r="B203" s="27" t="s">
        <v>302</v>
      </c>
      <c r="C203" s="53">
        <v>80000</v>
      </c>
      <c r="D203" s="40">
        <v>0</v>
      </c>
      <c r="E203" s="40">
        <v>0</v>
      </c>
      <c r="F203" s="40">
        <v>0</v>
      </c>
      <c r="G203" s="36">
        <v>0</v>
      </c>
      <c r="H203" s="36">
        <v>0</v>
      </c>
    </row>
    <row r="204" spans="1:8" s="20" customFormat="1" ht="80.25" customHeight="1">
      <c r="A204" s="60" t="s">
        <v>387</v>
      </c>
      <c r="B204" s="27" t="s">
        <v>386</v>
      </c>
      <c r="C204" s="53">
        <v>0</v>
      </c>
      <c r="D204" s="40">
        <v>174756.4</v>
      </c>
      <c r="E204" s="40">
        <v>37939.03</v>
      </c>
      <c r="F204" s="40">
        <v>37939.03</v>
      </c>
      <c r="G204" s="36">
        <f t="shared" si="10"/>
        <v>21.709665568757426</v>
      </c>
      <c r="H204" s="36">
        <f t="shared" si="11"/>
        <v>100</v>
      </c>
    </row>
    <row r="205" spans="1:8" s="20" customFormat="1" ht="63">
      <c r="A205" s="31" t="s">
        <v>303</v>
      </c>
      <c r="B205" s="27" t="s">
        <v>304</v>
      </c>
      <c r="C205" s="53">
        <v>3636.6</v>
      </c>
      <c r="D205" s="40">
        <v>3636.6</v>
      </c>
      <c r="E205" s="40">
        <v>1345.83</v>
      </c>
      <c r="F205" s="40">
        <v>1345.83</v>
      </c>
      <c r="G205" s="36">
        <f t="shared" si="10"/>
        <v>37.007919485233458</v>
      </c>
      <c r="H205" s="36">
        <f t="shared" si="11"/>
        <v>100</v>
      </c>
    </row>
    <row r="206" spans="1:8" s="20" customFormat="1" ht="47.25">
      <c r="A206" s="33" t="s">
        <v>305</v>
      </c>
      <c r="B206" s="32" t="s">
        <v>306</v>
      </c>
      <c r="C206" s="53">
        <v>3500</v>
      </c>
      <c r="D206" s="40">
        <v>3500</v>
      </c>
      <c r="E206" s="40">
        <v>3500</v>
      </c>
      <c r="F206" s="40">
        <v>3500</v>
      </c>
      <c r="G206" s="36">
        <f t="shared" si="10"/>
        <v>100</v>
      </c>
      <c r="H206" s="36">
        <f t="shared" si="11"/>
        <v>100</v>
      </c>
    </row>
    <row r="207" spans="1:8" s="20" customFormat="1" ht="47.25">
      <c r="A207" s="31" t="s">
        <v>307</v>
      </c>
      <c r="B207" s="27" t="s">
        <v>308</v>
      </c>
      <c r="C207" s="53">
        <v>5000</v>
      </c>
      <c r="D207" s="40">
        <v>5000</v>
      </c>
      <c r="E207" s="40">
        <v>5000</v>
      </c>
      <c r="F207" s="40">
        <v>5000</v>
      </c>
      <c r="G207" s="36">
        <f t="shared" si="10"/>
        <v>100</v>
      </c>
      <c r="H207" s="36">
        <f t="shared" si="11"/>
        <v>100</v>
      </c>
    </row>
    <row r="208" spans="1:8" s="20" customFormat="1" ht="78.75">
      <c r="A208" s="60" t="s">
        <v>309</v>
      </c>
      <c r="B208" s="27" t="s">
        <v>310</v>
      </c>
      <c r="C208" s="53">
        <v>269.89999999999998</v>
      </c>
      <c r="D208" s="40">
        <v>269.89999999999998</v>
      </c>
      <c r="E208" s="40">
        <v>268.8</v>
      </c>
      <c r="F208" s="40">
        <v>268.8</v>
      </c>
      <c r="G208" s="36">
        <f t="shared" si="10"/>
        <v>99.592441645053725</v>
      </c>
      <c r="H208" s="36">
        <f t="shared" si="11"/>
        <v>100</v>
      </c>
    </row>
    <row r="209" spans="1:8" s="20" customFormat="1" ht="63">
      <c r="A209" s="60" t="s">
        <v>311</v>
      </c>
      <c r="B209" s="27" t="s">
        <v>312</v>
      </c>
      <c r="C209" s="53">
        <v>1052.4000000000001</v>
      </c>
      <c r="D209" s="40">
        <v>1052.4000000000001</v>
      </c>
      <c r="E209" s="40">
        <v>317.70999999999998</v>
      </c>
      <c r="F209" s="40">
        <v>317.70999999999998</v>
      </c>
      <c r="G209" s="36">
        <f t="shared" si="10"/>
        <v>30.189091600152029</v>
      </c>
      <c r="H209" s="36">
        <f t="shared" si="11"/>
        <v>100</v>
      </c>
    </row>
    <row r="210" spans="1:8" s="20" customFormat="1" ht="47.25">
      <c r="A210" s="31" t="s">
        <v>389</v>
      </c>
      <c r="B210" s="27" t="s">
        <v>388</v>
      </c>
      <c r="C210" s="53">
        <v>0</v>
      </c>
      <c r="D210" s="40">
        <v>693050.7</v>
      </c>
      <c r="E210" s="40">
        <v>369958.73</v>
      </c>
      <c r="F210" s="40">
        <v>369958.73</v>
      </c>
      <c r="G210" s="36">
        <f t="shared" si="10"/>
        <v>53.381192746793275</v>
      </c>
      <c r="H210" s="36">
        <f t="shared" si="11"/>
        <v>100</v>
      </c>
    </row>
    <row r="211" spans="1:8" s="20" customFormat="1" ht="15.75">
      <c r="A211" s="31"/>
      <c r="B211" s="27"/>
      <c r="C211" s="53"/>
      <c r="D211" s="40"/>
      <c r="E211" s="40"/>
      <c r="F211" s="40"/>
      <c r="G211" s="36"/>
      <c r="H211" s="36"/>
    </row>
    <row r="212" spans="1:8" s="20" customFormat="1" ht="47.25">
      <c r="A212" s="26" t="s">
        <v>313</v>
      </c>
      <c r="B212" s="27" t="s">
        <v>314</v>
      </c>
      <c r="C212" s="53">
        <v>2068162.3</v>
      </c>
      <c r="D212" s="40">
        <v>2068162.29</v>
      </c>
      <c r="E212" s="40">
        <v>620448.68000000005</v>
      </c>
      <c r="F212" s="40">
        <v>620448.68000000005</v>
      </c>
      <c r="G212" s="36">
        <f t="shared" si="10"/>
        <v>29.999999661535266</v>
      </c>
      <c r="H212" s="36">
        <f t="shared" si="11"/>
        <v>100</v>
      </c>
    </row>
    <row r="213" spans="1:8" s="20" customFormat="1" ht="47.25">
      <c r="A213" s="28" t="s">
        <v>315</v>
      </c>
      <c r="B213" s="27" t="s">
        <v>316</v>
      </c>
      <c r="C213" s="53">
        <v>2068162.3</v>
      </c>
      <c r="D213" s="40">
        <v>2068162.29</v>
      </c>
      <c r="E213" s="40">
        <v>620448.68000000005</v>
      </c>
      <c r="F213" s="40">
        <v>620448.68000000005</v>
      </c>
      <c r="G213" s="36">
        <f t="shared" si="10"/>
        <v>29.999999661535266</v>
      </c>
      <c r="H213" s="36">
        <f t="shared" si="11"/>
        <v>100</v>
      </c>
    </row>
    <row r="214" spans="1:8" s="20" customFormat="1" ht="126">
      <c r="A214" s="31" t="s">
        <v>317</v>
      </c>
      <c r="B214" s="27" t="s">
        <v>318</v>
      </c>
      <c r="C214" s="53">
        <v>2068162.3</v>
      </c>
      <c r="D214" s="40">
        <v>2068162.29</v>
      </c>
      <c r="E214" s="40">
        <v>620448.68000000005</v>
      </c>
      <c r="F214" s="40">
        <v>620448.68000000005</v>
      </c>
      <c r="G214" s="36">
        <f t="shared" si="10"/>
        <v>29.999999661535266</v>
      </c>
      <c r="H214" s="36">
        <f t="shared" si="11"/>
        <v>100</v>
      </c>
    </row>
    <row r="215" spans="1:8" s="20" customFormat="1" ht="15.75">
      <c r="A215" s="31"/>
      <c r="B215" s="27"/>
      <c r="C215" s="53"/>
      <c r="D215" s="40"/>
      <c r="E215" s="40"/>
      <c r="F215" s="40"/>
      <c r="G215" s="36"/>
      <c r="H215" s="36"/>
    </row>
    <row r="216" spans="1:8" s="20" customFormat="1" ht="31.5">
      <c r="A216" s="30" t="s">
        <v>393</v>
      </c>
      <c r="B216" s="27" t="s">
        <v>392</v>
      </c>
      <c r="C216" s="53">
        <v>0</v>
      </c>
      <c r="D216" s="40">
        <v>16</v>
      </c>
      <c r="E216" s="40">
        <v>16</v>
      </c>
      <c r="F216" s="40">
        <v>16</v>
      </c>
      <c r="G216" s="36">
        <f t="shared" si="10"/>
        <v>100</v>
      </c>
      <c r="H216" s="36">
        <f t="shared" si="11"/>
        <v>100</v>
      </c>
    </row>
    <row r="217" spans="1:8" s="20" customFormat="1" ht="47.25">
      <c r="A217" s="28" t="s">
        <v>391</v>
      </c>
      <c r="B217" s="27" t="s">
        <v>394</v>
      </c>
      <c r="C217" s="53">
        <v>0</v>
      </c>
      <c r="D217" s="40">
        <v>16</v>
      </c>
      <c r="E217" s="40">
        <v>16</v>
      </c>
      <c r="F217" s="40">
        <v>16</v>
      </c>
      <c r="G217" s="36">
        <f t="shared" si="10"/>
        <v>100</v>
      </c>
      <c r="H217" s="36">
        <f t="shared" si="11"/>
        <v>100</v>
      </c>
    </row>
    <row r="218" spans="1:8" s="20" customFormat="1" ht="15.75">
      <c r="A218" s="31"/>
      <c r="B218" s="27"/>
      <c r="C218" s="53"/>
      <c r="D218" s="40"/>
      <c r="E218" s="40"/>
      <c r="F218" s="40"/>
      <c r="G218" s="36"/>
      <c r="H218" s="36"/>
    </row>
    <row r="219" spans="1:8" s="20" customFormat="1" ht="15.75">
      <c r="A219" s="26" t="s">
        <v>319</v>
      </c>
      <c r="B219" s="27" t="s">
        <v>320</v>
      </c>
      <c r="C219" s="53">
        <v>540600</v>
      </c>
      <c r="D219" s="40">
        <f>D220</f>
        <v>540676</v>
      </c>
      <c r="E219" s="40">
        <f>E220</f>
        <v>76</v>
      </c>
      <c r="F219" s="40">
        <f>F220</f>
        <v>146</v>
      </c>
      <c r="G219" s="36">
        <f t="shared" si="10"/>
        <v>2.7003232989812755E-2</v>
      </c>
      <c r="H219" s="36">
        <f t="shared" si="11"/>
        <v>192.10526315789474</v>
      </c>
    </row>
    <row r="220" spans="1:8" s="20" customFormat="1" ht="31.5">
      <c r="A220" s="28" t="s">
        <v>321</v>
      </c>
      <c r="B220" s="27" t="s">
        <v>322</v>
      </c>
      <c r="C220" s="53">
        <v>540600</v>
      </c>
      <c r="D220" s="40">
        <f>SUM(D221:D223)</f>
        <v>540676</v>
      </c>
      <c r="E220" s="40">
        <f>SUM(E221:E223)</f>
        <v>76</v>
      </c>
      <c r="F220" s="40">
        <f>SUM(F221:F223)</f>
        <v>146</v>
      </c>
      <c r="G220" s="36">
        <f t="shared" si="10"/>
        <v>2.7003232989812755E-2</v>
      </c>
      <c r="H220" s="36">
        <f t="shared" si="11"/>
        <v>192.10526315789474</v>
      </c>
    </row>
    <row r="221" spans="1:8" s="20" customFormat="1" ht="78.75">
      <c r="A221" s="31" t="s">
        <v>323</v>
      </c>
      <c r="B221" s="27" t="s">
        <v>324</v>
      </c>
      <c r="C221" s="53">
        <v>30000</v>
      </c>
      <c r="D221" s="40">
        <v>30000</v>
      </c>
      <c r="E221" s="40">
        <v>0</v>
      </c>
      <c r="F221" s="40">
        <v>0</v>
      </c>
      <c r="G221" s="36">
        <f t="shared" si="10"/>
        <v>0</v>
      </c>
      <c r="H221" s="36">
        <v>0</v>
      </c>
    </row>
    <row r="222" spans="1:8" s="20" customFormat="1" ht="47.25">
      <c r="A222" s="31" t="s">
        <v>391</v>
      </c>
      <c r="B222" s="27" t="s">
        <v>390</v>
      </c>
      <c r="C222" s="53">
        <v>0</v>
      </c>
      <c r="D222" s="40">
        <v>76</v>
      </c>
      <c r="E222" s="40">
        <v>76</v>
      </c>
      <c r="F222" s="40">
        <v>146</v>
      </c>
      <c r="G222" s="36">
        <f t="shared" si="10"/>
        <v>192.10526315789474</v>
      </c>
      <c r="H222" s="36">
        <f t="shared" si="11"/>
        <v>192.10526315789474</v>
      </c>
    </row>
    <row r="223" spans="1:8" s="20" customFormat="1" ht="31.5">
      <c r="A223" s="31" t="s">
        <v>321</v>
      </c>
      <c r="B223" s="27" t="s">
        <v>325</v>
      </c>
      <c r="C223" s="53">
        <v>510600</v>
      </c>
      <c r="D223" s="40">
        <v>510600</v>
      </c>
      <c r="E223" s="40">
        <v>0</v>
      </c>
      <c r="F223" s="40">
        <v>0</v>
      </c>
      <c r="G223" s="36">
        <f t="shared" si="10"/>
        <v>0</v>
      </c>
      <c r="H223" s="36">
        <v>0</v>
      </c>
    </row>
    <row r="224" spans="1:8" s="20" customFormat="1" ht="15.75">
      <c r="A224" s="31"/>
      <c r="B224" s="27"/>
      <c r="C224" s="53"/>
      <c r="D224" s="40"/>
      <c r="E224" s="40"/>
      <c r="F224" s="40"/>
      <c r="G224" s="36"/>
      <c r="H224" s="36"/>
    </row>
    <row r="225" spans="1:9" s="20" customFormat="1" ht="78.75">
      <c r="A225" s="30" t="s">
        <v>396</v>
      </c>
      <c r="B225" s="3" t="s">
        <v>395</v>
      </c>
      <c r="C225" s="53">
        <v>0</v>
      </c>
      <c r="D225" s="40">
        <f>SUM(D226:D235)</f>
        <v>6041.69</v>
      </c>
      <c r="E225" s="40">
        <f>SUM(E226:E235)</f>
        <v>6041.69</v>
      </c>
      <c r="F225" s="40">
        <f>SUM(F226:F235)</f>
        <v>59212.280000000006</v>
      </c>
      <c r="G225" s="36">
        <f t="shared" si="10"/>
        <v>980.06153907267685</v>
      </c>
      <c r="H225" s="36">
        <f t="shared" si="11"/>
        <v>980.06153907267685</v>
      </c>
    </row>
    <row r="226" spans="1:9" s="20" customFormat="1" ht="31.5">
      <c r="A226" s="28" t="s">
        <v>398</v>
      </c>
      <c r="B226" s="4" t="s">
        <v>397</v>
      </c>
      <c r="C226" s="53">
        <v>0</v>
      </c>
      <c r="D226" s="40">
        <v>384.49</v>
      </c>
      <c r="E226" s="40">
        <v>384.49</v>
      </c>
      <c r="F226" s="40">
        <v>33038.699999999997</v>
      </c>
      <c r="G226" s="36">
        <f t="shared" si="10"/>
        <v>8592.8632734271359</v>
      </c>
      <c r="H226" s="36">
        <f t="shared" si="11"/>
        <v>8592.8632734271359</v>
      </c>
    </row>
    <row r="227" spans="1:9" s="79" customFormat="1" ht="82.5" customHeight="1">
      <c r="A227" s="80" t="s">
        <v>408</v>
      </c>
      <c r="B227" s="5" t="s">
        <v>399</v>
      </c>
      <c r="C227" s="76">
        <v>0</v>
      </c>
      <c r="D227" s="77">
        <v>156.34</v>
      </c>
      <c r="E227" s="77">
        <v>156.34</v>
      </c>
      <c r="F227" s="77">
        <v>186.26</v>
      </c>
      <c r="G227" s="78">
        <f t="shared" si="10"/>
        <v>119.13777664065496</v>
      </c>
      <c r="H227" s="78">
        <f t="shared" si="11"/>
        <v>119.13777664065496</v>
      </c>
    </row>
    <row r="228" spans="1:9" s="20" customFormat="1" ht="64.5" customHeight="1">
      <c r="A228" s="31" t="s">
        <v>409</v>
      </c>
      <c r="B228" s="6" t="s">
        <v>400</v>
      </c>
      <c r="C228" s="53">
        <v>0</v>
      </c>
      <c r="D228" s="40">
        <v>0</v>
      </c>
      <c r="E228" s="40">
        <v>0</v>
      </c>
      <c r="F228" s="40">
        <v>26.34</v>
      </c>
      <c r="G228" s="36">
        <v>0</v>
      </c>
      <c r="H228" s="36">
        <v>0</v>
      </c>
    </row>
    <row r="229" spans="1:9" s="20" customFormat="1" ht="95.25" customHeight="1">
      <c r="A229" s="37" t="s">
        <v>410</v>
      </c>
      <c r="B229" s="6" t="s">
        <v>401</v>
      </c>
      <c r="C229" s="53">
        <v>0</v>
      </c>
      <c r="D229" s="40">
        <v>2975.4</v>
      </c>
      <c r="E229" s="40">
        <v>2975.4</v>
      </c>
      <c r="F229" s="40">
        <v>3036.12</v>
      </c>
      <c r="G229" s="36">
        <f t="shared" si="10"/>
        <v>102.04073401895543</v>
      </c>
      <c r="H229" s="36">
        <f t="shared" si="11"/>
        <v>102.04073401895543</v>
      </c>
    </row>
    <row r="230" spans="1:9" s="20" customFormat="1" ht="78.75">
      <c r="A230" s="31" t="s">
        <v>411</v>
      </c>
      <c r="B230" s="6" t="s">
        <v>402</v>
      </c>
      <c r="C230" s="53">
        <v>0</v>
      </c>
      <c r="D230" s="40">
        <v>1.43</v>
      </c>
      <c r="E230" s="40">
        <v>1.43</v>
      </c>
      <c r="F230" s="40">
        <v>1.44</v>
      </c>
      <c r="G230" s="36">
        <f t="shared" si="10"/>
        <v>100.69930069930071</v>
      </c>
      <c r="H230" s="36">
        <f t="shared" si="11"/>
        <v>100.69930069930071</v>
      </c>
    </row>
    <row r="231" spans="1:9" s="20" customFormat="1" ht="47.25">
      <c r="A231" s="31" t="s">
        <v>412</v>
      </c>
      <c r="B231" s="7" t="s">
        <v>403</v>
      </c>
      <c r="C231" s="53">
        <v>0</v>
      </c>
      <c r="D231" s="40">
        <v>2.8</v>
      </c>
      <c r="E231" s="40">
        <v>2.8</v>
      </c>
      <c r="F231" s="40">
        <v>3.91</v>
      </c>
      <c r="G231" s="36">
        <f t="shared" si="10"/>
        <v>139.64285714285717</v>
      </c>
      <c r="H231" s="36">
        <f t="shared" si="11"/>
        <v>139.64285714285717</v>
      </c>
    </row>
    <row r="232" spans="1:9" s="20" customFormat="1" ht="63">
      <c r="A232" s="31" t="s">
        <v>413</v>
      </c>
      <c r="B232" s="8" t="s">
        <v>404</v>
      </c>
      <c r="C232" s="53">
        <v>0</v>
      </c>
      <c r="D232" s="40">
        <v>146.54</v>
      </c>
      <c r="E232" s="40">
        <v>146.54</v>
      </c>
      <c r="F232" s="40">
        <v>162.82</v>
      </c>
      <c r="G232" s="36">
        <f t="shared" si="10"/>
        <v>111.10959464992493</v>
      </c>
      <c r="H232" s="36">
        <f t="shared" si="11"/>
        <v>111.10959464992493</v>
      </c>
    </row>
    <row r="233" spans="1:9" s="20" customFormat="1" ht="64.5" customHeight="1">
      <c r="A233" s="31" t="s">
        <v>414</v>
      </c>
      <c r="B233" s="9" t="s">
        <v>405</v>
      </c>
      <c r="C233" s="53">
        <v>0</v>
      </c>
      <c r="D233" s="40">
        <v>1.44</v>
      </c>
      <c r="E233" s="40">
        <v>1.44</v>
      </c>
      <c r="F233" s="40">
        <v>1.44</v>
      </c>
      <c r="G233" s="36">
        <f t="shared" si="10"/>
        <v>100</v>
      </c>
      <c r="H233" s="36">
        <f t="shared" si="11"/>
        <v>100</v>
      </c>
    </row>
    <row r="234" spans="1:9" s="20" customFormat="1" ht="99" customHeight="1">
      <c r="A234" s="81" t="s">
        <v>415</v>
      </c>
      <c r="B234" s="9" t="s">
        <v>406</v>
      </c>
      <c r="C234" s="53">
        <v>0</v>
      </c>
      <c r="D234" s="40">
        <v>2187.7199999999998</v>
      </c>
      <c r="E234" s="40">
        <v>2187.7199999999998</v>
      </c>
      <c r="F234" s="40">
        <v>2187.7199999999998</v>
      </c>
      <c r="G234" s="36">
        <f t="shared" si="10"/>
        <v>100</v>
      </c>
      <c r="H234" s="36">
        <f t="shared" si="11"/>
        <v>100</v>
      </c>
    </row>
    <row r="235" spans="1:9" s="20" customFormat="1" ht="66" customHeight="1">
      <c r="A235" s="31" t="s">
        <v>416</v>
      </c>
      <c r="B235" s="9" t="s">
        <v>407</v>
      </c>
      <c r="C235" s="53">
        <v>0</v>
      </c>
      <c r="D235" s="40">
        <v>185.53</v>
      </c>
      <c r="E235" s="40">
        <v>185.53</v>
      </c>
      <c r="F235" s="40">
        <v>20567.53</v>
      </c>
      <c r="G235" s="36">
        <f t="shared" si="10"/>
        <v>11085.824394976553</v>
      </c>
      <c r="H235" s="36">
        <f t="shared" si="11"/>
        <v>11085.824394976553</v>
      </c>
    </row>
    <row r="236" spans="1:9" s="20" customFormat="1" ht="15.75">
      <c r="A236" s="31"/>
      <c r="B236" s="27"/>
      <c r="C236" s="53"/>
      <c r="D236" s="40"/>
      <c r="E236" s="40"/>
      <c r="F236" s="40"/>
      <c r="G236" s="36"/>
      <c r="H236" s="36"/>
    </row>
    <row r="237" spans="1:9" s="20" customFormat="1" ht="47.25">
      <c r="A237" s="26" t="s">
        <v>326</v>
      </c>
      <c r="B237" s="27" t="s">
        <v>327</v>
      </c>
      <c r="C237" s="53">
        <v>-3005.8</v>
      </c>
      <c r="D237" s="40">
        <f>D238</f>
        <v>-17478.919999999998</v>
      </c>
      <c r="E237" s="40">
        <f>E238</f>
        <v>-17478.919999999998</v>
      </c>
      <c r="F237" s="40">
        <f>F238</f>
        <v>-1751573.75</v>
      </c>
      <c r="G237" s="36">
        <f t="shared" si="10"/>
        <v>10021.063944454236</v>
      </c>
      <c r="H237" s="36">
        <f t="shared" si="11"/>
        <v>10021.063944454236</v>
      </c>
    </row>
    <row r="238" spans="1:9" s="20" customFormat="1" ht="49.5" customHeight="1">
      <c r="A238" s="28" t="s">
        <v>328</v>
      </c>
      <c r="B238" s="38" t="s">
        <v>329</v>
      </c>
      <c r="C238" s="56">
        <v>-3005.8</v>
      </c>
      <c r="D238" s="57">
        <v>-17478.919999999998</v>
      </c>
      <c r="E238" s="57">
        <v>-17478.919999999998</v>
      </c>
      <c r="F238" s="57">
        <v>-1751573.75</v>
      </c>
      <c r="G238" s="39">
        <f t="shared" si="10"/>
        <v>10021.063944454236</v>
      </c>
      <c r="H238" s="39">
        <f t="shared" si="11"/>
        <v>10021.063944454236</v>
      </c>
    </row>
    <row r="239" spans="1:9" s="20" customFormat="1" ht="15.75">
      <c r="A239" s="42"/>
      <c r="B239" s="43"/>
      <c r="C239" s="44"/>
      <c r="D239" s="45"/>
      <c r="E239" s="45"/>
      <c r="F239" s="45"/>
      <c r="G239" s="46"/>
      <c r="H239" s="46"/>
    </row>
    <row r="240" spans="1:9" s="20" customFormat="1" ht="15.75">
      <c r="A240" s="47" t="s">
        <v>330</v>
      </c>
      <c r="B240" s="48"/>
      <c r="C240" s="58">
        <v>96071197.200000003</v>
      </c>
      <c r="D240" s="59">
        <f>D9+D75</f>
        <v>99655908.889999986</v>
      </c>
      <c r="E240" s="59">
        <f t="shared" ref="E240:F240" si="12">E9+E75</f>
        <v>44438318.469999999</v>
      </c>
      <c r="F240" s="59">
        <f t="shared" si="12"/>
        <v>41538820.230000004</v>
      </c>
      <c r="G240" s="50">
        <f t="shared" si="10"/>
        <v>41.68224512994054</v>
      </c>
      <c r="H240" s="51">
        <f t="shared" si="11"/>
        <v>93.475229622026717</v>
      </c>
      <c r="I240" s="49"/>
    </row>
  </sheetData>
  <mergeCells count="17">
    <mergeCell ref="A3:H3"/>
    <mergeCell ref="B183:B184"/>
    <mergeCell ref="A5:A6"/>
    <mergeCell ref="B5:B6"/>
    <mergeCell ref="C5:C6"/>
    <mergeCell ref="D5:D6"/>
    <mergeCell ref="E5:E6"/>
    <mergeCell ref="F5:F6"/>
    <mergeCell ref="H183:H184"/>
    <mergeCell ref="A183:A184"/>
    <mergeCell ref="C183:C184"/>
    <mergeCell ref="C1:H1"/>
    <mergeCell ref="D183:D184"/>
    <mergeCell ref="E183:E184"/>
    <mergeCell ref="F183:F184"/>
    <mergeCell ref="G183:G184"/>
    <mergeCell ref="G5:H5"/>
  </mergeCells>
  <pageMargins left="0.70866141732283472" right="0.70866141732283472" top="0.74803149606299213" bottom="0.74803149606299213"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Company>minfin AO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Карпова НН</dc:creator>
  <cp:lastModifiedBy>Pavlenko</cp:lastModifiedBy>
  <cp:lastPrinted>2020-08-06T06:56:43Z</cp:lastPrinted>
  <dcterms:created xsi:type="dcterms:W3CDTF">2020-07-07T10:33:38Z</dcterms:created>
  <dcterms:modified xsi:type="dcterms:W3CDTF">2020-08-06T06:58:43Z</dcterms:modified>
</cp:coreProperties>
</file>