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 (2)" sheetId="10" r:id="rId1"/>
  </sheets>
  <definedNames>
    <definedName name="_xlnm.Print_Titles" localSheetId="0">'Лист1 (2)'!$6:$7</definedName>
    <definedName name="_xlnm.Print_Area" localSheetId="0">'Лист1 (2)'!$A$1:$H$41</definedName>
  </definedNames>
  <calcPr calcId="125725"/>
</workbook>
</file>

<file path=xl/calcChain.xml><?xml version="1.0" encoding="utf-8"?>
<calcChain xmlns="http://schemas.openxmlformats.org/spreadsheetml/2006/main">
  <c r="G40" i="10"/>
  <c r="G37"/>
  <c r="G33"/>
  <c r="G32"/>
  <c r="G31"/>
  <c r="G30"/>
  <c r="G29"/>
  <c r="G28"/>
  <c r="G27"/>
  <c r="G26"/>
  <c r="G25"/>
  <c r="G24"/>
  <c r="G23"/>
  <c r="G22"/>
  <c r="G21"/>
  <c r="G20"/>
  <c r="G19"/>
  <c r="G17"/>
  <c r="G16"/>
  <c r="G12"/>
  <c r="G10"/>
  <c r="F39" l="1"/>
  <c r="F36"/>
  <c r="F32"/>
  <c r="F31" s="1"/>
  <c r="F30" s="1"/>
  <c r="F28"/>
  <c r="F27" s="1"/>
  <c r="F26" s="1"/>
  <c r="F18"/>
  <c r="F15"/>
  <c r="F11"/>
  <c r="F9"/>
  <c r="G9" s="1"/>
  <c r="E36"/>
  <c r="E35" s="1"/>
  <c r="E38"/>
  <c r="E39"/>
  <c r="E25"/>
  <c r="E32"/>
  <c r="E31" s="1"/>
  <c r="E30" s="1"/>
  <c r="E28"/>
  <c r="E27" s="1"/>
  <c r="E26" s="1"/>
  <c r="E18"/>
  <c r="E15"/>
  <c r="E11"/>
  <c r="E9"/>
  <c r="F35" l="1"/>
  <c r="G35" s="1"/>
  <c r="G36"/>
  <c r="F38"/>
  <c r="G38" s="1"/>
  <c r="G39"/>
  <c r="G18"/>
  <c r="G15"/>
  <c r="G11"/>
  <c r="E8"/>
  <c r="E34"/>
  <c r="F14"/>
  <c r="F8"/>
  <c r="G8" s="1"/>
  <c r="F25"/>
  <c r="E14"/>
  <c r="E13" s="1"/>
  <c r="D39"/>
  <c r="D38" s="1"/>
  <c r="C39"/>
  <c r="C38" s="1"/>
  <c r="D36"/>
  <c r="D35" s="1"/>
  <c r="C36"/>
  <c r="C35" s="1"/>
  <c r="C32"/>
  <c r="C31" s="1"/>
  <c r="C30" s="1"/>
  <c r="C28"/>
  <c r="C27" s="1"/>
  <c r="C26" s="1"/>
  <c r="D20"/>
  <c r="D19" s="1"/>
  <c r="D18" s="1"/>
  <c r="C20"/>
  <c r="C19" s="1"/>
  <c r="C18" s="1"/>
  <c r="D16"/>
  <c r="D15" s="1"/>
  <c r="C16"/>
  <c r="C15" s="1"/>
  <c r="D11"/>
  <c r="C11"/>
  <c r="D9"/>
  <c r="C9"/>
  <c r="F34" l="1"/>
  <c r="G34" s="1"/>
  <c r="E41"/>
  <c r="F13"/>
  <c r="G13" s="1"/>
  <c r="G14"/>
  <c r="D8"/>
  <c r="C8"/>
  <c r="D33"/>
  <c r="D32" s="1"/>
  <c r="D31" s="1"/>
  <c r="D30" s="1"/>
  <c r="D13"/>
  <c r="D29"/>
  <c r="D14"/>
  <c r="C13"/>
  <c r="C14"/>
  <c r="C25"/>
  <c r="D34"/>
  <c r="C34"/>
  <c r="F41" l="1"/>
  <c r="G41" s="1"/>
  <c r="C41"/>
  <c r="D28"/>
  <c r="D27" s="1"/>
  <c r="D26" s="1"/>
  <c r="D25" s="1"/>
  <c r="D41" s="1"/>
</calcChain>
</file>

<file path=xl/sharedStrings.xml><?xml version="1.0" encoding="utf-8"?>
<sst xmlns="http://schemas.openxmlformats.org/spreadsheetml/2006/main" count="71" uniqueCount="71">
  <si>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</si>
  <si>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</si>
  <si>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</si>
  <si>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</si>
  <si>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</si>
  <si>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</si>
  <si>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</si>
  <si>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</si>
  <si>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</si>
  <si>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</si>
  <si>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</si>
  <si>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</si>
  <si>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</si>
  <si>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</si>
  <si>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</si>
  <si>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</si>
  <si>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</si>
  <si>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</si>
  <si>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</si>
  <si>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</si>
  <si>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</si>
  <si>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</si>
  <si>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</si>
  <si>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</si>
  <si>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</si>
  <si>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</si>
  <si>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</si>
  <si>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</si>
  <si>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</si>
  <si>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</si>
  <si>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</si>
  <si>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</si>
  <si>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</si>
  <si>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</si>
  <si>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</si>
  <si>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</si>
  <si>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</si>
  <si>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</si>
  <si>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</si>
  <si>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</si>
  <si>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</si>
  <si>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</si>
  <si>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</si>
  <si>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</si>
  <si>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</si>
  <si>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</si>
  <si>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</si>
  <si>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</si>
  <si>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</si>
  <si>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</si>
  <si>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</si>
  <si>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</si>
  <si>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</si>
  <si>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</si>
  <si>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</si>
  <si>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</si>
  <si>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</si>
  <si>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</si>
  <si>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</si>
  <si>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</si>
  <si>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</si>
  <si>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</si>
  <si>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</si>
  <si>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Уточненная сводная бюджетная роспись на 2020 год по состоянию на 30.06.2020</t>
  </si>
  <si>
    <t>Утверждено на год                  (в  ред. 29.05.2020 
№ 262-17-ОЗ)</t>
  </si>
  <si>
    <t>Отклонение по источникам финансирования дефицита областного бюджета за за I полугодие 2020 года</t>
  </si>
  <si>
    <t>Сумма  изменений</t>
  </si>
  <si>
    <t>Обоснование  изменений</t>
  </si>
  <si>
    <t>Уточнение бюджетной росписи по доходам</t>
  </si>
  <si>
    <t>Уточнение бюджетной росписи по расходам</t>
  </si>
  <si>
    <t xml:space="preserve">Приложение № 49 к пояснительной записке к отчету об исполнении областного бюджета за I полугодие 2020 года 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</si>
</sst>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21">
      <alignment horizontal="center" vertical="center" wrapText="1"/>
    </xf>
    <xf numFmtId="0" fontId="4" fillId="0" borderId="21">
      <alignment horizontal="center" vertical="center" wrapText="1"/>
    </xf>
    <xf numFmtId="0" fontId="6" fillId="0" borderId="21">
      <alignment horizontal="center" vertical="center" wrapText="1"/>
    </xf>
    <xf numFmtId="4" fontId="7" fillId="3" borderId="21">
      <alignment horizontal="right" vertical="top" shrinkToFit="1"/>
    </xf>
    <xf numFmtId="0" fontId="4" fillId="0" borderId="0"/>
  </cellStyleXfs>
  <cellXfs count="6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justify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1" applyFont="1" applyFill="1"/>
    <xf numFmtId="0" fontId="8" fillId="0" borderId="0" xfId="0" applyFont="1" applyFill="1" applyAlignment="1">
      <alignment horizontal="right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vertical="center"/>
    </xf>
    <xf numFmtId="164" fontId="8" fillId="0" borderId="16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vertical="center"/>
    </xf>
    <xf numFmtId="164" fontId="2" fillId="0" borderId="2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2"/>
    </xf>
    <xf numFmtId="165" fontId="8" fillId="0" borderId="9" xfId="0" applyNumberFormat="1" applyFont="1" applyFill="1" applyBorder="1" applyAlignment="1">
      <alignment vertical="center"/>
    </xf>
    <xf numFmtId="165" fontId="8" fillId="0" borderId="16" xfId="0" applyNumberFormat="1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15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13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 indent="2"/>
    </xf>
    <xf numFmtId="0" fontId="5" fillId="2" borderId="22" xfId="3" applyNumberFormat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 wrapText="1"/>
    </xf>
    <xf numFmtId="0" fontId="5" fillId="2" borderId="0" xfId="7" applyNumberFormat="1" applyFont="1" applyFill="1" applyAlignment="1" applyProtection="1">
      <alignment horizontal="justify" vertical="center" wrapText="1"/>
    </xf>
    <xf numFmtId="0" fontId="0" fillId="0" borderId="0" xfId="0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/>
  </cellXfs>
  <cellStyles count="8">
    <cellStyle name="st65" xfId="5"/>
    <cellStyle name="xl24" xfId="7"/>
    <cellStyle name="xl50" xfId="3"/>
    <cellStyle name="xl53" xfId="4"/>
    <cellStyle name="xl64" xfId="6"/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view="pageBreakPreview" zoomScaleSheetLayoutView="100" workbookViewId="0">
      <selection activeCell="B6" sqref="B6"/>
    </sheetView>
  </sheetViews>
  <sheetFormatPr defaultColWidth="9.140625" defaultRowHeight="12.75"/>
  <cols>
    <col min="1" max="1" width="70" style="2" customWidth="1"/>
    <col min="2" max="2" width="32.28515625" style="2" customWidth="1"/>
    <col min="3" max="3" width="16.5703125" style="2" hidden="1" customWidth="1"/>
    <col min="4" max="4" width="15.42578125" style="2" hidden="1" customWidth="1"/>
    <col min="5" max="5" width="21.42578125" style="2" customWidth="1"/>
    <col min="6" max="6" width="22.85546875" style="2" customWidth="1"/>
    <col min="7" max="7" width="20.140625" style="2" customWidth="1"/>
    <col min="8" max="8" width="37.140625" style="2" customWidth="1"/>
    <col min="9" max="16384" width="9.140625" style="2"/>
  </cols>
  <sheetData>
    <row r="1" spans="1:16" ht="49.5" customHeight="1">
      <c r="A1" s="4"/>
      <c r="B1" s="5"/>
      <c r="C1" s="5"/>
      <c r="D1" s="4"/>
      <c r="E1" s="61" t="s">
        <v>70</v>
      </c>
      <c r="F1" s="62"/>
      <c r="G1" s="62"/>
      <c r="H1" s="62"/>
      <c r="I1" s="3"/>
      <c r="J1" s="3"/>
      <c r="K1" s="3"/>
      <c r="L1" s="3"/>
      <c r="M1" s="3"/>
      <c r="N1" s="3"/>
      <c r="O1" s="3"/>
      <c r="P1" s="3"/>
    </row>
    <row r="2" spans="1:16" ht="15">
      <c r="A2" s="4"/>
      <c r="B2" s="5"/>
      <c r="C2" s="5"/>
      <c r="D2" s="4"/>
      <c r="E2" s="4"/>
      <c r="F2" s="5"/>
    </row>
    <row r="3" spans="1:16" ht="15">
      <c r="A3" s="4"/>
      <c r="B3" s="6"/>
      <c r="C3" s="4"/>
      <c r="D3" s="4"/>
      <c r="E3" s="4"/>
      <c r="F3" s="4"/>
    </row>
    <row r="4" spans="1:16" ht="18.75">
      <c r="A4" s="63" t="s">
        <v>65</v>
      </c>
      <c r="B4" s="63"/>
      <c r="C4" s="63"/>
      <c r="D4" s="63"/>
      <c r="E4" s="64"/>
      <c r="F4" s="64"/>
      <c r="G4" s="65"/>
      <c r="H4" s="65"/>
    </row>
    <row r="5" spans="1:16" ht="30.75" customHeight="1">
      <c r="A5" s="7"/>
      <c r="B5" s="7"/>
      <c r="C5" s="7"/>
      <c r="D5" s="8"/>
      <c r="E5" s="8"/>
      <c r="F5" s="8"/>
    </row>
    <row r="6" spans="1:16" ht="76.5" customHeight="1">
      <c r="A6" s="59" t="s">
        <v>0</v>
      </c>
      <c r="B6" s="59" t="s">
        <v>38</v>
      </c>
      <c r="C6" s="7"/>
      <c r="D6" s="7"/>
      <c r="E6" s="58" t="s">
        <v>64</v>
      </c>
      <c r="F6" s="58" t="s">
        <v>63</v>
      </c>
      <c r="G6" s="58" t="s">
        <v>66</v>
      </c>
      <c r="H6" s="58" t="s">
        <v>67</v>
      </c>
    </row>
    <row r="7" spans="1:16" ht="15">
      <c r="A7" s="9">
        <v>1</v>
      </c>
      <c r="B7" s="9">
        <v>2</v>
      </c>
      <c r="C7" s="10">
        <v>3</v>
      </c>
      <c r="D7" s="11"/>
      <c r="E7" s="12">
        <v>3</v>
      </c>
      <c r="F7" s="12">
        <v>4</v>
      </c>
      <c r="G7" s="12">
        <v>5</v>
      </c>
      <c r="H7" s="12">
        <v>6</v>
      </c>
    </row>
    <row r="8" spans="1:16" ht="28.5" hidden="1">
      <c r="A8" s="13" t="s">
        <v>1</v>
      </c>
      <c r="B8" s="14" t="s">
        <v>2</v>
      </c>
      <c r="C8" s="15">
        <f>C9-C11</f>
        <v>7335599.5</v>
      </c>
      <c r="D8" s="16">
        <f>D9-D11</f>
        <v>0</v>
      </c>
      <c r="E8" s="17">
        <f>E9-E11</f>
        <v>8490547.799999997</v>
      </c>
      <c r="F8" s="17">
        <f t="shared" ref="F8" si="0">F9-F11</f>
        <v>8490547.799999997</v>
      </c>
      <c r="G8" s="17">
        <f>F8-E8</f>
        <v>0</v>
      </c>
      <c r="H8" s="17"/>
    </row>
    <row r="9" spans="1:16" ht="30" hidden="1">
      <c r="A9" s="18" t="s">
        <v>3</v>
      </c>
      <c r="B9" s="19" t="s">
        <v>4</v>
      </c>
      <c r="C9" s="20">
        <f>C10</f>
        <v>22835599.5</v>
      </c>
      <c r="D9" s="21">
        <f>D10</f>
        <v>0</v>
      </c>
      <c r="E9" s="22">
        <f>E10</f>
        <v>52190547.799999997</v>
      </c>
      <c r="F9" s="22">
        <f t="shared" ref="F9" si="1">F10</f>
        <v>52190547.799999997</v>
      </c>
      <c r="G9" s="17">
        <f t="shared" ref="G9:G41" si="2">F9-E9</f>
        <v>0</v>
      </c>
      <c r="H9" s="22"/>
    </row>
    <row r="10" spans="1:16" ht="30" hidden="1">
      <c r="A10" s="23" t="s">
        <v>39</v>
      </c>
      <c r="B10" s="19" t="s">
        <v>5</v>
      </c>
      <c r="C10" s="20">
        <v>22835599.5</v>
      </c>
      <c r="D10" s="21"/>
      <c r="E10" s="22">
        <v>52190547.799999997</v>
      </c>
      <c r="F10" s="22">
        <v>52190547.799999997</v>
      </c>
      <c r="G10" s="17">
        <f t="shared" si="2"/>
        <v>0</v>
      </c>
      <c r="H10" s="22"/>
    </row>
    <row r="11" spans="1:16" ht="30" hidden="1">
      <c r="A11" s="18" t="s">
        <v>6</v>
      </c>
      <c r="B11" s="19" t="s">
        <v>7</v>
      </c>
      <c r="C11" s="20">
        <f>C12</f>
        <v>15500000</v>
      </c>
      <c r="D11" s="21">
        <f>D12</f>
        <v>0</v>
      </c>
      <c r="E11" s="22">
        <f>E12</f>
        <v>43700000</v>
      </c>
      <c r="F11" s="22">
        <f t="shared" ref="F11" si="3">F12</f>
        <v>43700000</v>
      </c>
      <c r="G11" s="17">
        <f t="shared" si="2"/>
        <v>0</v>
      </c>
      <c r="H11" s="22"/>
    </row>
    <row r="12" spans="1:16" ht="30" hidden="1">
      <c r="A12" s="24" t="s">
        <v>40</v>
      </c>
      <c r="B12" s="25" t="s">
        <v>8</v>
      </c>
      <c r="C12" s="26">
        <v>15500000</v>
      </c>
      <c r="D12" s="27"/>
      <c r="E12" s="38">
        <v>43700000</v>
      </c>
      <c r="F12" s="38">
        <v>43700000</v>
      </c>
      <c r="G12" s="17">
        <f t="shared" si="2"/>
        <v>0</v>
      </c>
      <c r="H12" s="38"/>
    </row>
    <row r="13" spans="1:16" ht="28.5" hidden="1">
      <c r="A13" s="28" t="s">
        <v>51</v>
      </c>
      <c r="B13" s="29" t="s">
        <v>9</v>
      </c>
      <c r="C13" s="30">
        <f>C15-C18</f>
        <v>-1154948.299999997</v>
      </c>
      <c r="D13" s="31">
        <f>D15-D18</f>
        <v>0</v>
      </c>
      <c r="E13" s="17">
        <f>E14</f>
        <v>-1154948.3000000007</v>
      </c>
      <c r="F13" s="17">
        <f t="shared" ref="F13" si="4">F14</f>
        <v>-1154948.3000000007</v>
      </c>
      <c r="G13" s="17">
        <f t="shared" si="2"/>
        <v>0</v>
      </c>
      <c r="H13" s="17"/>
    </row>
    <row r="14" spans="1:16" ht="30" hidden="1">
      <c r="A14" s="18" t="s">
        <v>52</v>
      </c>
      <c r="B14" s="19" t="s">
        <v>33</v>
      </c>
      <c r="C14" s="20">
        <f>C15-C18</f>
        <v>-1154948.299999997</v>
      </c>
      <c r="D14" s="21">
        <f>D15-D18</f>
        <v>0</v>
      </c>
      <c r="E14" s="22">
        <f>E15-E18</f>
        <v>-1154948.3000000007</v>
      </c>
      <c r="F14" s="22">
        <f t="shared" ref="F14" si="5">F15-F18</f>
        <v>-1154948.3000000007</v>
      </c>
      <c r="G14" s="17">
        <f t="shared" si="2"/>
        <v>0</v>
      </c>
      <c r="H14" s="22"/>
    </row>
    <row r="15" spans="1:16" ht="30" hidden="1">
      <c r="A15" s="18" t="s">
        <v>53</v>
      </c>
      <c r="B15" s="19" t="s">
        <v>34</v>
      </c>
      <c r="C15" s="20">
        <f t="shared" ref="C15:D16" si="6">C16</f>
        <v>25904950.800000001</v>
      </c>
      <c r="D15" s="21">
        <f t="shared" si="6"/>
        <v>0</v>
      </c>
      <c r="E15" s="22">
        <f>E16</f>
        <v>12987985</v>
      </c>
      <c r="F15" s="22">
        <f t="shared" ref="F15" si="7">F16</f>
        <v>12987985</v>
      </c>
      <c r="G15" s="17">
        <f t="shared" si="2"/>
        <v>0</v>
      </c>
      <c r="H15" s="22"/>
    </row>
    <row r="16" spans="1:16" ht="45" hidden="1">
      <c r="A16" s="23" t="s">
        <v>54</v>
      </c>
      <c r="B16" s="19" t="s">
        <v>35</v>
      </c>
      <c r="C16" s="20">
        <f t="shared" si="6"/>
        <v>25904950.800000001</v>
      </c>
      <c r="D16" s="21">
        <f t="shared" si="6"/>
        <v>0</v>
      </c>
      <c r="E16" s="22">
        <v>12987985</v>
      </c>
      <c r="F16" s="22">
        <v>12987985</v>
      </c>
      <c r="G16" s="17">
        <f t="shared" si="2"/>
        <v>0</v>
      </c>
      <c r="H16" s="22"/>
    </row>
    <row r="17" spans="1:8" ht="30" hidden="1">
      <c r="A17" s="32" t="s">
        <v>49</v>
      </c>
      <c r="B17" s="19"/>
      <c r="C17" s="20">
        <v>25904950.800000001</v>
      </c>
      <c r="D17" s="21"/>
      <c r="E17" s="22">
        <v>12987985</v>
      </c>
      <c r="F17" s="22">
        <v>12987985</v>
      </c>
      <c r="G17" s="17">
        <f t="shared" si="2"/>
        <v>0</v>
      </c>
      <c r="H17" s="22"/>
    </row>
    <row r="18" spans="1:8" ht="45" hidden="1">
      <c r="A18" s="18" t="s">
        <v>55</v>
      </c>
      <c r="B18" s="19" t="s">
        <v>36</v>
      </c>
      <c r="C18" s="20">
        <f>C19</f>
        <v>27059899.099999998</v>
      </c>
      <c r="D18" s="21">
        <f>D19</f>
        <v>0</v>
      </c>
      <c r="E18" s="22">
        <f>E19</f>
        <v>14142933.300000001</v>
      </c>
      <c r="F18" s="22">
        <f t="shared" ref="F18" si="8">F19</f>
        <v>14142933.300000001</v>
      </c>
      <c r="G18" s="17">
        <f t="shared" si="2"/>
        <v>0</v>
      </c>
      <c r="H18" s="22"/>
    </row>
    <row r="19" spans="1:8" ht="45" hidden="1">
      <c r="A19" s="23" t="s">
        <v>56</v>
      </c>
      <c r="B19" s="19" t="s">
        <v>37</v>
      </c>
      <c r="C19" s="20">
        <f>C20+C21+C22+C23+C24</f>
        <v>27059899.099999998</v>
      </c>
      <c r="D19" s="21">
        <f>D20+D21+D22+D23+D24</f>
        <v>0</v>
      </c>
      <c r="E19" s="22">
        <v>14142933.300000001</v>
      </c>
      <c r="F19" s="22">
        <v>14142933.300000001</v>
      </c>
      <c r="G19" s="17">
        <f t="shared" si="2"/>
        <v>0</v>
      </c>
      <c r="H19" s="22"/>
    </row>
    <row r="20" spans="1:8" ht="30" hidden="1">
      <c r="A20" s="32" t="s">
        <v>50</v>
      </c>
      <c r="B20" s="19"/>
      <c r="C20" s="20">
        <f>C17</f>
        <v>25904950.800000001</v>
      </c>
      <c r="D20" s="21">
        <f>D17</f>
        <v>0</v>
      </c>
      <c r="E20" s="22">
        <v>12987985</v>
      </c>
      <c r="F20" s="22">
        <v>12987985</v>
      </c>
      <c r="G20" s="17">
        <f t="shared" si="2"/>
        <v>0</v>
      </c>
      <c r="H20" s="22"/>
    </row>
    <row r="21" spans="1:8" ht="90" hidden="1">
      <c r="A21" s="32" t="s">
        <v>45</v>
      </c>
      <c r="B21" s="19"/>
      <c r="C21" s="33">
        <v>30000</v>
      </c>
      <c r="D21" s="34"/>
      <c r="E21" s="35">
        <v>30000</v>
      </c>
      <c r="F21" s="35">
        <v>30000</v>
      </c>
      <c r="G21" s="17">
        <f t="shared" si="2"/>
        <v>0</v>
      </c>
      <c r="H21" s="35"/>
    </row>
    <row r="22" spans="1:8" ht="90" hidden="1">
      <c r="A22" s="32" t="s">
        <v>46</v>
      </c>
      <c r="B22" s="19"/>
      <c r="C22" s="33">
        <v>507648.4</v>
      </c>
      <c r="D22" s="34"/>
      <c r="E22" s="35">
        <v>507648.4</v>
      </c>
      <c r="F22" s="35">
        <v>507648.4</v>
      </c>
      <c r="G22" s="17">
        <f t="shared" si="2"/>
        <v>0</v>
      </c>
      <c r="H22" s="35"/>
    </row>
    <row r="23" spans="1:8" ht="90" hidden="1">
      <c r="A23" s="32" t="s">
        <v>47</v>
      </c>
      <c r="B23" s="19"/>
      <c r="C23" s="33">
        <v>579939.19999999995</v>
      </c>
      <c r="D23" s="34"/>
      <c r="E23" s="35">
        <v>579939.19999999995</v>
      </c>
      <c r="F23" s="35">
        <v>579939.19999999995</v>
      </c>
      <c r="G23" s="17">
        <f t="shared" si="2"/>
        <v>0</v>
      </c>
      <c r="H23" s="35"/>
    </row>
    <row r="24" spans="1:8" ht="90" hidden="1">
      <c r="A24" s="57" t="s">
        <v>48</v>
      </c>
      <c r="B24" s="41"/>
      <c r="C24" s="36">
        <v>37360.699999999997</v>
      </c>
      <c r="D24" s="37"/>
      <c r="E24" s="38">
        <v>37360.699999999997</v>
      </c>
      <c r="F24" s="38">
        <v>37360.699999999997</v>
      </c>
      <c r="G24" s="17">
        <f t="shared" si="2"/>
        <v>0</v>
      </c>
      <c r="H24" s="38"/>
    </row>
    <row r="25" spans="1:8" ht="19.5" customHeight="1">
      <c r="A25" s="13" t="s">
        <v>41</v>
      </c>
      <c r="B25" s="14" t="s">
        <v>10</v>
      </c>
      <c r="C25" s="15">
        <f>C30-C26</f>
        <v>829796.70000001788</v>
      </c>
      <c r="D25" s="16">
        <f>D30-D26</f>
        <v>5047733.5</v>
      </c>
      <c r="E25" s="17">
        <f>E30-E26</f>
        <v>5877530.1999999881</v>
      </c>
      <c r="F25" s="17">
        <f t="shared" ref="F25" si="9">F30-F26</f>
        <v>5877530.1632300019</v>
      </c>
      <c r="G25" s="17">
        <f t="shared" si="2"/>
        <v>-3.6769986152648926E-2</v>
      </c>
      <c r="H25" s="17"/>
    </row>
    <row r="26" spans="1:8" ht="15">
      <c r="A26" s="18" t="s">
        <v>11</v>
      </c>
      <c r="B26" s="39" t="s">
        <v>12</v>
      </c>
      <c r="C26" s="20">
        <f t="shared" ref="C26:D28" si="10">C27</f>
        <v>143277897.90000001</v>
      </c>
      <c r="D26" s="21">
        <f t="shared" si="10"/>
        <v>2816344.6</v>
      </c>
      <c r="E26" s="22">
        <f>E27</f>
        <v>162532225</v>
      </c>
      <c r="F26" s="22">
        <f t="shared" ref="F26:F28" si="11">F27</f>
        <v>166116936.70072001</v>
      </c>
      <c r="G26" s="22">
        <f t="shared" si="2"/>
        <v>3584711.7007200122</v>
      </c>
      <c r="H26" s="22"/>
    </row>
    <row r="27" spans="1:8" ht="15">
      <c r="A27" s="18" t="s">
        <v>13</v>
      </c>
      <c r="B27" s="19" t="s">
        <v>14</v>
      </c>
      <c r="C27" s="20">
        <f t="shared" si="10"/>
        <v>143277897.90000001</v>
      </c>
      <c r="D27" s="21">
        <f t="shared" si="10"/>
        <v>2816344.6</v>
      </c>
      <c r="E27" s="22">
        <f>E28</f>
        <v>162532225</v>
      </c>
      <c r="F27" s="22">
        <f t="shared" si="11"/>
        <v>166116936.70072001</v>
      </c>
      <c r="G27" s="22">
        <f t="shared" si="2"/>
        <v>3584711.7007200122</v>
      </c>
      <c r="H27" s="22"/>
    </row>
    <row r="28" spans="1:8" ht="15">
      <c r="A28" s="18" t="s">
        <v>15</v>
      </c>
      <c r="B28" s="19" t="s">
        <v>16</v>
      </c>
      <c r="C28" s="20">
        <f t="shared" si="10"/>
        <v>143277897.90000001</v>
      </c>
      <c r="D28" s="21">
        <f t="shared" si="10"/>
        <v>2816344.6</v>
      </c>
      <c r="E28" s="22">
        <f>E29</f>
        <v>162532225</v>
      </c>
      <c r="F28" s="22">
        <f t="shared" si="11"/>
        <v>166116936.70072001</v>
      </c>
      <c r="G28" s="22">
        <f t="shared" si="2"/>
        <v>3584711.7007200122</v>
      </c>
      <c r="H28" s="22"/>
    </row>
    <row r="29" spans="1:8" ht="30">
      <c r="A29" s="23" t="s">
        <v>42</v>
      </c>
      <c r="B29" s="19" t="s">
        <v>17</v>
      </c>
      <c r="C29" s="20">
        <v>143277897.90000001</v>
      </c>
      <c r="D29" s="21">
        <f>206994.2+811269.2+25000+9830.6-20449.5+428436.9+1044916.5+259577+50769.7+D10+D15+D35</f>
        <v>2816344.6</v>
      </c>
      <c r="E29" s="22">
        <v>162532225</v>
      </c>
      <c r="F29" s="22">
        <v>166116936.70072001</v>
      </c>
      <c r="G29" s="22">
        <f t="shared" si="2"/>
        <v>3584711.7007200122</v>
      </c>
      <c r="H29" s="60" t="s">
        <v>68</v>
      </c>
    </row>
    <row r="30" spans="1:8" ht="15">
      <c r="A30" s="18" t="s">
        <v>18</v>
      </c>
      <c r="B30" s="19" t="s">
        <v>19</v>
      </c>
      <c r="C30" s="20">
        <f t="shared" ref="C30:D32" si="12">C31</f>
        <v>144107694.60000002</v>
      </c>
      <c r="D30" s="21">
        <f t="shared" si="12"/>
        <v>7864078.1000000006</v>
      </c>
      <c r="E30" s="22">
        <f>E31</f>
        <v>168409755.19999999</v>
      </c>
      <c r="F30" s="22">
        <f t="shared" ref="F30:F32" si="13">F31</f>
        <v>171994466.86395001</v>
      </c>
      <c r="G30" s="22">
        <f t="shared" si="2"/>
        <v>3584711.663950026</v>
      </c>
      <c r="H30" s="22"/>
    </row>
    <row r="31" spans="1:8" ht="15">
      <c r="A31" s="18" t="s">
        <v>20</v>
      </c>
      <c r="B31" s="19" t="s">
        <v>21</v>
      </c>
      <c r="C31" s="20">
        <f t="shared" si="12"/>
        <v>144107694.60000002</v>
      </c>
      <c r="D31" s="21">
        <f t="shared" si="12"/>
        <v>7864078.1000000006</v>
      </c>
      <c r="E31" s="22">
        <f>E32</f>
        <v>168409755.19999999</v>
      </c>
      <c r="F31" s="22">
        <f t="shared" si="13"/>
        <v>171994466.86395001</v>
      </c>
      <c r="G31" s="22">
        <f t="shared" si="2"/>
        <v>3584711.663950026</v>
      </c>
      <c r="H31" s="22"/>
    </row>
    <row r="32" spans="1:8" ht="15">
      <c r="A32" s="18" t="s">
        <v>22</v>
      </c>
      <c r="B32" s="19" t="s">
        <v>23</v>
      </c>
      <c r="C32" s="20">
        <f t="shared" si="12"/>
        <v>144107694.60000002</v>
      </c>
      <c r="D32" s="21">
        <f t="shared" si="12"/>
        <v>7864078.1000000006</v>
      </c>
      <c r="E32" s="22">
        <f>E33</f>
        <v>168409755.19999999</v>
      </c>
      <c r="F32" s="22">
        <f t="shared" si="13"/>
        <v>171994466.86395001</v>
      </c>
      <c r="G32" s="42">
        <f t="shared" si="2"/>
        <v>3584711.663950026</v>
      </c>
      <c r="H32" s="22"/>
    </row>
    <row r="33" spans="1:8" ht="34.5" customHeight="1">
      <c r="A33" s="40" t="s">
        <v>43</v>
      </c>
      <c r="B33" s="41" t="s">
        <v>24</v>
      </c>
      <c r="C33" s="36">
        <v>144107694.60000002</v>
      </c>
      <c r="D33" s="37">
        <f>4945950.8+811269.2+25000+9830.6-20449.5+428436.9+1044916.5+259577+50769.7+D11+D18-D38</f>
        <v>7864078.1000000006</v>
      </c>
      <c r="E33" s="42">
        <v>168409755.19999999</v>
      </c>
      <c r="F33" s="42">
        <v>171994466.86395001</v>
      </c>
      <c r="G33" s="22">
        <f t="shared" si="2"/>
        <v>3584711.663950026</v>
      </c>
      <c r="H33" s="60" t="s">
        <v>69</v>
      </c>
    </row>
    <row r="34" spans="1:8" ht="28.5" hidden="1">
      <c r="A34" s="43" t="s">
        <v>25</v>
      </c>
      <c r="B34" s="44" t="s">
        <v>26</v>
      </c>
      <c r="C34" s="45">
        <f>C35+C38</f>
        <v>1282495</v>
      </c>
      <c r="D34" s="46">
        <f t="shared" ref="D34" si="14">D35+D38</f>
        <v>-308776.90000000002</v>
      </c>
      <c r="E34" s="47">
        <f>E35+E38</f>
        <v>973718.1</v>
      </c>
      <c r="F34" s="47">
        <f t="shared" ref="F34" si="15">F35+F38</f>
        <v>973718.1</v>
      </c>
      <c r="G34" s="47">
        <f t="shared" si="2"/>
        <v>0</v>
      </c>
      <c r="H34" s="47"/>
    </row>
    <row r="35" spans="1:8" ht="28.5" hidden="1">
      <c r="A35" s="28" t="s">
        <v>27</v>
      </c>
      <c r="B35" s="48" t="s">
        <v>28</v>
      </c>
      <c r="C35" s="15">
        <f t="shared" ref="C35:D36" si="16">C36</f>
        <v>1282495</v>
      </c>
      <c r="D35" s="16">
        <f t="shared" si="16"/>
        <v>0</v>
      </c>
      <c r="E35" s="17">
        <f>E36</f>
        <v>1282495</v>
      </c>
      <c r="F35" s="17">
        <f t="shared" ref="F35:F36" si="17">F36</f>
        <v>1282495</v>
      </c>
      <c r="G35" s="17">
        <f t="shared" si="2"/>
        <v>0</v>
      </c>
      <c r="H35" s="17"/>
    </row>
    <row r="36" spans="1:8" ht="30" hidden="1">
      <c r="A36" s="49" t="s">
        <v>29</v>
      </c>
      <c r="B36" s="25" t="s">
        <v>30</v>
      </c>
      <c r="C36" s="20">
        <f t="shared" si="16"/>
        <v>1282495</v>
      </c>
      <c r="D36" s="21">
        <f t="shared" si="16"/>
        <v>0</v>
      </c>
      <c r="E36" s="22">
        <f>E37</f>
        <v>1282495</v>
      </c>
      <c r="F36" s="22">
        <f t="shared" si="17"/>
        <v>1282495</v>
      </c>
      <c r="G36" s="17">
        <f t="shared" si="2"/>
        <v>0</v>
      </c>
      <c r="H36" s="22"/>
    </row>
    <row r="37" spans="1:8" ht="30" hidden="1">
      <c r="A37" s="40" t="s">
        <v>44</v>
      </c>
      <c r="B37" s="41" t="s">
        <v>31</v>
      </c>
      <c r="C37" s="36">
        <v>1282495</v>
      </c>
      <c r="D37" s="37"/>
      <c r="E37" s="42">
        <v>1282495</v>
      </c>
      <c r="F37" s="42">
        <v>1282495</v>
      </c>
      <c r="G37" s="17">
        <f t="shared" si="2"/>
        <v>0</v>
      </c>
      <c r="H37" s="42"/>
    </row>
    <row r="38" spans="1:8" ht="28.5" hidden="1">
      <c r="A38" s="13" t="s">
        <v>57</v>
      </c>
      <c r="B38" s="48" t="s">
        <v>58</v>
      </c>
      <c r="C38" s="50">
        <f>C39</f>
        <v>0</v>
      </c>
      <c r="D38" s="51">
        <f t="shared" ref="D38:D39" si="18">D39</f>
        <v>-308776.90000000002</v>
      </c>
      <c r="E38" s="56">
        <f>E39</f>
        <v>-308776.90000000002</v>
      </c>
      <c r="F38" s="56">
        <f t="shared" ref="F38:F39" si="19">F39</f>
        <v>-308776.90000000002</v>
      </c>
      <c r="G38" s="56">
        <f t="shared" si="2"/>
        <v>0</v>
      </c>
      <c r="H38" s="56"/>
    </row>
    <row r="39" spans="1:8" ht="62.25" hidden="1" customHeight="1">
      <c r="A39" s="52" t="s">
        <v>59</v>
      </c>
      <c r="B39" s="53" t="s">
        <v>60</v>
      </c>
      <c r="C39" s="20">
        <f>C40</f>
        <v>0</v>
      </c>
      <c r="D39" s="21">
        <f t="shared" si="18"/>
        <v>-308776.90000000002</v>
      </c>
      <c r="E39" s="22">
        <f>E40</f>
        <v>-308776.90000000002</v>
      </c>
      <c r="F39" s="22">
        <f t="shared" si="19"/>
        <v>-308776.90000000002</v>
      </c>
      <c r="G39" s="17">
        <f t="shared" si="2"/>
        <v>0</v>
      </c>
      <c r="H39" s="22"/>
    </row>
    <row r="40" spans="1:8" ht="40.5" hidden="1" customHeight="1">
      <c r="A40" s="40" t="s">
        <v>61</v>
      </c>
      <c r="B40" s="54" t="s">
        <v>62</v>
      </c>
      <c r="C40" s="20"/>
      <c r="D40" s="21">
        <v>-308776.90000000002</v>
      </c>
      <c r="E40" s="42">
        <v>-308776.90000000002</v>
      </c>
      <c r="F40" s="42">
        <v>-308776.90000000002</v>
      </c>
      <c r="G40" s="42">
        <f t="shared" si="2"/>
        <v>0</v>
      </c>
      <c r="H40" s="42"/>
    </row>
    <row r="41" spans="1:8" ht="15">
      <c r="A41" s="1" t="s">
        <v>32</v>
      </c>
      <c r="B41" s="55"/>
      <c r="C41" s="45">
        <f>C8+C13+C25+C34</f>
        <v>8292942.9000000209</v>
      </c>
      <c r="D41" s="46">
        <f>D8+D13+D25+D34</f>
        <v>4738956.5999999996</v>
      </c>
      <c r="E41" s="47">
        <f>E8+E13+E25+E34</f>
        <v>14186847.799999984</v>
      </c>
      <c r="F41" s="47">
        <f t="shared" ref="F41" si="20">F8+F13+F25+F34</f>
        <v>14186847.763229998</v>
      </c>
      <c r="G41" s="17">
        <f t="shared" si="2"/>
        <v>-3.6769986152648926E-2</v>
      </c>
      <c r="H41" s="47"/>
    </row>
  </sheetData>
  <mergeCells count="2">
    <mergeCell ref="E1:H1"/>
    <mergeCell ref="A4:H4"/>
  </mergeCells>
  <pageMargins left="0.59055118110236227" right="0.39370078740157483" top="0.78740157480314965" bottom="0.78740157480314965" header="0.62992125984251968" footer="0.51181102362204722"/>
  <pageSetup paperSize="9" scale="60" fitToWidth="0" fitToHeight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2020-04-21T08:11:17Z</cp:lastPrinted>
  <dcterms:created xsi:type="dcterms:W3CDTF">1996-10-08T23:32:33Z</dcterms:created>
  <dcterms:modified xsi:type="dcterms:W3CDTF">2020-08-06T08:39:38Z</dcterms:modified>
</cp:coreProperties>
</file>