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0" windowWidth="11955" windowHeight="6960"/>
  </bookViews>
  <sheets>
    <sheet name="Лист1" sheetId="2" r:id="rId1"/>
  </sheets>
  <definedNames>
    <definedName name="_xlnm.Print_Titles" localSheetId="0">Лист1!$12:$15</definedName>
    <definedName name="_xlnm.Print_Area" localSheetId="0">Лист1!$B$1:$O$35</definedName>
  </definedNames>
  <calcPr calcId="125725"/>
</workbook>
</file>

<file path=xl/calcChain.xml><?xml version="1.0" encoding="utf-8"?>
<calcChain xmlns="http://schemas.openxmlformats.org/spreadsheetml/2006/main">
  <c r="M32" i="2"/>
  <c r="M31"/>
  <c r="L30"/>
  <c r="M29"/>
  <c r="M28"/>
  <c r="M27"/>
  <c r="M26"/>
  <c r="L25"/>
  <c r="L24" s="1"/>
  <c r="M23"/>
  <c r="M25" s="1"/>
  <c r="M22"/>
  <c r="L22"/>
  <c r="L21" s="1"/>
  <c r="L16" s="1"/>
  <c r="I32"/>
  <c r="I31"/>
  <c r="I30" s="1"/>
  <c r="H30"/>
  <c r="I29"/>
  <c r="I28"/>
  <c r="I27"/>
  <c r="I26"/>
  <c r="H25"/>
  <c r="H24" s="1"/>
  <c r="I23"/>
  <c r="I25" s="1"/>
  <c r="I22"/>
  <c r="H22"/>
  <c r="E32"/>
  <c r="E30" s="1"/>
  <c r="E31"/>
  <c r="E29"/>
  <c r="E28"/>
  <c r="E27"/>
  <c r="E26"/>
  <c r="E23"/>
  <c r="E25"/>
  <c r="E22"/>
  <c r="D25"/>
  <c r="D24" s="1"/>
  <c r="D22"/>
  <c r="D30"/>
  <c r="C32"/>
  <c r="C23"/>
  <c r="C25" s="1"/>
  <c r="G25"/>
  <c r="M30" l="1"/>
  <c r="M24"/>
  <c r="M21"/>
  <c r="M16" s="1"/>
  <c r="H21"/>
  <c r="H16" s="1"/>
  <c r="I24"/>
  <c r="I21" s="1"/>
  <c r="I16" s="1"/>
  <c r="E24"/>
  <c r="E21" s="1"/>
  <c r="E16" s="1"/>
  <c r="D21"/>
  <c r="D16" s="1"/>
  <c r="K30"/>
  <c r="G30"/>
  <c r="C30"/>
  <c r="K25"/>
  <c r="K24" s="1"/>
  <c r="G24"/>
  <c r="C24" l="1"/>
  <c r="K22"/>
  <c r="G22"/>
  <c r="C22"/>
  <c r="C21" l="1"/>
  <c r="C16" s="1"/>
  <c r="K21"/>
  <c r="K16" s="1"/>
  <c r="G21" l="1"/>
  <c r="G16" l="1"/>
</calcChain>
</file>

<file path=xl/sharedStrings.xml><?xml version="1.0" encoding="utf-8"?>
<sst xmlns="http://schemas.openxmlformats.org/spreadsheetml/2006/main" count="155" uniqueCount="31">
  <si>
    <t>Привлечение</t>
  </si>
  <si>
    <t>Погашение</t>
  </si>
  <si>
    <t>Наименование показателя</t>
  </si>
  <si>
    <t>в том числе:</t>
  </si>
  <si>
    <t>Утверждено</t>
  </si>
  <si>
    <t>2020 год</t>
  </si>
  <si>
    <t>2021 год</t>
  </si>
  <si>
    <t>2022 год</t>
  </si>
  <si>
    <t>Предельный срок погашения</t>
  </si>
  <si>
    <t>из них: привлечение из федерального бюджета бюджетных кредитов на пополнение остатков средств на счете бюджета</t>
  </si>
  <si>
    <t>из них: погашение бюджетных кредитов на пополнение остатков средств на счете бюджета</t>
  </si>
  <si>
    <t>Кредиты кредитных организаций</t>
  </si>
  <si>
    <t>Государственные заимствования в валюте Российской Федерации, всего</t>
  </si>
  <si>
    <t>-</t>
  </si>
  <si>
    <t>2023 год</t>
  </si>
  <si>
    <t>2024 год</t>
  </si>
  <si>
    <t>2025 год</t>
  </si>
  <si>
    <t>Программа государственных внутренних заимствований Архангельской области 
на 2020 год и на плановый период 2021 и 2022 годов</t>
  </si>
  <si>
    <t xml:space="preserve">              к областному закону</t>
  </si>
  <si>
    <t>Государственные ценные бумаги Архангельской области</t>
  </si>
  <si>
    <t>Кредиты международных финансовых организаций и иностранных банков</t>
  </si>
  <si>
    <t>Кредиты из других бюджетов бюджетной системы Российской Федерации</t>
  </si>
  <si>
    <t>Предлагаемые изменения</t>
  </si>
  <si>
    <t xml:space="preserve">             " Таблица № 1 </t>
  </si>
  <si>
    <t>"</t>
  </si>
  <si>
    <t>Сумма, 
тыс. рублей</t>
  </si>
  <si>
    <t>погашение реструктурированной задолженности по бюджетному кредиту в соответствии с Дополнительным соглашением № 5/5/5/5 от 30 сентября 2020 года к Соглашению от 25 ноября 2015 года № 01-01-06/06-221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</si>
  <si>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5/5/5/5 от 30 сентября 2020 года к Соглашению от 03 августа 2017 года № 01-01-06/06-214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</si>
  <si>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5/5/5/5 от 30 сентября 2020 года к Соглашению от 22 августа 2017 года № 01-01-06/06-222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</si>
  <si>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5/5/5/5 от 30 сентября 2020 года к Соглашению от 21 декабря 2017 года № 01-01-06/06-361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</si>
  <si>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 xml:space="preserve">              Приложение № 6</t>
  </si>
</sst>
</file>

<file path=xl/styles.xml><?xml version="1.0" encoding="utf-8"?>
<styleSheet xmlns="http://schemas.openxmlformats.org/spreadsheetml/2006/main">
  <numFmts count="1">
    <numFmt numFmtId="164" formatCode="_-* #,##0.0\ _₽_-;\-* #,##0.0\ _₽_-;_-* &quot;-&quot;?\ _₽_-;_-@_-"/>
  </numFmts>
  <fonts count="8"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Fill="1"/>
    <xf numFmtId="164" fontId="0" fillId="0" borderId="14" xfId="0" applyNumberFormat="1" applyFont="1" applyFill="1" applyBorder="1" applyAlignment="1">
      <alignment horizontal="center" vertical="center"/>
    </xf>
    <xf numFmtId="164" fontId="0" fillId="0" borderId="1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2" xfId="0" applyFont="1" applyFill="1" applyBorder="1" applyAlignment="1">
      <alignment horizontal="left" vertical="center" wrapText="1" indent="2"/>
    </xf>
    <xf numFmtId="0" fontId="0" fillId="0" borderId="3" xfId="0" applyFont="1" applyFill="1" applyBorder="1" applyAlignment="1">
      <alignment horizontal="left" vertical="center" wrapText="1" indent="2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/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left" vertical="center"/>
    </xf>
    <xf numFmtId="0" fontId="4" fillId="0" borderId="13" xfId="0" applyFont="1" applyFill="1" applyBorder="1" applyAlignment="1">
      <alignment horizontal="left" vertical="center" wrapText="1"/>
    </xf>
    <xf numFmtId="0" fontId="0" fillId="0" borderId="14" xfId="0" quotePrefix="1" applyNumberFormat="1" applyFont="1" applyFill="1" applyBorder="1" applyAlignment="1">
      <alignment horizontal="center" vertical="center"/>
    </xf>
    <xf numFmtId="164" fontId="0" fillId="0" borderId="11" xfId="0" quotePrefix="1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wrapText="1" indent="3"/>
    </xf>
    <xf numFmtId="164" fontId="0" fillId="0" borderId="12" xfId="0" quotePrefix="1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 wrapText="1"/>
    </xf>
    <xf numFmtId="164" fontId="7" fillId="0" borderId="10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 wrapText="1" indent="1"/>
    </xf>
    <xf numFmtId="0" fontId="0" fillId="0" borderId="13" xfId="0" applyFill="1" applyBorder="1" applyAlignment="1">
      <alignment horizontal="left" vertical="center" wrapText="1" indent="1"/>
    </xf>
    <xf numFmtId="0" fontId="3" fillId="0" borderId="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 wrapText="1" indent="3"/>
    </xf>
    <xf numFmtId="0" fontId="3" fillId="0" borderId="20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/>
    </xf>
    <xf numFmtId="164" fontId="7" fillId="0" borderId="22" xfId="0" applyNumberFormat="1" applyFont="1" applyFill="1" applyBorder="1" applyAlignment="1">
      <alignment horizontal="center" vertical="center"/>
    </xf>
    <xf numFmtId="164" fontId="0" fillId="0" borderId="23" xfId="0" applyNumberFormat="1" applyFont="1" applyFill="1" applyBorder="1" applyAlignment="1">
      <alignment horizontal="center" vertical="center"/>
    </xf>
    <xf numFmtId="0" fontId="0" fillId="0" borderId="23" xfId="0" quotePrefix="1" applyNumberFormat="1" applyFont="1" applyFill="1" applyBorder="1" applyAlignment="1">
      <alignment horizontal="center" vertical="center"/>
    </xf>
    <xf numFmtId="164" fontId="0" fillId="0" borderId="24" xfId="0" quotePrefix="1" applyNumberFormat="1" applyFont="1" applyFill="1" applyBorder="1" applyAlignment="1">
      <alignment horizontal="center" vertical="center"/>
    </xf>
    <xf numFmtId="164" fontId="0" fillId="0" borderId="24" xfId="0" applyNumberFormat="1" applyFont="1" applyFill="1" applyBorder="1" applyAlignment="1">
      <alignment horizontal="center" vertical="center"/>
    </xf>
    <xf numFmtId="164" fontId="0" fillId="0" borderId="25" xfId="0" quotePrefix="1" applyNumberFormat="1" applyFont="1" applyFill="1" applyBorder="1" applyAlignment="1">
      <alignment horizontal="center" vertical="center"/>
    </xf>
    <xf numFmtId="0" fontId="0" fillId="0" borderId="11" xfId="0" quotePrefix="1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/>
    </xf>
    <xf numFmtId="0" fontId="0" fillId="0" borderId="0" xfId="0" applyFill="1" applyAlignment="1"/>
    <xf numFmtId="164" fontId="0" fillId="0" borderId="0" xfId="0" applyNumberFormat="1" applyFont="1" applyFill="1" applyBorder="1" applyAlignment="1">
      <alignment horizontal="center"/>
    </xf>
    <xf numFmtId="164" fontId="7" fillId="0" borderId="27" xfId="0" applyNumberFormat="1" applyFont="1" applyFill="1" applyBorder="1" applyAlignment="1">
      <alignment horizontal="center" vertical="center"/>
    </xf>
    <xf numFmtId="164" fontId="0" fillId="0" borderId="28" xfId="0" applyNumberFormat="1" applyFont="1" applyFill="1" applyBorder="1" applyAlignment="1">
      <alignment horizontal="center" vertical="center"/>
    </xf>
    <xf numFmtId="0" fontId="0" fillId="0" borderId="28" xfId="0" quotePrefix="1" applyNumberFormat="1" applyFont="1" applyFill="1" applyBorder="1" applyAlignment="1">
      <alignment horizontal="center" vertical="center"/>
    </xf>
    <xf numFmtId="164" fontId="0" fillId="0" borderId="28" xfId="0" quotePrefix="1" applyNumberFormat="1" applyFont="1" applyFill="1" applyBorder="1" applyAlignment="1">
      <alignment horizontal="center" vertical="center"/>
    </xf>
    <xf numFmtId="164" fontId="0" fillId="0" borderId="29" xfId="0" quotePrefix="1" applyNumberFormat="1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/>
    </xf>
    <xf numFmtId="0" fontId="3" fillId="0" borderId="16" xfId="0" applyFont="1" applyFill="1" applyBorder="1" applyAlignment="1">
      <alignment horizontal="center" vertical="center"/>
    </xf>
    <xf numFmtId="0" fontId="7" fillId="0" borderId="17" xfId="0" quotePrefix="1" applyNumberFormat="1" applyFont="1" applyFill="1" applyBorder="1" applyAlignment="1">
      <alignment horizontal="center" vertical="center"/>
    </xf>
    <xf numFmtId="0" fontId="7" fillId="0" borderId="26" xfId="0" quotePrefix="1" applyNumberFormat="1" applyFont="1" applyFill="1" applyBorder="1" applyAlignment="1">
      <alignment horizontal="center" vertical="center"/>
    </xf>
    <xf numFmtId="0" fontId="0" fillId="0" borderId="17" xfId="0" quotePrefix="1" applyNumberFormat="1" applyFont="1" applyFill="1" applyBorder="1" applyAlignment="1">
      <alignment horizontal="center" vertical="center"/>
    </xf>
    <xf numFmtId="0" fontId="0" fillId="0" borderId="18" xfId="0" quotePrefix="1" applyNumberFormat="1" applyFont="1" applyFill="1" applyBorder="1" applyAlignment="1">
      <alignment horizontal="center" vertical="center"/>
    </xf>
    <xf numFmtId="0" fontId="0" fillId="0" borderId="24" xfId="0" quotePrefix="1" applyNumberFormat="1" applyFont="1" applyFill="1" applyBorder="1" applyAlignment="1">
      <alignment horizontal="center" vertical="center"/>
    </xf>
    <xf numFmtId="164" fontId="0" fillId="0" borderId="18" xfId="0" applyNumberFormat="1" applyFont="1" applyFill="1" applyBorder="1" applyAlignment="1">
      <alignment horizontal="center" vertical="center"/>
    </xf>
    <xf numFmtId="164" fontId="0" fillId="0" borderId="18" xfId="0" applyNumberFormat="1" applyFill="1" applyBorder="1" applyAlignment="1">
      <alignment horizontal="center" vertical="center"/>
    </xf>
    <xf numFmtId="164" fontId="0" fillId="0" borderId="19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6"/>
  <sheetViews>
    <sheetView tabSelected="1" topLeftCell="B1" zoomScaleNormal="100" zoomScaleSheetLayoutView="100" workbookViewId="0">
      <selection activeCell="I7" sqref="I7"/>
    </sheetView>
  </sheetViews>
  <sheetFormatPr defaultColWidth="9.140625" defaultRowHeight="12.75"/>
  <cols>
    <col min="1" max="1" width="6.140625" style="1" hidden="1" customWidth="1"/>
    <col min="2" max="2" width="69.5703125" style="1" customWidth="1"/>
    <col min="3" max="4" width="14.7109375" style="1" hidden="1" customWidth="1"/>
    <col min="5" max="5" width="14.7109375" style="1" customWidth="1"/>
    <col min="6" max="6" width="12.85546875" style="1" customWidth="1"/>
    <col min="7" max="8" width="14.7109375" style="1" hidden="1" customWidth="1"/>
    <col min="9" max="9" width="14.7109375" style="1" customWidth="1"/>
    <col min="10" max="10" width="12.140625" style="1" customWidth="1"/>
    <col min="11" max="12" width="14.7109375" style="1" hidden="1" customWidth="1"/>
    <col min="13" max="13" width="14.7109375" style="1" customWidth="1"/>
    <col min="14" max="14" width="13" style="1" customWidth="1"/>
    <col min="15" max="15" width="1.140625" style="1" customWidth="1"/>
    <col min="16" max="16384" width="9.140625" style="1"/>
  </cols>
  <sheetData>
    <row r="1" spans="1:14" ht="13.5" customHeight="1">
      <c r="J1" s="58"/>
      <c r="K1" s="13"/>
      <c r="L1" s="13"/>
      <c r="M1" s="13" t="s">
        <v>30</v>
      </c>
    </row>
    <row r="2" spans="1:14" ht="14.25" customHeight="1">
      <c r="J2" s="58"/>
      <c r="K2" s="13"/>
      <c r="L2" s="13"/>
      <c r="M2" s="13" t="s">
        <v>18</v>
      </c>
    </row>
    <row r="3" spans="1:14">
      <c r="G3" s="10"/>
      <c r="H3" s="10"/>
      <c r="I3" s="10"/>
      <c r="J3" s="10"/>
      <c r="K3" s="36"/>
      <c r="L3" s="36"/>
      <c r="M3" s="59"/>
      <c r="N3" s="59"/>
    </row>
    <row r="4" spans="1:14" ht="14.25" customHeight="1">
      <c r="G4" s="10"/>
      <c r="H4" s="10"/>
      <c r="I4" s="10"/>
      <c r="J4" s="10"/>
      <c r="K4" s="36"/>
      <c r="L4" s="36"/>
      <c r="M4" s="59"/>
      <c r="N4" s="59"/>
    </row>
    <row r="5" spans="1:14" ht="29.25" customHeight="1">
      <c r="G5" s="10"/>
      <c r="H5" s="10"/>
      <c r="I5" s="10"/>
      <c r="J5" s="10"/>
      <c r="K5" s="37"/>
      <c r="L5" s="37"/>
    </row>
    <row r="6" spans="1:14" ht="14.25" customHeight="1">
      <c r="J6" s="37"/>
      <c r="K6" s="37"/>
      <c r="L6" s="37"/>
      <c r="M6" s="1" t="s">
        <v>23</v>
      </c>
    </row>
    <row r="7" spans="1:14" ht="14.25" customHeight="1">
      <c r="J7" s="37"/>
      <c r="K7" s="10"/>
      <c r="L7" s="10"/>
      <c r="M7" s="10"/>
      <c r="N7" s="37"/>
    </row>
    <row r="8" spans="1:14" ht="14.25" customHeight="1">
      <c r="J8" s="37"/>
      <c r="K8" s="37"/>
      <c r="L8" s="37"/>
      <c r="M8" s="37"/>
      <c r="N8" s="37"/>
    </row>
    <row r="9" spans="1:14" ht="21" customHeight="1">
      <c r="J9" s="37"/>
      <c r="K9" s="37"/>
      <c r="L9" s="37"/>
      <c r="M9" s="37"/>
      <c r="N9" s="37"/>
    </row>
    <row r="10" spans="1:14" ht="35.25" customHeight="1">
      <c r="B10" s="47" t="s">
        <v>17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</row>
    <row r="11" spans="1:14" ht="14.25" customHeight="1">
      <c r="B11" s="9"/>
      <c r="C11" s="11"/>
      <c r="D11" s="11"/>
      <c r="E11" s="11"/>
      <c r="F11" s="11"/>
      <c r="G11" s="12"/>
      <c r="H11" s="12"/>
      <c r="I11" s="12"/>
      <c r="J11" s="12"/>
      <c r="K11" s="12"/>
      <c r="L11" s="12"/>
      <c r="M11" s="12"/>
      <c r="N11" s="12"/>
    </row>
    <row r="12" spans="1:14" ht="21.75" customHeight="1">
      <c r="B12" s="48" t="s">
        <v>2</v>
      </c>
      <c r="C12" s="51" t="s">
        <v>5</v>
      </c>
      <c r="D12" s="52"/>
      <c r="E12" s="52"/>
      <c r="F12" s="53"/>
      <c r="G12" s="51" t="s">
        <v>6</v>
      </c>
      <c r="H12" s="52"/>
      <c r="I12" s="52"/>
      <c r="J12" s="53"/>
      <c r="K12" s="51" t="s">
        <v>7</v>
      </c>
      <c r="L12" s="52"/>
      <c r="M12" s="52"/>
      <c r="N12" s="53"/>
    </row>
    <row r="13" spans="1:14" ht="43.5" customHeight="1">
      <c r="B13" s="49"/>
      <c r="C13" s="27" t="s">
        <v>4</v>
      </c>
      <c r="D13" s="45" t="s">
        <v>22</v>
      </c>
      <c r="E13" s="44" t="s">
        <v>25</v>
      </c>
      <c r="F13" s="46" t="s">
        <v>8</v>
      </c>
      <c r="G13" s="27" t="s">
        <v>4</v>
      </c>
      <c r="H13" s="45" t="s">
        <v>22</v>
      </c>
      <c r="I13" s="44" t="s">
        <v>25</v>
      </c>
      <c r="J13" s="46" t="s">
        <v>8</v>
      </c>
      <c r="K13" s="27" t="s">
        <v>4</v>
      </c>
      <c r="L13" s="45" t="s">
        <v>22</v>
      </c>
      <c r="M13" s="44" t="s">
        <v>25</v>
      </c>
      <c r="N13" s="46" t="s">
        <v>8</v>
      </c>
    </row>
    <row r="14" spans="1:14" ht="27" hidden="1" customHeight="1">
      <c r="A14" s="4"/>
      <c r="B14" s="50"/>
      <c r="C14" s="54" t="s">
        <v>4</v>
      </c>
      <c r="D14" s="55"/>
      <c r="E14" s="55"/>
      <c r="F14" s="56"/>
      <c r="G14" s="54" t="s">
        <v>4</v>
      </c>
      <c r="H14" s="55"/>
      <c r="I14" s="55"/>
      <c r="J14" s="56"/>
      <c r="K14" s="54" t="s">
        <v>4</v>
      </c>
      <c r="L14" s="57"/>
      <c r="M14" s="57"/>
      <c r="N14" s="56"/>
    </row>
    <row r="15" spans="1:14" s="6" customFormat="1" ht="12.75" customHeight="1">
      <c r="A15" s="5"/>
      <c r="B15" s="23">
        <v>1</v>
      </c>
      <c r="C15" s="24">
        <v>2</v>
      </c>
      <c r="D15" s="28"/>
      <c r="E15" s="28">
        <v>2</v>
      </c>
      <c r="F15" s="60">
        <v>3</v>
      </c>
      <c r="G15" s="24">
        <v>4</v>
      </c>
      <c r="H15" s="28"/>
      <c r="I15" s="28">
        <v>4</v>
      </c>
      <c r="J15" s="60">
        <v>5</v>
      </c>
      <c r="K15" s="24">
        <v>6</v>
      </c>
      <c r="L15" s="26"/>
      <c r="M15" s="26">
        <v>6</v>
      </c>
      <c r="N15" s="60">
        <v>7</v>
      </c>
    </row>
    <row r="16" spans="1:14" ht="32.25" customHeight="1">
      <c r="B16" s="19" t="s">
        <v>12</v>
      </c>
      <c r="C16" s="20">
        <f>C21+C30</f>
        <v>12034827.999999998</v>
      </c>
      <c r="D16" s="29">
        <f>D21+D30</f>
        <v>0</v>
      </c>
      <c r="E16" s="29">
        <f>E21+E30</f>
        <v>12034828</v>
      </c>
      <c r="F16" s="61" t="s">
        <v>13</v>
      </c>
      <c r="G16" s="20">
        <f>G21+G30</f>
        <v>683955.10000000149</v>
      </c>
      <c r="H16" s="29">
        <f>H21+H30</f>
        <v>1732422.4</v>
      </c>
      <c r="I16" s="29">
        <f>I21+I30</f>
        <v>2416377.5</v>
      </c>
      <c r="J16" s="61" t="s">
        <v>13</v>
      </c>
      <c r="K16" s="20">
        <f>K21+K30</f>
        <v>-75196.599999997765</v>
      </c>
      <c r="L16" s="39">
        <f>L21+L30</f>
        <v>1732422.5</v>
      </c>
      <c r="M16" s="29">
        <f>M21+M30</f>
        <v>1657225.8999999985</v>
      </c>
      <c r="N16" s="62" t="s">
        <v>13</v>
      </c>
    </row>
    <row r="17" spans="2:14" ht="17.25" customHeight="1">
      <c r="B17" s="14" t="s">
        <v>3</v>
      </c>
      <c r="C17" s="2"/>
      <c r="D17" s="30"/>
      <c r="E17" s="30"/>
      <c r="F17" s="63"/>
      <c r="G17" s="2"/>
      <c r="H17" s="30"/>
      <c r="I17" s="30"/>
      <c r="J17" s="63"/>
      <c r="K17" s="3"/>
      <c r="L17" s="40"/>
      <c r="M17" s="33"/>
      <c r="N17" s="64"/>
    </row>
    <row r="18" spans="2:14" ht="23.25" customHeight="1">
      <c r="B18" s="21" t="s">
        <v>19</v>
      </c>
      <c r="C18" s="15" t="s">
        <v>13</v>
      </c>
      <c r="D18" s="31" t="s">
        <v>13</v>
      </c>
      <c r="E18" s="31" t="s">
        <v>13</v>
      </c>
      <c r="F18" s="63" t="s">
        <v>13</v>
      </c>
      <c r="G18" s="15" t="s">
        <v>13</v>
      </c>
      <c r="H18" s="31" t="s">
        <v>13</v>
      </c>
      <c r="I18" s="31" t="s">
        <v>13</v>
      </c>
      <c r="J18" s="63" t="s">
        <v>13</v>
      </c>
      <c r="K18" s="35" t="s">
        <v>13</v>
      </c>
      <c r="L18" s="41" t="s">
        <v>13</v>
      </c>
      <c r="M18" s="65" t="s">
        <v>13</v>
      </c>
      <c r="N18" s="64" t="s">
        <v>13</v>
      </c>
    </row>
    <row r="19" spans="2:14" ht="20.25" customHeight="1">
      <c r="B19" s="7" t="s">
        <v>0</v>
      </c>
      <c r="C19" s="16" t="s">
        <v>13</v>
      </c>
      <c r="D19" s="32" t="s">
        <v>13</v>
      </c>
      <c r="E19" s="32" t="s">
        <v>13</v>
      </c>
      <c r="F19" s="63" t="s">
        <v>13</v>
      </c>
      <c r="G19" s="16" t="s">
        <v>13</v>
      </c>
      <c r="H19" s="32" t="s">
        <v>13</v>
      </c>
      <c r="I19" s="32" t="s">
        <v>13</v>
      </c>
      <c r="J19" s="63" t="s">
        <v>13</v>
      </c>
      <c r="K19" s="16" t="s">
        <v>13</v>
      </c>
      <c r="L19" s="42" t="s">
        <v>13</v>
      </c>
      <c r="M19" s="32" t="s">
        <v>13</v>
      </c>
      <c r="N19" s="64" t="s">
        <v>13</v>
      </c>
    </row>
    <row r="20" spans="2:14" ht="23.25" customHeight="1">
      <c r="B20" s="7" t="s">
        <v>1</v>
      </c>
      <c r="C20" s="16" t="s">
        <v>13</v>
      </c>
      <c r="D20" s="32" t="s">
        <v>13</v>
      </c>
      <c r="E20" s="32" t="s">
        <v>13</v>
      </c>
      <c r="F20" s="63" t="s">
        <v>13</v>
      </c>
      <c r="G20" s="16" t="s">
        <v>13</v>
      </c>
      <c r="H20" s="32" t="s">
        <v>13</v>
      </c>
      <c r="I20" s="32" t="s">
        <v>13</v>
      </c>
      <c r="J20" s="63" t="s">
        <v>13</v>
      </c>
      <c r="K20" s="16" t="s">
        <v>13</v>
      </c>
      <c r="L20" s="42" t="s">
        <v>13</v>
      </c>
      <c r="M20" s="32" t="s">
        <v>13</v>
      </c>
      <c r="N20" s="64" t="s">
        <v>13</v>
      </c>
    </row>
    <row r="21" spans="2:14" ht="25.5" customHeight="1">
      <c r="B21" s="21" t="s">
        <v>21</v>
      </c>
      <c r="C21" s="3">
        <f>C22-C24</f>
        <v>-1154948.2999999989</v>
      </c>
      <c r="D21" s="33">
        <f>D22-D24</f>
        <v>1154948.3</v>
      </c>
      <c r="E21" s="33">
        <f>E22-E24</f>
        <v>0</v>
      </c>
      <c r="F21" s="63" t="s">
        <v>13</v>
      </c>
      <c r="G21" s="3">
        <f>G22-G24</f>
        <v>-2309896.5999999978</v>
      </c>
      <c r="H21" s="33">
        <f>H22-H24</f>
        <v>1732422.4</v>
      </c>
      <c r="I21" s="33">
        <f>I22-I24</f>
        <v>-577474.19999999925</v>
      </c>
      <c r="J21" s="63" t="s">
        <v>13</v>
      </c>
      <c r="K21" s="3">
        <f>K22-K24</f>
        <v>-2309896.5999999978</v>
      </c>
      <c r="L21" s="40">
        <f>L22-L24</f>
        <v>1732422.5</v>
      </c>
      <c r="M21" s="33">
        <f>M22-M24</f>
        <v>-577474.10000000149</v>
      </c>
      <c r="N21" s="64" t="s">
        <v>13</v>
      </c>
    </row>
    <row r="22" spans="2:14" ht="23.25" customHeight="1">
      <c r="B22" s="7" t="s">
        <v>0</v>
      </c>
      <c r="C22" s="3">
        <f>C23</f>
        <v>12987985</v>
      </c>
      <c r="D22" s="33">
        <f>D23</f>
        <v>0</v>
      </c>
      <c r="E22" s="33">
        <f>E23</f>
        <v>12987985</v>
      </c>
      <c r="F22" s="66" t="s">
        <v>5</v>
      </c>
      <c r="G22" s="3">
        <f>G23</f>
        <v>27944558.5</v>
      </c>
      <c r="H22" s="33">
        <f>H23</f>
        <v>0</v>
      </c>
      <c r="I22" s="33">
        <f>I23</f>
        <v>27944558.5</v>
      </c>
      <c r="J22" s="67" t="s">
        <v>6</v>
      </c>
      <c r="K22" s="3">
        <f>K23</f>
        <v>30343515.100000001</v>
      </c>
      <c r="L22" s="40">
        <f>L23</f>
        <v>0</v>
      </c>
      <c r="M22" s="33">
        <f>M23</f>
        <v>30343515.100000001</v>
      </c>
      <c r="N22" s="67" t="s">
        <v>7</v>
      </c>
    </row>
    <row r="23" spans="2:14" ht="30.75" customHeight="1">
      <c r="B23" s="17" t="s">
        <v>9</v>
      </c>
      <c r="C23" s="3">
        <f>25904950.8-12916965.8</f>
        <v>12987985</v>
      </c>
      <c r="D23" s="33"/>
      <c r="E23" s="33">
        <f>C23+D23</f>
        <v>12987985</v>
      </c>
      <c r="F23" s="66" t="s">
        <v>5</v>
      </c>
      <c r="G23" s="3">
        <v>27944558.5</v>
      </c>
      <c r="H23" s="33"/>
      <c r="I23" s="33">
        <f>G23+H23</f>
        <v>27944558.5</v>
      </c>
      <c r="J23" s="67" t="s">
        <v>6</v>
      </c>
      <c r="K23" s="3">
        <v>30343515.100000001</v>
      </c>
      <c r="L23" s="40"/>
      <c r="M23" s="33">
        <f>K23+L23</f>
        <v>30343515.100000001</v>
      </c>
      <c r="N23" s="67" t="s">
        <v>7</v>
      </c>
    </row>
    <row r="24" spans="2:14" ht="22.5" customHeight="1">
      <c r="B24" s="7" t="s">
        <v>1</v>
      </c>
      <c r="C24" s="3">
        <f>SUM(C25:C29)</f>
        <v>14142933.299999999</v>
      </c>
      <c r="D24" s="33">
        <f>SUM(D25:D29)</f>
        <v>-1154948.3</v>
      </c>
      <c r="E24" s="33">
        <f>SUM(E25:E29)</f>
        <v>12987985</v>
      </c>
      <c r="F24" s="66" t="s">
        <v>13</v>
      </c>
      <c r="G24" s="3">
        <f>SUM(G25:G29)</f>
        <v>30254455.099999998</v>
      </c>
      <c r="H24" s="33">
        <f>SUM(H25:H29)</f>
        <v>-1732422.4</v>
      </c>
      <c r="I24" s="33">
        <f>SUM(I25:I29)</f>
        <v>28522032.699999999</v>
      </c>
      <c r="J24" s="66" t="s">
        <v>13</v>
      </c>
      <c r="K24" s="3">
        <f>SUM(K25:K29)</f>
        <v>32653411.699999999</v>
      </c>
      <c r="L24" s="40">
        <f>SUM(L25:L29)</f>
        <v>-1732422.5</v>
      </c>
      <c r="M24" s="33">
        <f>SUM(M25:M29)</f>
        <v>30920989.200000003</v>
      </c>
      <c r="N24" s="66" t="s">
        <v>13</v>
      </c>
    </row>
    <row r="25" spans="2:14" ht="30" customHeight="1">
      <c r="B25" s="17" t="s">
        <v>10</v>
      </c>
      <c r="C25" s="3">
        <f>C23</f>
        <v>12987985</v>
      </c>
      <c r="D25" s="33">
        <f>D23</f>
        <v>0</v>
      </c>
      <c r="E25" s="33">
        <f>E23</f>
        <v>12987985</v>
      </c>
      <c r="F25" s="66" t="s">
        <v>13</v>
      </c>
      <c r="G25" s="3">
        <f>G23</f>
        <v>27944558.5</v>
      </c>
      <c r="H25" s="33">
        <f>H23</f>
        <v>0</v>
      </c>
      <c r="I25" s="33">
        <f>I23</f>
        <v>27944558.5</v>
      </c>
      <c r="J25" s="66" t="s">
        <v>13</v>
      </c>
      <c r="K25" s="3">
        <f>K23</f>
        <v>30343515.100000001</v>
      </c>
      <c r="L25" s="40">
        <f>L23</f>
        <v>0</v>
      </c>
      <c r="M25" s="33">
        <f>M23</f>
        <v>30343515.100000001</v>
      </c>
      <c r="N25" s="66" t="s">
        <v>13</v>
      </c>
    </row>
    <row r="26" spans="2:14" ht="89.25" customHeight="1">
      <c r="B26" s="25" t="s">
        <v>26</v>
      </c>
      <c r="C26" s="3">
        <v>30000</v>
      </c>
      <c r="D26" s="33">
        <v>-30000</v>
      </c>
      <c r="E26" s="33">
        <f>C26+D26</f>
        <v>0</v>
      </c>
      <c r="F26" s="66" t="s">
        <v>13</v>
      </c>
      <c r="G26" s="3">
        <v>60000</v>
      </c>
      <c r="H26" s="33">
        <v>-45000</v>
      </c>
      <c r="I26" s="33">
        <f>G26+H26</f>
        <v>15000</v>
      </c>
      <c r="J26" s="66" t="s">
        <v>13</v>
      </c>
      <c r="K26" s="3">
        <v>60000</v>
      </c>
      <c r="L26" s="40">
        <v>-45000</v>
      </c>
      <c r="M26" s="33">
        <f>K26+L26</f>
        <v>15000</v>
      </c>
      <c r="N26" s="66" t="s">
        <v>13</v>
      </c>
    </row>
    <row r="27" spans="2:14" ht="81.75" customHeight="1">
      <c r="B27" s="25" t="s">
        <v>27</v>
      </c>
      <c r="C27" s="3">
        <v>507648.4</v>
      </c>
      <c r="D27" s="33">
        <v>-507648.4</v>
      </c>
      <c r="E27" s="33">
        <f>C27+D27</f>
        <v>0</v>
      </c>
      <c r="F27" s="66" t="s">
        <v>13</v>
      </c>
      <c r="G27" s="3">
        <v>1015296.8</v>
      </c>
      <c r="H27" s="33">
        <v>-761472.6</v>
      </c>
      <c r="I27" s="33">
        <f>G27+H27</f>
        <v>253824.20000000007</v>
      </c>
      <c r="J27" s="66" t="s">
        <v>13</v>
      </c>
      <c r="K27" s="3">
        <v>1015296.8</v>
      </c>
      <c r="L27" s="40">
        <v>-761472.6</v>
      </c>
      <c r="M27" s="33">
        <f>K27+L27</f>
        <v>253824.20000000007</v>
      </c>
      <c r="N27" s="66" t="s">
        <v>13</v>
      </c>
    </row>
    <row r="28" spans="2:14" ht="87" customHeight="1">
      <c r="B28" s="25" t="s">
        <v>28</v>
      </c>
      <c r="C28" s="3">
        <v>579939.19999999995</v>
      </c>
      <c r="D28" s="33">
        <v>-579939.19999999995</v>
      </c>
      <c r="E28" s="33">
        <f>C28+D28</f>
        <v>0</v>
      </c>
      <c r="F28" s="66" t="s">
        <v>13</v>
      </c>
      <c r="G28" s="3">
        <v>1159878.3999999999</v>
      </c>
      <c r="H28" s="33">
        <v>-869908.8</v>
      </c>
      <c r="I28" s="33">
        <f>G28+H28</f>
        <v>289969.59999999986</v>
      </c>
      <c r="J28" s="66" t="s">
        <v>13</v>
      </c>
      <c r="K28" s="3">
        <v>1159878.3999999999</v>
      </c>
      <c r="L28" s="40">
        <v>-869908.8</v>
      </c>
      <c r="M28" s="33">
        <f>K28+L28</f>
        <v>289969.59999999986</v>
      </c>
      <c r="N28" s="66" t="s">
        <v>13</v>
      </c>
    </row>
    <row r="29" spans="2:14" ht="85.5" customHeight="1">
      <c r="B29" s="25" t="s">
        <v>29</v>
      </c>
      <c r="C29" s="3">
        <v>37360.699999999997</v>
      </c>
      <c r="D29" s="33">
        <v>-37360.699999999997</v>
      </c>
      <c r="E29" s="33">
        <f>C29+D29</f>
        <v>0</v>
      </c>
      <c r="F29" s="66" t="s">
        <v>13</v>
      </c>
      <c r="G29" s="3">
        <v>74721.399999999994</v>
      </c>
      <c r="H29" s="33">
        <v>-56041</v>
      </c>
      <c r="I29" s="33">
        <f>G29+H29</f>
        <v>18680.399999999994</v>
      </c>
      <c r="J29" s="66" t="s">
        <v>13</v>
      </c>
      <c r="K29" s="3">
        <v>74721.399999999994</v>
      </c>
      <c r="L29" s="40">
        <v>-56041.1</v>
      </c>
      <c r="M29" s="33">
        <f>K29+L29</f>
        <v>18680.299999999996</v>
      </c>
      <c r="N29" s="66" t="s">
        <v>13</v>
      </c>
    </row>
    <row r="30" spans="2:14" ht="24" customHeight="1">
      <c r="B30" s="21" t="s">
        <v>11</v>
      </c>
      <c r="C30" s="3">
        <f>C31-C32</f>
        <v>13189776.299999997</v>
      </c>
      <c r="D30" s="33">
        <f>D31-D32</f>
        <v>-1154948.2999999998</v>
      </c>
      <c r="E30" s="33">
        <f>E31-E32</f>
        <v>12034828</v>
      </c>
      <c r="F30" s="66" t="s">
        <v>13</v>
      </c>
      <c r="G30" s="3">
        <f>G31-G32</f>
        <v>2993851.6999999993</v>
      </c>
      <c r="H30" s="33">
        <f>H31-H32</f>
        <v>0</v>
      </c>
      <c r="I30" s="33">
        <f>I31-I32</f>
        <v>2993851.6999999993</v>
      </c>
      <c r="J30" s="66" t="s">
        <v>13</v>
      </c>
      <c r="K30" s="3">
        <f>K31-K32</f>
        <v>2234700</v>
      </c>
      <c r="L30" s="40">
        <f>L31-L32</f>
        <v>0</v>
      </c>
      <c r="M30" s="33">
        <f>M31-M32</f>
        <v>2234700</v>
      </c>
      <c r="N30" s="66" t="s">
        <v>13</v>
      </c>
    </row>
    <row r="31" spans="2:14" ht="20.25" customHeight="1">
      <c r="B31" s="7" t="s">
        <v>0</v>
      </c>
      <c r="C31" s="3">
        <v>56889776.299999997</v>
      </c>
      <c r="D31" s="33">
        <v>4845051.7</v>
      </c>
      <c r="E31" s="33">
        <f>C31+D31</f>
        <v>61734828</v>
      </c>
      <c r="F31" s="66" t="s">
        <v>14</v>
      </c>
      <c r="G31" s="3">
        <v>16093795.699999999</v>
      </c>
      <c r="H31" s="33"/>
      <c r="I31" s="33">
        <f>G31+H31</f>
        <v>16093795.699999999</v>
      </c>
      <c r="J31" s="66" t="s">
        <v>15</v>
      </c>
      <c r="K31" s="3">
        <v>4734700</v>
      </c>
      <c r="L31" s="33"/>
      <c r="M31" s="33">
        <f>K31+L31</f>
        <v>4734700</v>
      </c>
      <c r="N31" s="66" t="s">
        <v>16</v>
      </c>
    </row>
    <row r="32" spans="2:14" ht="20.25" customHeight="1">
      <c r="B32" s="7" t="s">
        <v>1</v>
      </c>
      <c r="C32" s="3">
        <f>15500000+28200000</f>
        <v>43700000</v>
      </c>
      <c r="D32" s="33">
        <v>6000000</v>
      </c>
      <c r="E32" s="33">
        <f>C32+D32</f>
        <v>49700000</v>
      </c>
      <c r="F32" s="66" t="s">
        <v>13</v>
      </c>
      <c r="G32" s="3">
        <v>13099944</v>
      </c>
      <c r="H32" s="33"/>
      <c r="I32" s="33">
        <f>G32+H32</f>
        <v>13099944</v>
      </c>
      <c r="J32" s="66" t="s">
        <v>13</v>
      </c>
      <c r="K32" s="3">
        <v>2500000</v>
      </c>
      <c r="L32" s="33"/>
      <c r="M32" s="33">
        <f>K32+L32</f>
        <v>2500000</v>
      </c>
      <c r="N32" s="66" t="s">
        <v>13</v>
      </c>
    </row>
    <row r="33" spans="2:15" ht="23.25" customHeight="1">
      <c r="B33" s="22" t="s">
        <v>20</v>
      </c>
      <c r="C33" s="15" t="s">
        <v>13</v>
      </c>
      <c r="D33" s="31" t="s">
        <v>13</v>
      </c>
      <c r="E33" s="31" t="s">
        <v>13</v>
      </c>
      <c r="F33" s="66" t="s">
        <v>13</v>
      </c>
      <c r="G33" s="15" t="s">
        <v>13</v>
      </c>
      <c r="H33" s="31" t="s">
        <v>13</v>
      </c>
      <c r="I33" s="31" t="s">
        <v>13</v>
      </c>
      <c r="J33" s="66" t="s">
        <v>13</v>
      </c>
      <c r="K33" s="35" t="s">
        <v>13</v>
      </c>
      <c r="L33" s="41" t="s">
        <v>13</v>
      </c>
      <c r="M33" s="65" t="s">
        <v>13</v>
      </c>
      <c r="N33" s="66" t="s">
        <v>13</v>
      </c>
    </row>
    <row r="34" spans="2:15" ht="20.25" customHeight="1">
      <c r="B34" s="7" t="s">
        <v>0</v>
      </c>
      <c r="C34" s="16" t="s">
        <v>13</v>
      </c>
      <c r="D34" s="32" t="s">
        <v>13</v>
      </c>
      <c r="E34" s="32" t="s">
        <v>13</v>
      </c>
      <c r="F34" s="66" t="s">
        <v>13</v>
      </c>
      <c r="G34" s="16" t="s">
        <v>13</v>
      </c>
      <c r="H34" s="32" t="s">
        <v>13</v>
      </c>
      <c r="I34" s="32" t="s">
        <v>13</v>
      </c>
      <c r="J34" s="66" t="s">
        <v>13</v>
      </c>
      <c r="K34" s="16" t="s">
        <v>13</v>
      </c>
      <c r="L34" s="42" t="s">
        <v>13</v>
      </c>
      <c r="M34" s="32" t="s">
        <v>13</v>
      </c>
      <c r="N34" s="66" t="s">
        <v>13</v>
      </c>
    </row>
    <row r="35" spans="2:15" ht="24" customHeight="1">
      <c r="B35" s="8" t="s">
        <v>1</v>
      </c>
      <c r="C35" s="18" t="s">
        <v>13</v>
      </c>
      <c r="D35" s="34" t="s">
        <v>13</v>
      </c>
      <c r="E35" s="34" t="s">
        <v>13</v>
      </c>
      <c r="F35" s="68" t="s">
        <v>13</v>
      </c>
      <c r="G35" s="18" t="s">
        <v>13</v>
      </c>
      <c r="H35" s="34" t="s">
        <v>13</v>
      </c>
      <c r="I35" s="34" t="s">
        <v>13</v>
      </c>
      <c r="J35" s="68" t="s">
        <v>13</v>
      </c>
      <c r="K35" s="18" t="s">
        <v>13</v>
      </c>
      <c r="L35" s="43" t="s">
        <v>13</v>
      </c>
      <c r="M35" s="34" t="s">
        <v>13</v>
      </c>
      <c r="N35" s="68" t="s">
        <v>13</v>
      </c>
      <c r="O35" s="38" t="s">
        <v>24</v>
      </c>
    </row>
    <row r="36" spans="2:15" ht="13.5" customHeight="1"/>
  </sheetData>
  <mergeCells count="10">
    <mergeCell ref="M3:N3"/>
    <mergeCell ref="M4:N4"/>
    <mergeCell ref="B10:N10"/>
    <mergeCell ref="B12:B14"/>
    <mergeCell ref="C12:F12"/>
    <mergeCell ref="G12:J12"/>
    <mergeCell ref="K12:N12"/>
    <mergeCell ref="C14:F14"/>
    <mergeCell ref="G14:J14"/>
    <mergeCell ref="K14:N14"/>
  </mergeCells>
  <phoneticPr fontId="3" type="noConversion"/>
  <pageMargins left="0.6692913385826772" right="0.55118110236220474" top="0.78740157480314965" bottom="0.78740157480314965" header="0.51181102362204722" footer="0.51181102362204722"/>
  <pageSetup paperSize="9" scale="89" fitToWidth="0" fitToHeight="0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minfin user</cp:lastModifiedBy>
  <cp:lastPrinted>2020-09-03T08:40:27Z</cp:lastPrinted>
  <dcterms:created xsi:type="dcterms:W3CDTF">2000-09-19T07:45:36Z</dcterms:created>
  <dcterms:modified xsi:type="dcterms:W3CDTF">2020-11-20T08:37:06Z</dcterms:modified>
</cp:coreProperties>
</file>