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Лист1!$7:$10</definedName>
    <definedName name="_xlnm.Print_Area" localSheetId="0">Лист1!$B$1:$O$30</definedName>
  </definedNames>
  <calcPr calcId="125725"/>
</workbook>
</file>

<file path=xl/calcChain.xml><?xml version="1.0" encoding="utf-8"?>
<calcChain xmlns="http://schemas.openxmlformats.org/spreadsheetml/2006/main">
  <c r="M27" i="2"/>
  <c r="M26"/>
  <c r="L25"/>
  <c r="M24"/>
  <c r="M23"/>
  <c r="M22"/>
  <c r="M21"/>
  <c r="L20"/>
  <c r="L19" s="1"/>
  <c r="M18"/>
  <c r="M20" s="1"/>
  <c r="M17"/>
  <c r="L17"/>
  <c r="L16" s="1"/>
  <c r="L11" s="1"/>
  <c r="I27"/>
  <c r="I26"/>
  <c r="H25"/>
  <c r="I24"/>
  <c r="I23"/>
  <c r="I22"/>
  <c r="I21"/>
  <c r="H20"/>
  <c r="H19" s="1"/>
  <c r="I18"/>
  <c r="I20" s="1"/>
  <c r="H17"/>
  <c r="E27"/>
  <c r="E24"/>
  <c r="E23"/>
  <c r="E22"/>
  <c r="E21"/>
  <c r="D20"/>
  <c r="D19" s="1"/>
  <c r="D17"/>
  <c r="D25"/>
  <c r="E26"/>
  <c r="E25" s="1"/>
  <c r="C27"/>
  <c r="C18"/>
  <c r="C20" s="1"/>
  <c r="G20"/>
  <c r="M25" l="1"/>
  <c r="M19"/>
  <c r="I19"/>
  <c r="E18"/>
  <c r="I17"/>
  <c r="I25"/>
  <c r="H16"/>
  <c r="H11" s="1"/>
  <c r="M16"/>
  <c r="M11" s="1"/>
  <c r="D16"/>
  <c r="D11" s="1"/>
  <c r="K25"/>
  <c r="G25"/>
  <c r="C25"/>
  <c r="K20"/>
  <c r="K19" s="1"/>
  <c r="G19"/>
  <c r="I16" l="1"/>
  <c r="I11" s="1"/>
  <c r="E17"/>
  <c r="E20"/>
  <c r="E19" s="1"/>
  <c r="C19"/>
  <c r="K17"/>
  <c r="G17"/>
  <c r="C17"/>
  <c r="E16" l="1"/>
  <c r="E11" s="1"/>
  <c r="C16"/>
  <c r="C11" s="1"/>
  <c r="K16"/>
  <c r="K11" s="1"/>
  <c r="G16" l="1"/>
  <c r="G11" l="1"/>
</calcChain>
</file>

<file path=xl/sharedStrings.xml><?xml version="1.0" encoding="utf-8"?>
<sst xmlns="http://schemas.openxmlformats.org/spreadsheetml/2006/main" count="154" uniqueCount="30">
  <si>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</si>
  <si>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</si>
  <si>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</si>
  <si>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</si>
  <si>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</si>
  <si>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2020 год</t>
  </si>
  <si>
    <t>2021 год</t>
  </si>
  <si>
    <t>2022 год</t>
  </si>
  <si>
    <t>Предельный срок погашения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</si>
  <si>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</si>
  <si>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</si>
  <si>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</si>
  <si>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</si>
  <si>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</si>
  <si>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</si>
  <si>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2024 год</t>
  </si>
  <si>
    <t>2025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</si>
  <si>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</si>
  <si>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</si>
  <si>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Кредиты из других бюджетов бюджетной системы Российской Федерации</t>
  </si>
  <si>
    <t>Предлагаемые изменения</t>
  </si>
  <si>
    <t>Сумма с учетом предлагаемых изменений</t>
  </si>
  <si>
    <t>(тыс. рублей)</t>
  </si>
  <si>
    <t xml:space="preserve">              к пояснительной записке</t>
  </si>
  <si>
    <t>Предлагаемое изменение программы государственных внутренних заимствований Архангельской области 
на 2020 год и на плановый период 2021 и 2022 годов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</si>
  <si>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</si>
  <si>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</si>
  <si>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</si>
  <si>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</si>
  <si>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          Приложение № 6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</si>
</sst>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8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164" fontId="0" fillId="0" borderId="14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1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7" xfId="0" quotePrefix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14" xfId="0" quotePrefix="1" applyNumberFormat="1" applyFont="1" applyFill="1" applyBorder="1" applyAlignment="1">
      <alignment horizontal="center" vertical="center"/>
    </xf>
    <xf numFmtId="164" fontId="0" fillId="0" borderId="11" xfId="0" quotePrefix="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164" fontId="0" fillId="0" borderId="12" xfId="0" quotePrefix="1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164" fontId="7" fillId="0" borderId="10" xfId="0" applyNumberFormat="1" applyFont="1" applyFill="1" applyBorder="1" applyAlignment="1">
      <alignment horizontal="center" vertical="center"/>
    </xf>
    <xf numFmtId="0" fontId="7" fillId="0" borderId="17" xfId="0" quotePrefix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1"/>
    </xf>
    <xf numFmtId="0" fontId="0" fillId="0" borderId="13" xfId="0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3"/>
    </xf>
    <xf numFmtId="164" fontId="0" fillId="0" borderId="18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0" fontId="0" fillId="0" borderId="23" xfId="0" quotePrefix="1" applyNumberFormat="1" applyFont="1" applyFill="1" applyBorder="1" applyAlignment="1">
      <alignment horizontal="center" vertical="center"/>
    </xf>
    <xf numFmtId="164" fontId="0" fillId="0" borderId="24" xfId="0" quotePrefix="1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0" fillId="0" borderId="25" xfId="0" quotePrefix="1" applyNumberFormat="1" applyFont="1" applyFill="1" applyBorder="1" applyAlignment="1">
      <alignment horizontal="center" vertical="center"/>
    </xf>
    <xf numFmtId="0" fontId="7" fillId="0" borderId="26" xfId="0" quotePrefix="1" applyNumberFormat="1" applyFont="1" applyFill="1" applyBorder="1" applyAlignment="1">
      <alignment horizontal="center" vertical="center"/>
    </xf>
    <xf numFmtId="0" fontId="0" fillId="0" borderId="18" xfId="0" quotePrefix="1" applyNumberFormat="1" applyFont="1" applyFill="1" applyBorder="1" applyAlignment="1">
      <alignment horizontal="center" vertical="center"/>
    </xf>
    <xf numFmtId="0" fontId="0" fillId="0" borderId="11" xfId="0" quotePrefix="1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27" xfId="0" applyFill="1" applyBorder="1"/>
    <xf numFmtId="0" fontId="3" fillId="0" borderId="27" xfId="0" applyFont="1" applyFill="1" applyBorder="1" applyAlignment="1">
      <alignment horizontal="center"/>
    </xf>
    <xf numFmtId="164" fontId="0" fillId="0" borderId="27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wrapText="1"/>
    </xf>
    <xf numFmtId="0" fontId="0" fillId="0" borderId="24" xfId="0" quotePrefix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view="pageBreakPreview" topLeftCell="B1" zoomScaleNormal="100" zoomScaleSheetLayoutView="100" workbookViewId="0">
      <selection activeCell="H15" sqref="H15"/>
    </sheetView>
  </sheetViews>
  <sheetFormatPr defaultColWidth="9.140625" defaultRowHeight="12.75"/>
  <cols>
    <col min="1" max="1" width="6.140625" style="1" hidden="1" customWidth="1"/>
    <col min="2" max="2" width="69.5703125" style="1" customWidth="1"/>
    <col min="3" max="5" width="14.7109375" style="1" customWidth="1"/>
    <col min="6" max="6" width="12.85546875" style="1" hidden="1" customWidth="1"/>
    <col min="7" max="9" width="14.7109375" style="1" customWidth="1"/>
    <col min="10" max="10" width="12.140625" style="1" hidden="1" customWidth="1"/>
    <col min="11" max="13" width="14.7109375" style="1" customWidth="1"/>
    <col min="14" max="14" width="13" style="1" hidden="1" customWidth="1"/>
    <col min="15" max="15" width="1.140625" style="1" customWidth="1"/>
    <col min="16" max="16384" width="9.140625" style="1"/>
  </cols>
  <sheetData>
    <row r="1" spans="1:15" ht="13.5" customHeight="1">
      <c r="J1" s="10"/>
      <c r="K1" s="14"/>
      <c r="L1" s="14" t="s">
        <v>29</v>
      </c>
      <c r="M1" s="14"/>
      <c r="N1" s="46"/>
    </row>
    <row r="2" spans="1:15" ht="14.25" customHeight="1">
      <c r="J2" s="10"/>
      <c r="K2" s="14"/>
      <c r="L2" s="14" t="s">
        <v>23</v>
      </c>
      <c r="M2" s="14"/>
      <c r="N2" s="46"/>
    </row>
    <row r="3" spans="1:15" ht="14.25" customHeight="1">
      <c r="K3" s="46"/>
      <c r="L3" s="46"/>
      <c r="M3" s="46"/>
      <c r="N3" s="46"/>
    </row>
    <row r="4" spans="1:15" ht="21" customHeight="1"/>
    <row r="5" spans="1:15" ht="35.25" customHeight="1">
      <c r="B5" s="54" t="s">
        <v>24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5" ht="14.25" customHeight="1">
      <c r="B6" s="9"/>
      <c r="C6" s="11"/>
      <c r="D6" s="11"/>
      <c r="E6" s="11"/>
      <c r="F6" s="11"/>
      <c r="G6" s="12"/>
      <c r="H6" s="12"/>
      <c r="I6" s="12"/>
      <c r="J6" s="12"/>
      <c r="K6" s="12"/>
      <c r="L6" s="12"/>
      <c r="M6" s="52" t="s">
        <v>22</v>
      </c>
      <c r="N6" s="12"/>
    </row>
    <row r="7" spans="1:15" ht="21.75" customHeight="1">
      <c r="B7" s="55" t="s">
        <v>2</v>
      </c>
      <c r="C7" s="58" t="s">
        <v>5</v>
      </c>
      <c r="D7" s="59"/>
      <c r="E7" s="59"/>
      <c r="F7" s="60"/>
      <c r="G7" s="58" t="s">
        <v>6</v>
      </c>
      <c r="H7" s="59"/>
      <c r="I7" s="59"/>
      <c r="J7" s="60"/>
      <c r="K7" s="58" t="s">
        <v>7</v>
      </c>
      <c r="L7" s="59"/>
      <c r="M7" s="59"/>
      <c r="N7" s="60"/>
      <c r="O7" s="47"/>
    </row>
    <row r="8" spans="1:15" ht="43.5" customHeight="1">
      <c r="B8" s="56"/>
      <c r="C8" s="32" t="s">
        <v>4</v>
      </c>
      <c r="D8" s="34" t="s">
        <v>20</v>
      </c>
      <c r="E8" s="45" t="s">
        <v>21</v>
      </c>
      <c r="F8" s="33" t="s">
        <v>8</v>
      </c>
      <c r="G8" s="32" t="s">
        <v>4</v>
      </c>
      <c r="H8" s="34" t="s">
        <v>20</v>
      </c>
      <c r="I8" s="45" t="s">
        <v>21</v>
      </c>
      <c r="J8" s="33" t="s">
        <v>8</v>
      </c>
      <c r="K8" s="32" t="s">
        <v>4</v>
      </c>
      <c r="L8" s="50" t="s">
        <v>20</v>
      </c>
      <c r="M8" s="45" t="s">
        <v>21</v>
      </c>
      <c r="N8" s="51" t="s">
        <v>8</v>
      </c>
      <c r="O8" s="47"/>
    </row>
    <row r="9" spans="1:15" ht="27" hidden="1" customHeight="1">
      <c r="A9" s="4"/>
      <c r="B9" s="57"/>
      <c r="C9" s="61" t="s">
        <v>4</v>
      </c>
      <c r="D9" s="62"/>
      <c r="E9" s="62"/>
      <c r="F9" s="63"/>
      <c r="G9" s="61" t="s">
        <v>4</v>
      </c>
      <c r="H9" s="62"/>
      <c r="I9" s="62"/>
      <c r="J9" s="63"/>
      <c r="K9" s="61" t="s">
        <v>4</v>
      </c>
      <c r="L9" s="62"/>
      <c r="M9" s="62"/>
      <c r="N9" s="63"/>
      <c r="O9" s="47"/>
    </row>
    <row r="10" spans="1:15" s="6" customFormat="1" ht="12.75" customHeight="1">
      <c r="A10" s="5"/>
      <c r="B10" s="27">
        <v>1</v>
      </c>
      <c r="C10" s="28">
        <v>2</v>
      </c>
      <c r="D10" s="35">
        <v>3</v>
      </c>
      <c r="E10" s="35">
        <v>4</v>
      </c>
      <c r="F10" s="29">
        <v>3</v>
      </c>
      <c r="G10" s="28">
        <v>5</v>
      </c>
      <c r="H10" s="35">
        <v>6</v>
      </c>
      <c r="I10" s="35">
        <v>7</v>
      </c>
      <c r="J10" s="29">
        <v>5</v>
      </c>
      <c r="K10" s="28">
        <v>8</v>
      </c>
      <c r="L10" s="35">
        <v>9</v>
      </c>
      <c r="M10" s="35">
        <v>10</v>
      </c>
      <c r="N10" s="29">
        <v>7</v>
      </c>
      <c r="O10" s="48"/>
    </row>
    <row r="11" spans="1:15" ht="32.25" customHeight="1">
      <c r="B11" s="22" t="s">
        <v>12</v>
      </c>
      <c r="C11" s="23">
        <f>C16+C25</f>
        <v>12034827.999999998</v>
      </c>
      <c r="D11" s="36">
        <f>D16+D25</f>
        <v>0</v>
      </c>
      <c r="E11" s="36">
        <f>E16+E25</f>
        <v>12034828</v>
      </c>
      <c r="F11" s="24" t="s">
        <v>13</v>
      </c>
      <c r="G11" s="23">
        <f>G16+G25</f>
        <v>683955.10000000149</v>
      </c>
      <c r="H11" s="36">
        <f>H16+H25</f>
        <v>1732422.4</v>
      </c>
      <c r="I11" s="36">
        <f>I16+I25</f>
        <v>2416377.5</v>
      </c>
      <c r="J11" s="24" t="s">
        <v>13</v>
      </c>
      <c r="K11" s="23">
        <f>K16+K25</f>
        <v>-75196.599999997765</v>
      </c>
      <c r="L11" s="36">
        <f>L16+L25</f>
        <v>1732422.5</v>
      </c>
      <c r="M11" s="36">
        <f>M16+M25</f>
        <v>1657225.8999999985</v>
      </c>
      <c r="N11" s="42" t="s">
        <v>13</v>
      </c>
      <c r="O11" s="47"/>
    </row>
    <row r="12" spans="1:15" ht="17.25" customHeight="1">
      <c r="B12" s="16" t="s">
        <v>3</v>
      </c>
      <c r="C12" s="2"/>
      <c r="D12" s="37"/>
      <c r="E12" s="37"/>
      <c r="F12" s="15"/>
      <c r="G12" s="2"/>
      <c r="H12" s="37"/>
      <c r="I12" s="37"/>
      <c r="J12" s="15"/>
      <c r="K12" s="3"/>
      <c r="L12" s="40"/>
      <c r="M12" s="40"/>
      <c r="N12" s="43"/>
      <c r="O12" s="47"/>
    </row>
    <row r="13" spans="1:15" ht="23.25" customHeight="1">
      <c r="B13" s="25" t="s">
        <v>17</v>
      </c>
      <c r="C13" s="17" t="s">
        <v>13</v>
      </c>
      <c r="D13" s="38" t="s">
        <v>13</v>
      </c>
      <c r="E13" s="38" t="s">
        <v>13</v>
      </c>
      <c r="F13" s="15" t="s">
        <v>13</v>
      </c>
      <c r="G13" s="17" t="s">
        <v>13</v>
      </c>
      <c r="H13" s="38" t="s">
        <v>13</v>
      </c>
      <c r="I13" s="38" t="s">
        <v>13</v>
      </c>
      <c r="J13" s="15" t="s">
        <v>13</v>
      </c>
      <c r="K13" s="44" t="s">
        <v>13</v>
      </c>
      <c r="L13" s="53" t="s">
        <v>13</v>
      </c>
      <c r="M13" s="53" t="s">
        <v>13</v>
      </c>
      <c r="N13" s="43" t="s">
        <v>13</v>
      </c>
      <c r="O13" s="47"/>
    </row>
    <row r="14" spans="1:15" ht="20.25" customHeight="1">
      <c r="B14" s="7" t="s">
        <v>0</v>
      </c>
      <c r="C14" s="18" t="s">
        <v>13</v>
      </c>
      <c r="D14" s="39" t="s">
        <v>13</v>
      </c>
      <c r="E14" s="39" t="s">
        <v>13</v>
      </c>
      <c r="F14" s="15" t="s">
        <v>13</v>
      </c>
      <c r="G14" s="18" t="s">
        <v>13</v>
      </c>
      <c r="H14" s="39" t="s">
        <v>13</v>
      </c>
      <c r="I14" s="39" t="s">
        <v>13</v>
      </c>
      <c r="J14" s="15" t="s">
        <v>13</v>
      </c>
      <c r="K14" s="18" t="s">
        <v>13</v>
      </c>
      <c r="L14" s="39" t="s">
        <v>13</v>
      </c>
      <c r="M14" s="39" t="s">
        <v>13</v>
      </c>
      <c r="N14" s="43" t="s">
        <v>13</v>
      </c>
      <c r="O14" s="47"/>
    </row>
    <row r="15" spans="1:15" ht="23.25" customHeight="1">
      <c r="B15" s="7" t="s">
        <v>1</v>
      </c>
      <c r="C15" s="18" t="s">
        <v>13</v>
      </c>
      <c r="D15" s="39" t="s">
        <v>13</v>
      </c>
      <c r="E15" s="39" t="s">
        <v>13</v>
      </c>
      <c r="F15" s="15" t="s">
        <v>13</v>
      </c>
      <c r="G15" s="18" t="s">
        <v>13</v>
      </c>
      <c r="H15" s="39" t="s">
        <v>13</v>
      </c>
      <c r="I15" s="39" t="s">
        <v>13</v>
      </c>
      <c r="J15" s="15" t="s">
        <v>13</v>
      </c>
      <c r="K15" s="18" t="s">
        <v>13</v>
      </c>
      <c r="L15" s="39" t="s">
        <v>13</v>
      </c>
      <c r="M15" s="39" t="s">
        <v>13</v>
      </c>
      <c r="N15" s="43" t="s">
        <v>13</v>
      </c>
      <c r="O15" s="47"/>
    </row>
    <row r="16" spans="1:15" ht="25.5" customHeight="1">
      <c r="B16" s="25" t="s">
        <v>19</v>
      </c>
      <c r="C16" s="3">
        <f>C17-C19</f>
        <v>-1154948.2999999989</v>
      </c>
      <c r="D16" s="40">
        <f>D17-D19</f>
        <v>1154948.3</v>
      </c>
      <c r="E16" s="40">
        <f>E17-E19</f>
        <v>0</v>
      </c>
      <c r="F16" s="15" t="s">
        <v>13</v>
      </c>
      <c r="G16" s="3">
        <f>G17-G19</f>
        <v>-2309896.5999999978</v>
      </c>
      <c r="H16" s="40">
        <f>H17-H19</f>
        <v>1732422.4</v>
      </c>
      <c r="I16" s="40">
        <f>I17-I19</f>
        <v>-577474.19999999925</v>
      </c>
      <c r="J16" s="15" t="s">
        <v>13</v>
      </c>
      <c r="K16" s="3">
        <f>K17-K19</f>
        <v>-2309896.5999999978</v>
      </c>
      <c r="L16" s="40">
        <f>L17-L19</f>
        <v>1732422.5</v>
      </c>
      <c r="M16" s="40">
        <f>M17-M19</f>
        <v>-577474.10000000149</v>
      </c>
      <c r="N16" s="43" t="s">
        <v>13</v>
      </c>
      <c r="O16" s="47"/>
    </row>
    <row r="17" spans="2:15" ht="23.25" customHeight="1">
      <c r="B17" s="7" t="s">
        <v>0</v>
      </c>
      <c r="C17" s="3">
        <f>C18</f>
        <v>12987985</v>
      </c>
      <c r="D17" s="40">
        <f>D18</f>
        <v>0</v>
      </c>
      <c r="E17" s="40">
        <f>E18</f>
        <v>12987985</v>
      </c>
      <c r="F17" s="13" t="s">
        <v>5</v>
      </c>
      <c r="G17" s="3">
        <f>G18</f>
        <v>27944558.5</v>
      </c>
      <c r="H17" s="40">
        <f>H18</f>
        <v>0</v>
      </c>
      <c r="I17" s="40">
        <f>I18</f>
        <v>27944558.5</v>
      </c>
      <c r="J17" s="31" t="s">
        <v>6</v>
      </c>
      <c r="K17" s="3">
        <f>K18</f>
        <v>30343515.100000001</v>
      </c>
      <c r="L17" s="40">
        <f>L18</f>
        <v>0</v>
      </c>
      <c r="M17" s="40">
        <f>M18</f>
        <v>30343515.100000001</v>
      </c>
      <c r="N17" s="31" t="s">
        <v>7</v>
      </c>
      <c r="O17" s="47"/>
    </row>
    <row r="18" spans="2:15" ht="30.75" customHeight="1">
      <c r="B18" s="19" t="s">
        <v>9</v>
      </c>
      <c r="C18" s="3">
        <f>25904950.8-12916965.8</f>
        <v>12987985</v>
      </c>
      <c r="D18" s="40"/>
      <c r="E18" s="40">
        <f>C18+D18</f>
        <v>12987985</v>
      </c>
      <c r="F18" s="13" t="s">
        <v>5</v>
      </c>
      <c r="G18" s="3">
        <v>27944558.5</v>
      </c>
      <c r="H18" s="40"/>
      <c r="I18" s="40">
        <f>G18+H18</f>
        <v>27944558.5</v>
      </c>
      <c r="J18" s="31" t="s">
        <v>6</v>
      </c>
      <c r="K18" s="3">
        <v>30343515.100000001</v>
      </c>
      <c r="L18" s="40"/>
      <c r="M18" s="40">
        <f>K18+L18</f>
        <v>30343515.100000001</v>
      </c>
      <c r="N18" s="31" t="s">
        <v>7</v>
      </c>
      <c r="O18" s="47"/>
    </row>
    <row r="19" spans="2:15" ht="22.5" customHeight="1">
      <c r="B19" s="7" t="s">
        <v>1</v>
      </c>
      <c r="C19" s="3">
        <f>SUM(C20:C24)</f>
        <v>14142933.299999999</v>
      </c>
      <c r="D19" s="40">
        <f>SUM(D20:D24)</f>
        <v>-1154948.3</v>
      </c>
      <c r="E19" s="40">
        <f>SUM(E20:E24)</f>
        <v>12987985</v>
      </c>
      <c r="F19" s="13" t="s">
        <v>13</v>
      </c>
      <c r="G19" s="3">
        <f>SUM(G20:G24)</f>
        <v>30254455.099999998</v>
      </c>
      <c r="H19" s="40">
        <f>SUM(H20:H24)</f>
        <v>-1732422.4</v>
      </c>
      <c r="I19" s="40">
        <f>SUM(I20:I24)</f>
        <v>28522032.699999999</v>
      </c>
      <c r="J19" s="13" t="s">
        <v>13</v>
      </c>
      <c r="K19" s="3">
        <f>SUM(K20:K24)</f>
        <v>32653411.699999999</v>
      </c>
      <c r="L19" s="40">
        <f>SUM(L20:L24)</f>
        <v>-1732422.5</v>
      </c>
      <c r="M19" s="40">
        <f>SUM(M20:M24)</f>
        <v>30920989.200000003</v>
      </c>
      <c r="N19" s="13" t="s">
        <v>13</v>
      </c>
      <c r="O19" s="47"/>
    </row>
    <row r="20" spans="2:15" ht="30" customHeight="1">
      <c r="B20" s="19" t="s">
        <v>10</v>
      </c>
      <c r="C20" s="3">
        <f>C18</f>
        <v>12987985</v>
      </c>
      <c r="D20" s="40">
        <f>D18</f>
        <v>0</v>
      </c>
      <c r="E20" s="40">
        <f>E18</f>
        <v>12987985</v>
      </c>
      <c r="F20" s="13" t="s">
        <v>13</v>
      </c>
      <c r="G20" s="3">
        <f>G18</f>
        <v>27944558.5</v>
      </c>
      <c r="H20" s="40">
        <f>H18</f>
        <v>0</v>
      </c>
      <c r="I20" s="40">
        <f>I18</f>
        <v>27944558.5</v>
      </c>
      <c r="J20" s="13" t="s">
        <v>13</v>
      </c>
      <c r="K20" s="3">
        <f>K18</f>
        <v>30343515.100000001</v>
      </c>
      <c r="L20" s="40">
        <f>L18</f>
        <v>0</v>
      </c>
      <c r="M20" s="40">
        <f>M18</f>
        <v>30343515.100000001</v>
      </c>
      <c r="N20" s="13" t="s">
        <v>13</v>
      </c>
      <c r="O20" s="47"/>
    </row>
    <row r="21" spans="2:15" ht="89.25" customHeight="1">
      <c r="B21" s="30" t="s">
        <v>25</v>
      </c>
      <c r="C21" s="3">
        <v>30000</v>
      </c>
      <c r="D21" s="40">
        <v>-30000</v>
      </c>
      <c r="E21" s="40">
        <f>C21+D21</f>
        <v>0</v>
      </c>
      <c r="F21" s="13" t="s">
        <v>13</v>
      </c>
      <c r="G21" s="3">
        <v>60000</v>
      </c>
      <c r="H21" s="40">
        <v>-45000</v>
      </c>
      <c r="I21" s="40">
        <f>G21+H21</f>
        <v>15000</v>
      </c>
      <c r="J21" s="13" t="s">
        <v>13</v>
      </c>
      <c r="K21" s="3">
        <v>60000</v>
      </c>
      <c r="L21" s="40">
        <v>-45000</v>
      </c>
      <c r="M21" s="40">
        <f>K21+L21</f>
        <v>15000</v>
      </c>
      <c r="N21" s="13" t="s">
        <v>13</v>
      </c>
      <c r="O21" s="47"/>
    </row>
    <row r="22" spans="2:15" ht="81.75" customHeight="1">
      <c r="B22" s="30" t="s">
        <v>26</v>
      </c>
      <c r="C22" s="3">
        <v>507648.4</v>
      </c>
      <c r="D22" s="40">
        <v>-507648.4</v>
      </c>
      <c r="E22" s="40">
        <f>C22+D22</f>
        <v>0</v>
      </c>
      <c r="F22" s="13" t="s">
        <v>13</v>
      </c>
      <c r="G22" s="3">
        <v>1015296.8</v>
      </c>
      <c r="H22" s="40">
        <v>-761472.6</v>
      </c>
      <c r="I22" s="40">
        <f>G22+H22</f>
        <v>253824.20000000007</v>
      </c>
      <c r="J22" s="13" t="s">
        <v>13</v>
      </c>
      <c r="K22" s="3">
        <v>1015296.8</v>
      </c>
      <c r="L22" s="40">
        <v>-761472.6</v>
      </c>
      <c r="M22" s="40">
        <f>K22+L22</f>
        <v>253824.20000000007</v>
      </c>
      <c r="N22" s="13" t="s">
        <v>13</v>
      </c>
      <c r="O22" s="47"/>
    </row>
    <row r="23" spans="2:15" ht="87" customHeight="1">
      <c r="B23" s="30" t="s">
        <v>27</v>
      </c>
      <c r="C23" s="3">
        <v>579939.19999999995</v>
      </c>
      <c r="D23" s="40">
        <v>-579939.19999999995</v>
      </c>
      <c r="E23" s="40">
        <f>C23+D23</f>
        <v>0</v>
      </c>
      <c r="F23" s="13" t="s">
        <v>13</v>
      </c>
      <c r="G23" s="3">
        <v>1159878.3999999999</v>
      </c>
      <c r="H23" s="40">
        <v>-869908.8</v>
      </c>
      <c r="I23" s="40">
        <f>G23+H23</f>
        <v>289969.59999999986</v>
      </c>
      <c r="J23" s="13" t="s">
        <v>13</v>
      </c>
      <c r="K23" s="3">
        <v>1159878.3999999999</v>
      </c>
      <c r="L23" s="40">
        <v>-869908.8</v>
      </c>
      <c r="M23" s="40">
        <f>K23+L23</f>
        <v>289969.59999999986</v>
      </c>
      <c r="N23" s="13" t="s">
        <v>13</v>
      </c>
      <c r="O23" s="47"/>
    </row>
    <row r="24" spans="2:15" ht="85.5" customHeight="1">
      <c r="B24" s="30" t="s">
        <v>28</v>
      </c>
      <c r="C24" s="3">
        <v>37360.699999999997</v>
      </c>
      <c r="D24" s="40">
        <v>-37360.699999999997</v>
      </c>
      <c r="E24" s="40">
        <f>C24+D24</f>
        <v>0</v>
      </c>
      <c r="F24" s="13" t="s">
        <v>13</v>
      </c>
      <c r="G24" s="3">
        <v>74721.399999999994</v>
      </c>
      <c r="H24" s="40">
        <v>-56041</v>
      </c>
      <c r="I24" s="40">
        <f>G24+H24</f>
        <v>18680.399999999994</v>
      </c>
      <c r="J24" s="13" t="s">
        <v>13</v>
      </c>
      <c r="K24" s="3">
        <v>74721.399999999994</v>
      </c>
      <c r="L24" s="40">
        <v>-56041.1</v>
      </c>
      <c r="M24" s="40">
        <f>K24+L24</f>
        <v>18680.299999999996</v>
      </c>
      <c r="N24" s="13" t="s">
        <v>13</v>
      </c>
      <c r="O24" s="47"/>
    </row>
    <row r="25" spans="2:15" ht="24" customHeight="1">
      <c r="B25" s="25" t="s">
        <v>11</v>
      </c>
      <c r="C25" s="3">
        <f>C26-C27</f>
        <v>13189776.299999997</v>
      </c>
      <c r="D25" s="40">
        <f>D26-D27</f>
        <v>-1154948.2999999998</v>
      </c>
      <c r="E25" s="40">
        <f>E26-E27</f>
        <v>12034828</v>
      </c>
      <c r="F25" s="13" t="s">
        <v>13</v>
      </c>
      <c r="G25" s="3">
        <f>G26-G27</f>
        <v>2993851.6999999993</v>
      </c>
      <c r="H25" s="40">
        <f>H26-H27</f>
        <v>0</v>
      </c>
      <c r="I25" s="40">
        <f>I26-I27</f>
        <v>2993851.6999999993</v>
      </c>
      <c r="J25" s="13" t="s">
        <v>13</v>
      </c>
      <c r="K25" s="3">
        <f>K26-K27</f>
        <v>2234700</v>
      </c>
      <c r="L25" s="40">
        <f>L26-L27</f>
        <v>0</v>
      </c>
      <c r="M25" s="40">
        <f>M26-M27</f>
        <v>2234700</v>
      </c>
      <c r="N25" s="13" t="s">
        <v>13</v>
      </c>
      <c r="O25" s="47"/>
    </row>
    <row r="26" spans="2:15" ht="20.25" customHeight="1">
      <c r="B26" s="7" t="s">
        <v>0</v>
      </c>
      <c r="C26" s="3">
        <v>56889776.299999997</v>
      </c>
      <c r="D26" s="40">
        <v>4845051.7</v>
      </c>
      <c r="E26" s="40">
        <f>C26+D26</f>
        <v>61734828</v>
      </c>
      <c r="F26" s="13" t="s">
        <v>14</v>
      </c>
      <c r="G26" s="3">
        <v>16093795.699999999</v>
      </c>
      <c r="H26" s="40"/>
      <c r="I26" s="40">
        <f>G26+H26</f>
        <v>16093795.699999999</v>
      </c>
      <c r="J26" s="13" t="s">
        <v>15</v>
      </c>
      <c r="K26" s="3">
        <v>4734700</v>
      </c>
      <c r="L26" s="40"/>
      <c r="M26" s="40">
        <f>K26+L26</f>
        <v>4734700</v>
      </c>
      <c r="N26" s="13" t="s">
        <v>16</v>
      </c>
      <c r="O26" s="47"/>
    </row>
    <row r="27" spans="2:15" ht="20.25" customHeight="1">
      <c r="B27" s="7" t="s">
        <v>1</v>
      </c>
      <c r="C27" s="3">
        <f>15500000+28200000</f>
        <v>43700000</v>
      </c>
      <c r="D27" s="40">
        <v>6000000</v>
      </c>
      <c r="E27" s="40">
        <f>C27+D27</f>
        <v>49700000</v>
      </c>
      <c r="F27" s="13" t="s">
        <v>13</v>
      </c>
      <c r="G27" s="3">
        <v>13099944</v>
      </c>
      <c r="H27" s="40"/>
      <c r="I27" s="40">
        <f>G27+H27</f>
        <v>13099944</v>
      </c>
      <c r="J27" s="13" t="s">
        <v>13</v>
      </c>
      <c r="K27" s="3">
        <v>2500000</v>
      </c>
      <c r="L27" s="40"/>
      <c r="M27" s="40">
        <f>K27+L27</f>
        <v>2500000</v>
      </c>
      <c r="N27" s="13" t="s">
        <v>13</v>
      </c>
      <c r="O27" s="47"/>
    </row>
    <row r="28" spans="2:15" ht="23.25" customHeight="1">
      <c r="B28" s="26" t="s">
        <v>18</v>
      </c>
      <c r="C28" s="17" t="s">
        <v>13</v>
      </c>
      <c r="D28" s="38" t="s">
        <v>13</v>
      </c>
      <c r="E28" s="38" t="s">
        <v>13</v>
      </c>
      <c r="F28" s="13" t="s">
        <v>13</v>
      </c>
      <c r="G28" s="17" t="s">
        <v>13</v>
      </c>
      <c r="H28" s="38" t="s">
        <v>13</v>
      </c>
      <c r="I28" s="38" t="s">
        <v>13</v>
      </c>
      <c r="J28" s="13" t="s">
        <v>13</v>
      </c>
      <c r="K28" s="44" t="s">
        <v>13</v>
      </c>
      <c r="L28" s="53" t="s">
        <v>13</v>
      </c>
      <c r="M28" s="53" t="s">
        <v>13</v>
      </c>
      <c r="N28" s="13" t="s">
        <v>13</v>
      </c>
      <c r="O28" s="47"/>
    </row>
    <row r="29" spans="2:15" ht="20.25" customHeight="1">
      <c r="B29" s="7" t="s">
        <v>0</v>
      </c>
      <c r="C29" s="18" t="s">
        <v>13</v>
      </c>
      <c r="D29" s="39" t="s">
        <v>13</v>
      </c>
      <c r="E29" s="39" t="s">
        <v>13</v>
      </c>
      <c r="F29" s="13" t="s">
        <v>13</v>
      </c>
      <c r="G29" s="18" t="s">
        <v>13</v>
      </c>
      <c r="H29" s="39" t="s">
        <v>13</v>
      </c>
      <c r="I29" s="39" t="s">
        <v>13</v>
      </c>
      <c r="J29" s="13" t="s">
        <v>13</v>
      </c>
      <c r="K29" s="18" t="s">
        <v>13</v>
      </c>
      <c r="L29" s="39" t="s">
        <v>13</v>
      </c>
      <c r="M29" s="39" t="s">
        <v>13</v>
      </c>
      <c r="N29" s="13" t="s">
        <v>13</v>
      </c>
      <c r="O29" s="47"/>
    </row>
    <row r="30" spans="2:15" ht="24" customHeight="1">
      <c r="B30" s="8" t="s">
        <v>1</v>
      </c>
      <c r="C30" s="20" t="s">
        <v>13</v>
      </c>
      <c r="D30" s="41" t="s">
        <v>13</v>
      </c>
      <c r="E30" s="41" t="s">
        <v>13</v>
      </c>
      <c r="F30" s="21" t="s">
        <v>13</v>
      </c>
      <c r="G30" s="20" t="s">
        <v>13</v>
      </c>
      <c r="H30" s="41" t="s">
        <v>13</v>
      </c>
      <c r="I30" s="41" t="s">
        <v>13</v>
      </c>
      <c r="J30" s="21" t="s">
        <v>13</v>
      </c>
      <c r="K30" s="20" t="s">
        <v>13</v>
      </c>
      <c r="L30" s="41" t="s">
        <v>13</v>
      </c>
      <c r="M30" s="41" t="s">
        <v>13</v>
      </c>
      <c r="N30" s="21" t="s">
        <v>13</v>
      </c>
      <c r="O30" s="49"/>
    </row>
    <row r="31" spans="2:15" ht="13.5" customHeight="1"/>
  </sheetData>
  <mergeCells count="8">
    <mergeCell ref="B5:N5"/>
    <mergeCell ref="B7:B9"/>
    <mergeCell ref="C7:F7"/>
    <mergeCell ref="G7:J7"/>
    <mergeCell ref="K7:N7"/>
    <mergeCell ref="C9:F9"/>
    <mergeCell ref="G9:J9"/>
    <mergeCell ref="K9:N9"/>
  </mergeCells>
  <phoneticPr fontId="3" type="noConversion"/>
  <pageMargins left="0.6692913385826772" right="0.55118110236220474" top="0.78740157480314965" bottom="0.78740157480314965" header="0.51181102362204722" footer="0.51181102362204722"/>
  <pageSetup paperSize="9" scale="67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2020-09-03T08:40:43Z</cp:lastPrinted>
  <dcterms:created xsi:type="dcterms:W3CDTF">2000-09-19T07:45:36Z</dcterms:created>
  <dcterms:modified xsi:type="dcterms:W3CDTF">2020-11-20T08:39:07Z</dcterms:modified>
</cp:coreProperties>
</file>