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доходы!$11:$13</definedName>
    <definedName name="_xlnm.Print_Titles" localSheetId="1">'доходы по федер бюдж'!$10:$12</definedName>
    <definedName name="_xlnm.Print_Area" localSheetId="0">'для руководства'!$A$1:$K$193</definedName>
    <definedName name="_xlnm.Print_Area" localSheetId="2">доходы!$A$1:$E$195</definedName>
    <definedName name="_xlnm.Print_Area" localSheetId="1">'доходы по федер бюдж'!$A$1:$K$193</definedName>
  </definedNames>
  <calcPr calcId="125725"/>
</workbook>
</file>

<file path=xl/calcChain.xml><?xml version="1.0" encoding="utf-8"?>
<calcChain xmlns="http://schemas.openxmlformats.org/spreadsheetml/2006/main">
  <c r="C25" i="6"/>
  <c r="C24" s="1"/>
  <c r="D25"/>
  <c r="D24" s="1"/>
  <c r="E25"/>
  <c r="E24" s="1"/>
  <c r="D191"/>
  <c r="D190" s="1"/>
  <c r="E191"/>
  <c r="E190" s="1"/>
  <c r="C191"/>
  <c r="C190" s="1"/>
  <c r="E187"/>
  <c r="E186" s="1"/>
  <c r="D187"/>
  <c r="D186" s="1"/>
  <c r="C187"/>
  <c r="C186" s="1"/>
  <c r="D170"/>
  <c r="E170"/>
  <c r="C170"/>
  <c r="D146"/>
  <c r="E146"/>
  <c r="C146"/>
  <c r="D80"/>
  <c r="E80"/>
  <c r="C80"/>
  <c r="D75"/>
  <c r="E75"/>
  <c r="C75"/>
  <c r="D62"/>
  <c r="E62"/>
  <c r="C62"/>
  <c r="E21"/>
  <c r="D21"/>
  <c r="E74" l="1"/>
  <c r="E72" s="1"/>
  <c r="D74"/>
  <c r="D72" s="1"/>
  <c r="C74"/>
  <c r="C72" s="1"/>
  <c r="E58"/>
  <c r="D58"/>
  <c r="C58"/>
  <c r="D17"/>
  <c r="D28"/>
  <c r="D33"/>
  <c r="D38"/>
  <c r="D42"/>
  <c r="D49"/>
  <c r="D54"/>
  <c r="D66"/>
  <c r="E17"/>
  <c r="E28"/>
  <c r="E33"/>
  <c r="E38"/>
  <c r="E42"/>
  <c r="E49"/>
  <c r="E54"/>
  <c r="E66"/>
  <c r="C21"/>
  <c r="D15" l="1"/>
  <c r="E15"/>
  <c r="C54"/>
  <c r="C66"/>
  <c r="C49"/>
  <c r="C38"/>
  <c r="C28"/>
  <c r="C17"/>
  <c r="C42"/>
  <c r="C33"/>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F169" s="1"/>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F145" s="1"/>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K70" s="1"/>
  <c r="K68" s="1"/>
  <c r="J76"/>
  <c r="I76"/>
  <c r="E76"/>
  <c r="D76"/>
  <c r="C76"/>
  <c r="H74"/>
  <c r="G74"/>
  <c r="F74"/>
  <c r="H73"/>
  <c r="H71" s="1"/>
  <c r="G73"/>
  <c r="F73"/>
  <c r="H72"/>
  <c r="G72"/>
  <c r="F72"/>
  <c r="K71"/>
  <c r="J71"/>
  <c r="J70" s="1"/>
  <c r="I71"/>
  <c r="I70" s="1"/>
  <c r="E71"/>
  <c r="E70" s="1"/>
  <c r="E68" s="1"/>
  <c r="D71"/>
  <c r="D70" s="1"/>
  <c r="C71"/>
  <c r="C70" s="1"/>
  <c r="C68" s="1"/>
  <c r="L70"/>
  <c r="K66"/>
  <c r="J66"/>
  <c r="I66"/>
  <c r="K65"/>
  <c r="J65"/>
  <c r="I65"/>
  <c r="K64"/>
  <c r="J64"/>
  <c r="I64"/>
  <c r="K63"/>
  <c r="J63"/>
  <c r="I63"/>
  <c r="I62" s="1"/>
  <c r="H62"/>
  <c r="G62"/>
  <c r="F62"/>
  <c r="E62"/>
  <c r="D62"/>
  <c r="C62"/>
  <c r="K60"/>
  <c r="K59" s="1"/>
  <c r="J60"/>
  <c r="J59" s="1"/>
  <c r="I60"/>
  <c r="I59"/>
  <c r="H59"/>
  <c r="G59"/>
  <c r="F59"/>
  <c r="E59"/>
  <c r="D59"/>
  <c r="C59"/>
  <c r="K57"/>
  <c r="J57"/>
  <c r="J56" s="1"/>
  <c r="I57"/>
  <c r="I56" s="1"/>
  <c r="K56"/>
  <c r="H56"/>
  <c r="G56"/>
  <c r="F56"/>
  <c r="E56"/>
  <c r="D56"/>
  <c r="C56"/>
  <c r="K54"/>
  <c r="J54"/>
  <c r="J52" s="1"/>
  <c r="I54"/>
  <c r="K53"/>
  <c r="K52" s="1"/>
  <c r="J53"/>
  <c r="I53"/>
  <c r="H52"/>
  <c r="G52"/>
  <c r="F52"/>
  <c r="E52"/>
  <c r="D52"/>
  <c r="C52"/>
  <c r="K50"/>
  <c r="J50"/>
  <c r="I50"/>
  <c r="I47" s="1"/>
  <c r="K49"/>
  <c r="J49"/>
  <c r="J47" s="1"/>
  <c r="I49"/>
  <c r="K48"/>
  <c r="J48"/>
  <c r="I48"/>
  <c r="H47"/>
  <c r="G47"/>
  <c r="F47"/>
  <c r="E47"/>
  <c r="D47"/>
  <c r="C47"/>
  <c r="K45"/>
  <c r="J45"/>
  <c r="I45"/>
  <c r="K44"/>
  <c r="J44"/>
  <c r="I44"/>
  <c r="K43"/>
  <c r="J43"/>
  <c r="I43"/>
  <c r="K42"/>
  <c r="J42"/>
  <c r="I42"/>
  <c r="K41"/>
  <c r="J41"/>
  <c r="J40" s="1"/>
  <c r="I41"/>
  <c r="H40"/>
  <c r="G40"/>
  <c r="F40"/>
  <c r="E40"/>
  <c r="D40"/>
  <c r="C40"/>
  <c r="K38"/>
  <c r="K36" s="1"/>
  <c r="J38"/>
  <c r="I38"/>
  <c r="K37"/>
  <c r="J37"/>
  <c r="J36" s="1"/>
  <c r="I37"/>
  <c r="I36" s="1"/>
  <c r="H36"/>
  <c r="G36"/>
  <c r="F36"/>
  <c r="E36"/>
  <c r="D36"/>
  <c r="C36"/>
  <c r="K34"/>
  <c r="K31" s="1"/>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F14" s="1"/>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14" i="7" l="1"/>
  <c r="K193" s="1"/>
  <c r="H145"/>
  <c r="H70" s="1"/>
  <c r="H68" s="1"/>
  <c r="H193" s="1"/>
  <c r="I16"/>
  <c r="K26"/>
  <c r="H76"/>
  <c r="F71"/>
  <c r="H169"/>
  <c r="J31"/>
  <c r="J14" s="1"/>
  <c r="K40"/>
  <c r="J62"/>
  <c r="C14"/>
  <c r="C193" s="1"/>
  <c r="G76"/>
  <c r="H14"/>
  <c r="I31"/>
  <c r="I40"/>
  <c r="I52"/>
  <c r="K62"/>
  <c r="G169"/>
  <c r="D14"/>
  <c r="D193" s="1"/>
  <c r="D68"/>
  <c r="K47"/>
  <c r="G71"/>
  <c r="G14"/>
  <c r="G145"/>
  <c r="G70" s="1"/>
  <c r="G68" s="1"/>
  <c r="G193" s="1"/>
  <c r="E195" i="6"/>
  <c r="D195"/>
  <c r="C15"/>
  <c r="F76" i="7"/>
  <c r="F70" s="1"/>
  <c r="F68" s="1"/>
  <c r="F193" s="1"/>
  <c r="E193"/>
  <c r="I14"/>
  <c r="I193" s="1"/>
  <c r="I68"/>
  <c r="J68"/>
  <c r="C195" i="6" l="1"/>
  <c r="J193" i="7"/>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H169" l="1"/>
  <c r="G88"/>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H76" s="1"/>
  <c r="F83"/>
  <c r="G80"/>
  <c r="H80"/>
  <c r="F80"/>
  <c r="G79"/>
  <c r="H79"/>
  <c r="I79"/>
  <c r="I76" s="1"/>
  <c r="G86"/>
  <c r="G76" s="1"/>
  <c r="H86"/>
  <c r="F86"/>
  <c r="G82"/>
  <c r="H82"/>
  <c r="F82"/>
  <c r="G150"/>
  <c r="H150"/>
  <c r="F150"/>
  <c r="G147"/>
  <c r="H147"/>
  <c r="F147"/>
  <c r="G149"/>
  <c r="H149"/>
  <c r="F149"/>
  <c r="G179"/>
  <c r="H179"/>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169" l="1"/>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<sst xmlns="http://schemas.openxmlformats.org/spreadsheetml/2006/main" count="1019" uniqueCount="392">
  <si>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</si>
  <si>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</si>
  <si>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</si>
  <si>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</si>
  <si>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</si>
  <si>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</si>
  <si>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</si>
  <si>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</si>
  <si>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</si>
  <si>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</si>
  <si>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</si>
  <si>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</si>
  <si>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</si>
  <si>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</si>
  <si>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</si>
  <si>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</si>
  <si>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</si>
  <si>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</si>
  <si>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</si>
  <si>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</si>
  <si>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</si>
  <si>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</si>
  <si>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</si>
  <si>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</si>
  <si>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</si>
  <si>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</si>
  <si>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</si>
  <si>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</si>
  <si>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</si>
  <si>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</si>
  <si>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</si>
  <si>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</si>
  <si>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</si>
  <si>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</si>
  <si>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</si>
  <si>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</si>
  <si>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</si>
  <si>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</si>
  <si>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</si>
  <si>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</si>
  <si>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</si>
  <si>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</si>
  <si>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</si>
  <si>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</si>
  <si>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</si>
  <si>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</si>
  <si>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</si>
  <si>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</si>
  <si>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</si>
  <si>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</si>
  <si>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</si>
  <si>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</si>
  <si>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</si>
  <si>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</si>
  <si>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</si>
  <si>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</si>
  <si>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</si>
  <si>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</si>
  <si>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</si>
  <si>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</si>
  <si>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</si>
  <si>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</si>
  <si>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</si>
  <si>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</si>
  <si>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</si>
  <si>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</si>
  <si>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</si>
  <si>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</si>
  <si>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</si>
  <si>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</si>
  <si>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</si>
  <si>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</si>
  <si>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</si>
  <si>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</si>
  <si>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</si>
  <si>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</si>
  <si>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</si>
  <si>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</si>
  <si>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</si>
  <si>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</si>
  <si>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</si>
  <si>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</si>
  <si>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</si>
  <si>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</si>
  <si>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</si>
  <si>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</si>
  <si>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</si>
  <si>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</si>
  <si>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</si>
  <si>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</si>
  <si>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</si>
  <si>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</si>
  <si>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</si>
  <si>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</si>
  <si>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</si>
  <si>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</si>
  <si>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</si>
  <si>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</si>
  <si>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</si>
  <si>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</si>
  <si>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</si>
  <si>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</si>
  <si>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</si>
  <si>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</si>
  <si>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</si>
  <si>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</si>
  <si>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</si>
  <si>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</si>
  <si>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</si>
  <si>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</si>
  <si>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</si>
  <si>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</si>
  <si>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</si>
  <si>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</si>
  <si>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</si>
  <si>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</si>
  <si>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</si>
  <si>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</si>
  <si>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</si>
  <si>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</si>
  <si>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</si>
  <si>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</si>
  <si>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</si>
  <si>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</si>
  <si>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</si>
  <si>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</si>
  <si>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</si>
  <si>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</si>
  <si>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</si>
  <si>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</si>
  <si>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</si>
  <si>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</si>
  <si>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</si>
  <si>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</si>
  <si>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</si>
  <si>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</si>
  <si>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</si>
  <si>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</si>
  <si>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</si>
  <si>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</si>
  <si>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</si>
  <si>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</si>
  <si>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</si>
  <si>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</si>
  <si>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</si>
  <si>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</si>
  <si>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</si>
  <si>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</si>
  <si>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</si>
  <si>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</si>
  <si>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</si>
  <si>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</si>
  <si>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</si>
  <si>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</si>
  <si>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</si>
  <si>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</si>
  <si>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</si>
  <si>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</si>
  <si>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</si>
  <si>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</si>
  <si>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</si>
  <si>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</si>
  <si>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</si>
  <si>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</si>
  <si>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</si>
  <si>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</si>
  <si>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</si>
  <si>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</si>
  <si>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</si>
  <si>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</si>
  <si>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</si>
  <si>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</si>
  <si>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</si>
  <si>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</si>
  <si>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</si>
  <si>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</si>
  <si>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</si>
  <si>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</si>
  <si>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</si>
  <si>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</si>
  <si>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</si>
  <si>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</si>
  <si>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</si>
  <si>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</si>
  <si>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</si>
  <si>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</si>
  <si>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</si>
  <si>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</si>
  <si>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</si>
  <si>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</si>
  <si>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</si>
  <si>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</si>
  <si>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</si>
  <si>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</si>
  <si>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</si>
  <si>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</si>
  <si>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</si>
  <si>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</si>
  <si>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</si>
  <si>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</si>
  <si>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</si>
  <si>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</si>
  <si>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</si>
  <si>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</si>
  <si>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</si>
  <si>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</si>
  <si>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</si>
  <si>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</si>
  <si>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</si>
  <si>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</si>
  <si>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</si>
  <si>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</si>
  <si>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</si>
  <si>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</si>
  <si>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</si>
  <si>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</si>
  <si>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</si>
  <si>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</si>
  <si>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</si>
  <si>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</si>
  <si>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</si>
  <si>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</si>
  <si>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</si>
  <si>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</si>
  <si>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</si>
  <si>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</si>
  <si>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</si>
  <si>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</si>
  <si>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</si>
  <si>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</si>
  <si>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</si>
  <si>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</si>
  <si>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</si>
  <si>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</si>
  <si>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</si>
  <si>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</si>
  <si>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</si>
  <si>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</si>
  <si>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</si>
  <si>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</si>
  <si>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</si>
  <si>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</si>
  <si>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</si>
  <si>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</si>
  <si>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</si>
  <si>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</si>
  <si>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</si>
  <si>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</si>
  <si>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</si>
  <si>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</si>
  <si>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</si>
  <si>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</si>
  <si>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</si>
  <si>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</si>
  <si>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</si>
  <si>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</si>
  <si>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</si>
  <si>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</si>
  <si>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</si>
  <si>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</si>
  <si>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</si>
  <si>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</si>
  <si>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</si>
  <si>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</si>
  <si>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</si>
  <si>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</si>
  <si>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</si>
  <si>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</si>
  <si>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</si>
  <si>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</si>
  <si>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</si>
  <si>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</si>
  <si>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</si>
  <si>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</si>
  <si>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</si>
  <si>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</si>
  <si>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</si>
  <si>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</si>
  <si>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</si>
  <si>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</si>
  <si>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</si>
  <si>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</si>
  <si>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</si>
  <si>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</si>
  <si>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</si>
  <si>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</si>
  <si>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</si>
  <si>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</si>
  <si>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</si>
  <si>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</si>
  <si>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</si>
  <si>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</si>
  <si>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</si>
  <si>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</si>
  <si>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</si>
  <si>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</si>
  <si>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</si>
  <si>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</si>
  <si>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</si>
  <si>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</si>
  <si>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</si>
  <si>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</si>
  <si>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</si>
  <si>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</si>
  <si>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</si>
  <si>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</si>
  <si>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</si>
  <si>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</si>
  <si>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</si>
  <si>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</si>
  <si>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</si>
  <si>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</si>
  <si>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</si>
  <si>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</si>
  <si>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</si>
  <si>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</si>
  <si>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</si>
  <si>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</si>
  <si>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</si>
  <si>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</si>
  <si>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</si>
  <si>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</si>
  <si>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</si>
  <si>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</si>
  <si>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</si>
  <si>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</si>
  <si>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</si>
  <si>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</si>
  <si>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</si>
  <si>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</si>
  <si>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</si>
  <si>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</si>
  <si>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</si>
  <si>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</si>
  <si>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</si>
  <si>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</si>
  <si>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</si>
  <si>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</si>
  <si>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</si>
  <si>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</si>
  <si>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</si>
  <si>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</si>
  <si>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</si>
  <si>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</si>
  <si>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</si>
  <si>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</si>
  <si>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</si>
  <si>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</si>
  <si>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</si>
  <si>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</si>
  <si>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</si>
  <si>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</si>
  <si>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</si>
  <si>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</si>
  <si>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</si>
  <si>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</si>
  <si>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</si>
  <si>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</si>
  <si>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</si>
  <si>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</si>
  <si>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2 02 15002 02 0000 150</t>
  </si>
  <si>
    <t>Дотации бюджетам субъектов Российской Федерации на поддержку мер по обеспечению сбалансированности бюджетов</t>
  </si>
  <si>
    <t>Прогнозируемое поступление доходов областного бюджета на 2021 год и на плановый период 2022 и 2023 годов</t>
  </si>
  <si>
    <t>к областному закону</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</si>
  <si>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</si>
  <si>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</si>
  <si>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</si>
  <si>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</si>
  <si>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</si>
  <si>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</si>
  <si>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</si>
  <si>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</si>
  <si>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</si>
  <si>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</si>
  <si>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модернизацию театров юного зрителя и театров кукол</t>
  </si>
  <si>
    <t>2 02 25456 02 0000 150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</si>
  <si>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</si>
  <si>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</si>
  <si>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реализацию мероприятий в сфере реабилитации и абилитации инвалидов</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</si>
  <si>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</si>
  <si>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</si>
  <si>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</si>
  <si>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</si>
  <si>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</si>
  <si>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</si>
  <si>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</si>
  <si>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"Повышение производительности труда и поддержка занятости"</t>
  </si>
  <si>
    <t>Приложение № 6</t>
  </si>
  <si>
    <t>Платежи, взимаемые государственными и муниципальными органами (организациями) за выполнение определенных функций</t>
  </si>
  <si>
    <t>1 15 02000 00 0000 140</t>
  </si>
  <si>
    <t>Налог на профессиональный доход</t>
  </si>
  <si>
    <t>1 05 06000 00 0000 110</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</si>
</sst>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4">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sz val="10"/>
      <color theme="1"/>
      <name val="Arial Cyr"/>
      <charset val="204"/>
    </font>
    <font>
      <sz val="7"/>
      <color theme="1"/>
      <name val="Arial Cyr"/>
      <family val="2"/>
      <charset val="204"/>
    </font>
    <font>
      <sz val="10"/>
      <color theme="1"/>
      <name val="Arial Cyr"/>
      <family val="2"/>
      <charset val="204"/>
    </font>
    <font>
      <b/>
      <sz val="10"/>
      <color theme="1"/>
      <name val="Arial Cyr"/>
      <family val="2"/>
      <charset val="204"/>
    </font>
    <font>
      <b/>
      <i/>
      <sz val="13"/>
      <color rgb="FF000000"/>
      <name val="Arial Cyr"/>
    </font>
    <font>
      <sz val="12"/>
      <name val="Arial"/>
      <family val="2"/>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2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s>
  <cellStyleXfs count="3">
    <xf numFmtId="0" fontId="0" fillId="0" borderId="0"/>
    <xf numFmtId="0" fontId="11" fillId="0" borderId="0"/>
    <xf numFmtId="0" fontId="22" fillId="0" borderId="28">
      <alignment horizontal="left" vertical="top" wrapText="1"/>
    </xf>
  </cellStyleXfs>
  <cellXfs count="241">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0" fillId="0" borderId="18" xfId="0" applyFont="1" applyFill="1" applyBorder="1" applyAlignment="1"/>
    <xf numFmtId="0" fontId="20" fillId="0" borderId="19" xfId="0" applyFont="1" applyFill="1" applyBorder="1" applyAlignment="1"/>
    <xf numFmtId="0" fontId="20" fillId="0" borderId="20" xfId="0" applyFont="1" applyFill="1" applyBorder="1" applyAlignment="1"/>
    <xf numFmtId="0" fontId="20" fillId="0" borderId="0" xfId="0" applyFont="1" applyFill="1"/>
    <xf numFmtId="165" fontId="17" fillId="0" borderId="0" xfId="0" applyNumberFormat="1" applyFont="1" applyFill="1"/>
    <xf numFmtId="0" fontId="0" fillId="0" borderId="0" xfId="0" applyFill="1" applyAlignment="1">
      <alignment wrapText="1"/>
    </xf>
    <xf numFmtId="0" fontId="0" fillId="0" borderId="2" xfId="0" applyFont="1" applyFill="1" applyBorder="1" applyAlignment="1">
      <alignment horizontal="left" vertical="center" wrapText="1" indent="2"/>
    </xf>
    <xf numFmtId="0" fontId="17" fillId="0" borderId="3" xfId="0" applyFont="1" applyFill="1" applyBorder="1" applyAlignment="1">
      <alignment horizontal="center" vertical="center" wrapText="1"/>
    </xf>
    <xf numFmtId="165" fontId="0" fillId="0" borderId="13" xfId="0" applyNumberFormat="1" applyFill="1" applyBorder="1" applyAlignment="1">
      <alignment horizontal="center" vertical="center"/>
    </xf>
    <xf numFmtId="0" fontId="0" fillId="0" borderId="2" xfId="0" applyFill="1" applyBorder="1" applyAlignment="1">
      <alignment horizontal="left" vertical="center" wrapText="1" indent="2"/>
    </xf>
    <xf numFmtId="0" fontId="8" fillId="0" borderId="0" xfId="0" applyFont="1" applyFill="1"/>
    <xf numFmtId="164" fontId="21" fillId="0" borderId="9" xfId="0" applyNumberFormat="1" applyFont="1" applyFill="1" applyBorder="1" applyAlignment="1">
      <alignment vertical="center"/>
    </xf>
    <xf numFmtId="164" fontId="21" fillId="0" borderId="21" xfId="0" applyNumberFormat="1" applyFont="1" applyFill="1" applyBorder="1" applyAlignment="1">
      <alignment vertical="center"/>
    </xf>
    <xf numFmtId="164" fontId="21" fillId="0" borderId="22" xfId="0" applyNumberFormat="1" applyFont="1" applyFill="1" applyBorder="1" applyAlignment="1">
      <alignment vertical="center"/>
    </xf>
    <xf numFmtId="164" fontId="20" fillId="0" borderId="9" xfId="0" applyNumberFormat="1" applyFont="1" applyFill="1" applyBorder="1" applyAlignment="1">
      <alignment vertical="center"/>
    </xf>
    <xf numFmtId="164" fontId="20" fillId="0" borderId="21" xfId="0" applyNumberFormat="1" applyFont="1" applyFill="1" applyBorder="1" applyAlignment="1">
      <alignment vertical="center"/>
    </xf>
    <xf numFmtId="164" fontId="20" fillId="0" borderId="22" xfId="0" applyNumberFormat="1" applyFont="1" applyFill="1" applyBorder="1" applyAlignment="1">
      <alignment vertical="center"/>
    </xf>
    <xf numFmtId="164" fontId="18" fillId="0" borderId="9" xfId="0" applyNumberFormat="1" applyFont="1" applyFill="1" applyBorder="1" applyAlignment="1">
      <alignment vertical="center"/>
    </xf>
    <xf numFmtId="164" fontId="17" fillId="0" borderId="9" xfId="0" applyNumberFormat="1" applyFont="1" applyFill="1" applyBorder="1" applyAlignment="1">
      <alignment vertical="center"/>
    </xf>
    <xf numFmtId="164" fontId="17" fillId="0" borderId="21" xfId="0" applyNumberFormat="1" applyFont="1" applyFill="1" applyBorder="1" applyAlignment="1">
      <alignment vertical="center"/>
    </xf>
    <xf numFmtId="164" fontId="17" fillId="0" borderId="22" xfId="0" applyNumberFormat="1" applyFont="1" applyFill="1" applyBorder="1" applyAlignment="1">
      <alignment vertical="center"/>
    </xf>
    <xf numFmtId="164" fontId="17" fillId="0" borderId="9" xfId="0" applyNumberFormat="1" applyFont="1" applyFill="1" applyBorder="1" applyAlignment="1">
      <alignment horizontal="center" vertical="center"/>
    </xf>
    <xf numFmtId="164" fontId="21" fillId="0" borderId="3" xfId="0" applyNumberFormat="1" applyFont="1" applyFill="1" applyBorder="1" applyAlignment="1">
      <alignment vertical="center"/>
    </xf>
    <xf numFmtId="164" fontId="21" fillId="0" borderId="16" xfId="0" applyNumberFormat="1" applyFont="1" applyFill="1" applyBorder="1" applyAlignment="1">
      <alignment vertical="center"/>
    </xf>
    <xf numFmtId="164" fontId="21" fillId="0" borderId="17" xfId="0" applyNumberFormat="1" applyFont="1" applyFill="1" applyBorder="1" applyAlignment="1">
      <alignment vertical="center"/>
    </xf>
    <xf numFmtId="0" fontId="8" fillId="0" borderId="2" xfId="0" applyFont="1" applyFill="1" applyBorder="1" applyAlignment="1">
      <alignment horizontal="left" vertical="center" wrapText="1" indent="1"/>
    </xf>
    <xf numFmtId="165" fontId="20" fillId="0" borderId="9" xfId="0" applyNumberFormat="1" applyFont="1" applyFill="1" applyBorder="1" applyAlignment="1">
      <alignment vertical="center"/>
    </xf>
    <xf numFmtId="165" fontId="20" fillId="0" borderId="21" xfId="0" applyNumberFormat="1" applyFont="1" applyFill="1" applyBorder="1" applyAlignment="1">
      <alignment vertical="center"/>
    </xf>
    <xf numFmtId="165" fontId="20" fillId="0" borderId="22" xfId="0" applyNumberFormat="1" applyFont="1" applyFill="1" applyBorder="1" applyAlignment="1">
      <alignment vertical="center"/>
    </xf>
    <xf numFmtId="164" fontId="18" fillId="0" borderId="21" xfId="0" applyNumberFormat="1" applyFont="1" applyFill="1" applyBorder="1" applyAlignment="1">
      <alignment vertical="center"/>
    </xf>
    <xf numFmtId="164" fontId="18" fillId="0" borderId="22" xfId="0" applyNumberFormat="1" applyFont="1" applyFill="1" applyBorder="1" applyAlignment="1">
      <alignment vertical="center"/>
    </xf>
    <xf numFmtId="164" fontId="20" fillId="0" borderId="23" xfId="0" applyNumberFormat="1" applyFont="1" applyFill="1" applyBorder="1" applyAlignment="1">
      <alignment vertical="center"/>
    </xf>
    <xf numFmtId="164" fontId="20" fillId="0" borderId="24" xfId="0" applyNumberFormat="1" applyFont="1" applyFill="1" applyBorder="1" applyAlignment="1">
      <alignment vertical="center"/>
    </xf>
    <xf numFmtId="164" fontId="20" fillId="0" borderId="25" xfId="0" applyNumberFormat="1" applyFont="1" applyFill="1" applyBorder="1" applyAlignment="1">
      <alignment vertical="center"/>
    </xf>
    <xf numFmtId="0" fontId="23" fillId="0" borderId="0" xfId="0" applyFont="1" applyFill="1" applyAlignment="1">
      <alignmen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5" t="s">
        <v>336</v>
      </c>
      <c r="B8" s="225"/>
      <c r="C8" s="226"/>
      <c r="D8" s="226"/>
      <c r="E8" s="226"/>
      <c r="F8" s="226"/>
      <c r="G8" s="226"/>
      <c r="H8" s="226"/>
      <c r="I8" s="226"/>
      <c r="J8" s="226"/>
      <c r="K8" s="128"/>
      <c r="L8" s="128"/>
    </row>
    <row r="9" spans="1:12" ht="12" customHeight="1">
      <c r="A9" s="3"/>
      <c r="B9" s="5"/>
      <c r="C9" s="5"/>
      <c r="D9" s="5"/>
      <c r="E9" s="5"/>
      <c r="F9" s="5"/>
      <c r="G9" s="5"/>
      <c r="H9" s="5"/>
      <c r="I9" s="5"/>
      <c r="J9" s="5"/>
      <c r="K9" s="5"/>
      <c r="L9" s="11"/>
    </row>
    <row r="10" spans="1:12" ht="30" customHeight="1">
      <c r="A10" s="227" t="s">
        <v>50</v>
      </c>
      <c r="B10" s="229" t="s">
        <v>51</v>
      </c>
      <c r="C10" s="231" t="s">
        <v>337</v>
      </c>
      <c r="D10" s="232"/>
      <c r="E10" s="233"/>
      <c r="F10" s="231" t="s">
        <v>290</v>
      </c>
      <c r="G10" s="232"/>
      <c r="H10" s="233"/>
      <c r="I10" s="234" t="s">
        <v>338</v>
      </c>
      <c r="J10" s="235"/>
      <c r="K10" s="236"/>
      <c r="L10" s="11"/>
    </row>
    <row r="11" spans="1:12" ht="22.5" customHeight="1">
      <c r="A11" s="228"/>
      <c r="B11" s="23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5" t="s">
        <v>292</v>
      </c>
      <c r="B8" s="225"/>
      <c r="C8" s="226"/>
      <c r="D8" s="226"/>
      <c r="E8" s="226"/>
      <c r="F8" s="226"/>
      <c r="G8" s="226"/>
      <c r="H8" s="226"/>
      <c r="I8" s="226"/>
      <c r="J8" s="226"/>
      <c r="K8" s="19"/>
      <c r="L8" s="19"/>
    </row>
    <row r="9" spans="1:12" ht="12" customHeight="1">
      <c r="A9" s="3"/>
      <c r="B9" s="5"/>
      <c r="C9" s="5"/>
      <c r="D9" s="5"/>
      <c r="E9" s="5"/>
      <c r="F9" s="5"/>
      <c r="G9" s="5"/>
      <c r="H9" s="5"/>
      <c r="I9" s="5"/>
      <c r="J9" s="5"/>
      <c r="K9" s="5"/>
      <c r="L9" s="11"/>
    </row>
    <row r="10" spans="1:12" ht="20.25" customHeight="1">
      <c r="A10" s="227" t="s">
        <v>50</v>
      </c>
      <c r="B10" s="229" t="s">
        <v>51</v>
      </c>
      <c r="C10" s="231" t="s">
        <v>289</v>
      </c>
      <c r="D10" s="232"/>
      <c r="E10" s="233"/>
      <c r="F10" s="231" t="s">
        <v>290</v>
      </c>
      <c r="G10" s="232"/>
      <c r="H10" s="233"/>
      <c r="I10" s="234" t="s">
        <v>291</v>
      </c>
      <c r="J10" s="235"/>
      <c r="K10" s="236"/>
      <c r="L10" s="11"/>
    </row>
    <row r="11" spans="1:12" ht="22.5" customHeight="1">
      <c r="A11" s="228"/>
      <c r="B11" s="23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G203"/>
  <sheetViews>
    <sheetView tabSelected="1" zoomScaleNormal="100" zoomScaleSheetLayoutView="100" workbookViewId="0">
      <selection activeCell="A8" sqref="A8"/>
    </sheetView>
  </sheetViews>
  <sheetFormatPr defaultColWidth="9.140625" defaultRowHeight="12.75"/>
  <cols>
    <col min="1" max="1" width="69.7109375" style="2" customWidth="1"/>
    <col min="2" max="2" width="26.28515625" style="2" customWidth="1"/>
    <col min="3" max="5" width="21.7109375" style="183" customWidth="1"/>
    <col min="6" max="6" width="1.28515625" style="183" customWidth="1"/>
    <col min="7" max="7" width="9.140625" style="183" customWidth="1"/>
    <col min="8" max="16384" width="9.140625" style="2"/>
  </cols>
  <sheetData>
    <row r="1" spans="1:5" ht="15">
      <c r="E1" s="224" t="s">
        <v>387</v>
      </c>
    </row>
    <row r="2" spans="1:5" ht="15">
      <c r="E2" s="224" t="s">
        <v>363</v>
      </c>
    </row>
    <row r="3" spans="1:5">
      <c r="E3" s="10"/>
    </row>
    <row r="4" spans="1:5">
      <c r="E4" s="10"/>
    </row>
    <row r="5" spans="1:5">
      <c r="D5" s="23"/>
      <c r="E5" s="4"/>
    </row>
    <row r="6" spans="1:5">
      <c r="D6" s="23"/>
      <c r="E6" s="4"/>
    </row>
    <row r="8" spans="1:5" ht="13.5" customHeight="1">
      <c r="B8" s="4"/>
    </row>
    <row r="9" spans="1:5" ht="24.75" customHeight="1">
      <c r="A9" s="225" t="s">
        <v>362</v>
      </c>
      <c r="B9" s="225"/>
      <c r="C9" s="226"/>
      <c r="D9" s="226"/>
      <c r="E9" s="226"/>
    </row>
    <row r="10" spans="1:5" ht="14.25" customHeight="1">
      <c r="A10" s="3"/>
      <c r="B10" s="5"/>
      <c r="C10" s="184"/>
      <c r="D10" s="184"/>
      <c r="E10" s="184"/>
    </row>
    <row r="11" spans="1:5" ht="20.25" customHeight="1">
      <c r="A11" s="227" t="s">
        <v>50</v>
      </c>
      <c r="B11" s="229" t="s">
        <v>51</v>
      </c>
      <c r="C11" s="237" t="s">
        <v>364</v>
      </c>
      <c r="D11" s="238"/>
      <c r="E11" s="239"/>
    </row>
    <row r="12" spans="1:5" ht="22.5" customHeight="1">
      <c r="A12" s="228"/>
      <c r="B12" s="240"/>
      <c r="C12" s="197" t="s">
        <v>139</v>
      </c>
      <c r="D12" s="185" t="s">
        <v>191</v>
      </c>
      <c r="E12" s="186" t="s">
        <v>367</v>
      </c>
    </row>
    <row r="13" spans="1:5">
      <c r="A13" s="6">
        <v>1</v>
      </c>
      <c r="B13" s="48">
        <v>2</v>
      </c>
      <c r="C13" s="187">
        <v>3</v>
      </c>
      <c r="D13" s="188">
        <v>4</v>
      </c>
      <c r="E13" s="189">
        <v>5</v>
      </c>
    </row>
    <row r="14" spans="1:5">
      <c r="A14" s="45"/>
      <c r="B14" s="49"/>
      <c r="C14" s="190"/>
      <c r="D14" s="191"/>
      <c r="E14" s="192"/>
    </row>
    <row r="15" spans="1:5" ht="21" customHeight="1">
      <c r="A15" s="32" t="s">
        <v>59</v>
      </c>
      <c r="B15" s="51" t="s">
        <v>22</v>
      </c>
      <c r="C15" s="201">
        <f>C17+C21+C24+C28+C33+C38+C42+C49+C54+C58+C62+C66</f>
        <v>63279739322</v>
      </c>
      <c r="D15" s="202">
        <f t="shared" ref="D15:E15" si="0">D17+D21+D24+D28+D33+D38+D42+D49+D54+D58+D62+D66</f>
        <v>69271262232</v>
      </c>
      <c r="E15" s="203">
        <f t="shared" si="0"/>
        <v>73726536038</v>
      </c>
    </row>
    <row r="16" spans="1:5">
      <c r="A16" s="32"/>
      <c r="B16" s="51"/>
      <c r="C16" s="204"/>
      <c r="D16" s="205"/>
      <c r="E16" s="206"/>
    </row>
    <row r="17" spans="1:5" ht="18" customHeight="1">
      <c r="A17" s="139" t="s">
        <v>18</v>
      </c>
      <c r="B17" s="53" t="s">
        <v>23</v>
      </c>
      <c r="C17" s="204">
        <f t="shared" ref="C17:E17" si="1">C18+C19</f>
        <v>38513725835</v>
      </c>
      <c r="D17" s="205">
        <f t="shared" si="1"/>
        <v>41536988795</v>
      </c>
      <c r="E17" s="206">
        <f t="shared" si="1"/>
        <v>43623253259</v>
      </c>
    </row>
    <row r="18" spans="1:5" ht="17.25" customHeight="1">
      <c r="A18" s="7" t="s">
        <v>0</v>
      </c>
      <c r="B18" s="53" t="s">
        <v>24</v>
      </c>
      <c r="C18" s="204">
        <v>16876894000</v>
      </c>
      <c r="D18" s="205">
        <v>18630070000</v>
      </c>
      <c r="E18" s="206">
        <v>19294480000</v>
      </c>
    </row>
    <row r="19" spans="1:5" ht="16.5" customHeight="1">
      <c r="A19" s="7" t="s">
        <v>1</v>
      </c>
      <c r="B19" s="53" t="s">
        <v>25</v>
      </c>
      <c r="C19" s="204">
        <v>21636831835</v>
      </c>
      <c r="D19" s="205">
        <v>22906918795</v>
      </c>
      <c r="E19" s="206">
        <v>24328773259</v>
      </c>
    </row>
    <row r="20" spans="1:5">
      <c r="A20" s="7"/>
      <c r="B20" s="53"/>
      <c r="C20" s="204"/>
      <c r="D20" s="205"/>
      <c r="E20" s="206"/>
    </row>
    <row r="21" spans="1:5" ht="28.5" customHeight="1">
      <c r="A21" s="140" t="s">
        <v>9</v>
      </c>
      <c r="B21" s="53" t="s">
        <v>26</v>
      </c>
      <c r="C21" s="204">
        <f>C22</f>
        <v>8381739600</v>
      </c>
      <c r="D21" s="205">
        <f>D22</f>
        <v>9721964600</v>
      </c>
      <c r="E21" s="206">
        <f>E22</f>
        <v>11827308000</v>
      </c>
    </row>
    <row r="22" spans="1:5" ht="30.75" customHeight="1">
      <c r="A22" s="7" t="s">
        <v>10</v>
      </c>
      <c r="B22" s="53" t="s">
        <v>27</v>
      </c>
      <c r="C22" s="204">
        <v>8381739600</v>
      </c>
      <c r="D22" s="205">
        <v>9721964600</v>
      </c>
      <c r="E22" s="206">
        <v>11827308000</v>
      </c>
    </row>
    <row r="23" spans="1:5">
      <c r="A23" s="7"/>
      <c r="B23" s="53"/>
      <c r="C23" s="204"/>
      <c r="D23" s="205"/>
      <c r="E23" s="206"/>
    </row>
    <row r="24" spans="1:5" ht="19.5" customHeight="1">
      <c r="A24" s="140" t="s">
        <v>2</v>
      </c>
      <c r="B24" s="53" t="s">
        <v>28</v>
      </c>
      <c r="C24" s="204">
        <f>C25+C26</f>
        <v>3227731000</v>
      </c>
      <c r="D24" s="205">
        <f>D25+D26</f>
        <v>4505533000</v>
      </c>
      <c r="E24" s="206">
        <f>E25+E26</f>
        <v>4505533000</v>
      </c>
    </row>
    <row r="25" spans="1:5" ht="28.5" customHeight="1">
      <c r="A25" s="7" t="s">
        <v>58</v>
      </c>
      <c r="B25" s="53" t="s">
        <v>29</v>
      </c>
      <c r="C25" s="204">
        <f>3227731000-500000</f>
        <v>3227231000</v>
      </c>
      <c r="D25" s="205">
        <f>4505533000-500000</f>
        <v>4505033000</v>
      </c>
      <c r="E25" s="206">
        <f>4505533000-500000</f>
        <v>4505033000</v>
      </c>
    </row>
    <row r="26" spans="1:5" ht="20.25" customHeight="1">
      <c r="A26" s="7" t="s">
        <v>390</v>
      </c>
      <c r="B26" s="53" t="s">
        <v>391</v>
      </c>
      <c r="C26" s="204">
        <v>500000</v>
      </c>
      <c r="D26" s="205">
        <v>500000</v>
      </c>
      <c r="E26" s="206">
        <v>500000</v>
      </c>
    </row>
    <row r="27" spans="1:5">
      <c r="A27" s="7"/>
      <c r="B27" s="53"/>
      <c r="C27" s="204"/>
      <c r="D27" s="205"/>
      <c r="E27" s="206"/>
    </row>
    <row r="28" spans="1:5" ht="19.5" customHeight="1">
      <c r="A28" s="140" t="s">
        <v>3</v>
      </c>
      <c r="B28" s="53" t="s">
        <v>30</v>
      </c>
      <c r="C28" s="204">
        <f>SUM(C29:C31)</f>
        <v>9069238000</v>
      </c>
      <c r="D28" s="205">
        <f t="shared" ref="D28:E28" si="2">SUM(D29:D31)</f>
        <v>9286354000</v>
      </c>
      <c r="E28" s="206">
        <f t="shared" si="2"/>
        <v>9374231000</v>
      </c>
    </row>
    <row r="29" spans="1:5" ht="18" customHeight="1">
      <c r="A29" s="7" t="s">
        <v>4</v>
      </c>
      <c r="B29" s="53" t="s">
        <v>31</v>
      </c>
      <c r="C29" s="204">
        <v>7755734000</v>
      </c>
      <c r="D29" s="205">
        <v>7967803000</v>
      </c>
      <c r="E29" s="206">
        <v>8048981000</v>
      </c>
    </row>
    <row r="30" spans="1:5" ht="17.25" customHeight="1">
      <c r="A30" s="7" t="s">
        <v>6</v>
      </c>
      <c r="B30" s="53" t="s">
        <v>32</v>
      </c>
      <c r="C30" s="204">
        <v>1311320000</v>
      </c>
      <c r="D30" s="205">
        <v>1316367000</v>
      </c>
      <c r="E30" s="206">
        <v>1323066000</v>
      </c>
    </row>
    <row r="31" spans="1:5" ht="19.5" customHeight="1">
      <c r="A31" s="7" t="s">
        <v>68</v>
      </c>
      <c r="B31" s="53" t="s">
        <v>69</v>
      </c>
      <c r="C31" s="204">
        <v>2184000</v>
      </c>
      <c r="D31" s="205">
        <v>2184000</v>
      </c>
      <c r="E31" s="206">
        <v>2184000</v>
      </c>
    </row>
    <row r="32" spans="1:5">
      <c r="A32" s="7"/>
      <c r="B32" s="53"/>
      <c r="C32" s="204"/>
      <c r="D32" s="205"/>
      <c r="E32" s="206"/>
    </row>
    <row r="33" spans="1:7" ht="31.5" customHeight="1">
      <c r="A33" s="140" t="s">
        <v>11</v>
      </c>
      <c r="B33" s="53" t="s">
        <v>34</v>
      </c>
      <c r="C33" s="204">
        <f>SUM(C34:C36)</f>
        <v>2375535000</v>
      </c>
      <c r="D33" s="205">
        <f t="shared" ref="D33:E33" si="3">SUM(D34:D36)</f>
        <v>2528467000</v>
      </c>
      <c r="E33" s="206">
        <f t="shared" si="3"/>
        <v>2657740500</v>
      </c>
    </row>
    <row r="34" spans="1:7" ht="17.25" customHeight="1">
      <c r="A34" s="7" t="s">
        <v>5</v>
      </c>
      <c r="B34" s="53" t="s">
        <v>35</v>
      </c>
      <c r="C34" s="204">
        <v>2270766000</v>
      </c>
      <c r="D34" s="205">
        <v>2424860000</v>
      </c>
      <c r="E34" s="206">
        <v>2550880000</v>
      </c>
    </row>
    <row r="35" spans="1:7" ht="30.75" customHeight="1">
      <c r="A35" s="7" t="s">
        <v>21</v>
      </c>
      <c r="B35" s="53" t="s">
        <v>33</v>
      </c>
      <c r="C35" s="204">
        <v>51135000</v>
      </c>
      <c r="D35" s="205">
        <v>52632500</v>
      </c>
      <c r="E35" s="206">
        <v>52182500</v>
      </c>
    </row>
    <row r="36" spans="1:7" ht="30" customHeight="1">
      <c r="A36" s="7" t="s">
        <v>12</v>
      </c>
      <c r="B36" s="53" t="s">
        <v>36</v>
      </c>
      <c r="C36" s="204">
        <v>53634000</v>
      </c>
      <c r="D36" s="205">
        <v>50974500</v>
      </c>
      <c r="E36" s="206">
        <v>54678000</v>
      </c>
    </row>
    <row r="37" spans="1:7">
      <c r="A37" s="7"/>
      <c r="B37" s="53"/>
      <c r="C37" s="204"/>
      <c r="D37" s="205"/>
      <c r="E37" s="206"/>
    </row>
    <row r="38" spans="1:7" ht="19.5" customHeight="1">
      <c r="A38" s="140" t="s">
        <v>56</v>
      </c>
      <c r="B38" s="53" t="s">
        <v>37</v>
      </c>
      <c r="C38" s="204">
        <f>SUM(C39:C40)</f>
        <v>140961300</v>
      </c>
      <c r="D38" s="205">
        <f t="shared" ref="D38:E38" si="4">SUM(D39:D40)</f>
        <v>118121799.99999999</v>
      </c>
      <c r="E38" s="206">
        <f t="shared" si="4"/>
        <v>114139000</v>
      </c>
    </row>
    <row r="39" spans="1:7" ht="54.75" customHeight="1">
      <c r="A39" s="7" t="s">
        <v>78</v>
      </c>
      <c r="B39" s="53" t="s">
        <v>72</v>
      </c>
      <c r="C39" s="204">
        <v>7385300</v>
      </c>
      <c r="D39" s="205">
        <v>7200000</v>
      </c>
      <c r="E39" s="206">
        <v>6030100</v>
      </c>
    </row>
    <row r="40" spans="1:7" ht="29.25" customHeight="1">
      <c r="A40" s="7" t="s">
        <v>17</v>
      </c>
      <c r="B40" s="53" t="s">
        <v>38</v>
      </c>
      <c r="C40" s="204">
        <v>133576000</v>
      </c>
      <c r="D40" s="205">
        <v>110921799.99999999</v>
      </c>
      <c r="E40" s="206">
        <v>108108900</v>
      </c>
    </row>
    <row r="41" spans="1:7">
      <c r="A41" s="7"/>
      <c r="B41" s="53"/>
      <c r="C41" s="204"/>
      <c r="D41" s="205"/>
      <c r="E41" s="206"/>
    </row>
    <row r="42" spans="1:7" s="22" customFormat="1" ht="29.25" customHeight="1">
      <c r="A42" s="139" t="s">
        <v>13</v>
      </c>
      <c r="B42" s="53" t="s">
        <v>39</v>
      </c>
      <c r="C42" s="204">
        <f>SUM(C43:C47)</f>
        <v>19138847</v>
      </c>
      <c r="D42" s="205">
        <f t="shared" ref="D42:E42" si="5">SUM(D43:D47)</f>
        <v>18678897</v>
      </c>
      <c r="E42" s="206">
        <f t="shared" si="5"/>
        <v>18919139</v>
      </c>
      <c r="F42" s="193"/>
      <c r="G42" s="193"/>
    </row>
    <row r="43" spans="1:7" s="22" customFormat="1" ht="54.75" customHeight="1">
      <c r="A43" s="7" t="s">
        <v>53</v>
      </c>
      <c r="B43" s="53" t="s">
        <v>40</v>
      </c>
      <c r="C43" s="204">
        <v>83180</v>
      </c>
      <c r="D43" s="205">
        <v>100630</v>
      </c>
      <c r="E43" s="206">
        <v>91900</v>
      </c>
      <c r="F43" s="193"/>
      <c r="G43" s="193"/>
    </row>
    <row r="44" spans="1:7" s="22" customFormat="1" ht="29.25" customHeight="1">
      <c r="A44" s="7" t="s">
        <v>61</v>
      </c>
      <c r="B44" s="53" t="s">
        <v>62</v>
      </c>
      <c r="C44" s="204">
        <v>711467</v>
      </c>
      <c r="D44" s="205">
        <v>711467</v>
      </c>
      <c r="E44" s="206">
        <v>704839</v>
      </c>
      <c r="F44" s="193"/>
      <c r="G44" s="193"/>
    </row>
    <row r="45" spans="1:7" s="22" customFormat="1" ht="66.75" customHeight="1">
      <c r="A45" s="7" t="s">
        <v>60</v>
      </c>
      <c r="B45" s="53" t="s">
        <v>41</v>
      </c>
      <c r="C45" s="204">
        <v>12326200</v>
      </c>
      <c r="D45" s="205">
        <v>10320800</v>
      </c>
      <c r="E45" s="206">
        <v>10324400</v>
      </c>
      <c r="F45" s="193"/>
      <c r="G45" s="193"/>
    </row>
    <row r="46" spans="1:7" s="22" customFormat="1" ht="18.75" customHeight="1">
      <c r="A46" s="7" t="s">
        <v>14</v>
      </c>
      <c r="B46" s="53" t="s">
        <v>42</v>
      </c>
      <c r="C46" s="204">
        <v>5018000</v>
      </c>
      <c r="D46" s="205">
        <v>6546000</v>
      </c>
      <c r="E46" s="206">
        <v>6798000</v>
      </c>
      <c r="F46" s="193"/>
      <c r="G46" s="193"/>
    </row>
    <row r="47" spans="1:7" s="22" customFormat="1" ht="69" customHeight="1">
      <c r="A47" s="37" t="s">
        <v>80</v>
      </c>
      <c r="B47" s="53" t="s">
        <v>77</v>
      </c>
      <c r="C47" s="204">
        <v>1000000</v>
      </c>
      <c r="D47" s="205">
        <v>1000000</v>
      </c>
      <c r="E47" s="206">
        <v>1000000</v>
      </c>
      <c r="F47" s="193"/>
      <c r="G47" s="193"/>
    </row>
    <row r="48" spans="1:7">
      <c r="A48" s="37"/>
      <c r="B48" s="53"/>
      <c r="C48" s="204"/>
      <c r="D48" s="205"/>
      <c r="E48" s="206"/>
    </row>
    <row r="49" spans="1:7" s="22" customFormat="1" ht="17.25" customHeight="1">
      <c r="A49" s="140" t="s">
        <v>19</v>
      </c>
      <c r="B49" s="53" t="s">
        <v>43</v>
      </c>
      <c r="C49" s="204">
        <f>SUM(C50:C52)</f>
        <v>1185444940</v>
      </c>
      <c r="D49" s="205">
        <f t="shared" ref="D49:E49" si="6">SUM(D50:D52)</f>
        <v>1235736940</v>
      </c>
      <c r="E49" s="206">
        <f t="shared" si="6"/>
        <v>1287002240</v>
      </c>
      <c r="F49" s="193"/>
      <c r="G49" s="193"/>
    </row>
    <row r="50" spans="1:7" s="22" customFormat="1" ht="18" customHeight="1">
      <c r="A50" s="7" t="s">
        <v>7</v>
      </c>
      <c r="B50" s="53" t="s">
        <v>44</v>
      </c>
      <c r="C50" s="204">
        <v>45448640</v>
      </c>
      <c r="D50" s="205">
        <v>45448640</v>
      </c>
      <c r="E50" s="206">
        <v>45448640</v>
      </c>
      <c r="F50" s="193"/>
      <c r="G50" s="193"/>
    </row>
    <row r="51" spans="1:7" s="22" customFormat="1" ht="17.25" customHeight="1">
      <c r="A51" s="7" t="s">
        <v>16</v>
      </c>
      <c r="B51" s="53" t="s">
        <v>140</v>
      </c>
      <c r="C51" s="204">
        <v>10104000</v>
      </c>
      <c r="D51" s="205">
        <v>9502000</v>
      </c>
      <c r="E51" s="206">
        <v>9464000</v>
      </c>
      <c r="F51" s="193"/>
      <c r="G51" s="193"/>
    </row>
    <row r="52" spans="1:7" s="22" customFormat="1" ht="18" customHeight="1">
      <c r="A52" s="7" t="s">
        <v>52</v>
      </c>
      <c r="B52" s="53" t="s">
        <v>45</v>
      </c>
      <c r="C52" s="204">
        <v>1129892300</v>
      </c>
      <c r="D52" s="205">
        <v>1180786300</v>
      </c>
      <c r="E52" s="206">
        <v>1232089600</v>
      </c>
      <c r="F52" s="193"/>
      <c r="G52" s="193"/>
    </row>
    <row r="53" spans="1:7">
      <c r="A53" s="7"/>
      <c r="B53" s="53"/>
      <c r="C53" s="204"/>
      <c r="D53" s="205"/>
      <c r="E53" s="206"/>
    </row>
    <row r="54" spans="1:7" s="22" customFormat="1" ht="33" customHeight="1">
      <c r="A54" s="140" t="s">
        <v>141</v>
      </c>
      <c r="B54" s="53" t="s">
        <v>46</v>
      </c>
      <c r="C54" s="204">
        <f>SUM(C55:C56)</f>
        <v>70256300</v>
      </c>
      <c r="D54" s="205">
        <f t="shared" ref="D54:E54" si="7">SUM(D55:D56)</f>
        <v>63494400</v>
      </c>
      <c r="E54" s="206">
        <f t="shared" si="7"/>
        <v>62927600</v>
      </c>
      <c r="F54" s="193"/>
      <c r="G54" s="193"/>
    </row>
    <row r="55" spans="1:7" s="22" customFormat="1" ht="17.25" customHeight="1">
      <c r="A55" s="7" t="s">
        <v>63</v>
      </c>
      <c r="B55" s="53" t="s">
        <v>64</v>
      </c>
      <c r="C55" s="204">
        <v>2737900</v>
      </c>
      <c r="D55" s="205">
        <v>2766400</v>
      </c>
      <c r="E55" s="206">
        <v>2796100</v>
      </c>
      <c r="F55" s="193"/>
      <c r="G55" s="193"/>
    </row>
    <row r="56" spans="1:7" s="22" customFormat="1" ht="18" customHeight="1">
      <c r="A56" s="7" t="s">
        <v>67</v>
      </c>
      <c r="B56" s="53" t="s">
        <v>70</v>
      </c>
      <c r="C56" s="204">
        <v>67518400</v>
      </c>
      <c r="D56" s="205">
        <v>60728000</v>
      </c>
      <c r="E56" s="206">
        <v>60131500</v>
      </c>
      <c r="F56" s="193"/>
      <c r="G56" s="193"/>
    </row>
    <row r="57" spans="1:7" s="22" customFormat="1">
      <c r="A57" s="7"/>
      <c r="B57" s="53"/>
      <c r="C57" s="204"/>
      <c r="D57" s="205"/>
      <c r="E57" s="206"/>
      <c r="F57" s="193"/>
      <c r="G57" s="193"/>
    </row>
    <row r="58" spans="1:7" s="22" customFormat="1" ht="16.5" customHeight="1">
      <c r="A58" s="140" t="s">
        <v>20</v>
      </c>
      <c r="B58" s="53" t="s">
        <v>47</v>
      </c>
      <c r="C58" s="204">
        <f>C59+C60</f>
        <v>5300000</v>
      </c>
      <c r="D58" s="205">
        <f>D59+D60</f>
        <v>100000</v>
      </c>
      <c r="E58" s="206">
        <f>E59+E60</f>
        <v>100000</v>
      </c>
      <c r="F58" s="193"/>
      <c r="G58" s="193"/>
    </row>
    <row r="59" spans="1:7" s="22" customFormat="1" ht="57" customHeight="1">
      <c r="A59" s="7" t="s">
        <v>365</v>
      </c>
      <c r="B59" s="53" t="s">
        <v>366</v>
      </c>
      <c r="C59" s="204">
        <v>5200000</v>
      </c>
      <c r="D59" s="205">
        <v>0</v>
      </c>
      <c r="E59" s="206">
        <v>0</v>
      </c>
      <c r="F59" s="193"/>
      <c r="G59" s="193"/>
    </row>
    <row r="60" spans="1:7" s="22" customFormat="1" ht="29.25" customHeight="1">
      <c r="A60" s="7" t="s">
        <v>79</v>
      </c>
      <c r="B60" s="53" t="s">
        <v>55</v>
      </c>
      <c r="C60" s="204">
        <v>100000</v>
      </c>
      <c r="D60" s="205">
        <v>100000</v>
      </c>
      <c r="E60" s="206">
        <v>100000</v>
      </c>
      <c r="F60" s="193"/>
      <c r="G60" s="193"/>
    </row>
    <row r="61" spans="1:7" s="22" customFormat="1">
      <c r="A61" s="7"/>
      <c r="B61" s="53"/>
      <c r="C61" s="204"/>
      <c r="D61" s="205"/>
      <c r="E61" s="206"/>
      <c r="F61" s="193"/>
      <c r="G61" s="193"/>
    </row>
    <row r="62" spans="1:7" s="22" customFormat="1" ht="18.75" customHeight="1">
      <c r="A62" s="140" t="s">
        <v>8</v>
      </c>
      <c r="B62" s="53" t="s">
        <v>48</v>
      </c>
      <c r="C62" s="204">
        <f>C63+C64</f>
        <v>1051500</v>
      </c>
      <c r="D62" s="205">
        <f t="shared" ref="D62:E62" si="8">D63+D64</f>
        <v>1051500</v>
      </c>
      <c r="E62" s="206">
        <f t="shared" si="8"/>
        <v>1051500</v>
      </c>
      <c r="F62" s="193"/>
      <c r="G62" s="193"/>
    </row>
    <row r="63" spans="1:7" s="22" customFormat="1" ht="30.75" customHeight="1">
      <c r="A63" s="7" t="s">
        <v>388</v>
      </c>
      <c r="B63" s="53" t="s">
        <v>389</v>
      </c>
      <c r="C63" s="216">
        <v>1000000</v>
      </c>
      <c r="D63" s="217">
        <v>1000000</v>
      </c>
      <c r="E63" s="218">
        <v>1000000</v>
      </c>
      <c r="F63" s="193"/>
      <c r="G63" s="193"/>
    </row>
    <row r="64" spans="1:7" s="22" customFormat="1" ht="45" customHeight="1">
      <c r="A64" s="7" t="s">
        <v>74</v>
      </c>
      <c r="B64" s="53" t="s">
        <v>73</v>
      </c>
      <c r="C64" s="216">
        <v>51500</v>
      </c>
      <c r="D64" s="217">
        <v>51500</v>
      </c>
      <c r="E64" s="218">
        <v>51500</v>
      </c>
      <c r="F64" s="193"/>
      <c r="G64" s="193"/>
    </row>
    <row r="65" spans="1:7" s="22" customFormat="1">
      <c r="A65" s="7"/>
      <c r="B65" s="53"/>
      <c r="C65" s="204"/>
      <c r="D65" s="205"/>
      <c r="E65" s="206"/>
      <c r="F65" s="193"/>
      <c r="G65" s="193"/>
    </row>
    <row r="66" spans="1:7" s="22" customFormat="1" ht="17.25" customHeight="1">
      <c r="A66" s="140" t="s">
        <v>15</v>
      </c>
      <c r="B66" s="53" t="s">
        <v>49</v>
      </c>
      <c r="C66" s="204">
        <f>SUM(C67:C70)</f>
        <v>289617000</v>
      </c>
      <c r="D66" s="205">
        <f t="shared" ref="D66:E66" si="9">SUM(D67:D70)</f>
        <v>254771300</v>
      </c>
      <c r="E66" s="206">
        <f t="shared" si="9"/>
        <v>254330800</v>
      </c>
      <c r="F66" s="193"/>
      <c r="G66" s="193"/>
    </row>
    <row r="67" spans="1:7" s="22" customFormat="1" ht="32.25" customHeight="1">
      <c r="A67" s="7" t="s">
        <v>282</v>
      </c>
      <c r="B67" s="54" t="s">
        <v>263</v>
      </c>
      <c r="C67" s="204">
        <v>241990900</v>
      </c>
      <c r="D67" s="205">
        <v>241993600</v>
      </c>
      <c r="E67" s="206">
        <v>241553100</v>
      </c>
      <c r="F67" s="193"/>
      <c r="G67" s="193"/>
    </row>
    <row r="68" spans="1:7" s="22" customFormat="1" ht="83.25" customHeight="1">
      <c r="A68" s="7" t="s">
        <v>260</v>
      </c>
      <c r="B68" s="53" t="s">
        <v>264</v>
      </c>
      <c r="C68" s="204">
        <v>2776700</v>
      </c>
      <c r="D68" s="205">
        <v>2776700</v>
      </c>
      <c r="E68" s="206">
        <v>2776700</v>
      </c>
      <c r="F68" s="193"/>
      <c r="G68" s="193"/>
    </row>
    <row r="69" spans="1:7" s="22" customFormat="1" ht="18" customHeight="1">
      <c r="A69" s="7" t="s">
        <v>261</v>
      </c>
      <c r="B69" s="53" t="s">
        <v>283</v>
      </c>
      <c r="C69" s="204">
        <v>34849400</v>
      </c>
      <c r="D69" s="205">
        <v>1000</v>
      </c>
      <c r="E69" s="206">
        <v>1000</v>
      </c>
      <c r="F69" s="193"/>
      <c r="G69" s="193"/>
    </row>
    <row r="70" spans="1:7" s="22" customFormat="1" ht="18" customHeight="1">
      <c r="A70" s="7" t="s">
        <v>262</v>
      </c>
      <c r="B70" s="53" t="s">
        <v>265</v>
      </c>
      <c r="C70" s="204">
        <v>10000000</v>
      </c>
      <c r="D70" s="205">
        <v>10000000</v>
      </c>
      <c r="E70" s="206">
        <v>10000000</v>
      </c>
      <c r="F70" s="193"/>
      <c r="G70" s="193"/>
    </row>
    <row r="71" spans="1:7">
      <c r="A71" s="7"/>
      <c r="B71" s="53"/>
      <c r="C71" s="204"/>
      <c r="D71" s="205"/>
      <c r="E71" s="206"/>
    </row>
    <row r="72" spans="1:7" ht="22.5" customHeight="1">
      <c r="A72" s="33" t="s">
        <v>270</v>
      </c>
      <c r="B72" s="55" t="s">
        <v>271</v>
      </c>
      <c r="C72" s="207">
        <f>C74+C186+C190</f>
        <v>33978913219.790001</v>
      </c>
      <c r="D72" s="219">
        <f>D74+D186+D190</f>
        <v>34823289522.540001</v>
      </c>
      <c r="E72" s="220">
        <f>E74+E186+E190</f>
        <v>29860585219.220001</v>
      </c>
    </row>
    <row r="73" spans="1:7">
      <c r="A73" s="7"/>
      <c r="B73" s="53"/>
      <c r="C73" s="204"/>
      <c r="D73" s="205"/>
      <c r="E73" s="206"/>
    </row>
    <row r="74" spans="1:7" ht="29.25" customHeight="1">
      <c r="A74" s="141" t="s">
        <v>65</v>
      </c>
      <c r="B74" s="142" t="s">
        <v>57</v>
      </c>
      <c r="C74" s="208">
        <f>C75+C80+C146+C170</f>
        <v>31005050933.120003</v>
      </c>
      <c r="D74" s="209">
        <f>D75+D80+D146+D170</f>
        <v>29155959322.540001</v>
      </c>
      <c r="E74" s="210">
        <f>E75+E80+E146+E170</f>
        <v>24193255019.220001</v>
      </c>
    </row>
    <row r="75" spans="1:7" s="20" customFormat="1" ht="23.25" customHeight="1">
      <c r="A75" s="146" t="s">
        <v>75</v>
      </c>
      <c r="B75" s="147" t="s">
        <v>134</v>
      </c>
      <c r="C75" s="208">
        <f>C76+C77+C78</f>
        <v>13442265823.120001</v>
      </c>
      <c r="D75" s="209">
        <f t="shared" ref="D75:E75" si="10">D76+D77+D78</f>
        <v>12891790100</v>
      </c>
      <c r="E75" s="210">
        <f t="shared" si="10"/>
        <v>12891790100</v>
      </c>
      <c r="F75" s="183"/>
      <c r="G75" s="183"/>
    </row>
    <row r="76" spans="1:7" s="20" customFormat="1" ht="29.25" customHeight="1">
      <c r="A76" s="196" t="s">
        <v>81</v>
      </c>
      <c r="B76" s="142" t="s">
        <v>98</v>
      </c>
      <c r="C76" s="204">
        <v>9629281000</v>
      </c>
      <c r="D76" s="205">
        <v>9629281000</v>
      </c>
      <c r="E76" s="206">
        <v>9629281000</v>
      </c>
      <c r="F76" s="183"/>
      <c r="G76" s="183"/>
    </row>
    <row r="77" spans="1:7" s="20" customFormat="1" ht="28.5" customHeight="1">
      <c r="A77" s="199" t="s">
        <v>361</v>
      </c>
      <c r="B77" s="198" t="s">
        <v>360</v>
      </c>
      <c r="C77" s="204">
        <v>202238523.12</v>
      </c>
      <c r="D77" s="205">
        <v>0</v>
      </c>
      <c r="E77" s="206">
        <v>0</v>
      </c>
      <c r="F77" s="183"/>
      <c r="G77" s="183"/>
    </row>
    <row r="78" spans="1:7" s="20" customFormat="1" ht="42.75" customHeight="1">
      <c r="A78" s="196" t="s">
        <v>99</v>
      </c>
      <c r="B78" s="142" t="s">
        <v>100</v>
      </c>
      <c r="C78" s="204">
        <v>3610746300</v>
      </c>
      <c r="D78" s="205">
        <v>3262509100</v>
      </c>
      <c r="E78" s="206">
        <v>3262509100</v>
      </c>
      <c r="F78" s="183"/>
      <c r="G78" s="183"/>
    </row>
    <row r="79" spans="1:7">
      <c r="A79" s="17"/>
      <c r="B79" s="59"/>
      <c r="C79" s="204"/>
      <c r="D79" s="205"/>
      <c r="E79" s="206"/>
    </row>
    <row r="80" spans="1:7" ht="30.75" customHeight="1">
      <c r="A80" s="146" t="s">
        <v>71</v>
      </c>
      <c r="B80" s="142" t="s">
        <v>135</v>
      </c>
      <c r="C80" s="208">
        <f>SUM(C81:C144)</f>
        <v>10835008410</v>
      </c>
      <c r="D80" s="209">
        <f t="shared" ref="D80:E80" si="11">SUM(D81:D144)</f>
        <v>10177264422.540001</v>
      </c>
      <c r="E80" s="210">
        <f t="shared" si="11"/>
        <v>6256949719.2200003</v>
      </c>
    </row>
    <row r="81" spans="1:7" ht="30" customHeight="1">
      <c r="A81" s="17" t="s">
        <v>242</v>
      </c>
      <c r="B81" s="59" t="s">
        <v>243</v>
      </c>
      <c r="C81" s="204">
        <v>963645090</v>
      </c>
      <c r="D81" s="205">
        <v>868914514.94000006</v>
      </c>
      <c r="E81" s="206">
        <v>924186364.41999996</v>
      </c>
    </row>
    <row r="82" spans="1:7" ht="44.25" customHeight="1">
      <c r="A82" s="17" t="s">
        <v>275</v>
      </c>
      <c r="B82" s="59" t="s">
        <v>192</v>
      </c>
      <c r="C82" s="204">
        <v>0</v>
      </c>
      <c r="D82" s="205">
        <v>0</v>
      </c>
      <c r="E82" s="206">
        <v>15720100</v>
      </c>
    </row>
    <row r="83" spans="1:7" ht="42.75" customHeight="1">
      <c r="A83" s="152" t="s">
        <v>193</v>
      </c>
      <c r="B83" s="153" t="s">
        <v>194</v>
      </c>
      <c r="C83" s="204">
        <v>900300</v>
      </c>
      <c r="D83" s="205">
        <v>900300</v>
      </c>
      <c r="E83" s="206">
        <v>900300</v>
      </c>
    </row>
    <row r="84" spans="1:7" ht="60" customHeight="1">
      <c r="A84" s="152" t="s">
        <v>343</v>
      </c>
      <c r="B84" s="154" t="s">
        <v>195</v>
      </c>
      <c r="C84" s="204">
        <v>4061400</v>
      </c>
      <c r="D84" s="205">
        <v>4301300</v>
      </c>
      <c r="E84" s="206">
        <v>4301300</v>
      </c>
    </row>
    <row r="85" spans="1:7" ht="57.75" customHeight="1">
      <c r="A85" s="152" t="s">
        <v>83</v>
      </c>
      <c r="B85" s="158" t="s">
        <v>102</v>
      </c>
      <c r="C85" s="204">
        <v>103687500</v>
      </c>
      <c r="D85" s="205">
        <v>104324200</v>
      </c>
      <c r="E85" s="206">
        <v>104324200</v>
      </c>
    </row>
    <row r="86" spans="1:7" ht="57" customHeight="1">
      <c r="A86" s="152" t="s">
        <v>182</v>
      </c>
      <c r="B86" s="59" t="s">
        <v>103</v>
      </c>
      <c r="C86" s="204">
        <v>683692600</v>
      </c>
      <c r="D86" s="205">
        <v>711301478.39999998</v>
      </c>
      <c r="E86" s="206">
        <v>738910425.5999999</v>
      </c>
    </row>
    <row r="87" spans="1:7" ht="68.25" customHeight="1">
      <c r="A87" s="152" t="s">
        <v>84</v>
      </c>
      <c r="B87" s="59" t="s">
        <v>104</v>
      </c>
      <c r="C87" s="204">
        <v>1080000</v>
      </c>
      <c r="D87" s="205">
        <v>1080000</v>
      </c>
      <c r="E87" s="206">
        <v>1166400</v>
      </c>
    </row>
    <row r="88" spans="1:7" ht="54" customHeight="1">
      <c r="A88" s="152" t="s">
        <v>344</v>
      </c>
      <c r="B88" s="59" t="s">
        <v>197</v>
      </c>
      <c r="C88" s="204">
        <v>13237900</v>
      </c>
      <c r="D88" s="205">
        <v>13170100</v>
      </c>
      <c r="E88" s="206">
        <v>12920600</v>
      </c>
    </row>
    <row r="89" spans="1:7" ht="82.5" customHeight="1">
      <c r="A89" s="152" t="s">
        <v>176</v>
      </c>
      <c r="B89" s="59" t="s">
        <v>175</v>
      </c>
      <c r="C89" s="204">
        <v>0</v>
      </c>
      <c r="D89" s="205">
        <v>396497400</v>
      </c>
      <c r="E89" s="206">
        <v>0</v>
      </c>
    </row>
    <row r="90" spans="1:7" s="20" customFormat="1" ht="55.5" customHeight="1">
      <c r="A90" s="159" t="s">
        <v>159</v>
      </c>
      <c r="B90" s="158" t="s">
        <v>160</v>
      </c>
      <c r="C90" s="204">
        <v>125999400</v>
      </c>
      <c r="D90" s="205">
        <v>115127100</v>
      </c>
      <c r="E90" s="206">
        <v>80240400</v>
      </c>
      <c r="F90" s="183"/>
      <c r="G90" s="183"/>
    </row>
    <row r="91" spans="1:7" s="20" customFormat="1" ht="70.5" customHeight="1">
      <c r="A91" s="152" t="s">
        <v>345</v>
      </c>
      <c r="B91" s="59" t="s">
        <v>147</v>
      </c>
      <c r="C91" s="204">
        <v>54900000</v>
      </c>
      <c r="D91" s="205">
        <v>54900000</v>
      </c>
      <c r="E91" s="206">
        <v>54900000</v>
      </c>
      <c r="F91" s="183"/>
      <c r="G91" s="183"/>
    </row>
    <row r="92" spans="1:7" s="20" customFormat="1" ht="65.25" customHeight="1">
      <c r="A92" s="152" t="s">
        <v>298</v>
      </c>
      <c r="B92" s="59" t="s">
        <v>198</v>
      </c>
      <c r="C92" s="204">
        <v>1985100</v>
      </c>
      <c r="D92" s="205">
        <v>18735500</v>
      </c>
      <c r="E92" s="206">
        <v>0</v>
      </c>
      <c r="F92" s="183"/>
      <c r="G92" s="183"/>
    </row>
    <row r="93" spans="1:7" s="20" customFormat="1" ht="30.75" customHeight="1">
      <c r="A93" s="152" t="s">
        <v>274</v>
      </c>
      <c r="B93" s="59" t="s">
        <v>200</v>
      </c>
      <c r="C93" s="204">
        <v>64445400</v>
      </c>
      <c r="D93" s="205">
        <v>0</v>
      </c>
      <c r="E93" s="206">
        <v>0</v>
      </c>
      <c r="F93" s="183"/>
      <c r="G93" s="183"/>
    </row>
    <row r="94" spans="1:7" s="20" customFormat="1" ht="55.5" customHeight="1">
      <c r="A94" s="160" t="s">
        <v>368</v>
      </c>
      <c r="B94" s="158" t="s">
        <v>369</v>
      </c>
      <c r="C94" s="204">
        <v>0</v>
      </c>
      <c r="D94" s="205">
        <v>0</v>
      </c>
      <c r="E94" s="206">
        <v>47646900</v>
      </c>
      <c r="F94" s="183"/>
      <c r="G94" s="183"/>
    </row>
    <row r="95" spans="1:7" s="20" customFormat="1" ht="56.25" customHeight="1">
      <c r="A95" s="152" t="s">
        <v>299</v>
      </c>
      <c r="B95" s="59" t="s">
        <v>199</v>
      </c>
      <c r="C95" s="204">
        <v>12862700</v>
      </c>
      <c r="D95" s="205">
        <v>13818800</v>
      </c>
      <c r="E95" s="206">
        <v>6352400</v>
      </c>
      <c r="F95" s="183"/>
      <c r="G95" s="183"/>
    </row>
    <row r="96" spans="1:7" s="20" customFormat="1" ht="33" customHeight="1">
      <c r="A96" s="152" t="s">
        <v>206</v>
      </c>
      <c r="B96" s="153" t="s">
        <v>205</v>
      </c>
      <c r="C96" s="204">
        <v>277876100</v>
      </c>
      <c r="D96" s="205">
        <v>0</v>
      </c>
      <c r="E96" s="206">
        <v>0</v>
      </c>
      <c r="F96" s="183"/>
      <c r="G96" s="183"/>
    </row>
    <row r="97" spans="1:7" s="20" customFormat="1" ht="30" customHeight="1">
      <c r="A97" s="152" t="s">
        <v>155</v>
      </c>
      <c r="B97" s="153" t="s">
        <v>156</v>
      </c>
      <c r="C97" s="204">
        <v>36332100</v>
      </c>
      <c r="D97" s="205">
        <v>36223500</v>
      </c>
      <c r="E97" s="206">
        <v>36223500</v>
      </c>
      <c r="F97" s="183"/>
      <c r="G97" s="183"/>
    </row>
    <row r="98" spans="1:7" s="20" customFormat="1" ht="42.75" customHeight="1">
      <c r="A98" s="159" t="s">
        <v>144</v>
      </c>
      <c r="B98" s="161" t="s">
        <v>145</v>
      </c>
      <c r="C98" s="204">
        <v>9117500</v>
      </c>
      <c r="D98" s="205">
        <v>8761700</v>
      </c>
      <c r="E98" s="206">
        <v>9111200</v>
      </c>
      <c r="F98" s="183"/>
      <c r="G98" s="183"/>
    </row>
    <row r="99" spans="1:7" s="20" customFormat="1" ht="57" customHeight="1">
      <c r="A99" s="152" t="s">
        <v>209</v>
      </c>
      <c r="B99" s="161" t="s">
        <v>210</v>
      </c>
      <c r="C99" s="204">
        <v>0</v>
      </c>
      <c r="D99" s="205">
        <v>56428600</v>
      </c>
      <c r="E99" s="206">
        <v>0</v>
      </c>
      <c r="F99" s="183"/>
      <c r="G99" s="183"/>
    </row>
    <row r="100" spans="1:7" s="20" customFormat="1" ht="44.25" customHeight="1">
      <c r="A100" s="152" t="s">
        <v>359</v>
      </c>
      <c r="B100" s="59" t="s">
        <v>146</v>
      </c>
      <c r="C100" s="204">
        <v>5021200</v>
      </c>
      <c r="D100" s="205">
        <v>7202900</v>
      </c>
      <c r="E100" s="206">
        <v>7204900</v>
      </c>
      <c r="F100" s="183"/>
      <c r="G100" s="183"/>
    </row>
    <row r="101" spans="1:7" s="20" customFormat="1" ht="43.5" customHeight="1">
      <c r="A101" s="152" t="s">
        <v>142</v>
      </c>
      <c r="B101" s="59" t="s">
        <v>143</v>
      </c>
      <c r="C101" s="204">
        <v>9405700</v>
      </c>
      <c r="D101" s="205">
        <v>14701500</v>
      </c>
      <c r="E101" s="206">
        <v>15678900</v>
      </c>
      <c r="F101" s="183"/>
      <c r="G101" s="183"/>
    </row>
    <row r="102" spans="1:7" s="20" customFormat="1" ht="43.5" customHeight="1">
      <c r="A102" s="159" t="s">
        <v>212</v>
      </c>
      <c r="B102" s="158" t="s">
        <v>213</v>
      </c>
      <c r="C102" s="204">
        <v>0</v>
      </c>
      <c r="D102" s="205">
        <v>111707200</v>
      </c>
      <c r="E102" s="206">
        <v>108046700</v>
      </c>
      <c r="F102" s="183"/>
      <c r="G102" s="183"/>
    </row>
    <row r="103" spans="1:7" s="20" customFormat="1" ht="59.25" customHeight="1">
      <c r="A103" s="152" t="s">
        <v>152</v>
      </c>
      <c r="B103" s="59" t="s">
        <v>153</v>
      </c>
      <c r="C103" s="204">
        <v>538894400</v>
      </c>
      <c r="D103" s="205">
        <v>0</v>
      </c>
      <c r="E103" s="206">
        <v>0</v>
      </c>
      <c r="F103" s="183"/>
      <c r="G103" s="183"/>
    </row>
    <row r="104" spans="1:7" s="20" customFormat="1" ht="30" customHeight="1">
      <c r="A104" s="152" t="s">
        <v>157</v>
      </c>
      <c r="B104" s="59" t="s">
        <v>158</v>
      </c>
      <c r="C104" s="204">
        <v>522828700</v>
      </c>
      <c r="D104" s="205">
        <v>704777500</v>
      </c>
      <c r="E104" s="206">
        <v>715236200</v>
      </c>
      <c r="F104" s="183"/>
      <c r="G104" s="183"/>
    </row>
    <row r="105" spans="1:7" s="20" customFormat="1" ht="30.75" customHeight="1">
      <c r="A105" s="152" t="s">
        <v>203</v>
      </c>
      <c r="B105" s="153" t="s">
        <v>204</v>
      </c>
      <c r="C105" s="204">
        <v>0</v>
      </c>
      <c r="D105" s="205">
        <v>0</v>
      </c>
      <c r="E105" s="206">
        <v>0</v>
      </c>
      <c r="F105" s="183"/>
      <c r="G105" s="183"/>
    </row>
    <row r="106" spans="1:7" s="20" customFormat="1" ht="58.5" customHeight="1">
      <c r="A106" s="152" t="s">
        <v>335</v>
      </c>
      <c r="B106" s="59" t="s">
        <v>310</v>
      </c>
      <c r="C106" s="204">
        <v>202143900</v>
      </c>
      <c r="D106" s="205">
        <v>0</v>
      </c>
      <c r="E106" s="206">
        <v>0</v>
      </c>
      <c r="F106" s="183"/>
      <c r="G106" s="183"/>
    </row>
    <row r="107" spans="1:7" s="20" customFormat="1" ht="67.5" customHeight="1">
      <c r="A107" s="152" t="s">
        <v>300</v>
      </c>
      <c r="B107" s="59" t="s">
        <v>241</v>
      </c>
      <c r="C107" s="204">
        <v>7200000</v>
      </c>
      <c r="D107" s="205">
        <v>0</v>
      </c>
      <c r="E107" s="206">
        <v>0</v>
      </c>
      <c r="F107" s="183"/>
      <c r="G107" s="183"/>
    </row>
    <row r="108" spans="1:7" s="20" customFormat="1" ht="30" customHeight="1">
      <c r="A108" s="152" t="s">
        <v>303</v>
      </c>
      <c r="B108" s="153" t="s">
        <v>304</v>
      </c>
      <c r="C108" s="204">
        <v>29400000</v>
      </c>
      <c r="D108" s="205">
        <v>9800000</v>
      </c>
      <c r="E108" s="206">
        <v>2940000</v>
      </c>
      <c r="F108" s="183"/>
      <c r="G108" s="183"/>
    </row>
    <row r="109" spans="1:7" s="20" customFormat="1" ht="54.75" customHeight="1">
      <c r="A109" s="152" t="s">
        <v>339</v>
      </c>
      <c r="B109" s="153" t="s">
        <v>305</v>
      </c>
      <c r="C109" s="204">
        <v>6757800</v>
      </c>
      <c r="D109" s="205">
        <v>6757800</v>
      </c>
      <c r="E109" s="206">
        <v>6757800</v>
      </c>
      <c r="F109" s="183"/>
      <c r="G109" s="183"/>
    </row>
    <row r="110" spans="1:7" s="20" customFormat="1" ht="68.25" customHeight="1">
      <c r="A110" s="152" t="s">
        <v>346</v>
      </c>
      <c r="B110" s="153" t="s">
        <v>240</v>
      </c>
      <c r="C110" s="204">
        <v>11469500</v>
      </c>
      <c r="D110" s="205">
        <v>720000</v>
      </c>
      <c r="E110" s="206">
        <v>915000</v>
      </c>
      <c r="F110" s="183"/>
      <c r="G110" s="183"/>
    </row>
    <row r="111" spans="1:7" s="20" customFormat="1" ht="28.5" customHeight="1">
      <c r="A111" s="152" t="s">
        <v>357</v>
      </c>
      <c r="B111" s="153" t="s">
        <v>358</v>
      </c>
      <c r="C111" s="204">
        <v>1898263600</v>
      </c>
      <c r="D111" s="205">
        <v>1902407029.2</v>
      </c>
      <c r="E111" s="206">
        <v>1902407029.2</v>
      </c>
      <c r="F111" s="183"/>
      <c r="G111" s="183"/>
    </row>
    <row r="112" spans="1:7" s="20" customFormat="1" ht="57.75" customHeight="1">
      <c r="A112" s="152" t="s">
        <v>370</v>
      </c>
      <c r="B112" s="153" t="s">
        <v>371</v>
      </c>
      <c r="C112" s="204">
        <v>571947200</v>
      </c>
      <c r="D112" s="205">
        <v>588881800</v>
      </c>
      <c r="E112" s="206">
        <v>0</v>
      </c>
      <c r="F112" s="183"/>
      <c r="G112" s="183"/>
    </row>
    <row r="113" spans="1:7" s="20" customFormat="1" ht="70.5" customHeight="1">
      <c r="A113" s="152" t="s">
        <v>105</v>
      </c>
      <c r="B113" s="153" t="s">
        <v>106</v>
      </c>
      <c r="C113" s="204">
        <v>65386300</v>
      </c>
      <c r="D113" s="205">
        <v>63637700</v>
      </c>
      <c r="E113" s="206">
        <v>63637700</v>
      </c>
      <c r="F113" s="183"/>
      <c r="G113" s="183"/>
    </row>
    <row r="114" spans="1:7" s="20" customFormat="1" ht="59.25" customHeight="1">
      <c r="A114" s="152" t="s">
        <v>372</v>
      </c>
      <c r="B114" s="153" t="s">
        <v>373</v>
      </c>
      <c r="C114" s="204">
        <v>208970800</v>
      </c>
      <c r="D114" s="205">
        <v>208970800</v>
      </c>
      <c r="E114" s="206">
        <v>208970800</v>
      </c>
      <c r="F114" s="183"/>
      <c r="G114" s="183"/>
    </row>
    <row r="115" spans="1:7" s="20" customFormat="1" ht="69.75" customHeight="1">
      <c r="A115" s="152" t="s">
        <v>238</v>
      </c>
      <c r="B115" s="153" t="s">
        <v>239</v>
      </c>
      <c r="C115" s="204">
        <v>6299500</v>
      </c>
      <c r="D115" s="205">
        <v>0</v>
      </c>
      <c r="E115" s="206">
        <v>0</v>
      </c>
      <c r="F115" s="183"/>
      <c r="G115" s="183"/>
    </row>
    <row r="116" spans="1:7" ht="30" customHeight="1">
      <c r="A116" s="152" t="s">
        <v>374</v>
      </c>
      <c r="B116" s="59" t="s">
        <v>375</v>
      </c>
      <c r="C116" s="204">
        <v>0</v>
      </c>
      <c r="D116" s="205">
        <v>0</v>
      </c>
      <c r="E116" s="206">
        <v>58800000</v>
      </c>
    </row>
    <row r="117" spans="1:7" ht="66.75" customHeight="1">
      <c r="A117" s="152" t="s">
        <v>340</v>
      </c>
      <c r="B117" s="59" t="s">
        <v>314</v>
      </c>
      <c r="C117" s="204">
        <v>18391000</v>
      </c>
      <c r="D117" s="205">
        <v>23915800</v>
      </c>
      <c r="E117" s="206">
        <v>23915800</v>
      </c>
    </row>
    <row r="118" spans="1:7" ht="44.25" customHeight="1">
      <c r="A118" s="152" t="s">
        <v>97</v>
      </c>
      <c r="B118" s="59" t="s">
        <v>107</v>
      </c>
      <c r="C118" s="204">
        <v>13568000</v>
      </c>
      <c r="D118" s="205">
        <v>13675100</v>
      </c>
      <c r="E118" s="206">
        <v>13171600</v>
      </c>
    </row>
    <row r="119" spans="1:7" ht="58.5" customHeight="1">
      <c r="A119" s="152" t="s">
        <v>385</v>
      </c>
      <c r="B119" s="59" t="s">
        <v>224</v>
      </c>
      <c r="C119" s="204">
        <v>4903800</v>
      </c>
      <c r="D119" s="205">
        <v>4788300</v>
      </c>
      <c r="E119" s="206">
        <v>4718700</v>
      </c>
    </row>
    <row r="120" spans="1:7" ht="44.25" customHeight="1">
      <c r="A120" s="159" t="s">
        <v>221</v>
      </c>
      <c r="B120" s="162" t="s">
        <v>222</v>
      </c>
      <c r="C120" s="204">
        <v>7885600</v>
      </c>
      <c r="D120" s="205">
        <v>7909200</v>
      </c>
      <c r="E120" s="206">
        <v>7909200</v>
      </c>
    </row>
    <row r="121" spans="1:7" ht="30.75" customHeight="1">
      <c r="A121" s="159" t="s">
        <v>108</v>
      </c>
      <c r="B121" s="161" t="s">
        <v>285</v>
      </c>
      <c r="C121" s="204">
        <v>12150000</v>
      </c>
      <c r="D121" s="205">
        <v>12150000</v>
      </c>
      <c r="E121" s="206">
        <v>10125000</v>
      </c>
    </row>
    <row r="122" spans="1:7" ht="30" customHeight="1">
      <c r="A122" s="159" t="s">
        <v>273</v>
      </c>
      <c r="B122" s="158" t="s">
        <v>249</v>
      </c>
      <c r="C122" s="204">
        <v>8586100</v>
      </c>
      <c r="D122" s="205">
        <v>7485900</v>
      </c>
      <c r="E122" s="206">
        <v>8563900</v>
      </c>
    </row>
    <row r="123" spans="1:7" ht="43.5" customHeight="1">
      <c r="A123" s="152" t="s">
        <v>307</v>
      </c>
      <c r="B123" s="59" t="s">
        <v>306</v>
      </c>
      <c r="C123" s="204">
        <v>13590300</v>
      </c>
      <c r="D123" s="205">
        <v>0</v>
      </c>
      <c r="E123" s="206">
        <v>0</v>
      </c>
    </row>
    <row r="124" spans="1:7" ht="31.5" customHeight="1">
      <c r="A124" s="152" t="s">
        <v>215</v>
      </c>
      <c r="B124" s="59" t="s">
        <v>216</v>
      </c>
      <c r="C124" s="204">
        <v>95053800</v>
      </c>
      <c r="D124" s="205">
        <v>39831900</v>
      </c>
      <c r="E124" s="206">
        <v>36414900</v>
      </c>
    </row>
    <row r="125" spans="1:7" ht="41.25" customHeight="1">
      <c r="A125" s="159" t="s">
        <v>244</v>
      </c>
      <c r="B125" s="158" t="s">
        <v>245</v>
      </c>
      <c r="C125" s="204">
        <v>71602400</v>
      </c>
      <c r="D125" s="205">
        <v>84065100</v>
      </c>
      <c r="E125" s="206">
        <v>70524900</v>
      </c>
    </row>
    <row r="126" spans="1:7" ht="42" customHeight="1">
      <c r="A126" s="17" t="s">
        <v>247</v>
      </c>
      <c r="B126" s="59" t="s">
        <v>248</v>
      </c>
      <c r="C126" s="204">
        <v>92985100</v>
      </c>
      <c r="D126" s="205">
        <v>92438800</v>
      </c>
      <c r="E126" s="206">
        <v>92503800</v>
      </c>
    </row>
    <row r="127" spans="1:7" ht="29.25" customHeight="1">
      <c r="A127" s="159" t="s">
        <v>376</v>
      </c>
      <c r="B127" s="158" t="s">
        <v>377</v>
      </c>
      <c r="C127" s="204">
        <v>5040200</v>
      </c>
      <c r="D127" s="205">
        <v>3802400</v>
      </c>
      <c r="E127" s="206">
        <v>0</v>
      </c>
    </row>
    <row r="128" spans="1:7" ht="31.5" customHeight="1">
      <c r="A128" s="159" t="s">
        <v>378</v>
      </c>
      <c r="B128" s="158" t="s">
        <v>379</v>
      </c>
      <c r="C128" s="204">
        <v>0</v>
      </c>
      <c r="D128" s="205">
        <v>0</v>
      </c>
      <c r="E128" s="206">
        <v>22009100</v>
      </c>
    </row>
    <row r="129" spans="1:7" ht="44.25" customHeight="1">
      <c r="A129" s="152" t="s">
        <v>226</v>
      </c>
      <c r="B129" s="158" t="s">
        <v>227</v>
      </c>
      <c r="C129" s="204">
        <v>1600600</v>
      </c>
      <c r="D129" s="205">
        <v>0</v>
      </c>
      <c r="E129" s="206">
        <v>0</v>
      </c>
    </row>
    <row r="130" spans="1:7" ht="42" customHeight="1">
      <c r="A130" s="152" t="s">
        <v>228</v>
      </c>
      <c r="B130" s="163" t="s">
        <v>229</v>
      </c>
      <c r="C130" s="204">
        <v>14644000</v>
      </c>
      <c r="D130" s="205">
        <v>14387900</v>
      </c>
      <c r="E130" s="206">
        <v>13820100</v>
      </c>
    </row>
    <row r="131" spans="1:7" ht="30" customHeight="1">
      <c r="A131" s="152" t="s">
        <v>218</v>
      </c>
      <c r="B131" s="153" t="s">
        <v>219</v>
      </c>
      <c r="C131" s="204">
        <v>61916400</v>
      </c>
      <c r="D131" s="205">
        <v>53147000</v>
      </c>
      <c r="E131" s="206">
        <v>130229900</v>
      </c>
    </row>
    <row r="132" spans="1:7" ht="45" customHeight="1">
      <c r="A132" s="152" t="s">
        <v>183</v>
      </c>
      <c r="B132" s="59" t="s">
        <v>109</v>
      </c>
      <c r="C132" s="204">
        <v>616775900</v>
      </c>
      <c r="D132" s="205">
        <v>613473700</v>
      </c>
      <c r="E132" s="206">
        <v>0</v>
      </c>
    </row>
    <row r="133" spans="1:7" ht="44.25" customHeight="1">
      <c r="A133" s="164" t="s">
        <v>220</v>
      </c>
      <c r="B133" s="165" t="s">
        <v>179</v>
      </c>
      <c r="C133" s="204">
        <v>124621800</v>
      </c>
      <c r="D133" s="205">
        <v>124728200</v>
      </c>
      <c r="E133" s="206">
        <v>165628700</v>
      </c>
    </row>
    <row r="134" spans="1:7" ht="32.25" customHeight="1">
      <c r="A134" s="152" t="s">
        <v>297</v>
      </c>
      <c r="B134" s="153" t="s">
        <v>138</v>
      </c>
      <c r="C134" s="204">
        <v>78170900</v>
      </c>
      <c r="D134" s="205">
        <v>87126100</v>
      </c>
      <c r="E134" s="206">
        <v>76044400</v>
      </c>
    </row>
    <row r="135" spans="1:7" ht="32.25" customHeight="1">
      <c r="A135" s="152" t="s">
        <v>184</v>
      </c>
      <c r="B135" s="59" t="s">
        <v>110</v>
      </c>
      <c r="C135" s="204">
        <v>298394000</v>
      </c>
      <c r="D135" s="205">
        <v>311104800</v>
      </c>
      <c r="E135" s="206">
        <v>311104800</v>
      </c>
    </row>
    <row r="136" spans="1:7" ht="43.5" customHeight="1">
      <c r="A136" s="152" t="s">
        <v>294</v>
      </c>
      <c r="B136" s="59" t="s">
        <v>284</v>
      </c>
      <c r="C136" s="204">
        <v>59809000</v>
      </c>
      <c r="D136" s="205">
        <v>18839000</v>
      </c>
      <c r="E136" s="206">
        <v>18839000</v>
      </c>
    </row>
    <row r="137" spans="1:7" s="20" customFormat="1" ht="41.25" customHeight="1">
      <c r="A137" s="152" t="s">
        <v>341</v>
      </c>
      <c r="B137" s="59" t="s">
        <v>312</v>
      </c>
      <c r="C137" s="204">
        <v>18293900</v>
      </c>
      <c r="D137" s="205">
        <v>15572500</v>
      </c>
      <c r="E137" s="206">
        <v>18493600</v>
      </c>
      <c r="F137" s="183"/>
      <c r="G137" s="183"/>
    </row>
    <row r="138" spans="1:7" s="20" customFormat="1" ht="33" customHeight="1">
      <c r="A138" s="152" t="s">
        <v>250</v>
      </c>
      <c r="B138" s="59" t="s">
        <v>251</v>
      </c>
      <c r="C138" s="204">
        <v>835304020</v>
      </c>
      <c r="D138" s="205">
        <v>236497600</v>
      </c>
      <c r="E138" s="206">
        <v>17126600</v>
      </c>
      <c r="F138" s="183"/>
      <c r="G138" s="183"/>
    </row>
    <row r="139" spans="1:7" s="20" customFormat="1" ht="57.75" customHeight="1">
      <c r="A139" s="152" t="s">
        <v>342</v>
      </c>
      <c r="B139" s="59" t="s">
        <v>317</v>
      </c>
      <c r="C139" s="204">
        <v>88306600</v>
      </c>
      <c r="D139" s="205">
        <v>88306600</v>
      </c>
      <c r="E139" s="206">
        <v>88306600</v>
      </c>
      <c r="F139" s="183"/>
      <c r="G139" s="183"/>
    </row>
    <row r="140" spans="1:7" s="20" customFormat="1" ht="71.25" customHeight="1">
      <c r="A140" s="152" t="s">
        <v>350</v>
      </c>
      <c r="B140" s="59" t="s">
        <v>349</v>
      </c>
      <c r="C140" s="204">
        <v>272339500</v>
      </c>
      <c r="D140" s="205">
        <v>102660500</v>
      </c>
      <c r="E140" s="206">
        <v>0</v>
      </c>
      <c r="F140" s="183"/>
      <c r="G140" s="183"/>
    </row>
    <row r="141" spans="1:7" s="20" customFormat="1" ht="55.5" customHeight="1">
      <c r="A141" s="152" t="s">
        <v>380</v>
      </c>
      <c r="B141" s="59" t="s">
        <v>381</v>
      </c>
      <c r="C141" s="204">
        <v>702021300</v>
      </c>
      <c r="D141" s="205">
        <v>1712978700</v>
      </c>
      <c r="E141" s="206">
        <v>0</v>
      </c>
      <c r="F141" s="183"/>
      <c r="G141" s="183"/>
    </row>
    <row r="142" spans="1:7" s="20" customFormat="1" ht="57" customHeight="1">
      <c r="A142" s="152" t="s">
        <v>382</v>
      </c>
      <c r="B142" s="59" t="s">
        <v>246</v>
      </c>
      <c r="C142" s="204">
        <v>258972500</v>
      </c>
      <c r="D142" s="205">
        <v>284330600</v>
      </c>
      <c r="E142" s="206">
        <v>0</v>
      </c>
      <c r="F142" s="183"/>
      <c r="G142" s="183"/>
    </row>
    <row r="143" spans="1:7" s="20" customFormat="1" ht="81.75" customHeight="1">
      <c r="A143" s="152" t="s">
        <v>161</v>
      </c>
      <c r="B143" s="59" t="s">
        <v>162</v>
      </c>
      <c r="C143" s="204">
        <v>60580000</v>
      </c>
      <c r="D143" s="205">
        <v>200000000</v>
      </c>
      <c r="E143" s="206">
        <v>0</v>
      </c>
      <c r="F143" s="183"/>
      <c r="G143" s="183"/>
    </row>
    <row r="144" spans="1:7" s="20" customFormat="1" ht="68.25" customHeight="1">
      <c r="A144" s="152" t="s">
        <v>347</v>
      </c>
      <c r="B144" s="153" t="s">
        <v>180</v>
      </c>
      <c r="C144" s="204">
        <v>561690000</v>
      </c>
      <c r="D144" s="205">
        <v>0</v>
      </c>
      <c r="E144" s="206">
        <v>0</v>
      </c>
      <c r="F144" s="183"/>
      <c r="G144" s="183"/>
    </row>
    <row r="145" spans="1:7" s="20" customFormat="1">
      <c r="A145" s="152"/>
      <c r="B145" s="59"/>
      <c r="C145" s="204"/>
      <c r="D145" s="205"/>
      <c r="E145" s="206"/>
      <c r="F145" s="183"/>
      <c r="G145" s="183"/>
    </row>
    <row r="146" spans="1:7" s="20" customFormat="1" ht="21.75" customHeight="1">
      <c r="A146" s="215" t="s">
        <v>76</v>
      </c>
      <c r="B146" s="59" t="s">
        <v>112</v>
      </c>
      <c r="C146" s="204">
        <f>SUM(C147:C168)</f>
        <v>4799080500</v>
      </c>
      <c r="D146" s="205">
        <f t="shared" ref="D146:E146" si="12">SUM(D147:D168)</f>
        <v>4645084500</v>
      </c>
      <c r="E146" s="206">
        <f t="shared" si="12"/>
        <v>4727986400</v>
      </c>
      <c r="F146" s="183"/>
      <c r="G146" s="183"/>
    </row>
    <row r="147" spans="1:7" ht="42.75" customHeight="1">
      <c r="A147" s="152" t="s">
        <v>85</v>
      </c>
      <c r="B147" s="59" t="s">
        <v>113</v>
      </c>
      <c r="C147" s="204">
        <v>45215600</v>
      </c>
      <c r="D147" s="205">
        <v>45690800</v>
      </c>
      <c r="E147" s="206">
        <v>47524900</v>
      </c>
    </row>
    <row r="148" spans="1:7" ht="55.5" customHeight="1">
      <c r="A148" s="152" t="s">
        <v>96</v>
      </c>
      <c r="B148" s="59" t="s">
        <v>114</v>
      </c>
      <c r="C148" s="211">
        <v>516700.00000000006</v>
      </c>
      <c r="D148" s="209">
        <v>4823000</v>
      </c>
      <c r="E148" s="210">
        <v>213200</v>
      </c>
    </row>
    <row r="149" spans="1:7" ht="29.25" customHeight="1">
      <c r="A149" s="196" t="s">
        <v>95</v>
      </c>
      <c r="B149" s="142" t="s">
        <v>115</v>
      </c>
      <c r="C149" s="208">
        <v>10304900</v>
      </c>
      <c r="D149" s="209">
        <v>10308400</v>
      </c>
      <c r="E149" s="210">
        <v>11622500</v>
      </c>
    </row>
    <row r="150" spans="1:7" ht="33.75" customHeight="1">
      <c r="A150" s="17" t="s">
        <v>94</v>
      </c>
      <c r="B150" s="59" t="s">
        <v>116</v>
      </c>
      <c r="C150" s="204">
        <v>709582000</v>
      </c>
      <c r="D150" s="205">
        <v>874871400</v>
      </c>
      <c r="E150" s="206">
        <v>852959700</v>
      </c>
    </row>
    <row r="151" spans="1:7" ht="57" customHeight="1">
      <c r="A151" s="17" t="s">
        <v>136</v>
      </c>
      <c r="B151" s="59" t="s">
        <v>117</v>
      </c>
      <c r="C151" s="204">
        <v>20506500</v>
      </c>
      <c r="D151" s="205">
        <v>20626600</v>
      </c>
      <c r="E151" s="206">
        <v>20503300</v>
      </c>
    </row>
    <row r="152" spans="1:7" s="1" customFormat="1" ht="54" customHeight="1">
      <c r="A152" s="17" t="s">
        <v>86</v>
      </c>
      <c r="B152" s="59" t="s">
        <v>118</v>
      </c>
      <c r="C152" s="204">
        <v>9106600</v>
      </c>
      <c r="D152" s="205">
        <v>9437300</v>
      </c>
      <c r="E152" s="206">
        <v>9762400</v>
      </c>
      <c r="F152" s="183"/>
      <c r="G152" s="183"/>
    </row>
    <row r="153" spans="1:7" ht="57" customHeight="1">
      <c r="A153" s="17" t="s">
        <v>137</v>
      </c>
      <c r="B153" s="59" t="s">
        <v>119</v>
      </c>
      <c r="C153" s="204">
        <v>17347200</v>
      </c>
      <c r="D153" s="205">
        <v>17369700</v>
      </c>
      <c r="E153" s="206">
        <v>17388900</v>
      </c>
    </row>
    <row r="154" spans="1:7" ht="56.25" customHeight="1">
      <c r="A154" s="17" t="s">
        <v>87</v>
      </c>
      <c r="B154" s="59" t="s">
        <v>120</v>
      </c>
      <c r="C154" s="204">
        <v>134960800</v>
      </c>
      <c r="D154" s="205">
        <v>140358600</v>
      </c>
      <c r="E154" s="206">
        <v>145969000</v>
      </c>
    </row>
    <row r="155" spans="1:7" ht="42.75" customHeight="1">
      <c r="A155" s="17" t="s">
        <v>302</v>
      </c>
      <c r="B155" s="59" t="s">
        <v>301</v>
      </c>
      <c r="C155" s="204">
        <v>34600</v>
      </c>
      <c r="D155" s="205">
        <v>35900</v>
      </c>
      <c r="E155" s="206">
        <v>37300</v>
      </c>
    </row>
    <row r="156" spans="1:7" ht="33.75" customHeight="1">
      <c r="A156" s="17" t="s">
        <v>88</v>
      </c>
      <c r="B156" s="59" t="s">
        <v>121</v>
      </c>
      <c r="C156" s="204">
        <v>695931200</v>
      </c>
      <c r="D156" s="205">
        <v>698851300</v>
      </c>
      <c r="E156" s="206">
        <v>698851300</v>
      </c>
    </row>
    <row r="157" spans="1:7" ht="44.25" customHeight="1">
      <c r="A157" s="17" t="s">
        <v>89</v>
      </c>
      <c r="B157" s="59" t="s">
        <v>122</v>
      </c>
      <c r="C157" s="204">
        <v>12068900</v>
      </c>
      <c r="D157" s="205">
        <v>12639300</v>
      </c>
      <c r="E157" s="206">
        <v>13144300</v>
      </c>
    </row>
    <row r="158" spans="1:7" ht="57.75" customHeight="1">
      <c r="A158" s="17" t="s">
        <v>90</v>
      </c>
      <c r="B158" s="59" t="s">
        <v>123</v>
      </c>
      <c r="C158" s="204">
        <v>6979900</v>
      </c>
      <c r="D158" s="205">
        <v>7238600</v>
      </c>
      <c r="E158" s="206">
        <v>7526200</v>
      </c>
    </row>
    <row r="159" spans="1:7" ht="57.75" customHeight="1">
      <c r="A159" s="17" t="s">
        <v>185</v>
      </c>
      <c r="B159" s="59" t="s">
        <v>124</v>
      </c>
      <c r="C159" s="204">
        <v>470300</v>
      </c>
      <c r="D159" s="205">
        <v>470300</v>
      </c>
      <c r="E159" s="206">
        <v>470300</v>
      </c>
    </row>
    <row r="160" spans="1:7" ht="40.5" customHeight="1">
      <c r="A160" s="17" t="s">
        <v>125</v>
      </c>
      <c r="B160" s="59" t="s">
        <v>126</v>
      </c>
      <c r="C160" s="204">
        <v>967865300</v>
      </c>
      <c r="D160" s="205">
        <v>627640400</v>
      </c>
      <c r="E160" s="206">
        <v>635485700</v>
      </c>
    </row>
    <row r="161" spans="1:7" ht="81" customHeight="1">
      <c r="A161" s="17" t="s">
        <v>91</v>
      </c>
      <c r="B161" s="59" t="s">
        <v>127</v>
      </c>
      <c r="C161" s="204">
        <v>505269000</v>
      </c>
      <c r="D161" s="205">
        <v>523986400</v>
      </c>
      <c r="E161" s="206">
        <v>544799500</v>
      </c>
    </row>
    <row r="162" spans="1:7" ht="32.25" customHeight="1">
      <c r="A162" s="17" t="s">
        <v>187</v>
      </c>
      <c r="B162" s="59" t="s">
        <v>188</v>
      </c>
      <c r="C162" s="204">
        <v>38144200</v>
      </c>
      <c r="D162" s="205">
        <v>37983700</v>
      </c>
      <c r="E162" s="206">
        <v>38893100</v>
      </c>
    </row>
    <row r="163" spans="1:7" ht="69.75" customHeight="1">
      <c r="A163" s="17" t="s">
        <v>278</v>
      </c>
      <c r="B163" s="59" t="s">
        <v>236</v>
      </c>
      <c r="C163" s="204">
        <v>19910500</v>
      </c>
      <c r="D163" s="205">
        <v>10929200</v>
      </c>
      <c r="E163" s="206">
        <v>11168900</v>
      </c>
    </row>
    <row r="164" spans="1:7" ht="68.25" customHeight="1">
      <c r="A164" s="17" t="s">
        <v>190</v>
      </c>
      <c r="B164" s="59" t="s">
        <v>189</v>
      </c>
      <c r="C164" s="204">
        <v>22229500</v>
      </c>
      <c r="D164" s="205">
        <v>22680700</v>
      </c>
      <c r="E164" s="206">
        <v>91004800</v>
      </c>
    </row>
    <row r="165" spans="1:7" ht="81.75" customHeight="1">
      <c r="A165" s="17" t="s">
        <v>234</v>
      </c>
      <c r="B165" s="165" t="s">
        <v>235</v>
      </c>
      <c r="C165" s="204">
        <v>372756000</v>
      </c>
      <c r="D165" s="205">
        <v>372756000</v>
      </c>
      <c r="E165" s="206">
        <v>372756000</v>
      </c>
    </row>
    <row r="166" spans="1:7" ht="29.25" customHeight="1">
      <c r="A166" s="17" t="s">
        <v>233</v>
      </c>
      <c r="B166" s="165" t="s">
        <v>232</v>
      </c>
      <c r="C166" s="204">
        <v>16801800</v>
      </c>
      <c r="D166" s="205">
        <v>0</v>
      </c>
      <c r="E166" s="206">
        <v>0</v>
      </c>
    </row>
    <row r="167" spans="1:7" ht="44.25" customHeight="1">
      <c r="A167" s="17" t="s">
        <v>186</v>
      </c>
      <c r="B167" s="165" t="s">
        <v>128</v>
      </c>
      <c r="C167" s="204">
        <v>1072691700</v>
      </c>
      <c r="D167" s="205">
        <v>1084491300</v>
      </c>
      <c r="E167" s="206">
        <v>1094251700</v>
      </c>
    </row>
    <row r="168" spans="1:7" ht="32.25" customHeight="1">
      <c r="A168" s="17" t="s">
        <v>92</v>
      </c>
      <c r="B168" s="165" t="s">
        <v>129</v>
      </c>
      <c r="C168" s="204">
        <v>120387300</v>
      </c>
      <c r="D168" s="205">
        <v>121895600</v>
      </c>
      <c r="E168" s="206">
        <v>113653400</v>
      </c>
    </row>
    <row r="169" spans="1:7">
      <c r="A169" s="17"/>
      <c r="B169" s="166"/>
      <c r="C169" s="204"/>
      <c r="D169" s="205"/>
      <c r="E169" s="206"/>
    </row>
    <row r="170" spans="1:7" ht="21" customHeight="1">
      <c r="A170" s="7" t="s">
        <v>54</v>
      </c>
      <c r="B170" s="59" t="s">
        <v>130</v>
      </c>
      <c r="C170" s="204">
        <f>SUM(C171:C184)</f>
        <v>1928696200</v>
      </c>
      <c r="D170" s="205">
        <f t="shared" ref="D170:E170" si="13">SUM(D171:D184)</f>
        <v>1441820300</v>
      </c>
      <c r="E170" s="206">
        <f t="shared" si="13"/>
        <v>316528800</v>
      </c>
    </row>
    <row r="171" spans="1:7" ht="44.25" customHeight="1">
      <c r="A171" s="17" t="s">
        <v>93</v>
      </c>
      <c r="B171" s="59" t="s">
        <v>131</v>
      </c>
      <c r="C171" s="204">
        <v>137692500</v>
      </c>
      <c r="D171" s="205">
        <v>137692500</v>
      </c>
      <c r="E171" s="206">
        <v>137692500</v>
      </c>
    </row>
    <row r="172" spans="1:7" ht="54" customHeight="1">
      <c r="A172" s="17" t="s">
        <v>254</v>
      </c>
      <c r="B172" s="59" t="s">
        <v>169</v>
      </c>
      <c r="C172" s="204">
        <v>192958800</v>
      </c>
      <c r="D172" s="205">
        <v>230861400</v>
      </c>
      <c r="E172" s="206">
        <v>60029400</v>
      </c>
    </row>
    <row r="173" spans="1:7" ht="46.5" customHeight="1">
      <c r="A173" s="196" t="s">
        <v>163</v>
      </c>
      <c r="B173" s="142" t="s">
        <v>164</v>
      </c>
      <c r="C173" s="204">
        <v>107496000</v>
      </c>
      <c r="D173" s="205">
        <v>173104700</v>
      </c>
      <c r="E173" s="206">
        <v>94014300</v>
      </c>
    </row>
    <row r="174" spans="1:7" ht="147" customHeight="1">
      <c r="A174" s="17" t="s">
        <v>348</v>
      </c>
      <c r="B174" s="198" t="s">
        <v>166</v>
      </c>
      <c r="C174" s="204">
        <v>3729200</v>
      </c>
      <c r="D174" s="205">
        <v>3729200</v>
      </c>
      <c r="E174" s="206">
        <v>3729200</v>
      </c>
    </row>
    <row r="175" spans="1:7" s="167" customFormat="1" ht="57" customHeight="1">
      <c r="A175" s="17" t="s">
        <v>386</v>
      </c>
      <c r="B175" s="59" t="s">
        <v>255</v>
      </c>
      <c r="C175" s="204">
        <v>4500000</v>
      </c>
      <c r="D175" s="205">
        <v>9579400</v>
      </c>
      <c r="E175" s="206">
        <v>20164100</v>
      </c>
      <c r="F175" s="193"/>
      <c r="G175" s="193"/>
    </row>
    <row r="176" spans="1:7" s="22" customFormat="1" ht="45.75" customHeight="1">
      <c r="A176" s="17" t="s">
        <v>354</v>
      </c>
      <c r="B176" s="59" t="s">
        <v>353</v>
      </c>
      <c r="C176" s="204">
        <v>700000000</v>
      </c>
      <c r="D176" s="205">
        <v>800000000</v>
      </c>
      <c r="E176" s="206">
        <v>0</v>
      </c>
      <c r="F176" s="193"/>
      <c r="G176" s="193"/>
    </row>
    <row r="177" spans="1:7" s="167" customFormat="1" ht="58.5" customHeight="1">
      <c r="A177" s="17" t="s">
        <v>172</v>
      </c>
      <c r="B177" s="59" t="s">
        <v>173</v>
      </c>
      <c r="C177" s="204">
        <v>568000000</v>
      </c>
      <c r="D177" s="205">
        <v>0</v>
      </c>
      <c r="E177" s="206">
        <v>0</v>
      </c>
      <c r="F177" s="193"/>
      <c r="G177" s="193"/>
    </row>
    <row r="178" spans="1:7" s="22" customFormat="1" ht="66" customHeight="1">
      <c r="A178" s="17" t="s">
        <v>356</v>
      </c>
      <c r="B178" s="59" t="s">
        <v>355</v>
      </c>
      <c r="C178" s="204">
        <v>80000000</v>
      </c>
      <c r="D178" s="205">
        <v>80000000</v>
      </c>
      <c r="E178" s="206">
        <v>0</v>
      </c>
      <c r="F178" s="193"/>
      <c r="G178" s="193"/>
    </row>
    <row r="179" spans="1:7" s="22" customFormat="1" ht="60" customHeight="1">
      <c r="A179" s="17" t="s">
        <v>383</v>
      </c>
      <c r="B179" s="59" t="s">
        <v>384</v>
      </c>
      <c r="C179" s="204">
        <v>120000000</v>
      </c>
      <c r="D179" s="205">
        <v>0</v>
      </c>
      <c r="E179" s="206">
        <v>0</v>
      </c>
      <c r="F179" s="193"/>
      <c r="G179" s="193"/>
    </row>
    <row r="180" spans="1:7" s="22" customFormat="1" ht="42.75" customHeight="1">
      <c r="A180" s="17" t="s">
        <v>315</v>
      </c>
      <c r="B180" s="169" t="s">
        <v>316</v>
      </c>
      <c r="C180" s="204">
        <v>920500</v>
      </c>
      <c r="D180" s="205">
        <v>253800</v>
      </c>
      <c r="E180" s="206">
        <v>0</v>
      </c>
      <c r="F180" s="193"/>
      <c r="G180" s="193"/>
    </row>
    <row r="181" spans="1:7" s="22" customFormat="1" ht="30.75" customHeight="1">
      <c r="A181" s="17" t="s">
        <v>252</v>
      </c>
      <c r="B181" s="169" t="s">
        <v>253</v>
      </c>
      <c r="C181" s="204">
        <v>2500000</v>
      </c>
      <c r="D181" s="205">
        <v>5700000</v>
      </c>
      <c r="E181" s="206">
        <v>0</v>
      </c>
      <c r="F181" s="193"/>
      <c r="G181" s="193"/>
    </row>
    <row r="182" spans="1:7" s="22" customFormat="1" ht="33" customHeight="1">
      <c r="A182" s="17" t="s">
        <v>230</v>
      </c>
      <c r="B182" s="59" t="s">
        <v>231</v>
      </c>
      <c r="C182" s="204">
        <v>10000000</v>
      </c>
      <c r="D182" s="205">
        <v>0</v>
      </c>
      <c r="E182" s="206">
        <v>0</v>
      </c>
      <c r="F182" s="193"/>
      <c r="G182" s="193"/>
    </row>
    <row r="183" spans="1:7" s="22" customFormat="1" ht="58.5" customHeight="1">
      <c r="A183" s="17" t="s">
        <v>168</v>
      </c>
      <c r="B183" s="59" t="s">
        <v>167</v>
      </c>
      <c r="C183" s="204">
        <v>205000</v>
      </c>
      <c r="D183" s="205">
        <v>205100</v>
      </c>
      <c r="E183" s="206">
        <v>205100</v>
      </c>
      <c r="F183" s="193"/>
      <c r="G183" s="193"/>
    </row>
    <row r="184" spans="1:7" s="22" customFormat="1" ht="55.5" customHeight="1">
      <c r="A184" s="17" t="s">
        <v>319</v>
      </c>
      <c r="B184" s="59" t="s">
        <v>318</v>
      </c>
      <c r="C184" s="204">
        <v>694200</v>
      </c>
      <c r="D184" s="205">
        <v>694200</v>
      </c>
      <c r="E184" s="206">
        <v>694200</v>
      </c>
      <c r="F184" s="193"/>
      <c r="G184" s="193"/>
    </row>
    <row r="185" spans="1:7" s="22" customFormat="1">
      <c r="A185" s="159"/>
      <c r="B185" s="158"/>
      <c r="C185" s="204"/>
      <c r="D185" s="205"/>
      <c r="E185" s="206"/>
      <c r="F185" s="193"/>
      <c r="G185" s="193"/>
    </row>
    <row r="186" spans="1:7" s="22" customFormat="1" ht="34.5" customHeight="1">
      <c r="A186" s="170" t="s">
        <v>266</v>
      </c>
      <c r="B186" s="153" t="s">
        <v>267</v>
      </c>
      <c r="C186" s="204">
        <f t="shared" ref="C186:E187" si="14">C187</f>
        <v>2068162286.6700001</v>
      </c>
      <c r="D186" s="205">
        <f t="shared" si="14"/>
        <v>5517330200</v>
      </c>
      <c r="E186" s="206">
        <f t="shared" si="14"/>
        <v>5517330200</v>
      </c>
      <c r="F186" s="193"/>
      <c r="G186" s="193"/>
    </row>
    <row r="187" spans="1:7" s="22" customFormat="1" ht="32.25" customHeight="1">
      <c r="A187" s="7" t="s">
        <v>279</v>
      </c>
      <c r="B187" s="59" t="s">
        <v>280</v>
      </c>
      <c r="C187" s="204">
        <f t="shared" si="14"/>
        <v>2068162286.6700001</v>
      </c>
      <c r="D187" s="205">
        <f t="shared" si="14"/>
        <v>5517330200</v>
      </c>
      <c r="E187" s="206">
        <f t="shared" si="14"/>
        <v>5517330200</v>
      </c>
      <c r="F187" s="193"/>
      <c r="G187" s="193"/>
    </row>
    <row r="188" spans="1:7" s="22" customFormat="1" ht="83.25" customHeight="1">
      <c r="A188" s="17" t="s">
        <v>268</v>
      </c>
      <c r="B188" s="59" t="s">
        <v>269</v>
      </c>
      <c r="C188" s="204">
        <v>2068162286.6700001</v>
      </c>
      <c r="D188" s="205">
        <v>5517330200</v>
      </c>
      <c r="E188" s="206">
        <v>5517330200</v>
      </c>
      <c r="F188" s="193"/>
      <c r="G188" s="193"/>
    </row>
    <row r="189" spans="1:7" s="22" customFormat="1">
      <c r="A189" s="152"/>
      <c r="B189" s="153"/>
      <c r="C189" s="204"/>
      <c r="D189" s="205"/>
      <c r="E189" s="206"/>
      <c r="F189" s="193"/>
      <c r="G189" s="193"/>
    </row>
    <row r="190" spans="1:7" s="22" customFormat="1" ht="19.5" customHeight="1">
      <c r="A190" s="170" t="s">
        <v>256</v>
      </c>
      <c r="B190" s="171" t="s">
        <v>257</v>
      </c>
      <c r="C190" s="204">
        <f>C191</f>
        <v>905700000</v>
      </c>
      <c r="D190" s="205">
        <f t="shared" ref="D190:E190" si="15">D191</f>
        <v>150000000</v>
      </c>
      <c r="E190" s="206">
        <f t="shared" si="15"/>
        <v>150000000</v>
      </c>
      <c r="F190" s="193"/>
      <c r="G190" s="193"/>
    </row>
    <row r="191" spans="1:7" s="22" customFormat="1" ht="30" customHeight="1">
      <c r="A191" s="7" t="s">
        <v>258</v>
      </c>
      <c r="B191" s="8" t="s">
        <v>281</v>
      </c>
      <c r="C191" s="204">
        <f>C192+C193</f>
        <v>905700000</v>
      </c>
      <c r="D191" s="205">
        <f t="shared" ref="D191:E191" si="16">D192+D193</f>
        <v>150000000</v>
      </c>
      <c r="E191" s="206">
        <f t="shared" si="16"/>
        <v>150000000</v>
      </c>
      <c r="F191" s="193"/>
      <c r="G191" s="193"/>
    </row>
    <row r="192" spans="1:7" s="22" customFormat="1" ht="56.25" customHeight="1">
      <c r="A192" s="17" t="s">
        <v>351</v>
      </c>
      <c r="B192" s="59" t="s">
        <v>352</v>
      </c>
      <c r="C192" s="204">
        <v>180000000</v>
      </c>
      <c r="D192" s="205">
        <v>150000000</v>
      </c>
      <c r="E192" s="206">
        <v>150000000</v>
      </c>
      <c r="F192" s="193"/>
      <c r="G192" s="193"/>
    </row>
    <row r="193" spans="1:7" s="22" customFormat="1" ht="30" customHeight="1">
      <c r="A193" s="17" t="s">
        <v>258</v>
      </c>
      <c r="B193" s="59" t="s">
        <v>259</v>
      </c>
      <c r="C193" s="204">
        <v>725700000</v>
      </c>
      <c r="D193" s="205">
        <v>0</v>
      </c>
      <c r="E193" s="206">
        <v>0</v>
      </c>
      <c r="F193" s="193"/>
      <c r="G193" s="193"/>
    </row>
    <row r="194" spans="1:7">
      <c r="A194" s="173"/>
      <c r="B194" s="174"/>
      <c r="C194" s="221"/>
      <c r="D194" s="222"/>
      <c r="E194" s="223"/>
    </row>
    <row r="195" spans="1:7" ht="27.75" customHeight="1">
      <c r="A195" s="178" t="s">
        <v>66</v>
      </c>
      <c r="B195" s="179"/>
      <c r="C195" s="212">
        <f>C15+C72</f>
        <v>97258652541.790009</v>
      </c>
      <c r="D195" s="213">
        <f t="shared" ref="D195:E195" si="17">D15+D72</f>
        <v>104094551754.54001</v>
      </c>
      <c r="E195" s="214">
        <f t="shared" si="17"/>
        <v>103587121257.22</v>
      </c>
      <c r="F195" s="200"/>
    </row>
    <row r="197" spans="1:7">
      <c r="C197" s="194"/>
      <c r="D197" s="194"/>
      <c r="E197" s="194"/>
    </row>
    <row r="198" spans="1:7">
      <c r="C198" s="194"/>
      <c r="D198" s="194"/>
      <c r="E198" s="194"/>
    </row>
    <row r="200" spans="1:7">
      <c r="C200" s="194"/>
      <c r="D200" s="194"/>
      <c r="E200" s="194"/>
    </row>
    <row r="201" spans="1:7">
      <c r="A201" s="195"/>
    </row>
    <row r="203" spans="1:7">
      <c r="C203" s="194"/>
      <c r="D203" s="194"/>
      <c r="E203" s="194"/>
    </row>
  </sheetData>
  <mergeCells count="4">
    <mergeCell ref="A9:E9"/>
    <mergeCell ref="C11:E11"/>
    <mergeCell ref="A11:A12"/>
    <mergeCell ref="B11:B12"/>
  </mergeCells>
  <pageMargins left="0.6692913385826772" right="0.39370078740157483" top="0.82677165354330717" bottom="0.6692913385826772" header="0.51181102362204722" footer="0.35433070866141736"/>
  <pageSetup paperSize="9" scale="84" firstPageNumber="44" fitToWidth="0" fitToHeight="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2020-10-13T07:18:12Z</cp:lastPrinted>
  <dcterms:created xsi:type="dcterms:W3CDTF">2004-09-13T07:20:24Z</dcterms:created>
  <dcterms:modified xsi:type="dcterms:W3CDTF">2020-10-13T07:18:15Z</dcterms:modified>
</cp:coreProperties>
</file>