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Table2" sheetId="2" r:id="rId1"/>
  </sheets>
  <definedNames>
    <definedName name="_xlnm.Print_Titles" localSheetId="0">Table2!$6:$8</definedName>
    <definedName name="_xlnm.Print_Area" localSheetId="0">Table2!$A$1:$E$64</definedName>
  </definedNames>
  <calcPr calcId="125725"/>
</workbook>
</file>

<file path=xl/calcChain.xml><?xml version="1.0" encoding="utf-8"?>
<calcChain xmlns="http://schemas.openxmlformats.org/spreadsheetml/2006/main">
  <c r="D9" i="2"/>
  <c r="E9"/>
  <c r="C9"/>
  <c r="C57"/>
  <c r="C51"/>
  <c r="D54"/>
  <c r="E54"/>
  <c r="C54"/>
  <c r="E47"/>
  <c r="D47"/>
  <c r="C47"/>
  <c r="E44"/>
  <c r="D44"/>
  <c r="C44"/>
  <c r="E37"/>
  <c r="D37"/>
  <c r="C37"/>
  <c r="E14"/>
  <c r="D14"/>
  <c r="C14"/>
  <c r="E10"/>
  <c r="D10"/>
  <c r="C10"/>
  <c r="E36"/>
  <c r="D36"/>
  <c r="C36"/>
  <c r="E33"/>
  <c r="E30" s="1"/>
  <c r="D33"/>
  <c r="C33"/>
  <c r="C30" s="1"/>
  <c r="D30" l="1"/>
  <c r="D62"/>
  <c r="D61" s="1"/>
  <c r="E62"/>
  <c r="E61" s="1"/>
  <c r="C62"/>
  <c r="C61" s="1"/>
  <c r="D59"/>
  <c r="E59"/>
  <c r="C59"/>
  <c r="D57"/>
  <c r="E57"/>
  <c r="E51"/>
  <c r="D51"/>
  <c r="D42" l="1"/>
  <c r="E42"/>
  <c r="C42"/>
  <c r="E64" l="1"/>
  <c r="D64"/>
  <c r="C64"/>
</calcChain>
</file>

<file path=xl/sharedStrings.xml><?xml version="1.0" encoding="utf-8"?>
<sst xmlns="http://schemas.openxmlformats.org/spreadsheetml/2006/main" count="82" uniqueCount="73">
  <si>
    <t/>
  </si>
  <si>
    <t>2</t>
  </si>
  <si>
    <t>Наименование государственной программы, мероприятия</t>
  </si>
  <si>
    <t>Социальная поддержка приемных семей и семей опекунов</t>
  </si>
  <si>
    <t>Расходы на обеспечение деятельности государственных учреждений в сфере социального обслуживания населения</t>
  </si>
  <si>
    <t>Расходы на обеспечение деятельности государственных учреждений в сфере здравоохранения</t>
  </si>
  <si>
    <t>Расходы на обеспечение деятельности государственных учреждений в сфере образования</t>
  </si>
  <si>
    <t>Социальная поддержка детей-сирот</t>
  </si>
  <si>
    <t>Межбюджетные трансферты из федерального бюджета на поддержку семей и детей в сфере образования</t>
  </si>
  <si>
    <t>Межбюджетные трансферты из областного бюджета бюджетам муниципальных образований на поддержку семей и детей в сфере образования</t>
  </si>
  <si>
    <t>Межбюджетные трансферты из областного бюджета бюджетам муниципальных образований на поддержку семей и детей в сфере социальной защиты</t>
  </si>
  <si>
    <t>Межбюджетные трансферты из федерального бюджета на поддержку семей и детей в сфере социальной защиты</t>
  </si>
  <si>
    <t>Развитие системы отдыха и оздоровления детей</t>
  </si>
  <si>
    <t xml:space="preserve">Поощрение  лучших учителей, лучших воспитателей, лучших педагогов дополнительного образования, тренеров-преподавателей муниципальных и государственных образовательных учреждений </t>
  </si>
  <si>
    <t>Выявление и поддержка одаренных детей и молодежи</t>
  </si>
  <si>
    <t>Создание условий для получения детьми-инвалидами качественного образования</t>
  </si>
  <si>
    <t>Расходы на обеспечение деятельности государственных учреждений в сфере культуры</t>
  </si>
  <si>
    <t>Оснащение и модернизация детских школ искусств</t>
  </si>
  <si>
    <t>Мероприятия в области образования</t>
  </si>
  <si>
    <t>Компенсация родительской платы за присмотр и уход  за ребенком в образовательных организациях, реализующих образовательную программу дошкольного образования</t>
  </si>
  <si>
    <t>Обеспечение полноценным питанием беременных женщин, кормящих матерей и детей в возрасте до трех лет</t>
  </si>
  <si>
    <t>I.</t>
  </si>
  <si>
    <t>ГОСУДАРСТВЕННЫЕ ПРОГРАММЫ АРХАНГЕЛЬСКОЙ ОБЛАСТИ</t>
  </si>
  <si>
    <t>Гранты на финансовое обеспечение программ дошкольного образования в государственных образовательных организациях высшего образования, осуществляющих образовательную деятельность по имеющим государственную аккредитацию основным общеобразовательным программам</t>
  </si>
  <si>
    <t>Расходы на обеспечение деятельности государственных учреждений (дополнительное образование, профессиональное образование)</t>
  </si>
  <si>
    <t>Премии Губернатора Архангельской области преподавателям детских школ искусств, учащимся детских школ искусств и студентам образовательных учреждений сферы культуры и искусства</t>
  </si>
  <si>
    <t>Профессиональное обучение и дополнительное профессиональное образование женщин в период отпуска по уходу за ребенком до достижения им возраста трех лет (компенсация затрат при организации обучения в другой местности)</t>
  </si>
  <si>
    <t>Организация временного трудоустройства несовершеннолетних граждан в возрасте от 14 до 18 лет в свободное от учебы время</t>
  </si>
  <si>
    <t>Обеспечение жильем молодых семей</t>
  </si>
  <si>
    <t>Социальная поддержка семей, воспитывающих детей</t>
  </si>
  <si>
    <t>1.</t>
  </si>
  <si>
    <t>2.</t>
  </si>
  <si>
    <t>3.</t>
  </si>
  <si>
    <t>4.</t>
  </si>
  <si>
    <t>5.</t>
  </si>
  <si>
    <t>6.</t>
  </si>
  <si>
    <t>7.</t>
  </si>
  <si>
    <t>Оснащение новых мест в образовательных организациях Архангельской области средствами обучения и воспитания</t>
  </si>
  <si>
    <t>Капитальные вложения в объекты муниципальной собственности на поддержку семей и детей в сфере образования, в части строительства детских садов и школ</t>
  </si>
  <si>
    <t>ВСЕГО</t>
  </si>
  <si>
    <t>9.</t>
  </si>
  <si>
    <t xml:space="preserve">Обеспечение детей, в том числе детей первых трех лет жизни и из многодетных семей в возрасте до шести лет
согласно постановлению Правительства Российской Федерации от 30 июля 1994 года № 890 «О государственной поддержке развития медицинской промышленности и улучшении обеспечения населения и учреждений здравоохранения лекарственными средствами и изделиями медицинского назначения» 
</t>
  </si>
  <si>
    <t>Расходы на обеспечение деятельности государственных учреждений в сфере физической культуры и спорта</t>
  </si>
  <si>
    <t>Мероприятия в области физической культуры и спорта</t>
  </si>
  <si>
    <t>2021 год</t>
  </si>
  <si>
    <t>Государственная программа Архангельской области "Развитие здравоохранения Архангельской области"</t>
  </si>
  <si>
    <t>Государственная программа Архангельской области "Развитие образования и науки Архангельской области"</t>
  </si>
  <si>
    <t>Государственная программа Архангельской области "Социальная поддержка граждан в Архангельской области"</t>
  </si>
  <si>
    <t>Государственная программа Архангельской области "Культура Русского Севера"</t>
  </si>
  <si>
    <t>Государственная программа Архангельской области "Обеспечение качественным, доступным жильем и объектами инженерной инфраструктуры населения Архангельской области"</t>
  </si>
  <si>
    <t>Государственная программа Архангельской области "Содействие занятости населения Архангельской области, улучшение условий и охраны труда"</t>
  </si>
  <si>
    <t>Государственная программа Архангельской области "Обеспечение общественного порядка, профилактика преступности, коррупции, терроризма, экстремизма и незаконного потребления наркотических средств и психотропных веществ в Архангельской области"</t>
  </si>
  <si>
    <t>2022 год</t>
  </si>
  <si>
    <t>Информация об объемах бюджетных ассигнований, направляемых на государственную поддержку семьи и детей, предусмотренных в проекте областного закона "Об областном бюджете на 2021 год и на плановый период 2022 и 2023 годов"</t>
  </si>
  <si>
    <t>2023 год</t>
  </si>
  <si>
    <t>Государственная программа Архангельской области "Комплексное развитие сельских территорий Архангельской области"</t>
  </si>
  <si>
    <t>Улучшение жилищных условий граждан, проживающих на сельских территориях</t>
  </si>
  <si>
    <t>Мероприятия в сфере социальной политики</t>
  </si>
  <si>
    <t xml:space="preserve">Единовременные компенсационные выплаты учителям, прибывшим (переехавшим) на работу в сельские населенные пункты, либо рабочие поселки, либо поселки городского типа, либо города с населением до 50 тыс. человек
Единовременные компенсационные выплаты учителям, прибывшим (переехавшим) на работу в сельские населенные пункты, либо рабочие поселки, либо поселки городского типа, либо города с населением до 50 тыс. человек
</t>
  </si>
  <si>
    <t>Межбюджетные трансферты из областного бюджета бюджетам муниципальных образований на поддержку семей и детей в сфере образования (в части капитального ремонта школ)</t>
  </si>
  <si>
    <t>11.</t>
  </si>
  <si>
    <t>Государственная программа Архангельской области "Молодежь Поморья"</t>
  </si>
  <si>
    <t>Государственная программа Архангельской области "Защита населения и территорий Архангельской области от чрезвычайных ситуаций, обеспечение пожарной безопасности и безопасности на водных объектах"</t>
  </si>
  <si>
    <t>III.</t>
  </si>
  <si>
    <t>ИНЫЕ ПРОГРАММЫ АРХАНГЕЛЬСКОЙ ОБЛАСТИ</t>
  </si>
  <si>
    <t>Региональная программа Архангельской области "Повышение уровня финансовой грамотности населения и развитие финансового образования в Архангельской области"</t>
  </si>
  <si>
    <t>10.</t>
  </si>
  <si>
    <t>12.</t>
  </si>
  <si>
    <t xml:space="preserve">Государственная программа Архангельской области "Развитие физической культуры и спорта в Архангельской области"
</t>
  </si>
  <si>
    <t>труд</t>
  </si>
  <si>
    <t xml:space="preserve">                 к пояснительной записке</t>
  </si>
  <si>
    <t xml:space="preserve">                  Приложение № 22</t>
  </si>
  <si>
    <t>Сумма, рублей</t>
  </si>
</sst>
</file>

<file path=xl/styles.xml><?xml version="1.0" encoding="utf-8"?>
<styleSheet xmlns="http://schemas.openxmlformats.org/spreadsheetml/2006/main">
  <numFmts count="3">
    <numFmt numFmtId="164" formatCode="_-* #,##0.00&quot;р.&quot;_-;\-* #,##0.00&quot;р.&quot;_-;_-* &quot;-&quot;??&quot;р.&quot;_-;_-@_-"/>
    <numFmt numFmtId="165" formatCode="#,##0.0"/>
    <numFmt numFmtId="166" formatCode="#,##0.0_ ;\-#,##0.0\ "/>
  </numFmts>
  <fonts count="10">
    <font>
      <sz val="10"/>
      <color rgb="FF000000"/>
      <name val="Times New Roman"/>
    </font>
    <font>
      <b/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164" fontId="0" fillId="0" borderId="0">
      <alignment vertical="top" wrapText="1"/>
    </xf>
  </cellStyleXfs>
  <cellXfs count="62">
    <xf numFmtId="164" fontId="0" fillId="0" borderId="0" xfId="0" applyNumberFormat="1" applyFont="1" applyFill="1" applyAlignment="1">
      <alignment vertical="top" wrapText="1"/>
    </xf>
    <xf numFmtId="0" fontId="0" fillId="0" borderId="0" xfId="0" applyNumberFormat="1" applyFont="1" applyFill="1" applyAlignment="1">
      <alignment horizontal="center" vertical="top" wrapText="1"/>
    </xf>
    <xf numFmtId="0" fontId="0" fillId="0" borderId="0" xfId="0" applyNumberFormat="1" applyFont="1" applyFill="1" applyAlignment="1">
      <alignment vertical="top" wrapText="1"/>
    </xf>
    <xf numFmtId="0" fontId="1" fillId="0" borderId="3" xfId="0" applyNumberFormat="1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vertical="center" wrapText="1"/>
    </xf>
    <xf numFmtId="0" fontId="3" fillId="0" borderId="6" xfId="0" applyNumberFormat="1" applyFont="1" applyFill="1" applyBorder="1" applyAlignment="1">
      <alignment horizontal="center" vertical="top" wrapText="1"/>
    </xf>
    <xf numFmtId="0" fontId="5" fillId="0" borderId="5" xfId="0" applyNumberFormat="1" applyFont="1" applyFill="1" applyBorder="1" applyAlignment="1">
      <alignment vertical="center" wrapText="1"/>
    </xf>
    <xf numFmtId="0" fontId="3" fillId="0" borderId="2" xfId="0" applyNumberFormat="1" applyFont="1" applyFill="1" applyBorder="1" applyAlignment="1">
      <alignment horizontal="center" vertical="top" wrapText="1"/>
    </xf>
    <xf numFmtId="0" fontId="6" fillId="0" borderId="2" xfId="0" applyNumberFormat="1" applyFont="1" applyFill="1" applyBorder="1" applyAlignment="1">
      <alignment horizontal="center" vertical="top" wrapText="1"/>
    </xf>
    <xf numFmtId="0" fontId="6" fillId="0" borderId="2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right" vertical="center" wrapText="1" indent="1"/>
    </xf>
    <xf numFmtId="164" fontId="0" fillId="0" borderId="0" xfId="0" applyNumberFormat="1" applyFill="1" applyAlignment="1">
      <alignment horizontal="right" vertical="top"/>
    </xf>
    <xf numFmtId="164" fontId="3" fillId="0" borderId="0" xfId="0" applyNumberFormat="1" applyFont="1" applyFill="1" applyAlignment="1">
      <alignment horizontal="left" vertical="top"/>
    </xf>
    <xf numFmtId="0" fontId="0" fillId="0" borderId="2" xfId="0" applyNumberFormat="1" applyFont="1" applyFill="1" applyBorder="1" applyAlignment="1">
      <alignment horizontal="center" vertical="top" wrapText="1"/>
    </xf>
    <xf numFmtId="0" fontId="7" fillId="0" borderId="3" xfId="0" applyNumberFormat="1" applyFont="1" applyFill="1" applyBorder="1" applyAlignment="1">
      <alignment vertical="center" wrapText="1"/>
    </xf>
    <xf numFmtId="165" fontId="7" fillId="0" borderId="1" xfId="0" applyNumberFormat="1" applyFont="1" applyFill="1" applyBorder="1" applyAlignment="1">
      <alignment horizontal="right" vertical="center" wrapText="1" indent="1"/>
    </xf>
    <xf numFmtId="0" fontId="0" fillId="0" borderId="2" xfId="0" applyNumberFormat="1" applyFont="1" applyFill="1" applyBorder="1" applyAlignment="1">
      <alignment horizontal="center" vertical="top" wrapText="1"/>
    </xf>
    <xf numFmtId="0" fontId="0" fillId="0" borderId="2" xfId="0" applyNumberFormat="1" applyFont="1" applyFill="1" applyBorder="1" applyAlignment="1">
      <alignment horizontal="center" vertical="top" wrapText="1"/>
    </xf>
    <xf numFmtId="0" fontId="0" fillId="0" borderId="2" xfId="0" applyNumberFormat="1" applyFont="1" applyFill="1" applyBorder="1" applyAlignment="1">
      <alignment horizontal="center" vertical="top" wrapText="1"/>
    </xf>
    <xf numFmtId="0" fontId="3" fillId="0" borderId="3" xfId="0" applyNumberFormat="1" applyFont="1" applyFill="1" applyBorder="1" applyAlignment="1">
      <alignment vertical="top" wrapText="1"/>
    </xf>
    <xf numFmtId="0" fontId="0" fillId="0" borderId="3" xfId="0" applyNumberFormat="1" applyFont="1" applyFill="1" applyBorder="1" applyAlignment="1">
      <alignment vertical="center" wrapText="1"/>
    </xf>
    <xf numFmtId="165" fontId="0" fillId="0" borderId="1" xfId="0" applyNumberFormat="1" applyFont="1" applyFill="1" applyBorder="1" applyAlignment="1">
      <alignment horizontal="right" vertical="center" wrapText="1" indent="1"/>
    </xf>
    <xf numFmtId="0" fontId="9" fillId="0" borderId="0" xfId="0" applyNumberFormat="1" applyFont="1" applyFill="1" applyAlignment="1">
      <alignment horizontal="center" vertical="top" wrapText="1"/>
    </xf>
    <xf numFmtId="164" fontId="0" fillId="0" borderId="0" xfId="0" applyNumberFormat="1" applyFill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top" wrapText="1"/>
    </xf>
    <xf numFmtId="0" fontId="0" fillId="0" borderId="2" xfId="0" applyNumberFormat="1" applyFont="1" applyFill="1" applyBorder="1" applyAlignment="1">
      <alignment horizontal="center" vertical="top" wrapText="1"/>
    </xf>
    <xf numFmtId="164" fontId="0" fillId="0" borderId="0" xfId="0" applyNumberFormat="1" applyFill="1" applyAlignment="1">
      <alignment vertical="top" wrapText="1"/>
    </xf>
    <xf numFmtId="0" fontId="3" fillId="0" borderId="8" xfId="0" applyNumberFormat="1" applyFont="1" applyFill="1" applyBorder="1" applyAlignment="1">
      <alignment vertical="center" wrapText="1"/>
    </xf>
    <xf numFmtId="0" fontId="0" fillId="0" borderId="2" xfId="0" applyNumberFormat="1" applyFill="1" applyBorder="1" applyAlignment="1">
      <alignment horizontal="center" vertical="top" wrapText="1"/>
    </xf>
    <xf numFmtId="0" fontId="7" fillId="0" borderId="8" xfId="0" applyNumberFormat="1" applyFont="1" applyFill="1" applyBorder="1" applyAlignment="1">
      <alignment vertical="center" wrapText="1"/>
    </xf>
    <xf numFmtId="165" fontId="7" fillId="0" borderId="8" xfId="0" applyNumberFormat="1" applyFont="1" applyFill="1" applyBorder="1" applyAlignment="1">
      <alignment horizontal="right" vertical="center" wrapText="1" indent="1"/>
    </xf>
    <xf numFmtId="165" fontId="7" fillId="0" borderId="9" xfId="0" applyNumberFormat="1" applyFont="1" applyFill="1" applyBorder="1" applyAlignment="1">
      <alignment horizontal="right" vertical="center" wrapText="1" indent="1"/>
    </xf>
    <xf numFmtId="165" fontId="7" fillId="0" borderId="6" xfId="0" applyNumberFormat="1" applyFont="1" applyFill="1" applyBorder="1" applyAlignment="1">
      <alignment horizontal="right" vertical="center" wrapText="1" indent="1"/>
    </xf>
    <xf numFmtId="0" fontId="3" fillId="0" borderId="5" xfId="0" applyNumberFormat="1" applyFont="1" applyFill="1" applyBorder="1" applyAlignment="1">
      <alignment vertical="center" wrapText="1"/>
    </xf>
    <xf numFmtId="0" fontId="1" fillId="0" borderId="10" xfId="0" applyNumberFormat="1" applyFont="1" applyFill="1" applyBorder="1" applyAlignment="1">
      <alignment vertical="center" wrapText="1"/>
    </xf>
    <xf numFmtId="165" fontId="8" fillId="0" borderId="2" xfId="0" applyNumberFormat="1" applyFont="1" applyFill="1" applyBorder="1" applyAlignment="1">
      <alignment horizontal="right" vertical="center" wrapText="1" indent="1"/>
    </xf>
    <xf numFmtId="0" fontId="1" fillId="0" borderId="6" xfId="0" applyNumberFormat="1" applyFont="1" applyFill="1" applyBorder="1" applyAlignment="1">
      <alignment horizontal="center" vertical="top" wrapText="1"/>
    </xf>
    <xf numFmtId="165" fontId="8" fillId="0" borderId="6" xfId="0" applyNumberFormat="1" applyFont="1" applyFill="1" applyBorder="1" applyAlignment="1">
      <alignment horizontal="right" vertical="center" wrapText="1" indent="1"/>
    </xf>
    <xf numFmtId="164" fontId="3" fillId="0" borderId="0" xfId="0" applyNumberFormat="1" applyFont="1" applyFill="1" applyAlignment="1">
      <alignment vertical="top" wrapText="1"/>
    </xf>
    <xf numFmtId="0" fontId="7" fillId="0" borderId="2" xfId="0" applyNumberFormat="1" applyFont="1" applyFill="1" applyBorder="1" applyAlignment="1">
      <alignment vertical="center" wrapText="1"/>
    </xf>
    <xf numFmtId="165" fontId="7" fillId="0" borderId="2" xfId="0" applyNumberFormat="1" applyFont="1" applyFill="1" applyBorder="1" applyAlignment="1">
      <alignment horizontal="right" vertical="center" wrapText="1" indent="1"/>
    </xf>
    <xf numFmtId="164" fontId="1" fillId="0" borderId="9" xfId="0" applyFont="1" applyFill="1" applyBorder="1" applyAlignment="1">
      <alignment vertical="center" wrapText="1"/>
    </xf>
    <xf numFmtId="165" fontId="8" fillId="0" borderId="12" xfId="0" applyNumberFormat="1" applyFont="1" applyFill="1" applyBorder="1" applyAlignment="1">
      <alignment horizontal="right" vertical="center" wrapText="1" indent="1"/>
    </xf>
    <xf numFmtId="0" fontId="8" fillId="0" borderId="2" xfId="0" applyNumberFormat="1" applyFont="1" applyFill="1" applyBorder="1" applyAlignment="1">
      <alignment vertical="center" wrapText="1"/>
    </xf>
    <xf numFmtId="0" fontId="0" fillId="0" borderId="11" xfId="0" applyNumberFormat="1" applyFont="1" applyFill="1" applyBorder="1" applyAlignment="1">
      <alignment horizontal="center" vertical="top" wrapText="1"/>
    </xf>
    <xf numFmtId="164" fontId="8" fillId="0" borderId="6" xfId="0" applyFont="1" applyFill="1" applyBorder="1" applyAlignment="1">
      <alignment vertical="center" wrapText="1"/>
    </xf>
    <xf numFmtId="0" fontId="8" fillId="0" borderId="10" xfId="0" applyNumberFormat="1" applyFont="1" applyFill="1" applyBorder="1" applyAlignment="1">
      <alignment vertical="center" wrapText="1"/>
    </xf>
    <xf numFmtId="165" fontId="8" fillId="0" borderId="4" xfId="0" applyNumberFormat="1" applyFont="1" applyFill="1" applyBorder="1" applyAlignment="1">
      <alignment horizontal="right" vertical="center" wrapText="1" indent="1"/>
    </xf>
    <xf numFmtId="165" fontId="3" fillId="0" borderId="1" xfId="0" applyNumberFormat="1" applyFont="1" applyFill="1" applyBorder="1" applyAlignment="1">
      <alignment horizontal="right" vertical="center" wrapText="1"/>
    </xf>
    <xf numFmtId="165" fontId="7" fillId="0" borderId="1" xfId="0" applyNumberFormat="1" applyFont="1" applyFill="1" applyBorder="1" applyAlignment="1">
      <alignment horizontal="right" vertical="center" wrapText="1"/>
    </xf>
    <xf numFmtId="165" fontId="0" fillId="0" borderId="1" xfId="0" applyNumberFormat="1" applyFont="1" applyFill="1" applyBorder="1" applyAlignment="1">
      <alignment horizontal="right" vertical="center" wrapText="1"/>
    </xf>
    <xf numFmtId="165" fontId="5" fillId="0" borderId="4" xfId="0" applyNumberFormat="1" applyFont="1" applyFill="1" applyBorder="1" applyAlignment="1">
      <alignment horizontal="right" vertical="center" wrapText="1"/>
    </xf>
    <xf numFmtId="165" fontId="5" fillId="0" borderId="1" xfId="0" applyNumberFormat="1" applyFont="1" applyFill="1" applyBorder="1" applyAlignment="1">
      <alignment horizontal="right" vertical="center" wrapText="1"/>
    </xf>
    <xf numFmtId="165" fontId="8" fillId="0" borderId="1" xfId="0" applyNumberFormat="1" applyFont="1" applyFill="1" applyBorder="1" applyAlignment="1">
      <alignment horizontal="right" vertical="center" wrapText="1"/>
    </xf>
    <xf numFmtId="166" fontId="1" fillId="0" borderId="2" xfId="0" applyNumberFormat="1" applyFont="1" applyFill="1" applyBorder="1" applyAlignment="1">
      <alignment horizontal="right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top" wrapText="1"/>
    </xf>
    <xf numFmtId="164" fontId="4" fillId="0" borderId="0" xfId="0" applyNumberFormat="1" applyFont="1" applyFill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tabSelected="1" view="pageBreakPreview" zoomScale="115" zoomScaleNormal="100" zoomScaleSheetLayoutView="115" workbookViewId="0">
      <selection activeCell="A4" sqref="A4:E4"/>
    </sheetView>
  </sheetViews>
  <sheetFormatPr defaultRowHeight="12.75"/>
  <cols>
    <col min="1" max="1" width="6.33203125" style="1" customWidth="1"/>
    <col min="2" max="2" width="52.1640625" customWidth="1"/>
    <col min="3" max="3" width="19.6640625" customWidth="1"/>
    <col min="4" max="4" width="19.33203125" customWidth="1"/>
    <col min="5" max="5" width="20.33203125" customWidth="1"/>
  </cols>
  <sheetData>
    <row r="1" spans="1:6">
      <c r="C1" s="12"/>
      <c r="D1" s="13" t="s">
        <v>71</v>
      </c>
      <c r="E1" s="12"/>
    </row>
    <row r="2" spans="1:6">
      <c r="C2" s="12"/>
      <c r="D2" s="13" t="s">
        <v>70</v>
      </c>
      <c r="E2" s="12"/>
    </row>
    <row r="4" spans="1:6" ht="56.25" customHeight="1">
      <c r="A4" s="59" t="s">
        <v>53</v>
      </c>
      <c r="B4" s="59"/>
      <c r="C4" s="59"/>
      <c r="D4" s="59"/>
      <c r="E4" s="59"/>
    </row>
    <row r="5" spans="1:6" ht="6.75" customHeight="1">
      <c r="B5" s="2" t="s">
        <v>0</v>
      </c>
      <c r="E5" s="24"/>
    </row>
    <row r="6" spans="1:6" ht="21.75" customHeight="1">
      <c r="A6" s="58"/>
      <c r="B6" s="60" t="s">
        <v>2</v>
      </c>
      <c r="C6" s="56" t="s">
        <v>72</v>
      </c>
      <c r="D6" s="57"/>
      <c r="E6" s="57"/>
    </row>
    <row r="7" spans="1:6" ht="21" customHeight="1">
      <c r="A7" s="58"/>
      <c r="B7" s="60"/>
      <c r="C7" s="4" t="s">
        <v>44</v>
      </c>
      <c r="D7" s="4" t="s">
        <v>52</v>
      </c>
      <c r="E7" s="4" t="s">
        <v>54</v>
      </c>
    </row>
    <row r="8" spans="1:6" ht="9.75" customHeight="1">
      <c r="A8" s="9">
        <v>1</v>
      </c>
      <c r="B8" s="10" t="s">
        <v>1</v>
      </c>
      <c r="C8" s="10">
        <v>3</v>
      </c>
      <c r="D8" s="10">
        <v>4</v>
      </c>
      <c r="E8" s="10">
        <v>5</v>
      </c>
    </row>
    <row r="9" spans="1:6" ht="25.5">
      <c r="A9" s="6" t="s">
        <v>21</v>
      </c>
      <c r="B9" s="7" t="s">
        <v>22</v>
      </c>
      <c r="C9" s="52">
        <f>C10+C14+C30+C37+C42+C44+C47+C51+C54+C57+C59</f>
        <v>34715787522.690002</v>
      </c>
      <c r="D9" s="52">
        <f t="shared" ref="D9:E9" si="0">D10+D14+D30+D37+D42+D44+D47+D51+D54+D57+D59</f>
        <v>33447789551.790001</v>
      </c>
      <c r="E9" s="52">
        <f t="shared" si="0"/>
        <v>32604572663.23</v>
      </c>
    </row>
    <row r="10" spans="1:6" ht="38.25">
      <c r="A10" s="8" t="s">
        <v>30</v>
      </c>
      <c r="B10" s="3" t="s">
        <v>45</v>
      </c>
      <c r="C10" s="53">
        <f>SUM(C11:C13)</f>
        <v>721772200</v>
      </c>
      <c r="D10" s="53">
        <f>SUM(D11:D13)</f>
        <v>776359900</v>
      </c>
      <c r="E10" s="53">
        <f>SUM(E11:E13)</f>
        <v>793526200</v>
      </c>
    </row>
    <row r="11" spans="1:6" ht="38.25">
      <c r="A11" s="14"/>
      <c r="B11" s="5" t="s">
        <v>5</v>
      </c>
      <c r="C11" s="49">
        <v>531772200</v>
      </c>
      <c r="D11" s="49">
        <v>561799900</v>
      </c>
      <c r="E11" s="49">
        <v>578966200</v>
      </c>
      <c r="F11" s="39"/>
    </row>
    <row r="12" spans="1:6" ht="110.25" customHeight="1">
      <c r="A12" s="14"/>
      <c r="B12" s="20" t="s">
        <v>41</v>
      </c>
      <c r="C12" s="49">
        <v>150000000</v>
      </c>
      <c r="D12" s="49">
        <v>170000000</v>
      </c>
      <c r="E12" s="49">
        <v>170000000</v>
      </c>
      <c r="F12" s="39"/>
    </row>
    <row r="13" spans="1:6" ht="38.25">
      <c r="A13" s="18"/>
      <c r="B13" s="5" t="s">
        <v>20</v>
      </c>
      <c r="C13" s="49">
        <v>40000000</v>
      </c>
      <c r="D13" s="49">
        <v>44560000</v>
      </c>
      <c r="E13" s="49">
        <v>44560000</v>
      </c>
      <c r="F13" s="39"/>
    </row>
    <row r="14" spans="1:6" ht="45" customHeight="1">
      <c r="A14" s="8" t="s">
        <v>31</v>
      </c>
      <c r="B14" s="3" t="s">
        <v>46</v>
      </c>
      <c r="C14" s="53">
        <f>SUM(C15:C29)</f>
        <v>26378387500</v>
      </c>
      <c r="D14" s="53">
        <f>SUM(D15:D29)</f>
        <v>25103455000</v>
      </c>
      <c r="E14" s="53">
        <f>SUM(E15:E29)</f>
        <v>24152226100</v>
      </c>
    </row>
    <row r="15" spans="1:6" ht="32.25" customHeight="1">
      <c r="A15" s="14"/>
      <c r="B15" s="15" t="s">
        <v>6</v>
      </c>
      <c r="C15" s="50">
        <v>5762260000</v>
      </c>
      <c r="D15" s="50">
        <v>5537698300</v>
      </c>
      <c r="E15" s="50">
        <v>5575317800</v>
      </c>
      <c r="F15" s="27"/>
    </row>
    <row r="16" spans="1:6" ht="80.25" customHeight="1">
      <c r="A16" s="14"/>
      <c r="B16" s="15" t="s">
        <v>23</v>
      </c>
      <c r="C16" s="50">
        <v>12559700</v>
      </c>
      <c r="D16" s="50">
        <v>12559700</v>
      </c>
      <c r="E16" s="50">
        <v>12559700</v>
      </c>
      <c r="F16" s="27"/>
    </row>
    <row r="17" spans="1:6">
      <c r="A17" s="14"/>
      <c r="B17" s="15" t="s">
        <v>7</v>
      </c>
      <c r="C17" s="50">
        <v>6075400</v>
      </c>
      <c r="D17" s="50">
        <v>6301400</v>
      </c>
      <c r="E17" s="50">
        <v>6536300</v>
      </c>
      <c r="F17" s="27"/>
    </row>
    <row r="18" spans="1:6" ht="25.5">
      <c r="A18" s="14"/>
      <c r="B18" s="15" t="s">
        <v>3</v>
      </c>
      <c r="C18" s="50">
        <v>522845600</v>
      </c>
      <c r="D18" s="50">
        <v>542906200</v>
      </c>
      <c r="E18" s="50">
        <v>565541700</v>
      </c>
      <c r="F18" s="27"/>
    </row>
    <row r="19" spans="1:6" ht="55.5" customHeight="1">
      <c r="A19" s="14"/>
      <c r="B19" s="15" t="s">
        <v>13</v>
      </c>
      <c r="C19" s="50">
        <v>3750000</v>
      </c>
      <c r="D19" s="50">
        <v>3750000</v>
      </c>
      <c r="E19" s="50">
        <v>3750000</v>
      </c>
      <c r="F19" s="27"/>
    </row>
    <row r="20" spans="1:6" ht="25.5">
      <c r="A20" s="14"/>
      <c r="B20" s="15" t="s">
        <v>15</v>
      </c>
      <c r="C20" s="50">
        <v>4899800</v>
      </c>
      <c r="D20" s="50">
        <v>6499800</v>
      </c>
      <c r="E20" s="50">
        <v>21266600</v>
      </c>
      <c r="F20" s="27"/>
    </row>
    <row r="21" spans="1:6" ht="25.5">
      <c r="A21" s="14"/>
      <c r="B21" s="15" t="s">
        <v>14</v>
      </c>
      <c r="C21" s="50">
        <v>13500000</v>
      </c>
      <c r="D21" s="50">
        <v>13500000</v>
      </c>
      <c r="E21" s="50">
        <v>13500000</v>
      </c>
      <c r="F21" s="27"/>
    </row>
    <row r="22" spans="1:6" ht="51">
      <c r="A22" s="14"/>
      <c r="B22" s="15" t="s">
        <v>19</v>
      </c>
      <c r="C22" s="50">
        <v>439322700</v>
      </c>
      <c r="D22" s="50">
        <v>506155000</v>
      </c>
      <c r="E22" s="50">
        <v>503970000</v>
      </c>
      <c r="F22" s="27"/>
    </row>
    <row r="23" spans="1:6" ht="129.75" customHeight="1">
      <c r="A23" s="25"/>
      <c r="B23" s="15" t="s">
        <v>58</v>
      </c>
      <c r="C23" s="50">
        <v>8000000</v>
      </c>
      <c r="D23" s="50">
        <v>0</v>
      </c>
      <c r="E23" s="50">
        <v>0</v>
      </c>
      <c r="F23" s="27"/>
    </row>
    <row r="24" spans="1:6">
      <c r="A24" s="14"/>
      <c r="B24" s="15" t="s">
        <v>18</v>
      </c>
      <c r="C24" s="50">
        <v>269839300</v>
      </c>
      <c r="D24" s="50">
        <v>230711500</v>
      </c>
      <c r="E24" s="50">
        <v>163213300</v>
      </c>
      <c r="F24" s="27"/>
    </row>
    <row r="25" spans="1:6">
      <c r="A25" s="25"/>
      <c r="B25" s="15" t="s">
        <v>57</v>
      </c>
      <c r="C25" s="50">
        <v>3568000</v>
      </c>
      <c r="D25" s="50">
        <v>3568000</v>
      </c>
      <c r="E25" s="50">
        <v>3568000</v>
      </c>
      <c r="F25" s="27"/>
    </row>
    <row r="26" spans="1:6" ht="38.25">
      <c r="A26" s="14"/>
      <c r="B26" s="15" t="s">
        <v>37</v>
      </c>
      <c r="C26" s="50">
        <v>60520000</v>
      </c>
      <c r="D26" s="50">
        <v>42678000</v>
      </c>
      <c r="E26" s="50">
        <v>42678000</v>
      </c>
      <c r="F26" s="27"/>
    </row>
    <row r="27" spans="1:6" ht="38.25">
      <c r="A27" s="14"/>
      <c r="B27" s="15" t="s">
        <v>8</v>
      </c>
      <c r="C27" s="50">
        <v>12068900</v>
      </c>
      <c r="D27" s="50">
        <v>12639300</v>
      </c>
      <c r="E27" s="50">
        <v>13144300</v>
      </c>
      <c r="F27" s="27"/>
    </row>
    <row r="28" spans="1:6" ht="38.25">
      <c r="A28" s="14"/>
      <c r="B28" s="15" t="s">
        <v>9</v>
      </c>
      <c r="C28" s="50">
        <v>17596652800</v>
      </c>
      <c r="D28" s="50">
        <v>17472288200</v>
      </c>
      <c r="E28" s="50">
        <v>17227180400</v>
      </c>
      <c r="F28" s="27"/>
    </row>
    <row r="29" spans="1:6" ht="51">
      <c r="A29" s="14"/>
      <c r="B29" s="15" t="s">
        <v>38</v>
      </c>
      <c r="C29" s="50">
        <v>1662525300</v>
      </c>
      <c r="D29" s="50">
        <v>712199600</v>
      </c>
      <c r="E29" s="50">
        <v>0</v>
      </c>
      <c r="F29" s="27"/>
    </row>
    <row r="30" spans="1:6" ht="44.25" customHeight="1">
      <c r="A30" s="8" t="s">
        <v>32</v>
      </c>
      <c r="B30" s="3" t="s">
        <v>47</v>
      </c>
      <c r="C30" s="53">
        <f>SUM(C31:C36)</f>
        <v>6930711057.3999996</v>
      </c>
      <c r="D30" s="53">
        <f>SUM(D31:D36)</f>
        <v>7068406445.79</v>
      </c>
      <c r="E30" s="53">
        <f>SUM(E31:E36)</f>
        <v>7140293969.6300001</v>
      </c>
    </row>
    <row r="31" spans="1:6" ht="38.25">
      <c r="A31" s="14"/>
      <c r="B31" s="21" t="s">
        <v>4</v>
      </c>
      <c r="C31" s="51">
        <v>782270000</v>
      </c>
      <c r="D31" s="51">
        <v>797915400</v>
      </c>
      <c r="E31" s="51">
        <v>813873708</v>
      </c>
      <c r="F31" s="27"/>
    </row>
    <row r="32" spans="1:6">
      <c r="A32" s="14"/>
      <c r="B32" s="21" t="s">
        <v>29</v>
      </c>
      <c r="C32" s="51">
        <v>1445251170</v>
      </c>
      <c r="D32" s="51">
        <v>1427417160</v>
      </c>
      <c r="E32" s="51">
        <v>1423593480</v>
      </c>
      <c r="F32" s="27"/>
    </row>
    <row r="33" spans="1:7">
      <c r="A33" s="14"/>
      <c r="B33" s="21" t="s">
        <v>12</v>
      </c>
      <c r="C33" s="51">
        <f>39744000+313361567.4</f>
        <v>353105567.39999998</v>
      </c>
      <c r="D33" s="51">
        <f>39744000+390095555.79</f>
        <v>429839555.79000002</v>
      </c>
      <c r="E33" s="51">
        <f>39744000+391437651.63</f>
        <v>431181651.63</v>
      </c>
      <c r="F33" s="27"/>
      <c r="G33" s="27" t="s">
        <v>69</v>
      </c>
    </row>
    <row r="34" spans="1:7" ht="38.25">
      <c r="A34" s="14"/>
      <c r="B34" s="21" t="s">
        <v>11</v>
      </c>
      <c r="C34" s="51">
        <v>4236489920</v>
      </c>
      <c r="D34" s="51">
        <v>4299309930</v>
      </c>
      <c r="E34" s="51">
        <v>4357779930</v>
      </c>
      <c r="F34" s="39"/>
    </row>
    <row r="35" spans="1:7" ht="51">
      <c r="A35" s="14"/>
      <c r="B35" s="21" t="s">
        <v>10</v>
      </c>
      <c r="C35" s="51">
        <v>73700400</v>
      </c>
      <c r="D35" s="51">
        <v>74030400</v>
      </c>
      <c r="E35" s="51">
        <v>73971200</v>
      </c>
      <c r="F35" s="39"/>
    </row>
    <row r="36" spans="1:7" ht="16.5" customHeight="1">
      <c r="A36" s="14"/>
      <c r="B36" s="15" t="s">
        <v>18</v>
      </c>
      <c r="C36" s="50">
        <f>150000+39744000</f>
        <v>39894000</v>
      </c>
      <c r="D36" s="50">
        <f>150000+39744000</f>
        <v>39894000</v>
      </c>
      <c r="E36" s="50">
        <f>150000+39744000</f>
        <v>39894000</v>
      </c>
      <c r="F36" s="27"/>
      <c r="G36" s="39" t="s">
        <v>69</v>
      </c>
    </row>
    <row r="37" spans="1:7" ht="33" customHeight="1">
      <c r="A37" s="8" t="s">
        <v>33</v>
      </c>
      <c r="B37" s="3" t="s">
        <v>48</v>
      </c>
      <c r="C37" s="54">
        <f>SUM(C38:C41)</f>
        <v>362888765.29000002</v>
      </c>
      <c r="D37" s="54">
        <f>SUM(D38:D41)</f>
        <v>345567906</v>
      </c>
      <c r="E37" s="54">
        <f>SUM(E38:E41)</f>
        <v>369331093.59999996</v>
      </c>
    </row>
    <row r="38" spans="1:7" ht="41.25" customHeight="1">
      <c r="A38" s="14"/>
      <c r="B38" s="5" t="s">
        <v>24</v>
      </c>
      <c r="C38" s="50">
        <v>207738763.59</v>
      </c>
      <c r="D38" s="50">
        <v>206099511.09999999</v>
      </c>
      <c r="E38" s="50">
        <v>214123235.5</v>
      </c>
      <c r="F38" s="27"/>
    </row>
    <row r="39" spans="1:7" ht="27.75" customHeight="1">
      <c r="A39" s="14"/>
      <c r="B39" s="5" t="s">
        <v>16</v>
      </c>
      <c r="C39" s="50">
        <v>121491091.09999999</v>
      </c>
      <c r="D39" s="50">
        <v>120530172.7</v>
      </c>
      <c r="E39" s="50">
        <v>124699053.7</v>
      </c>
      <c r="F39" s="27"/>
    </row>
    <row r="40" spans="1:7" ht="15" customHeight="1">
      <c r="A40" s="14"/>
      <c r="B40" s="5" t="s">
        <v>17</v>
      </c>
      <c r="C40" s="50">
        <v>33608910.600000001</v>
      </c>
      <c r="D40" s="50">
        <v>18888222.199999999</v>
      </c>
      <c r="E40" s="50">
        <v>30458804.399999999</v>
      </c>
      <c r="F40" s="27"/>
    </row>
    <row r="41" spans="1:7" ht="56.25" customHeight="1">
      <c r="A41" s="14"/>
      <c r="B41" s="5" t="s">
        <v>25</v>
      </c>
      <c r="C41" s="50">
        <v>50000</v>
      </c>
      <c r="D41" s="50">
        <v>50000</v>
      </c>
      <c r="E41" s="50">
        <v>50000</v>
      </c>
      <c r="F41" s="27"/>
    </row>
    <row r="42" spans="1:7" ht="65.25" customHeight="1">
      <c r="A42" s="8" t="s">
        <v>34</v>
      </c>
      <c r="B42" s="3" t="s">
        <v>49</v>
      </c>
      <c r="C42" s="11">
        <f>SUM(C43:C43)</f>
        <v>145973800</v>
      </c>
      <c r="D42" s="11">
        <f>SUM(D43:D43)</f>
        <v>90751900</v>
      </c>
      <c r="E42" s="11">
        <f>SUM(E43:E43)</f>
        <v>87334900</v>
      </c>
    </row>
    <row r="43" spans="1:7">
      <c r="A43" s="14"/>
      <c r="B43" s="5" t="s">
        <v>28</v>
      </c>
      <c r="C43" s="16">
        <v>145973800</v>
      </c>
      <c r="D43" s="16">
        <v>90751900</v>
      </c>
      <c r="E43" s="16">
        <v>87334900</v>
      </c>
      <c r="F43" s="39"/>
    </row>
    <row r="44" spans="1:7" ht="54.75" customHeight="1">
      <c r="A44" s="8" t="s">
        <v>35</v>
      </c>
      <c r="B44" s="3" t="s">
        <v>50</v>
      </c>
      <c r="C44" s="11">
        <f>SUM(C45:C46)</f>
        <v>23740600</v>
      </c>
      <c r="D44" s="11">
        <f>SUM(D45:D46)</f>
        <v>24198400</v>
      </c>
      <c r="E44" s="11">
        <f>SUM(E45:E46)</f>
        <v>22810400</v>
      </c>
    </row>
    <row r="45" spans="1:7" ht="63.75">
      <c r="A45" s="14"/>
      <c r="B45" s="5" t="s">
        <v>26</v>
      </c>
      <c r="C45" s="22">
        <v>16789700</v>
      </c>
      <c r="D45" s="22">
        <v>17082800</v>
      </c>
      <c r="E45" s="22">
        <v>17082800</v>
      </c>
      <c r="F45" s="39"/>
    </row>
    <row r="46" spans="1:7" ht="38.25">
      <c r="A46" s="14"/>
      <c r="B46" s="5" t="s">
        <v>27</v>
      </c>
      <c r="C46" s="22">
        <v>6950900</v>
      </c>
      <c r="D46" s="22">
        <v>7115600</v>
      </c>
      <c r="E46" s="22">
        <v>5727600</v>
      </c>
      <c r="F46" s="39"/>
    </row>
    <row r="47" spans="1:7" ht="100.5" customHeight="1">
      <c r="A47" s="8" t="s">
        <v>36</v>
      </c>
      <c r="B47" s="3" t="s">
        <v>51</v>
      </c>
      <c r="C47" s="11">
        <f>SUM(C48:C50)</f>
        <v>7150000</v>
      </c>
      <c r="D47" s="11">
        <f>SUM(D48:D50)</f>
        <v>7150000</v>
      </c>
      <c r="E47" s="11">
        <f>SUM(E48:E50)</f>
        <v>7150000</v>
      </c>
    </row>
    <row r="48" spans="1:7">
      <c r="A48" s="14"/>
      <c r="B48" s="5" t="s">
        <v>18</v>
      </c>
      <c r="C48" s="16">
        <v>885000</v>
      </c>
      <c r="D48" s="16">
        <v>888000</v>
      </c>
      <c r="E48" s="16">
        <v>1011000</v>
      </c>
      <c r="F48" s="27"/>
    </row>
    <row r="49" spans="1:6" ht="25.5">
      <c r="A49" s="14"/>
      <c r="B49" s="5" t="s">
        <v>6</v>
      </c>
      <c r="C49" s="16">
        <v>6265000</v>
      </c>
      <c r="D49" s="16">
        <v>6262000</v>
      </c>
      <c r="E49" s="16">
        <v>6139000</v>
      </c>
      <c r="F49" s="27"/>
    </row>
    <row r="50" spans="1:6" ht="42.75" hidden="1" customHeight="1">
      <c r="A50" s="17"/>
      <c r="B50" s="5" t="s">
        <v>9</v>
      </c>
      <c r="C50" s="16"/>
      <c r="D50" s="16"/>
      <c r="E50" s="16"/>
    </row>
    <row r="51" spans="1:6" ht="43.5" customHeight="1">
      <c r="A51" s="8" t="s">
        <v>40</v>
      </c>
      <c r="B51" s="3" t="s">
        <v>55</v>
      </c>
      <c r="C51" s="11">
        <f>SUM(C52:C53)</f>
        <v>95263600</v>
      </c>
      <c r="D51" s="11">
        <f>SUM(D52:D53)</f>
        <v>0</v>
      </c>
      <c r="E51" s="11">
        <f>SUM(E52:E53)</f>
        <v>0</v>
      </c>
    </row>
    <row r="52" spans="1:6" ht="28.5" hidden="1" customHeight="1">
      <c r="A52" s="8"/>
      <c r="B52" s="28" t="s">
        <v>56</v>
      </c>
      <c r="C52" s="11"/>
      <c r="D52" s="11"/>
      <c r="E52" s="11"/>
    </row>
    <row r="53" spans="1:6" ht="54" customHeight="1">
      <c r="A53" s="45"/>
      <c r="B53" s="30" t="s">
        <v>59</v>
      </c>
      <c r="C53" s="31">
        <v>95263600</v>
      </c>
      <c r="D53" s="32">
        <v>0</v>
      </c>
      <c r="E53" s="32">
        <v>0</v>
      </c>
      <c r="F53" s="27"/>
    </row>
    <row r="54" spans="1:6" ht="39" customHeight="1">
      <c r="A54" s="8" t="s">
        <v>66</v>
      </c>
      <c r="B54" s="3" t="s">
        <v>68</v>
      </c>
      <c r="C54" s="36">
        <f>SUM(C55:C56)</f>
        <v>31000000</v>
      </c>
      <c r="D54" s="36">
        <f t="shared" ref="D54:E54" si="1">SUM(D55:D56)</f>
        <v>31000000</v>
      </c>
      <c r="E54" s="36">
        <f t="shared" si="1"/>
        <v>31000000</v>
      </c>
      <c r="F54" s="27"/>
    </row>
    <row r="55" spans="1:6" ht="37.5" customHeight="1">
      <c r="A55" s="26"/>
      <c r="B55" s="5" t="s">
        <v>42</v>
      </c>
      <c r="C55" s="41">
        <v>23000000</v>
      </c>
      <c r="D55" s="41">
        <v>23000000</v>
      </c>
      <c r="E55" s="41">
        <v>23000000</v>
      </c>
      <c r="F55" s="39"/>
    </row>
    <row r="56" spans="1:6" ht="18" customHeight="1">
      <c r="A56" s="26"/>
      <c r="B56" s="15" t="s">
        <v>43</v>
      </c>
      <c r="C56" s="41">
        <v>8000000</v>
      </c>
      <c r="D56" s="41">
        <v>8000000</v>
      </c>
      <c r="E56" s="41">
        <v>8000000</v>
      </c>
      <c r="F56" s="39"/>
    </row>
    <row r="57" spans="1:6" ht="27" customHeight="1">
      <c r="A57" s="6" t="s">
        <v>60</v>
      </c>
      <c r="B57" s="46" t="s">
        <v>61</v>
      </c>
      <c r="C57" s="48">
        <f>C58</f>
        <v>900000</v>
      </c>
      <c r="D57" s="48">
        <f t="shared" ref="D57:E57" si="2">D58</f>
        <v>900000</v>
      </c>
      <c r="E57" s="48">
        <f t="shared" si="2"/>
        <v>900000</v>
      </c>
      <c r="F57" s="27"/>
    </row>
    <row r="58" spans="1:6" ht="13.5" customHeight="1">
      <c r="A58" s="29"/>
      <c r="B58" s="34" t="s">
        <v>18</v>
      </c>
      <c r="C58" s="33">
        <v>900000</v>
      </c>
      <c r="D58" s="33">
        <v>900000</v>
      </c>
      <c r="E58" s="33">
        <v>900000</v>
      </c>
      <c r="F58" s="39"/>
    </row>
    <row r="59" spans="1:6" ht="66" customHeight="1">
      <c r="A59" s="8" t="s">
        <v>67</v>
      </c>
      <c r="B59" s="47" t="s">
        <v>62</v>
      </c>
      <c r="C59" s="36">
        <f>C60</f>
        <v>18000000</v>
      </c>
      <c r="D59" s="36">
        <f t="shared" ref="D59:E59" si="3">D60</f>
        <v>0</v>
      </c>
      <c r="E59" s="36">
        <f t="shared" si="3"/>
        <v>0</v>
      </c>
      <c r="F59" s="27"/>
    </row>
    <row r="60" spans="1:6" ht="26.25" customHeight="1">
      <c r="A60" s="25"/>
      <c r="B60" s="5" t="s">
        <v>6</v>
      </c>
      <c r="C60" s="33">
        <v>18000000</v>
      </c>
      <c r="D60" s="33">
        <v>0</v>
      </c>
      <c r="E60" s="33">
        <v>0</v>
      </c>
      <c r="F60" s="39"/>
    </row>
    <row r="61" spans="1:6" ht="26.25" customHeight="1">
      <c r="A61" s="37" t="s">
        <v>63</v>
      </c>
      <c r="B61" s="35" t="s">
        <v>64</v>
      </c>
      <c r="C61" s="38">
        <f>C62</f>
        <v>2974500</v>
      </c>
      <c r="D61" s="38">
        <f t="shared" ref="D61:E61" si="4">D62</f>
        <v>2974500</v>
      </c>
      <c r="E61" s="38">
        <f t="shared" si="4"/>
        <v>2974500</v>
      </c>
      <c r="F61" s="27"/>
    </row>
    <row r="62" spans="1:6" ht="54" customHeight="1">
      <c r="A62" s="6" t="s">
        <v>30</v>
      </c>
      <c r="B62" s="42" t="s">
        <v>65</v>
      </c>
      <c r="C62" s="43">
        <f>C63</f>
        <v>2974500</v>
      </c>
      <c r="D62" s="43">
        <f t="shared" ref="D62:E62" si="5">D63</f>
        <v>2974500</v>
      </c>
      <c r="E62" s="43">
        <f t="shared" si="5"/>
        <v>2974500</v>
      </c>
      <c r="F62" s="27"/>
    </row>
    <row r="63" spans="1:6" ht="16.5" customHeight="1">
      <c r="A63" s="8"/>
      <c r="B63" s="40" t="s">
        <v>18</v>
      </c>
      <c r="C63" s="41">
        <v>2974500</v>
      </c>
      <c r="D63" s="41">
        <v>2974500</v>
      </c>
      <c r="E63" s="41">
        <v>2974500</v>
      </c>
      <c r="F63" s="39"/>
    </row>
    <row r="64" spans="1:6" ht="18.75" customHeight="1">
      <c r="A64" s="19"/>
      <c r="B64" s="44" t="s">
        <v>39</v>
      </c>
      <c r="C64" s="55">
        <f>C9+C61</f>
        <v>34718762022.690002</v>
      </c>
      <c r="D64" s="55">
        <f>D9+D61</f>
        <v>33450764051.790001</v>
      </c>
      <c r="E64" s="55">
        <f>E9+E61</f>
        <v>32607547163.23</v>
      </c>
    </row>
    <row r="65" spans="1:5" ht="15.75" customHeight="1">
      <c r="A65" s="23"/>
      <c r="B65" s="61"/>
      <c r="C65" s="61"/>
      <c r="D65" s="61"/>
      <c r="E65" s="61"/>
    </row>
  </sheetData>
  <mergeCells count="5">
    <mergeCell ref="C6:E6"/>
    <mergeCell ref="A6:A7"/>
    <mergeCell ref="A4:E4"/>
    <mergeCell ref="B6:B7"/>
    <mergeCell ref="B65:E65"/>
  </mergeCells>
  <pageMargins left="1.1811023622047245" right="0.59055118110236227" top="0.78740157480314965" bottom="0.78740157480314965" header="0.31496062992125984" footer="0.51181102362204722"/>
  <pageSetup paperSize="9" scale="78" fitToHeight="0" orientation="portrait" horizontalDpi="4294967295" verticalDpi="4294967295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Table2</vt:lpstr>
      <vt:lpstr>Table2!Заголовки_для_печати</vt:lpstr>
      <vt:lpstr>Table2!Область_печати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2020-10-10T11:19:27Z</dcterms:modified>
</cp:coreProperties>
</file>