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oups1\all\Surovtseva\Бюджет2021\1-Первое чтение\"/>
    </mc:Choice>
  </mc:AlternateContent>
  <bookViews>
    <workbookView xWindow="0" yWindow="0" windowWidth="28050" windowHeight="12435"/>
  </bookViews>
  <sheets>
    <sheet name="нацпроект" sheetId="5" r:id="rId1"/>
  </sheets>
  <definedNames>
    <definedName name="_xlnm.Print_Titles" localSheetId="0">нацпроект!$6:$7</definedName>
    <definedName name="_xlnm.Print_Area" localSheetId="0">нацпроект!$A$1:$M$31</definedName>
  </definedNames>
  <calcPr calcId="152511"/>
</workbook>
</file>

<file path=xl/calcChain.xml><?xml version="1.0" encoding="utf-8"?>
<calcChain xmlns="http://schemas.openxmlformats.org/spreadsheetml/2006/main">
  <c r="M17" i="5" l="1"/>
  <c r="C17" i="5"/>
  <c r="D17" i="5"/>
  <c r="F17" i="5"/>
  <c r="G17" i="5"/>
  <c r="H17" i="5"/>
  <c r="I17" i="5"/>
  <c r="J17" i="5"/>
  <c r="L17" i="5"/>
  <c r="K19" i="5"/>
  <c r="H19" i="5"/>
  <c r="E19" i="5"/>
  <c r="E17" i="5" s="1"/>
  <c r="B19" i="5"/>
  <c r="B17" i="5" s="1"/>
  <c r="H15" i="5"/>
  <c r="E15" i="5"/>
  <c r="B15" i="5"/>
  <c r="F10" i="5"/>
  <c r="I10" i="5"/>
  <c r="L10" i="5"/>
  <c r="K10" i="5" s="1"/>
  <c r="M10" i="5"/>
  <c r="M12" i="5"/>
  <c r="J12" i="5"/>
  <c r="J10" i="5" s="1"/>
  <c r="G12" i="5"/>
  <c r="E12" i="5" s="1"/>
  <c r="F12" i="5"/>
  <c r="K20" i="5"/>
  <c r="K21" i="5"/>
  <c r="K17" i="5" s="1"/>
  <c r="K22" i="5"/>
  <c r="H20" i="5"/>
  <c r="H21" i="5"/>
  <c r="H22" i="5"/>
  <c r="E20" i="5"/>
  <c r="E21" i="5"/>
  <c r="E22" i="5"/>
  <c r="B20" i="5"/>
  <c r="B21" i="5"/>
  <c r="B22" i="5"/>
  <c r="D12" i="5"/>
  <c r="D10" i="5" s="1"/>
  <c r="C12" i="5"/>
  <c r="C10" i="5" s="1"/>
  <c r="C13" i="5"/>
  <c r="F13" i="5"/>
  <c r="I13" i="5"/>
  <c r="L13" i="5"/>
  <c r="K16" i="5"/>
  <c r="K13" i="5" s="1"/>
  <c r="H16" i="5"/>
  <c r="E16" i="5"/>
  <c r="B16" i="5"/>
  <c r="H10" i="5" l="1"/>
  <c r="G10" i="5"/>
  <c r="E10" i="5" s="1"/>
  <c r="H13" i="5"/>
  <c r="E13" i="5"/>
  <c r="B13" i="5"/>
  <c r="L8" i="5"/>
  <c r="C8" i="5"/>
  <c r="I8" i="5"/>
  <c r="J13" i="5"/>
  <c r="J8" i="5" s="1"/>
  <c r="D13" i="5"/>
  <c r="D8" i="5" s="1"/>
  <c r="M13" i="5"/>
  <c r="M8" i="5" s="1"/>
  <c r="G13" i="5"/>
  <c r="G8" i="5" s="1"/>
  <c r="B12" i="5"/>
  <c r="B10" i="5" s="1"/>
  <c r="K8" i="5"/>
  <c r="F8" i="5"/>
  <c r="B8" i="5" l="1"/>
  <c r="H8" i="5"/>
  <c r="E8" i="5"/>
</calcChain>
</file>

<file path=xl/sharedStrings.xml><?xml version="1.0" encoding="utf-8"?>
<sst xmlns="http://schemas.openxmlformats.org/spreadsheetml/2006/main" count="49" uniqueCount="29">
  <si>
    <t>тыс. рублей</t>
  </si>
  <si>
    <t xml:space="preserve"> 2022 год (проект)</t>
  </si>
  <si>
    <t>Всего</t>
  </si>
  <si>
    <t>ФБ</t>
  </si>
  <si>
    <t>ОБ</t>
  </si>
  <si>
    <t>в том числе:</t>
  </si>
  <si>
    <t>Администрация ГАО и ПАО</t>
  </si>
  <si>
    <t>Исполнитель Бабкина Ирина Леонидовна, телефон: 21-56-49</t>
  </si>
  <si>
    <t>"08" октября 2019 г.</t>
  </si>
  <si>
    <t>исполняющий обязанности мингистра образования и науки Архангельской области</t>
  </si>
  <si>
    <t>(Ю.А. Гнедышев)</t>
  </si>
  <si>
    <t>Федеральный проект "Цифровая образовательная среда" (руководитель регионального проекта - министр образования и науки Архангельской области)</t>
  </si>
  <si>
    <t>Федеральный проект "Молодые профессионалы (Повышение конкурентоспособности профессионального образования)"  (руководитель регионального проекта - министр образования и науки Архангельской области)</t>
  </si>
  <si>
    <t>Федеральный проект "Социальная активность"  (руководитель регионального проекта - министр образования и науки Архангельской области)</t>
  </si>
  <si>
    <t>Министерство образования и науки АО</t>
  </si>
  <si>
    <t xml:space="preserve">Уточненный план 2020 года
(на 1.10.2020)
</t>
  </si>
  <si>
    <t xml:space="preserve"> 2021год (проект)</t>
  </si>
  <si>
    <t xml:space="preserve"> 2023 год (проект)</t>
  </si>
  <si>
    <t>Наименование проекта, руководитель проекта и ведомства - соисполнители проекта</t>
  </si>
  <si>
    <t xml:space="preserve"> Информация о бюджетных ассигнованиях, предусмотренных в проекте областного закона "Об областном бюджете на 2021 год и на плановый период 2022 и 2023 годов", на финансовое обеспечение региональных проектов, обеспечивающих достижение федеральных проектов, реализуемых в рамках национального проекта "Безопасные и качественные автомобильные дороги"</t>
  </si>
  <si>
    <t>Национальный проект "Безопасные и качественные автомобильные дороги" - всего</t>
  </si>
  <si>
    <t>Министерство транспорта АО</t>
  </si>
  <si>
    <t>Федеральный проект "Дорожная сеть"  (руководитель регионального проекта - министр транспорта Архангельской области)</t>
  </si>
  <si>
    <t>Министерство связи и информационных технологий АО</t>
  </si>
  <si>
    <t>Федеральный проект "Безопасность дорожного движения" (руководитель регионального проекта - министр транспорта Архангельской области)</t>
  </si>
  <si>
    <t>Федеральный проект "Общесистемные меры развития дорожного хозяйства" (руководитель регионального проекта - министр транспорта Архангельской области)</t>
  </si>
  <si>
    <t>Министерство здравоохранения АО</t>
  </si>
  <si>
    <t>Таблица № 9</t>
  </si>
  <si>
    <t>приложения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</si>
</sst>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0"/>
      <name val="Times New Roman"/>
      <family val="2"/>
      <charset val="204"/>
    </font>
    <font>
      <sz val="10"/>
      <color rgb="FF3F3F76"/>
      <name val="Times New Roman"/>
      <family val="2"/>
      <charset val="204"/>
    </font>
    <font>
      <b/>
      <sz val="10"/>
      <color rgb="FF3F3F3F"/>
      <name val="Times New Roman"/>
      <family val="2"/>
      <charset val="204"/>
    </font>
    <font>
      <b/>
      <sz val="10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b/>
      <sz val="10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rgb="FF9C6500"/>
      <name val="Times New Roman"/>
      <family val="2"/>
      <charset val="204"/>
    </font>
    <font>
      <sz val="10"/>
      <color rgb="FF9C0006"/>
      <name val="Times New Roman"/>
      <family val="2"/>
      <charset val="204"/>
    </font>
    <font>
      <i/>
      <sz val="10"/>
      <color rgb="FF7F7F7F"/>
      <name val="Times New Roman"/>
      <family val="2"/>
      <charset val="204"/>
    </font>
    <font>
      <sz val="10"/>
      <color rgb="FFFA7D0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6100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28" borderId="3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" fillId="2" borderId="0"/>
    <xf numFmtId="0" fontId="14" fillId="31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2" borderId="10" applyNumberFormat="0" applyFont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</cellStyleXfs>
  <cellXfs count="30">
    <xf numFmtId="0" fontId="0" fillId="0" borderId="0" xfId="0"/>
    <xf numFmtId="0" fontId="19" fillId="0" borderId="1" xfId="0" applyFont="1" applyFill="1" applyBorder="1" applyAlignment="1">
      <alignment vertical="top" wrapText="1"/>
    </xf>
    <xf numFmtId="0" fontId="20" fillId="0" borderId="0" xfId="0" applyFont="1" applyFill="1"/>
    <xf numFmtId="0" fontId="21" fillId="0" borderId="0" xfId="0" applyFont="1" applyFill="1"/>
    <xf numFmtId="164" fontId="21" fillId="0" borderId="0" xfId="0" applyNumberFormat="1" applyFont="1" applyFill="1"/>
    <xf numFmtId="0" fontId="22" fillId="0" borderId="0" xfId="0" applyFont="1" applyFill="1"/>
    <xf numFmtId="164" fontId="22" fillId="0" borderId="0" xfId="0" applyNumberFormat="1" applyFont="1" applyFill="1"/>
    <xf numFmtId="164" fontId="22" fillId="0" borderId="2" xfId="0" applyNumberFormat="1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164" fontId="23" fillId="0" borderId="0" xfId="0" applyNumberFormat="1" applyFont="1" applyFill="1" applyAlignment="1">
      <alignment horizontal="right"/>
    </xf>
    <xf numFmtId="164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vertical="center" wrapText="1"/>
    </xf>
    <xf numFmtId="0" fontId="24" fillId="34" borderId="1" xfId="0" applyFont="1" applyFill="1" applyBorder="1" applyAlignment="1">
      <alignment vertical="center" wrapText="1"/>
    </xf>
    <xf numFmtId="0" fontId="23" fillId="34" borderId="1" xfId="0" applyFont="1" applyFill="1" applyBorder="1" applyAlignment="1">
      <alignment vertical="center" wrapText="1"/>
    </xf>
    <xf numFmtId="4" fontId="21" fillId="34" borderId="12" xfId="0" applyNumberFormat="1" applyFont="1" applyFill="1" applyBorder="1" applyAlignment="1">
      <alignment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64" fontId="23" fillId="0" borderId="14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</cellXfs>
  <cellStyles count="43">
    <cellStyle name="20% — акцент1 2" xfId="1"/>
    <cellStyle name="20% — акцент2 2" xfId="2"/>
    <cellStyle name="20% — акцент3 2" xfId="3"/>
    <cellStyle name="20% — акцент4 2" xfId="4"/>
    <cellStyle name="20% — акцент5 2" xfId="5"/>
    <cellStyle name="20% — акцент6 2" xfId="6"/>
    <cellStyle name="40% — акцент1 2" xfId="7"/>
    <cellStyle name="40% — акцент2 2" xfId="8"/>
    <cellStyle name="40% — акцент3 2" xfId="9"/>
    <cellStyle name="40% — акцент4 2" xfId="10"/>
    <cellStyle name="40% — акцент5 2" xfId="11"/>
    <cellStyle name="40% — акцент6 2" xfId="12"/>
    <cellStyle name="60% — акцент1 2" xfId="13"/>
    <cellStyle name="60% — акцент2 2" xfId="14"/>
    <cellStyle name="60% — акцент3 2" xfId="15"/>
    <cellStyle name="60% — акцент4 2" xfId="16"/>
    <cellStyle name="60% — акцент5 2" xfId="17"/>
    <cellStyle name="60% —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Normal="80" zoomScaleSheetLayoutView="100" workbookViewId="0">
      <pane xSplit="1" ySplit="7" topLeftCell="B8" activePane="bottomRight" state="frozen"/>
      <selection pane="topRight" activeCell="D1" sqref="D1"/>
      <selection pane="bottomLeft" activeCell="A5" sqref="A5"/>
      <selection pane="bottomRight" activeCell="L3" sqref="L3"/>
    </sheetView>
  </sheetViews>
  <sheetFormatPr defaultRowHeight="15" x14ac:dyDescent="0.25"/>
  <cols>
    <col min="1" max="1" width="63.85546875" style="3" customWidth="1"/>
    <col min="2" max="2" width="15.5703125" style="4" customWidth="1"/>
    <col min="3" max="3" width="14.85546875" style="4" customWidth="1"/>
    <col min="4" max="4" width="13" style="4" customWidth="1"/>
    <col min="5" max="5" width="15" style="4" customWidth="1"/>
    <col min="6" max="6" width="10.7109375" style="4" bestFit="1" customWidth="1"/>
    <col min="7" max="7" width="14" style="4" customWidth="1"/>
    <col min="8" max="8" width="13.7109375" style="4" customWidth="1"/>
    <col min="9" max="9" width="13" style="4" customWidth="1"/>
    <col min="10" max="10" width="12.5703125" style="4" customWidth="1"/>
    <col min="11" max="12" width="13.42578125" style="4" customWidth="1"/>
    <col min="13" max="13" width="15.5703125" style="4" customWidth="1"/>
    <col min="14" max="16384" width="9.140625" style="3"/>
  </cols>
  <sheetData>
    <row r="1" spans="1:13" x14ac:dyDescent="0.25">
      <c r="L1" s="4" t="s">
        <v>27</v>
      </c>
    </row>
    <row r="2" spans="1:13" x14ac:dyDescent="0.25">
      <c r="L2" s="4" t="s">
        <v>28</v>
      </c>
    </row>
    <row r="4" spans="1:13" ht="72" customHeight="1" x14ac:dyDescent="0.25">
      <c r="A4" s="25" t="s">
        <v>19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5.75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 t="s">
        <v>0</v>
      </c>
    </row>
    <row r="6" spans="1:13" ht="52.5" customHeight="1" x14ac:dyDescent="0.25">
      <c r="A6" s="26" t="s">
        <v>18</v>
      </c>
      <c r="B6" s="27" t="s">
        <v>15</v>
      </c>
      <c r="C6" s="28"/>
      <c r="D6" s="28"/>
      <c r="E6" s="27" t="s">
        <v>16</v>
      </c>
      <c r="F6" s="28"/>
      <c r="G6" s="28"/>
      <c r="H6" s="27" t="s">
        <v>1</v>
      </c>
      <c r="I6" s="28"/>
      <c r="J6" s="28"/>
      <c r="K6" s="29" t="s">
        <v>17</v>
      </c>
      <c r="L6" s="29"/>
      <c r="M6" s="29"/>
    </row>
    <row r="7" spans="1:13" ht="48.75" customHeight="1" x14ac:dyDescent="0.25">
      <c r="A7" s="26"/>
      <c r="B7" s="11" t="s">
        <v>2</v>
      </c>
      <c r="C7" s="11" t="s">
        <v>3</v>
      </c>
      <c r="D7" s="11" t="s">
        <v>4</v>
      </c>
      <c r="E7" s="11" t="s">
        <v>2</v>
      </c>
      <c r="F7" s="11" t="s">
        <v>3</v>
      </c>
      <c r="G7" s="11" t="s">
        <v>4</v>
      </c>
      <c r="H7" s="11" t="s">
        <v>2</v>
      </c>
      <c r="I7" s="11" t="s">
        <v>3</v>
      </c>
      <c r="J7" s="11" t="s">
        <v>4</v>
      </c>
      <c r="K7" s="11" t="s">
        <v>2</v>
      </c>
      <c r="L7" s="11" t="s">
        <v>3</v>
      </c>
      <c r="M7" s="11" t="s">
        <v>4</v>
      </c>
    </row>
    <row r="8" spans="1:13" ht="39.75" customHeight="1" x14ac:dyDescent="0.25">
      <c r="A8" s="12" t="s">
        <v>20</v>
      </c>
      <c r="B8" s="13">
        <f>B10+B13+B17</f>
        <v>3770899.5</v>
      </c>
      <c r="C8" s="13">
        <f t="shared" ref="C8:M8" si="0">C10+C13+C17</f>
        <v>1098000</v>
      </c>
      <c r="D8" s="13">
        <f t="shared" si="0"/>
        <v>2672899.5</v>
      </c>
      <c r="E8" s="13">
        <f t="shared" si="0"/>
        <v>4499891.2000000011</v>
      </c>
      <c r="F8" s="13">
        <f t="shared" si="0"/>
        <v>648000</v>
      </c>
      <c r="G8" s="13">
        <f t="shared" si="0"/>
        <v>3851891.2</v>
      </c>
      <c r="H8" s="13">
        <f t="shared" si="0"/>
        <v>5250466.5</v>
      </c>
      <c r="I8" s="13">
        <f t="shared" si="0"/>
        <v>80000</v>
      </c>
      <c r="J8" s="13">
        <f t="shared" si="0"/>
        <v>5170466.5</v>
      </c>
      <c r="K8" s="13">
        <f t="shared" si="0"/>
        <v>6254560.5</v>
      </c>
      <c r="L8" s="13">
        <f t="shared" si="0"/>
        <v>0</v>
      </c>
      <c r="M8" s="13">
        <f t="shared" si="0"/>
        <v>6254560.5</v>
      </c>
    </row>
    <row r="9" spans="1:13" ht="15.75" x14ac:dyDescent="0.25">
      <c r="A9" s="15" t="s">
        <v>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s="2" customFormat="1" ht="47.25" x14ac:dyDescent="0.2">
      <c r="A10" s="19" t="s">
        <v>22</v>
      </c>
      <c r="B10" s="13">
        <f>B12</f>
        <v>3506257.6</v>
      </c>
      <c r="C10" s="13">
        <f t="shared" ref="C10:M10" si="1">C12</f>
        <v>1018000</v>
      </c>
      <c r="D10" s="13">
        <f t="shared" si="1"/>
        <v>2488257.6</v>
      </c>
      <c r="E10" s="13">
        <f>F10+G10</f>
        <v>4249351.9000000004</v>
      </c>
      <c r="F10" s="13">
        <f t="shared" si="1"/>
        <v>568000</v>
      </c>
      <c r="G10" s="13">
        <f t="shared" si="1"/>
        <v>3681351.9000000004</v>
      </c>
      <c r="H10" s="13">
        <f>I10+J10</f>
        <v>5131298</v>
      </c>
      <c r="I10" s="13">
        <f t="shared" si="1"/>
        <v>0</v>
      </c>
      <c r="J10" s="13">
        <f t="shared" si="1"/>
        <v>5131298</v>
      </c>
      <c r="K10" s="13">
        <f>L10+M10</f>
        <v>6215392</v>
      </c>
      <c r="L10" s="13">
        <f t="shared" si="1"/>
        <v>0</v>
      </c>
      <c r="M10" s="13">
        <f t="shared" si="1"/>
        <v>6215392</v>
      </c>
    </row>
    <row r="11" spans="1:13" ht="15.75" x14ac:dyDescent="0.25">
      <c r="A11" s="20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23.25" customHeight="1" x14ac:dyDescent="0.25">
      <c r="A12" s="21" t="s">
        <v>21</v>
      </c>
      <c r="B12" s="17">
        <f>C12+D12</f>
        <v>3506257.6</v>
      </c>
      <c r="C12" s="17">
        <f>568000+450000</f>
        <v>1018000</v>
      </c>
      <c r="D12" s="17">
        <f>862533.3+1483724.3+142000</f>
        <v>2488257.6</v>
      </c>
      <c r="E12" s="11">
        <f>G12</f>
        <v>3681351.9000000004</v>
      </c>
      <c r="F12" s="11">
        <f>568000</f>
        <v>568000</v>
      </c>
      <c r="G12" s="11">
        <f>792119.2+2747232.7+142000</f>
        <v>3681351.9000000004</v>
      </c>
      <c r="H12" s="11">
        <v>0</v>
      </c>
      <c r="I12" s="11">
        <v>0</v>
      </c>
      <c r="J12" s="11">
        <f>1600156+2821142+710000</f>
        <v>5131298</v>
      </c>
      <c r="K12" s="11">
        <v>0</v>
      </c>
      <c r="L12" s="11">
        <v>0</v>
      </c>
      <c r="M12" s="11">
        <f>2352747.5+3152644.5+710000</f>
        <v>6215392</v>
      </c>
    </row>
    <row r="13" spans="1:13" s="2" customFormat="1" ht="57" customHeight="1" x14ac:dyDescent="0.2">
      <c r="A13" s="19" t="s">
        <v>25</v>
      </c>
      <c r="B13" s="13">
        <f>B15+B16</f>
        <v>142663.9</v>
      </c>
      <c r="C13" s="13">
        <f t="shared" ref="C13:M13" si="2">C15+C16</f>
        <v>80000</v>
      </c>
      <c r="D13" s="13">
        <f t="shared" si="2"/>
        <v>62663.9</v>
      </c>
      <c r="E13" s="13">
        <f t="shared" si="2"/>
        <v>172314.4</v>
      </c>
      <c r="F13" s="13">
        <f t="shared" si="2"/>
        <v>80000</v>
      </c>
      <c r="G13" s="13">
        <f t="shared" si="2"/>
        <v>92314.4</v>
      </c>
      <c r="H13" s="13">
        <f t="shared" si="2"/>
        <v>80000</v>
      </c>
      <c r="I13" s="13">
        <f t="shared" si="2"/>
        <v>80000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</row>
    <row r="14" spans="1:13" s="2" customFormat="1" ht="15.75" x14ac:dyDescent="0.2">
      <c r="A14" s="20" t="s">
        <v>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s="2" customFormat="1" ht="15.75" x14ac:dyDescent="0.2">
      <c r="A15" s="20" t="s">
        <v>23</v>
      </c>
      <c r="B15" s="22">
        <f>C15+D15</f>
        <v>80000</v>
      </c>
      <c r="C15" s="22">
        <v>80000</v>
      </c>
      <c r="D15" s="22">
        <v>0</v>
      </c>
      <c r="E15" s="22">
        <f>F15+G15</f>
        <v>80000</v>
      </c>
      <c r="F15" s="22">
        <v>80000</v>
      </c>
      <c r="G15" s="22">
        <v>0</v>
      </c>
      <c r="H15" s="22">
        <f>I15+J15</f>
        <v>80000</v>
      </c>
      <c r="I15" s="22">
        <v>80000</v>
      </c>
      <c r="J15" s="22">
        <v>0</v>
      </c>
      <c r="K15" s="22">
        <v>0</v>
      </c>
      <c r="L15" s="22">
        <v>0</v>
      </c>
      <c r="M15" s="22">
        <v>0</v>
      </c>
    </row>
    <row r="16" spans="1:13" s="2" customFormat="1" ht="15.75" x14ac:dyDescent="0.2">
      <c r="A16" s="21" t="s">
        <v>21</v>
      </c>
      <c r="B16" s="11">
        <f>C16+D16</f>
        <v>62663.9</v>
      </c>
      <c r="C16" s="11">
        <v>0</v>
      </c>
      <c r="D16" s="11">
        <v>62663.9</v>
      </c>
      <c r="E16" s="11">
        <f>F16+G16</f>
        <v>92314.4</v>
      </c>
      <c r="F16" s="11">
        <v>0</v>
      </c>
      <c r="G16" s="11">
        <v>92314.4</v>
      </c>
      <c r="H16" s="11">
        <f>I16+J16</f>
        <v>0</v>
      </c>
      <c r="I16" s="11">
        <v>0</v>
      </c>
      <c r="J16" s="11">
        <v>0</v>
      </c>
      <c r="K16" s="11">
        <f>L16+M16</f>
        <v>0</v>
      </c>
      <c r="L16" s="11">
        <v>0</v>
      </c>
      <c r="M16" s="11">
        <v>0</v>
      </c>
    </row>
    <row r="17" spans="1:13" s="2" customFormat="1" ht="53.25" customHeight="1" x14ac:dyDescent="0.2">
      <c r="A17" s="19" t="s">
        <v>24</v>
      </c>
      <c r="B17" s="13">
        <f>B19+B20+B21+B22</f>
        <v>121978</v>
      </c>
      <c r="C17" s="13">
        <f t="shared" ref="C17:M17" si="3">C19+C20+C21+C22</f>
        <v>0</v>
      </c>
      <c r="D17" s="13">
        <f t="shared" si="3"/>
        <v>121978</v>
      </c>
      <c r="E17" s="13">
        <f t="shared" si="3"/>
        <v>78224.899999999994</v>
      </c>
      <c r="F17" s="13">
        <f t="shared" si="3"/>
        <v>0</v>
      </c>
      <c r="G17" s="13">
        <f t="shared" si="3"/>
        <v>78224.899999999994</v>
      </c>
      <c r="H17" s="13">
        <f t="shared" si="3"/>
        <v>39168.5</v>
      </c>
      <c r="I17" s="13">
        <f t="shared" si="3"/>
        <v>0</v>
      </c>
      <c r="J17" s="13">
        <f t="shared" si="3"/>
        <v>39168.5</v>
      </c>
      <c r="K17" s="13">
        <f t="shared" si="3"/>
        <v>39168.5</v>
      </c>
      <c r="L17" s="13">
        <f t="shared" si="3"/>
        <v>0</v>
      </c>
      <c r="M17" s="13">
        <f t="shared" si="3"/>
        <v>39168.5</v>
      </c>
    </row>
    <row r="18" spans="1:13" s="2" customFormat="1" ht="15.75" x14ac:dyDescent="0.2">
      <c r="A18" s="15" t="s">
        <v>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2" customFormat="1" ht="15.75" x14ac:dyDescent="0.2">
      <c r="A19" s="24" t="s">
        <v>6</v>
      </c>
      <c r="B19" s="22">
        <f>C19+D19</f>
        <v>8858.5</v>
      </c>
      <c r="C19" s="22">
        <v>0</v>
      </c>
      <c r="D19" s="22">
        <v>8858.5</v>
      </c>
      <c r="E19" s="22">
        <f>F19+G19</f>
        <v>9056</v>
      </c>
      <c r="F19" s="22">
        <v>0</v>
      </c>
      <c r="G19" s="22">
        <v>9056</v>
      </c>
      <c r="H19" s="22">
        <f>I19+J19</f>
        <v>0</v>
      </c>
      <c r="I19" s="22">
        <v>0</v>
      </c>
      <c r="J19" s="22">
        <v>0</v>
      </c>
      <c r="K19" s="22">
        <f>L19+M19</f>
        <v>0</v>
      </c>
      <c r="L19" s="22">
        <v>0</v>
      </c>
      <c r="M19" s="22">
        <v>0</v>
      </c>
    </row>
    <row r="20" spans="1:13" s="2" customFormat="1" ht="15.75" x14ac:dyDescent="0.2">
      <c r="A20" s="23" t="s">
        <v>14</v>
      </c>
      <c r="B20" s="22">
        <f t="shared" ref="B20:B22" si="4">C20+D20</f>
        <v>8799.5</v>
      </c>
      <c r="C20" s="22">
        <v>0</v>
      </c>
      <c r="D20" s="22">
        <v>8799.5</v>
      </c>
      <c r="E20" s="22">
        <f t="shared" ref="E20:E22" si="5">F20+G20</f>
        <v>21168.9</v>
      </c>
      <c r="F20" s="22">
        <v>0</v>
      </c>
      <c r="G20" s="22">
        <v>21168.9</v>
      </c>
      <c r="H20" s="22">
        <f t="shared" ref="H20:H22" si="6">I20+J20</f>
        <v>21168.5</v>
      </c>
      <c r="I20" s="22">
        <v>0</v>
      </c>
      <c r="J20" s="22">
        <v>21168.5</v>
      </c>
      <c r="K20" s="22">
        <f t="shared" ref="K20:K22" si="7">L20+M20</f>
        <v>21168.5</v>
      </c>
      <c r="L20" s="22">
        <v>0</v>
      </c>
      <c r="M20" s="22">
        <v>21168.5</v>
      </c>
    </row>
    <row r="21" spans="1:13" s="2" customFormat="1" ht="19.5" customHeight="1" x14ac:dyDescent="0.2">
      <c r="A21" s="18" t="s">
        <v>26</v>
      </c>
      <c r="B21" s="22">
        <f t="shared" si="4"/>
        <v>47320</v>
      </c>
      <c r="C21" s="22">
        <v>0</v>
      </c>
      <c r="D21" s="22">
        <v>47320</v>
      </c>
      <c r="E21" s="22">
        <f t="shared" si="5"/>
        <v>30000</v>
      </c>
      <c r="F21" s="22">
        <v>0</v>
      </c>
      <c r="G21" s="22">
        <v>30000</v>
      </c>
      <c r="H21" s="22">
        <f t="shared" si="6"/>
        <v>0</v>
      </c>
      <c r="I21" s="22">
        <v>0</v>
      </c>
      <c r="J21" s="22">
        <v>0</v>
      </c>
      <c r="K21" s="22">
        <f t="shared" si="7"/>
        <v>0</v>
      </c>
      <c r="L21" s="22">
        <v>0</v>
      </c>
      <c r="M21" s="22">
        <v>0</v>
      </c>
    </row>
    <row r="22" spans="1:13" s="2" customFormat="1" ht="20.25" customHeight="1" x14ac:dyDescent="0.2">
      <c r="A22" s="21" t="s">
        <v>21</v>
      </c>
      <c r="B22" s="22">
        <f t="shared" si="4"/>
        <v>57000</v>
      </c>
      <c r="C22" s="22">
        <v>0</v>
      </c>
      <c r="D22" s="22">
        <v>57000</v>
      </c>
      <c r="E22" s="22">
        <f t="shared" si="5"/>
        <v>18000</v>
      </c>
      <c r="F22" s="22">
        <v>0</v>
      </c>
      <c r="G22" s="22">
        <v>18000</v>
      </c>
      <c r="H22" s="22">
        <f t="shared" si="6"/>
        <v>18000</v>
      </c>
      <c r="I22" s="22">
        <v>0</v>
      </c>
      <c r="J22" s="22">
        <v>18000</v>
      </c>
      <c r="K22" s="22">
        <f t="shared" si="7"/>
        <v>18000</v>
      </c>
      <c r="L22" s="22">
        <v>0</v>
      </c>
      <c r="M22" s="22">
        <v>18000</v>
      </c>
    </row>
    <row r="23" spans="1:13" s="2" customFormat="1" ht="47.25" hidden="1" x14ac:dyDescent="0.2">
      <c r="A23" s="14" t="s">
        <v>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2" customFormat="1" ht="15.75" hidden="1" x14ac:dyDescent="0.2">
      <c r="A24" s="15" t="s">
        <v>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2" customFormat="1" ht="15.75" hidden="1" x14ac:dyDescent="0.2">
      <c r="A25" s="16" t="s">
        <v>14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2" customFormat="1" ht="63" hidden="1" x14ac:dyDescent="0.2">
      <c r="A26" s="1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2" customFormat="1" ht="15.75" hidden="1" x14ac:dyDescent="0.2">
      <c r="A27" s="15" t="s">
        <v>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2" customFormat="1" ht="15.75" hidden="1" x14ac:dyDescent="0.2">
      <c r="A28" s="16" t="s">
        <v>14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2" customFormat="1" ht="47.25" hidden="1" x14ac:dyDescent="0.2">
      <c r="A29" s="14" t="s">
        <v>13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hidden="1" x14ac:dyDescent="0.25">
      <c r="A30" s="15" t="s">
        <v>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75" hidden="1" x14ac:dyDescent="0.25">
      <c r="A31" s="16" t="s">
        <v>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3" spans="1:6" ht="18.75" hidden="1" x14ac:dyDescent="0.3">
      <c r="A33" s="5" t="s">
        <v>9</v>
      </c>
      <c r="B33" s="6"/>
      <c r="C33" s="6"/>
      <c r="D33" s="7"/>
      <c r="E33" s="7"/>
      <c r="F33" s="6" t="s">
        <v>10</v>
      </c>
    </row>
    <row r="34" spans="1:6" hidden="1" x14ac:dyDescent="0.25"/>
    <row r="35" spans="1:6" hidden="1" x14ac:dyDescent="0.25">
      <c r="A35" s="3" t="s">
        <v>8</v>
      </c>
    </row>
    <row r="36" spans="1:6" hidden="1" x14ac:dyDescent="0.25"/>
    <row r="37" spans="1:6" hidden="1" x14ac:dyDescent="0.25">
      <c r="A37" s="3" t="s">
        <v>7</v>
      </c>
    </row>
    <row r="38" spans="1:6" hidden="1" x14ac:dyDescent="0.25"/>
  </sheetData>
  <mergeCells count="6">
    <mergeCell ref="A4:M4"/>
    <mergeCell ref="A6:A7"/>
    <mergeCell ref="B6:D6"/>
    <mergeCell ref="E6:G6"/>
    <mergeCell ref="H6:J6"/>
    <mergeCell ref="K6:M6"/>
  </mergeCells>
  <printOptions horizontalCentered="1"/>
  <pageMargins left="0.51181102362204722" right="0.31496062992125984" top="0.74803149606299213" bottom="0.55118110236220474" header="0.31496062992125984" footer="0.3937007874015748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нацпроект</vt:lpstr>
      <vt:lpstr>нацпроект!Заголовки_для_печати</vt:lpstr>
      <vt:lpstr>нацпроект!Область_печати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Ирина Леонидовна</dc:creator>
  <cp:lastModifiedBy>minfin user</cp:lastModifiedBy>
  <cp:lastPrinted>2020-10-10T16:33:25Z</cp:lastPrinted>
  <dcterms:created xsi:type="dcterms:W3CDTF">2019-10-07T07:06:57Z</dcterms:created>
  <dcterms:modified xsi:type="dcterms:W3CDTF">2020-10-14T06:02:53Z</dcterms:modified>
</cp:coreProperties>
</file>