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2855"/>
  </bookViews>
  <sheets>
    <sheet name="Показатели объема гос.услуг" sheetId="1" r:id="rId1"/>
    <sheet name="Объемы бюдж.ассигн." sheetId="4" r:id="rId2"/>
    <sheet name="Колич.гос. учрежд." sheetId="5" r:id="rId3"/>
  </sheets>
  <definedNames>
    <definedName name="_xlnm.Print_Titles" localSheetId="2">'Колич.гос. учрежд.'!$6:$9</definedName>
    <definedName name="_xlnm.Print_Titles" localSheetId="1">'Объемы бюдж.ассигн.'!$4:$6</definedName>
    <definedName name="_xlnm.Print_Titles" localSheetId="0">'Показатели объема гос.услуг'!$5:$7</definedName>
    <definedName name="_xlnm.Print_Area" localSheetId="2">'Колич.гос. учрежд.'!$A$1:$M$80</definedName>
    <definedName name="_xlnm.Print_Area" localSheetId="1">'Объемы бюдж.ассигн.'!$A$1:$I$17</definedName>
    <definedName name="_xlnm.Print_Area" localSheetId="0">'Показатели объема гос.услуг'!$A$1:$G$69</definedName>
  </definedNames>
  <calcPr calcId="125725"/>
</workbook>
</file>

<file path=xl/calcChain.xml><?xml version="1.0" encoding="utf-8"?>
<calcChain xmlns="http://schemas.openxmlformats.org/spreadsheetml/2006/main">
  <c r="F12" i="4"/>
  <c r="F17" s="1"/>
  <c r="F11"/>
  <c r="G52" i="1" l="1"/>
  <c r="F52"/>
  <c r="E52"/>
  <c r="D52"/>
  <c r="G29"/>
  <c r="F29"/>
  <c r="E29"/>
  <c r="D29"/>
  <c r="G28"/>
  <c r="F28"/>
  <c r="E28"/>
  <c r="D28"/>
  <c r="G22"/>
  <c r="F22"/>
  <c r="E22"/>
  <c r="D22"/>
  <c r="G17" i="4" l="1"/>
  <c r="H17"/>
  <c r="I17"/>
  <c r="F41" i="1" l="1"/>
  <c r="G41"/>
  <c r="E41"/>
</calcChain>
</file>

<file path=xl/sharedStrings.xml><?xml version="1.0" encoding="utf-8"?>
<sst xmlns="http://schemas.openxmlformats.org/spreadsheetml/2006/main" count="339" uniqueCount="148">
  <si>
    <t>Таблица № 1</t>
  </si>
  <si>
    <t xml:space="preserve"> Показатели объема государственных услуг (работ)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</si>
  <si>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</si>
  <si>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</si>
  <si>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</si>
  <si>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</si>
  <si>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</si>
  <si>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</si>
  <si>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</si>
  <si>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</si>
  <si>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</si>
  <si>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</si>
  <si>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</si>
  <si>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</si>
  <si>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</si>
  <si>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</si>
  <si>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</si>
  <si>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</si>
  <si>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</si>
  <si>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</si>
  <si>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</si>
  <si>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</si>
  <si>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</si>
  <si>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</si>
  <si>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</si>
  <si>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</si>
  <si>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</si>
  <si>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</si>
  <si>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2020 год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</si>
  <si>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</si>
  <si>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</si>
  <si>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</si>
  <si>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</si>
  <si>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телефон</t>
  </si>
  <si>
    <t>дата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</si>
  <si>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</si>
  <si>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</si>
  <si>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2022 год</t>
  </si>
  <si>
    <t>II. Работы *</t>
  </si>
  <si>
    <t>Реализация дополнительных профессиональных программ профессиональной переподготовки</t>
  </si>
  <si>
    <t>количество человеко-часов</t>
  </si>
  <si>
    <t>человекочасы</t>
  </si>
  <si>
    <t>Реализация дополнительных профессиональных программ   повышения квалификации</t>
  </si>
  <si>
    <t>Содействие профессиональному самоопределению обучающихся</t>
  </si>
  <si>
    <t>Сопровождение процедуры аттестации педагогических работников организаций, осуществляющих образовательную деятельность</t>
  </si>
  <si>
    <t>количество мероприятий</t>
  </si>
  <si>
    <t>единица</t>
  </si>
  <si>
    <t>Количество выпускников государственных профессиональных образовательных организаций, получивших профориентационную информацию</t>
  </si>
  <si>
    <t>Количество обучающихся общеобразовательных организаций и их родителей (законных) представителей, получивших профориентационную информацию</t>
  </si>
  <si>
    <t>человек</t>
  </si>
  <si>
    <t>785</t>
  </si>
  <si>
    <t>10965</t>
  </si>
  <si>
    <t>2023 год</t>
  </si>
  <si>
    <t>075</t>
  </si>
  <si>
    <t>02 1 01 70100</t>
  </si>
  <si>
    <t>02</t>
  </si>
  <si>
    <t>07</t>
  </si>
  <si>
    <t>03</t>
  </si>
  <si>
    <t>02 3 01 70100</t>
  </si>
  <si>
    <t>04</t>
  </si>
  <si>
    <t>621</t>
  </si>
  <si>
    <t>02 4 04 70100</t>
  </si>
  <si>
    <t>05</t>
  </si>
  <si>
    <t>09</t>
  </si>
  <si>
    <t>02 6 04 70100</t>
  </si>
  <si>
    <t>08</t>
  </si>
  <si>
    <t>02 1 07 70100</t>
  </si>
  <si>
    <t>02 3 05 70100</t>
  </si>
  <si>
    <t>611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</si>
  <si>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</si>
  <si>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</si>
  <si>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Единица</t>
  </si>
  <si>
    <t>Информационно-аналитическое, организационно-технологическое, информационно-методическое, консультационное обеспечение сохранения и развития наследия М.В. Ломоносова в социально-экономическом и социокультурном развитии Архангельской области</t>
  </si>
  <si>
    <t xml:space="preserve">Реализация основных общеобразовательных программ среднего общего образования 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</si>
  <si>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</si>
  <si>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государственной службе, в том числе к государственной службе российского казачества </t>
  </si>
  <si>
    <t>Содержание детей</t>
  </si>
  <si>
    <t>Информационно-аналитическое, организационно-технологическое, информационно-методическое, консультационное обеспечение статистического наблюдения за деятельностью образовательных организаций, оценки и анализа условий организации образовательной деятельности на региональном уровне</t>
  </si>
  <si>
    <t xml:space="preserve">единица </t>
  </si>
  <si>
    <t>Информационно-аналитическое, организационно-технологическое, информационно-методическое, консультационное обеспечение государственной итоговой аттестации по образовательным программам основного общего образования и среднего общего образования</t>
  </si>
  <si>
    <t>человеко/экзамен</t>
  </si>
  <si>
    <t>Информационно-аналитическое, организационно-технологическое, информационно-методическое, консультационное обеспечение региональной системы оценки качества образования</t>
  </si>
  <si>
    <t>человеко/мониторинг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</si>
  <si>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</si>
  <si>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</t>
  </si>
  <si>
    <t>бюджетные</t>
  </si>
  <si>
    <t>автономные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</si>
  <si>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</si>
  <si>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</si>
  <si>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количество человекочасов</t>
  </si>
  <si>
    <t>Психолого-педагогическое консультирование педагогических работников и других специалистов (сотрудников) работающих с несовершеннолетними</t>
  </si>
  <si>
    <t>Консультация</t>
  </si>
  <si>
    <t>штук</t>
  </si>
  <si>
    <t>Психолого-педагогическое сопровождение законных представителей несовершеннолетних, находящихся на разных видах профилактического учета</t>
  </si>
  <si>
    <t>Проведение программ медиации с участием несовершеннолетних правонарушителей</t>
  </si>
  <si>
    <t>Количество человек</t>
  </si>
  <si>
    <t>Человек</t>
  </si>
  <si>
    <t xml:space="preserve">Психолого-педагогическое консультирование обучающихся, их родителей (законных представителей) и педагогических работников  </t>
  </si>
  <si>
    <t>Число обучающихся, их родителей (законных представителей) и педагогических работников</t>
  </si>
  <si>
    <t>Коррекционно-развивающая, компенсирующая и логопедическая помощь обучающимся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</si>
  <si>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</si>
  <si>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Реализация дополнительных профессиональных программ повышения квалификации</t>
  </si>
  <si>
    <t>Количество человеко-часов</t>
  </si>
  <si>
    <t>Человеко-час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</si>
  <si>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</si>
  <si>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и проведение обработки результатов социально-психологического тестирования обучающихся в общеобразовательных организациях и профессиональных образовательных организациях Архангельской области, направленного на раннее выявление немедицинского потребления наркотических средств и психотропных веществ</t>
  </si>
  <si>
    <t xml:space="preserve">Информационно-методическое сопровождение школьных служб примирения   </t>
  </si>
  <si>
    <t xml:space="preserve">количество муниципальных образований, охваченных выездными мероприятиями </t>
  </si>
  <si>
    <t>Проведение мониторинга самовольных уходов воспитанников учреждений для детей-сирот и детей, оставшихся без попечения родителей</t>
  </si>
  <si>
    <t>Разработка и распространение методических материалов по профилактике негативных явлений в детской среде</t>
  </si>
  <si>
    <t>Количество материалов</t>
  </si>
  <si>
    <t>Проведение мониторинга деятельности территориальных служб примирения, школьных служб примирения</t>
  </si>
  <si>
    <t xml:space="preserve"> Содержание и воспитание детей-сирот и детей, оставшихся без попечения родителей, детей, находящихся в трудной жизненной ситуации </t>
  </si>
  <si>
    <t xml:space="preserve"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 </t>
  </si>
  <si>
    <t xml:space="preserve">Подготовка граждан, выразивших желание принять детей-сирот и детей, оставшихся без попечения родителей, на семейные формы устройства </t>
  </si>
  <si>
    <t>численность граждан</t>
  </si>
  <si>
    <t xml:space="preserve"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 </t>
  </si>
  <si>
    <t>количество семей</t>
  </si>
  <si>
    <t>семья</t>
  </si>
  <si>
    <t xml:space="preserve"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</t>
  </si>
  <si>
    <t xml:space="preserve"> Реализация основных общеобразовательных программ дошкольного образования </t>
  </si>
  <si>
    <t xml:space="preserve">Психолого-педагогическое консультирование обучающихся, их родителей (законных представителей) и педагогических работников </t>
  </si>
  <si>
    <t xml:space="preserve"> Реализация адаптированных основных общеобразовательных программ для детей с умственной отсталостью</t>
  </si>
  <si>
    <t xml:space="preserve"> Реализация адаптированных основных общеобразовательных программ для детей с умственной отсталостью (проходящие обучение по состоянию здоровья на дому) </t>
  </si>
  <si>
    <t xml:space="preserve">Реализация адаптированных основных общеобразовательных программ для обучающихся с умственной отсталостью (лица с умственной отсталостью (интеллектуальными нарушениями), обучающихся по адаптированным основным общеобразовательным программам) </t>
  </si>
  <si>
    <t xml:space="preserve"> 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</si>
  <si>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</si>
  <si>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начального общего образования (адаптированная образовательная программа)</t>
  </si>
  <si>
    <t xml:space="preserve"> Реализация основных общеобразовательных программ основного общего образования (адаптированная образовательная программа)</t>
  </si>
  <si>
    <t>Реализация основных общеобразовательных программ среднего общего образования (адаптированная образовательная программа)</t>
  </si>
  <si>
    <t xml:space="preserve">Присмотр и уход </t>
  </si>
  <si>
    <t>Реализация дополнительных общеразвивающих программ</t>
  </si>
  <si>
    <t xml:space="preserve">количество человеко-часов </t>
  </si>
  <si>
    <t>человеко-часы</t>
  </si>
  <si>
    <t>Методическое обеспечение общеразвивающих программ</t>
  </si>
  <si>
    <t>штука</t>
  </si>
  <si>
    <t>Организация и проведение общественно-значимых мероприятий в сфере образования, науки и молодежной политике</t>
  </si>
  <si>
    <t>Количество участников мероприятий</t>
  </si>
  <si>
    <t>информационно-технологическое обеспечение образовательной деятельности</t>
  </si>
  <si>
    <t>количество отчетов, составленных по результатам работы</t>
  </si>
  <si>
    <t>количество ресурсов и баз данных</t>
  </si>
  <si>
    <t>Методическое обеспечение образовательной деятельности</t>
  </si>
  <si>
    <t xml:space="preserve">Информационно-аналитическое, организационно-технологическое, информационно-методическое, консультационное обеспечение сохранения и развития наследия М.В. Ломоносова в социально-экономическом и социокультурном развитии </t>
  </si>
  <si>
    <t>Таблица № 2</t>
  </si>
  <si>
    <t>Таблица № 3</t>
  </si>
  <si>
    <t>02 2 02 70100</t>
  </si>
  <si>
    <t>Министерство образования и науки Архангельской области</t>
  </si>
  <si>
    <t>СПРАВОЧНО:  Общее количество подведомственных государственных учреждений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</si>
</sst>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\ _₽_-;\-* #,##0.0\ _₽_-;_-* &quot;-&quot;?\ _₽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MS Sans Serif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8" fillId="0" borderId="0"/>
  </cellStyleXfs>
  <cellXfs count="173">
    <xf numFmtId="0" fontId="0" fillId="0" borderId="0" xfId="0"/>
    <xf numFmtId="0" fontId="3" fillId="0" borderId="0" xfId="8" applyFont="1" applyFill="1" applyProtection="1">
      <protection locked="0"/>
    </xf>
    <xf numFmtId="49" fontId="3" fillId="0" borderId="2" xfId="8" applyNumberFormat="1" applyFont="1" applyFill="1" applyBorder="1" applyAlignment="1" applyProtection="1">
      <alignment horizontal="center" vertical="center"/>
      <protection locked="0"/>
    </xf>
    <xf numFmtId="0" fontId="5" fillId="0" borderId="0" xfId="8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" applyNumberFormat="1" applyFont="1" applyFill="1" applyBorder="1" applyAlignment="1" applyProtection="1">
      <alignment vertical="top"/>
      <protection locked="0"/>
    </xf>
    <xf numFmtId="0" fontId="3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8" applyNumberFormat="1" applyFont="1" applyFill="1" applyBorder="1" applyAlignment="1" applyProtection="1">
      <alignment horizontal="center" vertical="center"/>
      <protection locked="0"/>
    </xf>
    <xf numFmtId="10" fontId="3" fillId="0" borderId="0" xfId="8" applyNumberFormat="1" applyFont="1" applyFill="1" applyBorder="1" applyAlignment="1" applyProtection="1">
      <alignment horizontal="center" vertical="center"/>
      <protection locked="0"/>
    </xf>
    <xf numFmtId="49" fontId="3" fillId="0" borderId="0" xfId="8" applyNumberFormat="1" applyFont="1" applyBorder="1" applyAlignment="1">
      <alignment horizontal="center" vertical="top"/>
    </xf>
    <xf numFmtId="0" fontId="3" fillId="0" borderId="0" xfId="8" applyFont="1" applyAlignment="1">
      <alignment vertical="top"/>
    </xf>
    <xf numFmtId="0" fontId="6" fillId="0" borderId="0" xfId="8" applyNumberFormat="1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Alignment="1" applyProtection="1">
      <alignment vertical="top"/>
      <protection locked="0"/>
    </xf>
    <xf numFmtId="1" fontId="3" fillId="0" borderId="4" xfId="8" applyNumberFormat="1" applyFont="1" applyFill="1" applyBorder="1" applyAlignment="1" applyProtection="1">
      <alignment horizontal="center" vertical="center"/>
      <protection locked="0"/>
    </xf>
    <xf numFmtId="0" fontId="5" fillId="0" borderId="13" xfId="8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49" fontId="3" fillId="0" borderId="10" xfId="8" applyNumberFormat="1" applyFont="1" applyFill="1" applyBorder="1" applyAlignment="1" applyProtection="1">
      <alignment horizontal="center" vertical="center"/>
      <protection locked="0"/>
    </xf>
    <xf numFmtId="0" fontId="3" fillId="0" borderId="6" xfId="8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8" applyNumberFormat="1" applyFont="1" applyFill="1" applyBorder="1" applyAlignment="1" applyProtection="1">
      <alignment vertical="center" wrapText="1"/>
      <protection locked="0"/>
    </xf>
    <xf numFmtId="0" fontId="3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vertical="center" wrapText="1"/>
    </xf>
    <xf numFmtId="49" fontId="3" fillId="0" borderId="4" xfId="8" applyNumberFormat="1" applyFont="1" applyFill="1" applyBorder="1" applyAlignment="1" applyProtection="1">
      <alignment horizontal="center" vertical="center"/>
      <protection locked="0"/>
    </xf>
    <xf numFmtId="49" fontId="3" fillId="0" borderId="11" xfId="8" applyNumberFormat="1" applyFont="1" applyFill="1" applyBorder="1" applyAlignment="1" applyProtection="1">
      <alignment horizontal="center" vertical="center"/>
      <protection locked="0"/>
    </xf>
    <xf numFmtId="49" fontId="3" fillId="0" borderId="1" xfId="8" applyNumberFormat="1" applyFont="1" applyFill="1" applyBorder="1" applyAlignment="1" applyProtection="1">
      <alignment horizontal="left" vertical="center"/>
      <protection locked="0"/>
    </xf>
    <xf numFmtId="49" fontId="3" fillId="0" borderId="2" xfId="8" applyNumberFormat="1" applyFont="1" applyFill="1" applyBorder="1" applyAlignment="1" applyProtection="1">
      <alignment horizontal="left" vertical="center"/>
      <protection locked="0"/>
    </xf>
    <xf numFmtId="49" fontId="3" fillId="0" borderId="3" xfId="8" applyNumberFormat="1" applyFont="1" applyFill="1" applyBorder="1" applyAlignment="1" applyProtection="1">
      <alignment horizontal="left" vertical="center"/>
      <protection locked="0"/>
    </xf>
    <xf numFmtId="49" fontId="3" fillId="0" borderId="4" xfId="8" applyNumberFormat="1" applyFont="1" applyFill="1" applyBorder="1" applyAlignment="1" applyProtection="1">
      <alignment horizontal="left" vertical="center"/>
      <protection locked="0"/>
    </xf>
    <xf numFmtId="0" fontId="3" fillId="0" borderId="7" xfId="8" applyNumberFormat="1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21" xfId="8" applyNumberFormat="1" applyFont="1" applyFill="1" applyBorder="1" applyAlignment="1" applyProtection="1">
      <alignment horizontal="left" vertical="center"/>
      <protection locked="0"/>
    </xf>
    <xf numFmtId="0" fontId="6" fillId="0" borderId="0" xfId="8" applyNumberFormat="1" applyFont="1" applyFill="1" applyBorder="1" applyAlignment="1" applyProtection="1">
      <alignment horizontal="left" vertical="center"/>
      <protection locked="0"/>
    </xf>
    <xf numFmtId="49" fontId="3" fillId="0" borderId="4" xfId="8" applyNumberFormat="1" applyFont="1" applyFill="1" applyBorder="1" applyAlignment="1" applyProtection="1">
      <alignment horizontal="left" vertical="center" wrapText="1"/>
      <protection locked="0"/>
    </xf>
    <xf numFmtId="0" fontId="3" fillId="0" borderId="0" xfId="8" applyFont="1" applyFill="1" applyAlignment="1" applyProtection="1">
      <alignment horizontal="left" vertical="center"/>
      <protection locked="0"/>
    </xf>
    <xf numFmtId="0" fontId="5" fillId="0" borderId="0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3" fillId="0" borderId="0" xfId="8" applyFont="1" applyFill="1" applyAlignment="1" applyProtection="1">
      <alignment horizontal="center" vertical="center"/>
      <protection locked="0"/>
    </xf>
    <xf numFmtId="164" fontId="3" fillId="0" borderId="1" xfId="8" applyNumberFormat="1" applyFont="1" applyFill="1" applyBorder="1" applyAlignment="1" applyProtection="1">
      <alignment horizontal="center" vertical="center"/>
      <protection locked="0"/>
    </xf>
    <xf numFmtId="16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8" applyNumberFormat="1" applyFont="1" applyFill="1" applyBorder="1" applyAlignment="1" applyProtection="1">
      <alignment horizontal="center" vertical="center"/>
      <protection locked="0"/>
    </xf>
    <xf numFmtId="164" fontId="3" fillId="0" borderId="3" xfId="8" applyNumberFormat="1" applyFont="1" applyFill="1" applyBorder="1" applyAlignment="1" applyProtection="1">
      <alignment horizontal="center" vertical="center"/>
      <protection locked="0"/>
    </xf>
    <xf numFmtId="164" fontId="3" fillId="0" borderId="21" xfId="8" applyNumberFormat="1" applyFont="1" applyFill="1" applyBorder="1" applyAlignment="1" applyProtection="1">
      <alignment horizontal="center" vertical="center"/>
      <protection locked="0"/>
    </xf>
    <xf numFmtId="49" fontId="3" fillId="0" borderId="4" xfId="8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25" xfId="8" applyNumberFormat="1" applyFont="1" applyFill="1" applyBorder="1" applyAlignment="1" applyProtection="1">
      <alignment horizontal="center" vertical="center"/>
      <protection locked="0"/>
    </xf>
    <xf numFmtId="164" fontId="3" fillId="0" borderId="26" xfId="8" applyNumberFormat="1" applyFont="1" applyFill="1" applyBorder="1" applyAlignment="1" applyProtection="1">
      <alignment horizontal="center" vertical="center"/>
      <protection locked="0"/>
    </xf>
    <xf numFmtId="164" fontId="3" fillId="0" borderId="27" xfId="8" applyNumberFormat="1" applyFont="1" applyFill="1" applyBorder="1" applyAlignment="1" applyProtection="1">
      <alignment horizontal="center" vertical="center"/>
      <protection locked="0"/>
    </xf>
    <xf numFmtId="164" fontId="3" fillId="0" borderId="30" xfId="8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49" fontId="3" fillId="0" borderId="18" xfId="8" applyNumberFormat="1" applyFont="1" applyFill="1" applyBorder="1" applyAlignment="1" applyProtection="1">
      <alignment horizontal="center" vertical="center"/>
      <protection locked="0"/>
    </xf>
    <xf numFmtId="164" fontId="3" fillId="0" borderId="28" xfId="8" applyNumberFormat="1" applyFont="1" applyFill="1" applyBorder="1" applyAlignment="1" applyProtection="1">
      <alignment horizontal="center" vertical="center"/>
      <protection locked="0"/>
    </xf>
    <xf numFmtId="0" fontId="3" fillId="0" borderId="4" xfId="9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164" fontId="3" fillId="0" borderId="22" xfId="8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>
      <alignment horizontal="left" vertical="center" wrapText="1"/>
    </xf>
    <xf numFmtId="49" fontId="3" fillId="0" borderId="12" xfId="8" applyNumberFormat="1" applyFont="1" applyFill="1" applyBorder="1" applyAlignment="1" applyProtection="1">
      <alignment vertical="center" wrapText="1"/>
      <protection locked="0"/>
    </xf>
    <xf numFmtId="0" fontId="4" fillId="0" borderId="0" xfId="8" applyNumberFormat="1" applyFont="1" applyFill="1" applyBorder="1" applyAlignment="1" applyProtection="1">
      <alignment vertical="top"/>
      <protection locked="0"/>
    </xf>
    <xf numFmtId="0" fontId="3" fillId="0" borderId="4" xfId="9" applyFont="1" applyFill="1" applyBorder="1" applyAlignment="1">
      <alignment vertical="center" wrapText="1"/>
    </xf>
    <xf numFmtId="0" fontId="3" fillId="0" borderId="0" xfId="8" applyFont="1" applyFill="1" applyAlignment="1" applyProtection="1">
      <protection locked="0"/>
    </xf>
    <xf numFmtId="164" fontId="3" fillId="0" borderId="7" xfId="8" applyNumberFormat="1" applyFont="1" applyFill="1" applyBorder="1" applyAlignment="1" applyProtection="1">
      <alignment horizontal="center" vertical="center"/>
      <protection locked="0"/>
    </xf>
    <xf numFmtId="164" fontId="3" fillId="0" borderId="6" xfId="8" applyNumberFormat="1" applyFont="1" applyFill="1" applyBorder="1" applyAlignment="1" applyProtection="1">
      <alignment horizontal="center" vertical="center"/>
      <protection locked="0"/>
    </xf>
    <xf numFmtId="164" fontId="3" fillId="0" borderId="16" xfId="8" applyNumberFormat="1" applyFont="1" applyFill="1" applyBorder="1" applyAlignment="1" applyProtection="1">
      <alignment horizontal="center" vertical="center"/>
      <protection locked="0"/>
    </xf>
    <xf numFmtId="49" fontId="3" fillId="0" borderId="7" xfId="8" applyNumberFormat="1" applyFont="1" applyFill="1" applyBorder="1" applyAlignment="1" applyProtection="1">
      <alignment horizontal="center" vertical="center"/>
      <protection locked="0"/>
    </xf>
    <xf numFmtId="49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8" applyNumberFormat="1" applyFont="1" applyFill="1" applyBorder="1" applyAlignment="1" applyProtection="1">
      <alignment horizontal="left" vertical="center" wrapText="1"/>
      <protection locked="0"/>
    </xf>
    <xf numFmtId="0" fontId="3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8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8" applyNumberFormat="1" applyFont="1" applyFill="1" applyBorder="1" applyAlignment="1" applyProtection="1">
      <alignment horizontal="center" vertical="center"/>
      <protection locked="0"/>
    </xf>
    <xf numFmtId="49" fontId="3" fillId="0" borderId="7" xfId="8" applyNumberFormat="1" applyFont="1" applyFill="1" applyBorder="1" applyAlignment="1" applyProtection="1">
      <alignment vertical="center" wrapText="1"/>
      <protection locked="0"/>
    </xf>
    <xf numFmtId="49" fontId="3" fillId="0" borderId="6" xfId="8" applyNumberFormat="1" applyFont="1" applyFill="1" applyBorder="1" applyAlignment="1" applyProtection="1">
      <alignment vertical="center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0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/>
    <xf numFmtId="0" fontId="10" fillId="0" borderId="23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24" xfId="8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3" fillId="0" borderId="4" xfId="9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3" fillId="0" borderId="0" xfId="8" applyNumberFormat="1" applyFont="1" applyFill="1" applyBorder="1" applyAlignment="1" applyProtection="1">
      <alignment horizontal="right" vertical="center" wrapText="1"/>
      <protection locked="0"/>
    </xf>
    <xf numFmtId="49" fontId="3" fillId="0" borderId="11" xfId="8" applyNumberFormat="1" applyFont="1" applyFill="1" applyBorder="1" applyAlignment="1" applyProtection="1">
      <alignment vertical="center"/>
      <protection locked="0"/>
    </xf>
    <xf numFmtId="49" fontId="3" fillId="0" borderId="19" xfId="0" applyNumberFormat="1" applyFont="1" applyFill="1" applyBorder="1" applyAlignment="1">
      <alignment vertical="top" wrapText="1"/>
    </xf>
    <xf numFmtId="0" fontId="3" fillId="0" borderId="12" xfId="8" applyFont="1" applyFill="1" applyBorder="1" applyAlignment="1" applyProtection="1">
      <alignment horizontal="left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49" fontId="3" fillId="0" borderId="4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9" fontId="3" fillId="0" borderId="0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8" applyFont="1" applyFill="1" applyBorder="1" applyAlignment="1">
      <alignment wrapText="1"/>
    </xf>
    <xf numFmtId="0" fontId="3" fillId="0" borderId="0" xfId="8" applyFont="1" applyFill="1" applyAlignment="1">
      <alignment wrapText="1"/>
    </xf>
    <xf numFmtId="0" fontId="3" fillId="0" borderId="0" xfId="8" applyFont="1" applyFill="1" applyAlignment="1">
      <alignment horizontal="left" wrapText="1"/>
    </xf>
    <xf numFmtId="49" fontId="3" fillId="0" borderId="0" xfId="8" applyNumberFormat="1" applyFont="1" applyFill="1" applyBorder="1" applyAlignment="1">
      <alignment vertical="top"/>
    </xf>
    <xf numFmtId="0" fontId="3" fillId="0" borderId="0" xfId="8" applyFont="1" applyFill="1" applyAlignment="1">
      <alignment vertical="top"/>
    </xf>
    <xf numFmtId="49" fontId="10" fillId="0" borderId="2" xfId="8" applyNumberFormat="1" applyFont="1" applyFill="1" applyBorder="1" applyAlignment="1" applyProtection="1">
      <alignment horizontal="center" vertical="center"/>
      <protection locked="0"/>
    </xf>
    <xf numFmtId="165" fontId="3" fillId="0" borderId="0" xfId="8" applyNumberFormat="1" applyFont="1" applyFill="1" applyProtection="1">
      <protection locked="0"/>
    </xf>
    <xf numFmtId="49" fontId="3" fillId="0" borderId="7" xfId="8" applyNumberFormat="1" applyFont="1" applyFill="1" applyBorder="1" applyAlignment="1" applyProtection="1">
      <alignment vertical="center" wrapText="1"/>
      <protection locked="0"/>
    </xf>
    <xf numFmtId="49" fontId="3" fillId="0" borderId="6" xfId="8" applyNumberFormat="1" applyFont="1" applyFill="1" applyBorder="1" applyAlignment="1" applyProtection="1">
      <alignment vertical="center" wrapText="1"/>
      <protection locked="0"/>
    </xf>
    <xf numFmtId="49" fontId="3" fillId="0" borderId="16" xfId="8" applyNumberFormat="1" applyFont="1" applyFill="1" applyBorder="1" applyAlignment="1" applyProtection="1">
      <alignment vertical="center" wrapText="1"/>
      <protection locked="0"/>
    </xf>
    <xf numFmtId="164" fontId="3" fillId="0" borderId="6" xfId="8" applyNumberFormat="1" applyFont="1" applyFill="1" applyBorder="1" applyAlignment="1" applyProtection="1">
      <alignment horizontal="right" vertical="center" wrapText="1"/>
      <protection locked="0"/>
    </xf>
    <xf numFmtId="164" fontId="3" fillId="0" borderId="2" xfId="8" applyNumberFormat="1" applyFont="1" applyFill="1" applyBorder="1" applyAlignment="1" applyProtection="1">
      <alignment vertical="center"/>
      <protection locked="0"/>
    </xf>
    <xf numFmtId="164" fontId="3" fillId="0" borderId="4" xfId="8" applyNumberFormat="1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/>
    <xf numFmtId="2" fontId="3" fillId="0" borderId="4" xfId="8" applyNumberFormat="1" applyFont="1" applyFill="1" applyBorder="1" applyAlignment="1" applyProtection="1">
      <alignment horizontal="left" vertical="center" wrapText="1"/>
      <protection locked="0"/>
    </xf>
    <xf numFmtId="2" fontId="10" fillId="0" borderId="4" xfId="0" applyNumberFormat="1" applyFont="1" applyFill="1" applyBorder="1" applyAlignment="1">
      <alignment horizontal="left" vertical="center" wrapText="1"/>
    </xf>
    <xf numFmtId="2" fontId="3" fillId="0" borderId="12" xfId="8" applyNumberFormat="1" applyFont="1" applyFill="1" applyBorder="1" applyAlignment="1" applyProtection="1">
      <alignment vertical="center" wrapText="1"/>
      <protection locked="0"/>
    </xf>
    <xf numFmtId="49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49" fontId="3" fillId="0" borderId="7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16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17" xfId="8" applyNumberFormat="1" applyFont="1" applyFill="1" applyBorder="1" applyAlignment="1" applyProtection="1">
      <alignment horizontal="left" vertical="center" wrapText="1"/>
      <protection locked="0"/>
    </xf>
    <xf numFmtId="49" fontId="3" fillId="0" borderId="7" xfId="8" applyNumberFormat="1" applyFont="1" applyFill="1" applyBorder="1" applyAlignment="1" applyProtection="1">
      <alignment horizontal="center" vertical="center"/>
      <protection locked="0"/>
    </xf>
    <xf numFmtId="49" fontId="3" fillId="0" borderId="17" xfId="8" applyNumberFormat="1" applyFont="1" applyFill="1" applyBorder="1" applyAlignment="1" applyProtection="1">
      <alignment horizontal="center" vertical="center"/>
      <protection locked="0"/>
    </xf>
    <xf numFmtId="49" fontId="3" fillId="0" borderId="16" xfId="8" applyNumberFormat="1" applyFont="1" applyFill="1" applyBorder="1" applyAlignment="1" applyProtection="1">
      <alignment horizontal="center" vertical="center"/>
      <protection locked="0"/>
    </xf>
    <xf numFmtId="164" fontId="3" fillId="0" borderId="7" xfId="8" applyNumberFormat="1" applyFont="1" applyFill="1" applyBorder="1" applyAlignment="1" applyProtection="1">
      <alignment horizontal="center" vertical="center"/>
      <protection locked="0"/>
    </xf>
    <xf numFmtId="164" fontId="3" fillId="0" borderId="16" xfId="8" applyNumberFormat="1" applyFont="1" applyFill="1" applyBorder="1" applyAlignment="1" applyProtection="1">
      <alignment horizontal="center" vertical="center"/>
      <protection locked="0"/>
    </xf>
    <xf numFmtId="164" fontId="3" fillId="0" borderId="6" xfId="8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0" borderId="16" xfId="0" applyNumberFormat="1" applyFont="1" applyFill="1" applyBorder="1" applyAlignment="1">
      <alignment horizontal="left" vertical="center" wrapText="1"/>
    </xf>
    <xf numFmtId="49" fontId="3" fillId="0" borderId="6" xfId="8" applyNumberFormat="1" applyFont="1" applyFill="1" applyBorder="1" applyAlignment="1" applyProtection="1">
      <alignment horizontal="center" vertical="center"/>
      <protection locked="0"/>
    </xf>
    <xf numFmtId="164" fontId="3" fillId="0" borderId="17" xfId="8" applyNumberFormat="1" applyFont="1" applyFill="1" applyBorder="1" applyAlignment="1" applyProtection="1">
      <alignment horizontal="center" vertical="center"/>
      <protection locked="0"/>
    </xf>
    <xf numFmtId="49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8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0" xfId="8" applyFont="1" applyAlignment="1">
      <alignment horizontal="left" wrapText="1"/>
    </xf>
    <xf numFmtId="0" fontId="3" fillId="0" borderId="1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164" fontId="3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top" wrapText="1"/>
    </xf>
    <xf numFmtId="0" fontId="4" fillId="0" borderId="13" xfId="8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7" xfId="8" applyNumberFormat="1" applyFont="1" applyFill="1" applyBorder="1" applyAlignment="1" applyProtection="1">
      <alignment vertical="center" wrapText="1"/>
      <protection locked="0"/>
    </xf>
    <xf numFmtId="0" fontId="3" fillId="0" borderId="6" xfId="8" applyNumberFormat="1" applyFont="1" applyFill="1" applyBorder="1" applyAlignment="1" applyProtection="1">
      <alignment vertical="center" wrapText="1"/>
      <protection locked="0"/>
    </xf>
    <xf numFmtId="0" fontId="3" fillId="0" borderId="1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4" xfId="8" applyNumberFormat="1" applyFont="1" applyFill="1" applyBorder="1" applyAlignment="1" applyProtection="1">
      <alignment horizontal="center" vertical="top"/>
      <protection locked="0"/>
    </xf>
    <xf numFmtId="0" fontId="11" fillId="0" borderId="13" xfId="0" applyFont="1" applyFill="1" applyBorder="1" applyAlignment="1"/>
    <xf numFmtId="49" fontId="12" fillId="0" borderId="7" xfId="8" applyNumberFormat="1" applyFont="1" applyFill="1" applyBorder="1" applyAlignment="1" applyProtection="1">
      <alignment vertical="center"/>
      <protection locked="0"/>
    </xf>
    <xf numFmtId="0" fontId="4" fillId="0" borderId="0" xfId="8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wrapText="1"/>
    </xf>
  </cellXfs>
  <cellStyles count="10">
    <cellStyle name="Обычный" xfId="0" builtinId="0"/>
    <cellStyle name="Обычный 2" xfId="1"/>
    <cellStyle name="Обычный_Лист1" xfId="9"/>
    <cellStyle name="Стиль 1" xfId="2"/>
    <cellStyle name="Стиль 2" xfId="3"/>
    <cellStyle name="Стиль 3" xfId="4"/>
    <cellStyle name="Стиль 4" xfId="5"/>
    <cellStyle name="Стиль 5" xfId="6"/>
    <cellStyle name="Стиль 6" xfId="7"/>
    <cellStyle name="Финансовый [0]_Копия CAU83JUD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80"/>
  <sheetViews>
    <sheetView tabSelected="1" view="pageBreakPreview" zoomScaleNormal="80" zoomScaleSheetLayoutView="100" workbookViewId="0">
      <selection activeCell="A2" sqref="A2:G2"/>
    </sheetView>
  </sheetViews>
  <sheetFormatPr defaultRowHeight="12.75"/>
  <cols>
    <col min="1" max="1" width="78.140625" style="37" customWidth="1"/>
    <col min="2" max="2" width="29.7109375" style="37" customWidth="1"/>
    <col min="3" max="3" width="16.7109375" style="40" customWidth="1"/>
    <col min="4" max="4" width="14" style="1" customWidth="1"/>
    <col min="5" max="5" width="14.28515625" style="1" customWidth="1"/>
    <col min="6" max="6" width="14" style="1" customWidth="1"/>
    <col min="7" max="7" width="13" style="1" customWidth="1"/>
    <col min="8" max="16384" width="9.140625" style="1"/>
  </cols>
  <sheetData>
    <row r="1" spans="1:7">
      <c r="A1" s="81"/>
      <c r="B1" s="81"/>
      <c r="C1" s="82"/>
      <c r="D1" s="83"/>
      <c r="E1" s="83"/>
      <c r="F1" s="83"/>
      <c r="G1" s="11" t="s">
        <v>0</v>
      </c>
    </row>
    <row r="2" spans="1:7" ht="15.75">
      <c r="A2" s="128" t="s">
        <v>1</v>
      </c>
      <c r="B2" s="128"/>
      <c r="C2" s="128"/>
      <c r="D2" s="128"/>
      <c r="E2" s="128"/>
      <c r="F2" s="128"/>
      <c r="G2" s="128"/>
    </row>
    <row r="3" spans="1:7" ht="15.75">
      <c r="A3" s="84" t="s">
        <v>27</v>
      </c>
      <c r="B3" s="169" t="s">
        <v>146</v>
      </c>
      <c r="C3" s="123"/>
      <c r="D3" s="85"/>
      <c r="E3" s="85"/>
      <c r="F3" s="85"/>
      <c r="G3" s="16"/>
    </row>
    <row r="4" spans="1:7">
      <c r="A4" s="35"/>
      <c r="B4" s="35"/>
      <c r="C4" s="38"/>
      <c r="D4" s="4"/>
      <c r="E4" s="4"/>
      <c r="F4" s="4"/>
      <c r="G4" s="4"/>
    </row>
    <row r="5" spans="1:7" ht="31.5" customHeight="1">
      <c r="A5" s="129" t="s">
        <v>2</v>
      </c>
      <c r="B5" s="129" t="s">
        <v>3</v>
      </c>
      <c r="C5" s="129"/>
      <c r="D5" s="129" t="s">
        <v>4</v>
      </c>
      <c r="E5" s="129"/>
      <c r="F5" s="129"/>
      <c r="G5" s="130"/>
    </row>
    <row r="6" spans="1:7" ht="25.5">
      <c r="A6" s="130"/>
      <c r="B6" s="73" t="s">
        <v>5</v>
      </c>
      <c r="C6" s="73" t="s">
        <v>6</v>
      </c>
      <c r="D6" s="73" t="s">
        <v>28</v>
      </c>
      <c r="E6" s="73" t="s">
        <v>36</v>
      </c>
      <c r="F6" s="73" t="s">
        <v>37</v>
      </c>
      <c r="G6" s="73" t="s">
        <v>52</v>
      </c>
    </row>
    <row r="7" spans="1:7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</row>
    <row r="8" spans="1:7" ht="32.25" customHeight="1">
      <c r="A8" s="170" t="s">
        <v>7</v>
      </c>
      <c r="B8" s="27"/>
      <c r="C8" s="6"/>
      <c r="D8" s="41"/>
      <c r="E8" s="41"/>
      <c r="F8" s="41"/>
      <c r="G8" s="41"/>
    </row>
    <row r="9" spans="1:7" ht="57.75" customHeight="1">
      <c r="A9" s="60" t="s">
        <v>74</v>
      </c>
      <c r="B9" s="60" t="s">
        <v>84</v>
      </c>
      <c r="C9" s="86" t="s">
        <v>49</v>
      </c>
      <c r="D9" s="75">
        <v>200</v>
      </c>
      <c r="E9" s="75">
        <v>200</v>
      </c>
      <c r="F9" s="75">
        <v>200</v>
      </c>
      <c r="G9" s="75">
        <v>200</v>
      </c>
    </row>
    <row r="10" spans="1:7" ht="64.5" customHeight="1">
      <c r="A10" s="60" t="s">
        <v>75</v>
      </c>
      <c r="B10" s="60" t="s">
        <v>84</v>
      </c>
      <c r="C10" s="86" t="s">
        <v>49</v>
      </c>
      <c r="D10" s="75">
        <v>40</v>
      </c>
      <c r="E10" s="75">
        <v>40</v>
      </c>
      <c r="F10" s="75">
        <v>40</v>
      </c>
      <c r="G10" s="75">
        <v>40</v>
      </c>
    </row>
    <row r="11" spans="1:7" ht="34.5" customHeight="1">
      <c r="A11" s="60" t="s">
        <v>112</v>
      </c>
      <c r="B11" s="60" t="s">
        <v>84</v>
      </c>
      <c r="C11" s="6" t="s">
        <v>49</v>
      </c>
      <c r="D11" s="87">
        <v>685.1</v>
      </c>
      <c r="E11" s="88">
        <v>613.5</v>
      </c>
      <c r="F11" s="88">
        <v>613.5</v>
      </c>
      <c r="G11" s="88">
        <v>613.5</v>
      </c>
    </row>
    <row r="12" spans="1:7" ht="38.25" customHeight="1">
      <c r="A12" s="59" t="s">
        <v>113</v>
      </c>
      <c r="B12" s="60" t="s">
        <v>84</v>
      </c>
      <c r="C12" s="6" t="s">
        <v>49</v>
      </c>
      <c r="D12" s="75">
        <v>44.5</v>
      </c>
      <c r="E12" s="50">
        <v>32</v>
      </c>
      <c r="F12" s="50">
        <v>32</v>
      </c>
      <c r="G12" s="50">
        <v>32</v>
      </c>
    </row>
    <row r="13" spans="1:7" ht="34.5" customHeight="1">
      <c r="A13" s="89" t="s">
        <v>114</v>
      </c>
      <c r="B13" s="60" t="s">
        <v>115</v>
      </c>
      <c r="C13" s="6" t="s">
        <v>49</v>
      </c>
      <c r="D13" s="75">
        <v>351</v>
      </c>
      <c r="E13" s="51">
        <v>358</v>
      </c>
      <c r="F13" s="51">
        <v>358</v>
      </c>
      <c r="G13" s="51">
        <v>358</v>
      </c>
    </row>
    <row r="14" spans="1:7" ht="37.5" customHeight="1">
      <c r="A14" s="59" t="s">
        <v>116</v>
      </c>
      <c r="B14" s="59" t="s">
        <v>117</v>
      </c>
      <c r="C14" s="90" t="s">
        <v>118</v>
      </c>
      <c r="D14" s="75">
        <v>276</v>
      </c>
      <c r="E14" s="52">
        <v>287</v>
      </c>
      <c r="F14" s="52">
        <v>287</v>
      </c>
      <c r="G14" s="52">
        <v>287</v>
      </c>
    </row>
    <row r="15" spans="1:7" ht="42" customHeight="1">
      <c r="A15" s="59" t="s">
        <v>119</v>
      </c>
      <c r="B15" s="60" t="s">
        <v>84</v>
      </c>
      <c r="C15" s="6" t="s">
        <v>49</v>
      </c>
      <c r="D15" s="75">
        <v>194</v>
      </c>
      <c r="E15" s="50">
        <v>254</v>
      </c>
      <c r="F15" s="50">
        <v>254</v>
      </c>
      <c r="G15" s="50">
        <v>254</v>
      </c>
    </row>
    <row r="16" spans="1:7" ht="24" customHeight="1">
      <c r="A16" s="59" t="s">
        <v>120</v>
      </c>
      <c r="B16" s="60" t="s">
        <v>84</v>
      </c>
      <c r="C16" s="6" t="s">
        <v>49</v>
      </c>
      <c r="D16" s="75">
        <v>36.4</v>
      </c>
      <c r="E16" s="50">
        <v>38.9</v>
      </c>
      <c r="F16" s="50">
        <v>38.9</v>
      </c>
      <c r="G16" s="50">
        <v>38.9</v>
      </c>
    </row>
    <row r="17" spans="1:7" ht="41.25" customHeight="1">
      <c r="A17" s="59" t="s">
        <v>121</v>
      </c>
      <c r="B17" s="60" t="s">
        <v>84</v>
      </c>
      <c r="C17" s="6" t="s">
        <v>49</v>
      </c>
      <c r="D17" s="75">
        <v>1000</v>
      </c>
      <c r="E17" s="52">
        <v>1000</v>
      </c>
      <c r="F17" s="52">
        <v>1000</v>
      </c>
      <c r="G17" s="52">
        <v>1000</v>
      </c>
    </row>
    <row r="18" spans="1:7" ht="38.25" customHeight="1">
      <c r="A18" s="91" t="s">
        <v>122</v>
      </c>
      <c r="B18" s="92" t="s">
        <v>84</v>
      </c>
      <c r="C18" s="26" t="s">
        <v>49</v>
      </c>
      <c r="D18" s="67">
        <v>1398.7</v>
      </c>
      <c r="E18" s="53">
        <v>1321.4</v>
      </c>
      <c r="F18" s="53">
        <v>1321.4</v>
      </c>
      <c r="G18" s="53">
        <v>1321.4</v>
      </c>
    </row>
    <row r="19" spans="1:7" ht="43.5" customHeight="1">
      <c r="A19" s="93" t="s">
        <v>123</v>
      </c>
      <c r="B19" s="54" t="s">
        <v>84</v>
      </c>
      <c r="C19" s="25" t="s">
        <v>49</v>
      </c>
      <c r="D19" s="75">
        <v>228.7</v>
      </c>
      <c r="E19" s="75">
        <v>253</v>
      </c>
      <c r="F19" s="75">
        <v>253</v>
      </c>
      <c r="G19" s="75">
        <v>253</v>
      </c>
    </row>
    <row r="20" spans="1:7" ht="60" customHeight="1">
      <c r="A20" s="33" t="s">
        <v>124</v>
      </c>
      <c r="B20" s="54" t="s">
        <v>84</v>
      </c>
      <c r="C20" s="25" t="s">
        <v>49</v>
      </c>
      <c r="D20" s="75">
        <v>35</v>
      </c>
      <c r="E20" s="75">
        <v>37</v>
      </c>
      <c r="F20" s="75">
        <v>37</v>
      </c>
      <c r="G20" s="75">
        <v>37</v>
      </c>
    </row>
    <row r="21" spans="1:7" ht="28.5" customHeight="1">
      <c r="A21" s="55" t="s">
        <v>125</v>
      </c>
      <c r="B21" s="56" t="s">
        <v>84</v>
      </c>
      <c r="C21" s="57" t="s">
        <v>49</v>
      </c>
      <c r="D21" s="69">
        <v>164</v>
      </c>
      <c r="E21" s="58">
        <v>166</v>
      </c>
      <c r="F21" s="58">
        <v>166</v>
      </c>
      <c r="G21" s="58">
        <v>166</v>
      </c>
    </row>
    <row r="22" spans="1:7" ht="28.5" customHeight="1">
      <c r="A22" s="59" t="s">
        <v>126</v>
      </c>
      <c r="B22" s="60" t="s">
        <v>84</v>
      </c>
      <c r="C22" s="6" t="s">
        <v>49</v>
      </c>
      <c r="D22" s="67">
        <f>203+256</f>
        <v>459</v>
      </c>
      <c r="E22" s="61">
        <f>210+256</f>
        <v>466</v>
      </c>
      <c r="F22" s="61">
        <f t="shared" ref="F22:G22" si="0">210+256</f>
        <v>466</v>
      </c>
      <c r="G22" s="61">
        <f t="shared" si="0"/>
        <v>466</v>
      </c>
    </row>
    <row r="23" spans="1:7" ht="33" customHeight="1">
      <c r="A23" s="60" t="s">
        <v>73</v>
      </c>
      <c r="B23" s="60" t="s">
        <v>84</v>
      </c>
      <c r="C23" s="86" t="s">
        <v>49</v>
      </c>
      <c r="D23" s="75">
        <v>244</v>
      </c>
      <c r="E23" s="75">
        <v>244</v>
      </c>
      <c r="F23" s="75">
        <v>244</v>
      </c>
      <c r="G23" s="75">
        <v>244</v>
      </c>
    </row>
    <row r="24" spans="1:7" ht="38.25" customHeight="1">
      <c r="A24" s="62" t="s">
        <v>127</v>
      </c>
      <c r="B24" s="60" t="s">
        <v>84</v>
      </c>
      <c r="C24" s="6" t="s">
        <v>49</v>
      </c>
      <c r="D24" s="69">
        <v>30</v>
      </c>
      <c r="E24" s="58">
        <v>31</v>
      </c>
      <c r="F24" s="58">
        <v>31</v>
      </c>
      <c r="G24" s="58">
        <v>31</v>
      </c>
    </row>
    <row r="25" spans="1:7" ht="25.5">
      <c r="A25" s="62" t="s">
        <v>128</v>
      </c>
      <c r="B25" s="60" t="s">
        <v>84</v>
      </c>
      <c r="C25" s="6" t="s">
        <v>49</v>
      </c>
      <c r="D25" s="75">
        <v>47</v>
      </c>
      <c r="E25" s="58">
        <v>46</v>
      </c>
      <c r="F25" s="58">
        <v>46</v>
      </c>
      <c r="G25" s="58">
        <v>46</v>
      </c>
    </row>
    <row r="26" spans="1:7" ht="25.5">
      <c r="A26" s="59" t="s">
        <v>129</v>
      </c>
      <c r="B26" s="60" t="s">
        <v>84</v>
      </c>
      <c r="C26" s="6" t="s">
        <v>49</v>
      </c>
      <c r="D26" s="75">
        <v>8</v>
      </c>
      <c r="E26" s="50">
        <v>11</v>
      </c>
      <c r="F26" s="50">
        <v>11</v>
      </c>
      <c r="G26" s="50">
        <v>11</v>
      </c>
    </row>
    <row r="27" spans="1:7" ht="25.5" customHeight="1">
      <c r="A27" s="89" t="s">
        <v>130</v>
      </c>
      <c r="B27" s="92" t="s">
        <v>84</v>
      </c>
      <c r="C27" s="26" t="s">
        <v>49</v>
      </c>
      <c r="D27" s="67">
        <v>644</v>
      </c>
      <c r="E27" s="53">
        <v>623</v>
      </c>
      <c r="F27" s="53">
        <v>623</v>
      </c>
      <c r="G27" s="53">
        <v>623</v>
      </c>
    </row>
    <row r="28" spans="1:7" ht="26.25" customHeight="1">
      <c r="A28" s="93" t="s">
        <v>76</v>
      </c>
      <c r="B28" s="54" t="s">
        <v>84</v>
      </c>
      <c r="C28" s="25" t="s">
        <v>49</v>
      </c>
      <c r="D28" s="75">
        <f>533.2+240</f>
        <v>773.2</v>
      </c>
      <c r="E28" s="75">
        <f>520.4+240</f>
        <v>760.4</v>
      </c>
      <c r="F28" s="75">
        <f t="shared" ref="F28:G28" si="1">520.4+240</f>
        <v>760.4</v>
      </c>
      <c r="G28" s="75">
        <f t="shared" si="1"/>
        <v>760.4</v>
      </c>
    </row>
    <row r="29" spans="1:7" ht="29.25" customHeight="1">
      <c r="A29" s="93" t="s">
        <v>131</v>
      </c>
      <c r="B29" s="54" t="s">
        <v>132</v>
      </c>
      <c r="C29" s="25" t="s">
        <v>133</v>
      </c>
      <c r="D29" s="41">
        <f>720216+144480</f>
        <v>864696</v>
      </c>
      <c r="E29" s="41">
        <f>803532+144480-70560</f>
        <v>877452</v>
      </c>
      <c r="F29" s="41">
        <f t="shared" ref="F29:G29" si="2">803532+144480-70560</f>
        <v>877452</v>
      </c>
      <c r="G29" s="41">
        <f t="shared" si="2"/>
        <v>877452</v>
      </c>
    </row>
    <row r="30" spans="1:7" ht="26.25" customHeight="1">
      <c r="A30" s="93" t="s">
        <v>134</v>
      </c>
      <c r="B30" s="27" t="s">
        <v>45</v>
      </c>
      <c r="C30" s="6" t="s">
        <v>135</v>
      </c>
      <c r="D30" s="41">
        <v>26</v>
      </c>
      <c r="E30" s="41">
        <v>26</v>
      </c>
      <c r="F30" s="41">
        <v>26</v>
      </c>
      <c r="G30" s="41">
        <v>26</v>
      </c>
    </row>
    <row r="31" spans="1:7" ht="33.75" customHeight="1">
      <c r="A31" s="36" t="s">
        <v>83</v>
      </c>
      <c r="B31" s="36" t="s">
        <v>84</v>
      </c>
      <c r="C31" s="25" t="s">
        <v>49</v>
      </c>
      <c r="D31" s="75"/>
      <c r="E31" s="75"/>
      <c r="F31" s="75"/>
      <c r="G31" s="75"/>
    </row>
    <row r="32" spans="1:7">
      <c r="A32" s="36" t="s">
        <v>85</v>
      </c>
      <c r="B32" s="30"/>
      <c r="C32" s="25"/>
      <c r="D32" s="75">
        <v>4010</v>
      </c>
      <c r="E32" s="75">
        <v>4162</v>
      </c>
      <c r="F32" s="75">
        <v>4162</v>
      </c>
      <c r="G32" s="75">
        <v>4162</v>
      </c>
    </row>
    <row r="33" spans="1:7">
      <c r="A33" s="36" t="s">
        <v>86</v>
      </c>
      <c r="B33" s="30"/>
      <c r="C33" s="25"/>
      <c r="D33" s="75">
        <v>3271</v>
      </c>
      <c r="E33" s="75">
        <v>3153</v>
      </c>
      <c r="F33" s="75">
        <v>3153</v>
      </c>
      <c r="G33" s="75">
        <v>3153</v>
      </c>
    </row>
    <row r="34" spans="1:7" ht="25.5">
      <c r="A34" s="36" t="s">
        <v>87</v>
      </c>
      <c r="B34" s="36" t="s">
        <v>84</v>
      </c>
      <c r="C34" s="25" t="s">
        <v>49</v>
      </c>
      <c r="D34" s="75"/>
      <c r="E34" s="75"/>
      <c r="F34" s="75"/>
      <c r="G34" s="75"/>
    </row>
    <row r="35" spans="1:7">
      <c r="A35" s="36" t="s">
        <v>85</v>
      </c>
      <c r="B35" s="30"/>
      <c r="C35" s="25"/>
      <c r="D35" s="75">
        <v>4997</v>
      </c>
      <c r="E35" s="75">
        <v>5078</v>
      </c>
      <c r="F35" s="75">
        <v>5078</v>
      </c>
      <c r="G35" s="75">
        <v>5078</v>
      </c>
    </row>
    <row r="36" spans="1:7">
      <c r="A36" s="36" t="s">
        <v>86</v>
      </c>
      <c r="B36" s="30"/>
      <c r="C36" s="25"/>
      <c r="D36" s="75">
        <v>3569</v>
      </c>
      <c r="E36" s="75">
        <v>3664</v>
      </c>
      <c r="F36" s="75">
        <v>3664</v>
      </c>
      <c r="G36" s="75">
        <v>3664</v>
      </c>
    </row>
    <row r="37" spans="1:7" ht="38.25">
      <c r="A37" s="36" t="s">
        <v>88</v>
      </c>
      <c r="B37" s="36" t="s">
        <v>89</v>
      </c>
      <c r="C37" s="25" t="s">
        <v>41</v>
      </c>
      <c r="D37" s="75"/>
      <c r="E37" s="75"/>
      <c r="F37" s="75"/>
      <c r="G37" s="75"/>
    </row>
    <row r="38" spans="1:7">
      <c r="A38" s="36" t="s">
        <v>85</v>
      </c>
      <c r="B38" s="30"/>
      <c r="C38" s="25"/>
      <c r="D38" s="75">
        <v>84</v>
      </c>
      <c r="E38" s="75">
        <v>65</v>
      </c>
      <c r="F38" s="75">
        <v>65</v>
      </c>
      <c r="G38" s="75">
        <v>65</v>
      </c>
    </row>
    <row r="39" spans="1:7">
      <c r="A39" s="36" t="s">
        <v>86</v>
      </c>
      <c r="B39" s="30"/>
      <c r="C39" s="25"/>
      <c r="D39" s="75">
        <v>180</v>
      </c>
      <c r="E39" s="75">
        <v>210</v>
      </c>
      <c r="F39" s="75">
        <v>210</v>
      </c>
      <c r="G39" s="75">
        <v>210</v>
      </c>
    </row>
    <row r="40" spans="1:7" ht="24.75" customHeight="1">
      <c r="A40" s="76" t="s">
        <v>39</v>
      </c>
      <c r="B40" s="76" t="s">
        <v>40</v>
      </c>
      <c r="C40" s="70" t="s">
        <v>41</v>
      </c>
      <c r="D40" s="67">
        <v>168015</v>
      </c>
      <c r="E40" s="67">
        <v>152225</v>
      </c>
      <c r="F40" s="67">
        <v>152225</v>
      </c>
      <c r="G40" s="67">
        <v>152225</v>
      </c>
    </row>
    <row r="41" spans="1:7" ht="27" customHeight="1">
      <c r="A41" s="76" t="s">
        <v>42</v>
      </c>
      <c r="B41" s="76" t="s">
        <v>40</v>
      </c>
      <c r="C41" s="70" t="s">
        <v>41</v>
      </c>
      <c r="D41" s="67">
        <v>315921</v>
      </c>
      <c r="E41" s="67">
        <f>94896+90944+140136</f>
        <v>325976</v>
      </c>
      <c r="F41" s="67">
        <f t="shared" ref="F41:G41" si="3">94896+90944+140136</f>
        <v>325976</v>
      </c>
      <c r="G41" s="67">
        <f t="shared" si="3"/>
        <v>325976</v>
      </c>
    </row>
    <row r="42" spans="1:7" ht="53.25" customHeight="1">
      <c r="A42" s="31" t="s">
        <v>90</v>
      </c>
      <c r="B42" s="32" t="s">
        <v>91</v>
      </c>
      <c r="C42" s="23" t="s">
        <v>92</v>
      </c>
      <c r="D42" s="42">
        <v>0</v>
      </c>
      <c r="E42" s="42">
        <v>95</v>
      </c>
      <c r="F42" s="42">
        <v>95</v>
      </c>
      <c r="G42" s="42">
        <v>95</v>
      </c>
    </row>
    <row r="43" spans="1:7" ht="43.5" customHeight="1">
      <c r="A43" s="46" t="s">
        <v>93</v>
      </c>
      <c r="B43" s="47" t="s">
        <v>91</v>
      </c>
      <c r="C43" s="25" t="s">
        <v>92</v>
      </c>
      <c r="D43" s="75">
        <v>0</v>
      </c>
      <c r="E43" s="75">
        <v>48</v>
      </c>
      <c r="F43" s="75">
        <v>48</v>
      </c>
      <c r="G43" s="75">
        <v>48</v>
      </c>
    </row>
    <row r="44" spans="1:7" ht="26.25" customHeight="1">
      <c r="A44" s="46" t="s">
        <v>94</v>
      </c>
      <c r="B44" s="30" t="s">
        <v>95</v>
      </c>
      <c r="C44" s="25" t="s">
        <v>96</v>
      </c>
      <c r="D44" s="75">
        <v>25</v>
      </c>
      <c r="E44" s="75">
        <v>25</v>
      </c>
      <c r="F44" s="75">
        <v>25</v>
      </c>
      <c r="G44" s="75">
        <v>25</v>
      </c>
    </row>
    <row r="45" spans="1:7" ht="42" customHeight="1">
      <c r="A45" s="46" t="s">
        <v>97</v>
      </c>
      <c r="B45" s="46" t="s">
        <v>98</v>
      </c>
      <c r="C45" s="25" t="s">
        <v>96</v>
      </c>
      <c r="D45" s="75">
        <v>200</v>
      </c>
      <c r="E45" s="75">
        <v>140</v>
      </c>
      <c r="F45" s="75">
        <v>140</v>
      </c>
      <c r="G45" s="75">
        <v>140</v>
      </c>
    </row>
    <row r="46" spans="1:7" ht="52.5" customHeight="1">
      <c r="A46" s="77" t="s">
        <v>99</v>
      </c>
      <c r="B46" s="48" t="s">
        <v>98</v>
      </c>
      <c r="C46" s="18" t="s">
        <v>96</v>
      </c>
      <c r="D46" s="68">
        <v>8</v>
      </c>
      <c r="E46" s="68">
        <v>8</v>
      </c>
      <c r="F46" s="68">
        <v>8</v>
      </c>
      <c r="G46" s="68">
        <v>8</v>
      </c>
    </row>
    <row r="47" spans="1:7" ht="48.75" customHeight="1">
      <c r="A47" s="76" t="s">
        <v>100</v>
      </c>
      <c r="B47" s="72" t="s">
        <v>98</v>
      </c>
      <c r="C47" s="25" t="s">
        <v>96</v>
      </c>
      <c r="D47" s="75">
        <v>320</v>
      </c>
      <c r="E47" s="75">
        <v>240</v>
      </c>
      <c r="F47" s="75">
        <v>240</v>
      </c>
      <c r="G47" s="75">
        <v>240</v>
      </c>
    </row>
    <row r="48" spans="1:7" ht="48" customHeight="1">
      <c r="A48" s="76" t="s">
        <v>99</v>
      </c>
      <c r="B48" s="72" t="s">
        <v>98</v>
      </c>
      <c r="C48" s="25" t="s">
        <v>96</v>
      </c>
      <c r="D48" s="75">
        <v>2</v>
      </c>
      <c r="E48" s="75">
        <v>2</v>
      </c>
      <c r="F48" s="75">
        <v>2</v>
      </c>
      <c r="G48" s="75">
        <v>2</v>
      </c>
    </row>
    <row r="49" spans="1:7" ht="59.25" customHeight="1">
      <c r="A49" s="76" t="s">
        <v>100</v>
      </c>
      <c r="B49" s="76" t="s">
        <v>98</v>
      </c>
      <c r="C49" s="25" t="s">
        <v>96</v>
      </c>
      <c r="D49" s="75">
        <v>80</v>
      </c>
      <c r="E49" s="75">
        <v>40</v>
      </c>
      <c r="F49" s="75">
        <v>40</v>
      </c>
      <c r="G49" s="75">
        <v>40</v>
      </c>
    </row>
    <row r="50" spans="1:7" ht="32.25" customHeight="1">
      <c r="A50" s="76" t="s">
        <v>101</v>
      </c>
      <c r="B50" s="76" t="s">
        <v>102</v>
      </c>
      <c r="C50" s="39" t="s">
        <v>103</v>
      </c>
      <c r="D50" s="68">
        <v>6400</v>
      </c>
      <c r="E50" s="68">
        <v>6400</v>
      </c>
      <c r="F50" s="68">
        <v>6400</v>
      </c>
      <c r="G50" s="68">
        <v>6400</v>
      </c>
    </row>
    <row r="51" spans="1:7" ht="35.25" customHeight="1">
      <c r="A51" s="170" t="s">
        <v>38</v>
      </c>
      <c r="B51" s="27"/>
      <c r="C51" s="6"/>
      <c r="D51" s="41"/>
      <c r="E51" s="41"/>
      <c r="F51" s="41"/>
      <c r="G51" s="41"/>
    </row>
    <row r="52" spans="1:7" ht="59.25" customHeight="1">
      <c r="A52" s="125" t="s">
        <v>69</v>
      </c>
      <c r="B52" s="93"/>
      <c r="C52" s="94" t="s">
        <v>49</v>
      </c>
      <c r="D52" s="75">
        <f>800+7500</f>
        <v>8300</v>
      </c>
      <c r="E52" s="75">
        <f>800+7500</f>
        <v>8300</v>
      </c>
      <c r="F52" s="75">
        <f t="shared" ref="F52:G52" si="4">800+7500</f>
        <v>8300</v>
      </c>
      <c r="G52" s="75">
        <f t="shared" si="4"/>
        <v>8300</v>
      </c>
    </row>
    <row r="53" spans="1:7" ht="41.25" customHeight="1">
      <c r="A53" s="93" t="s">
        <v>136</v>
      </c>
      <c r="B53" s="93" t="s">
        <v>137</v>
      </c>
      <c r="C53" s="94" t="s">
        <v>49</v>
      </c>
      <c r="D53" s="41">
        <v>2500</v>
      </c>
      <c r="E53" s="41">
        <v>2500</v>
      </c>
      <c r="F53" s="41">
        <v>2500</v>
      </c>
      <c r="G53" s="41">
        <v>2500</v>
      </c>
    </row>
    <row r="54" spans="1:7" ht="29.25" customHeight="1">
      <c r="A54" s="141" t="s">
        <v>138</v>
      </c>
      <c r="B54" s="93" t="s">
        <v>139</v>
      </c>
      <c r="C54" s="94" t="s">
        <v>46</v>
      </c>
      <c r="D54" s="75">
        <v>2</v>
      </c>
      <c r="E54" s="75">
        <v>2</v>
      </c>
      <c r="F54" s="75">
        <v>2</v>
      </c>
      <c r="G54" s="75">
        <v>2</v>
      </c>
    </row>
    <row r="55" spans="1:7" ht="22.5" customHeight="1">
      <c r="A55" s="142"/>
      <c r="B55" s="93" t="s">
        <v>140</v>
      </c>
      <c r="C55" s="94" t="s">
        <v>46</v>
      </c>
      <c r="D55" s="75">
        <v>2</v>
      </c>
      <c r="E55" s="75">
        <v>2</v>
      </c>
      <c r="F55" s="75">
        <v>2</v>
      </c>
      <c r="G55" s="75">
        <v>2</v>
      </c>
    </row>
    <row r="56" spans="1:7" ht="12.75" customHeight="1">
      <c r="A56" s="131" t="s">
        <v>44</v>
      </c>
      <c r="B56" s="131" t="s">
        <v>45</v>
      </c>
      <c r="C56" s="135" t="s">
        <v>46</v>
      </c>
      <c r="D56" s="138">
        <v>31</v>
      </c>
      <c r="E56" s="138">
        <v>31</v>
      </c>
      <c r="F56" s="138">
        <v>31</v>
      </c>
      <c r="G56" s="138">
        <v>31</v>
      </c>
    </row>
    <row r="57" spans="1:7" ht="12.75" customHeight="1">
      <c r="A57" s="132"/>
      <c r="B57" s="132"/>
      <c r="C57" s="143"/>
      <c r="D57" s="140"/>
      <c r="E57" s="140"/>
      <c r="F57" s="140"/>
      <c r="G57" s="140"/>
    </row>
    <row r="58" spans="1:7">
      <c r="A58" s="132"/>
      <c r="B58" s="132"/>
      <c r="C58" s="143"/>
      <c r="D58" s="140"/>
      <c r="E58" s="140"/>
      <c r="F58" s="140"/>
      <c r="G58" s="140"/>
    </row>
    <row r="59" spans="1:7">
      <c r="A59" s="133"/>
      <c r="B59" s="133"/>
      <c r="C59" s="137"/>
      <c r="D59" s="139"/>
      <c r="E59" s="139"/>
      <c r="F59" s="139"/>
      <c r="G59" s="139"/>
    </row>
    <row r="60" spans="1:7">
      <c r="A60" s="131" t="s">
        <v>43</v>
      </c>
      <c r="B60" s="131" t="s">
        <v>47</v>
      </c>
      <c r="C60" s="135" t="s">
        <v>49</v>
      </c>
      <c r="D60" s="138" t="s">
        <v>50</v>
      </c>
      <c r="E60" s="138" t="s">
        <v>50</v>
      </c>
      <c r="F60" s="138" t="s">
        <v>50</v>
      </c>
      <c r="G60" s="138" t="s">
        <v>50</v>
      </c>
    </row>
    <row r="61" spans="1:7" ht="70.5" customHeight="1">
      <c r="A61" s="132"/>
      <c r="B61" s="134"/>
      <c r="C61" s="136"/>
      <c r="D61" s="144"/>
      <c r="E61" s="144"/>
      <c r="F61" s="144"/>
      <c r="G61" s="144"/>
    </row>
    <row r="62" spans="1:7">
      <c r="A62" s="132"/>
      <c r="B62" s="131" t="s">
        <v>48</v>
      </c>
      <c r="C62" s="135" t="s">
        <v>49</v>
      </c>
      <c r="D62" s="138" t="s">
        <v>51</v>
      </c>
      <c r="E62" s="138" t="s">
        <v>51</v>
      </c>
      <c r="F62" s="138" t="s">
        <v>51</v>
      </c>
      <c r="G62" s="138" t="s">
        <v>51</v>
      </c>
    </row>
    <row r="63" spans="1:7" ht="75" customHeight="1">
      <c r="A63" s="133"/>
      <c r="B63" s="133"/>
      <c r="C63" s="137"/>
      <c r="D63" s="139"/>
      <c r="E63" s="139"/>
      <c r="F63" s="139"/>
      <c r="G63" s="139"/>
    </row>
    <row r="64" spans="1:7" ht="42.75" customHeight="1">
      <c r="A64" s="72" t="s">
        <v>104</v>
      </c>
      <c r="B64" s="72" t="s">
        <v>70</v>
      </c>
      <c r="C64" s="70" t="s">
        <v>71</v>
      </c>
      <c r="D64" s="67">
        <v>1600</v>
      </c>
      <c r="E64" s="67">
        <v>1040</v>
      </c>
      <c r="F64" s="67">
        <v>1040</v>
      </c>
      <c r="G64" s="67">
        <v>1040</v>
      </c>
    </row>
    <row r="65" spans="1:7" ht="66" customHeight="1">
      <c r="A65" s="124" t="s">
        <v>105</v>
      </c>
      <c r="B65" s="72" t="s">
        <v>70</v>
      </c>
      <c r="C65" s="71" t="s">
        <v>71</v>
      </c>
      <c r="D65" s="67">
        <v>1</v>
      </c>
      <c r="E65" s="67">
        <v>1</v>
      </c>
      <c r="F65" s="67">
        <v>1</v>
      </c>
      <c r="G65" s="67">
        <v>1</v>
      </c>
    </row>
    <row r="66" spans="1:7" ht="43.5" customHeight="1">
      <c r="A66" s="36" t="s">
        <v>106</v>
      </c>
      <c r="B66" s="72" t="s">
        <v>107</v>
      </c>
      <c r="C66" s="70" t="s">
        <v>71</v>
      </c>
      <c r="D66" s="67">
        <v>4</v>
      </c>
      <c r="E66" s="67">
        <v>4</v>
      </c>
      <c r="F66" s="67">
        <v>4</v>
      </c>
      <c r="G66" s="67">
        <v>5</v>
      </c>
    </row>
    <row r="67" spans="1:7" ht="33.75" customHeight="1">
      <c r="A67" s="72" t="s">
        <v>108</v>
      </c>
      <c r="B67" s="72" t="s">
        <v>70</v>
      </c>
      <c r="C67" s="70" t="s">
        <v>71</v>
      </c>
      <c r="D67" s="67">
        <v>64</v>
      </c>
      <c r="E67" s="67">
        <v>64</v>
      </c>
      <c r="F67" s="67">
        <v>64</v>
      </c>
      <c r="G67" s="67">
        <v>64</v>
      </c>
    </row>
    <row r="68" spans="1:7" ht="33.75" customHeight="1">
      <c r="A68" s="36" t="s">
        <v>109</v>
      </c>
      <c r="B68" s="72" t="s">
        <v>110</v>
      </c>
      <c r="C68" s="71" t="s">
        <v>71</v>
      </c>
      <c r="D68" s="67">
        <v>6</v>
      </c>
      <c r="E68" s="67">
        <v>14</v>
      </c>
      <c r="F68" s="67">
        <v>14</v>
      </c>
      <c r="G68" s="67">
        <v>14</v>
      </c>
    </row>
    <row r="69" spans="1:7" ht="33.75" customHeight="1">
      <c r="A69" s="72" t="s">
        <v>111</v>
      </c>
      <c r="B69" s="72" t="s">
        <v>70</v>
      </c>
      <c r="C69" s="71" t="s">
        <v>71</v>
      </c>
      <c r="D69" s="42">
        <v>7</v>
      </c>
      <c r="E69" s="42">
        <v>7</v>
      </c>
      <c r="F69" s="42">
        <v>7</v>
      </c>
      <c r="G69" s="42">
        <v>7</v>
      </c>
    </row>
    <row r="70" spans="1:7" hidden="1">
      <c r="A70" s="131" t="s">
        <v>69</v>
      </c>
      <c r="B70" s="145" t="s">
        <v>70</v>
      </c>
      <c r="C70" s="148" t="s">
        <v>71</v>
      </c>
      <c r="D70" s="138">
        <v>156</v>
      </c>
      <c r="E70" s="138">
        <v>157</v>
      </c>
      <c r="F70" s="138">
        <v>158</v>
      </c>
      <c r="G70" s="138">
        <v>159</v>
      </c>
    </row>
    <row r="71" spans="1:7" hidden="1">
      <c r="A71" s="132"/>
      <c r="B71" s="146"/>
      <c r="C71" s="149"/>
      <c r="D71" s="140"/>
      <c r="E71" s="140"/>
      <c r="F71" s="140"/>
      <c r="G71" s="140"/>
    </row>
    <row r="72" spans="1:7" hidden="1">
      <c r="A72" s="132"/>
      <c r="B72" s="146"/>
      <c r="C72" s="149"/>
      <c r="D72" s="140"/>
      <c r="E72" s="140"/>
      <c r="F72" s="140"/>
      <c r="G72" s="140"/>
    </row>
    <row r="73" spans="1:7" hidden="1">
      <c r="A73" s="133"/>
      <c r="B73" s="147"/>
      <c r="C73" s="150"/>
      <c r="D73" s="139"/>
      <c r="E73" s="139"/>
      <c r="F73" s="139"/>
      <c r="G73" s="139"/>
    </row>
    <row r="74" spans="1:7" hidden="1">
      <c r="A74" s="131" t="s">
        <v>72</v>
      </c>
      <c r="B74" s="145" t="s">
        <v>70</v>
      </c>
      <c r="C74" s="148" t="s">
        <v>71</v>
      </c>
      <c r="D74" s="138">
        <v>3</v>
      </c>
      <c r="E74" s="138">
        <v>4</v>
      </c>
      <c r="F74" s="138">
        <v>5</v>
      </c>
      <c r="G74" s="138">
        <v>6</v>
      </c>
    </row>
    <row r="75" spans="1:7" hidden="1">
      <c r="A75" s="132"/>
      <c r="B75" s="146"/>
      <c r="C75" s="149"/>
      <c r="D75" s="140"/>
      <c r="E75" s="140"/>
      <c r="F75" s="140"/>
      <c r="G75" s="140"/>
    </row>
    <row r="76" spans="1:7" hidden="1">
      <c r="A76" s="132"/>
      <c r="B76" s="146"/>
      <c r="C76" s="149"/>
      <c r="D76" s="140"/>
      <c r="E76" s="140"/>
      <c r="F76" s="140"/>
      <c r="G76" s="140"/>
    </row>
    <row r="77" spans="1:7" hidden="1">
      <c r="A77" s="133"/>
      <c r="B77" s="147"/>
      <c r="C77" s="150"/>
      <c r="D77" s="139"/>
      <c r="E77" s="139"/>
      <c r="F77" s="139"/>
      <c r="G77" s="139"/>
    </row>
    <row r="78" spans="1:7" ht="51" hidden="1">
      <c r="A78" s="33" t="s">
        <v>77</v>
      </c>
      <c r="B78" s="28"/>
      <c r="C78" s="49" t="s">
        <v>78</v>
      </c>
      <c r="D78" s="43">
        <v>648</v>
      </c>
      <c r="E78" s="43">
        <v>648</v>
      </c>
      <c r="F78" s="43">
        <v>648</v>
      </c>
      <c r="G78" s="43">
        <v>648</v>
      </c>
    </row>
    <row r="79" spans="1:7" ht="51" hidden="1">
      <c r="A79" s="33" t="s">
        <v>79</v>
      </c>
      <c r="B79" s="34"/>
      <c r="C79" s="49" t="s">
        <v>80</v>
      </c>
      <c r="D79" s="45">
        <v>95750</v>
      </c>
      <c r="E79" s="45">
        <v>95750</v>
      </c>
      <c r="F79" s="45">
        <v>95750</v>
      </c>
      <c r="G79" s="45">
        <v>95750</v>
      </c>
    </row>
    <row r="80" spans="1:7" ht="38.25" hidden="1">
      <c r="A80" s="33" t="s">
        <v>81</v>
      </c>
      <c r="B80" s="29"/>
      <c r="C80" s="49" t="s">
        <v>82</v>
      </c>
      <c r="D80" s="44">
        <v>272839</v>
      </c>
      <c r="E80" s="44">
        <v>272800</v>
      </c>
      <c r="F80" s="44">
        <v>272800</v>
      </c>
      <c r="G80" s="44">
        <v>272800</v>
      </c>
    </row>
  </sheetData>
  <mergeCells count="39">
    <mergeCell ref="A74:A77"/>
    <mergeCell ref="G60:G61"/>
    <mergeCell ref="B70:B73"/>
    <mergeCell ref="B74:B77"/>
    <mergeCell ref="C70:C73"/>
    <mergeCell ref="C74:C77"/>
    <mergeCell ref="D70:D73"/>
    <mergeCell ref="F60:F61"/>
    <mergeCell ref="D74:D77"/>
    <mergeCell ref="E74:E77"/>
    <mergeCell ref="F74:F77"/>
    <mergeCell ref="G74:G77"/>
    <mergeCell ref="G56:G59"/>
    <mergeCell ref="E70:E73"/>
    <mergeCell ref="F70:F73"/>
    <mergeCell ref="G70:G73"/>
    <mergeCell ref="A54:A55"/>
    <mergeCell ref="C56:C59"/>
    <mergeCell ref="D56:D59"/>
    <mergeCell ref="D60:D61"/>
    <mergeCell ref="E60:E61"/>
    <mergeCell ref="E56:E59"/>
    <mergeCell ref="A70:A73"/>
    <mergeCell ref="A2:G2"/>
    <mergeCell ref="B5:C5"/>
    <mergeCell ref="D5:G5"/>
    <mergeCell ref="A60:A63"/>
    <mergeCell ref="B60:B61"/>
    <mergeCell ref="B62:B63"/>
    <mergeCell ref="C60:C61"/>
    <mergeCell ref="C62:C63"/>
    <mergeCell ref="A56:A59"/>
    <mergeCell ref="B56:B59"/>
    <mergeCell ref="D62:D63"/>
    <mergeCell ref="E62:E63"/>
    <mergeCell ref="F62:F63"/>
    <mergeCell ref="G62:G63"/>
    <mergeCell ref="A5:A6"/>
    <mergeCell ref="F56:F59"/>
  </mergeCells>
  <phoneticPr fontId="7" type="noConversion"/>
  <printOptions horizontalCentered="1"/>
  <pageMargins left="0.59055118110236227" right="0.39370078740157483" top="0.78740157480314965" bottom="0.59055118110236227" header="0.15748031496062992" footer="0.35433070866141736"/>
  <pageSetup paperSize="9" scale="77" firstPageNumber="37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view="pageBreakPreview" zoomScaleNormal="100" zoomScaleSheetLayoutView="100" workbookViewId="0">
      <selection activeCell="F4" sqref="F4:I4"/>
    </sheetView>
  </sheetViews>
  <sheetFormatPr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6" width="18" style="1" customWidth="1"/>
    <col min="7" max="7" width="15.85546875" style="1" customWidth="1"/>
    <col min="8" max="9" width="15.140625" style="1" customWidth="1"/>
    <col min="10" max="16384" width="9.140625" style="1"/>
  </cols>
  <sheetData>
    <row r="1" spans="1:13">
      <c r="A1" s="10"/>
      <c r="B1" s="10"/>
      <c r="C1" s="10"/>
      <c r="D1" s="10"/>
      <c r="E1" s="4"/>
      <c r="F1" s="4"/>
      <c r="G1" s="3"/>
      <c r="H1" s="3"/>
      <c r="I1" s="3" t="s">
        <v>143</v>
      </c>
    </row>
    <row r="2" spans="1:13" ht="52.5" customHeight="1">
      <c r="A2" s="171" t="s">
        <v>29</v>
      </c>
      <c r="B2" s="171"/>
      <c r="C2" s="172"/>
      <c r="D2" s="172"/>
      <c r="E2" s="172"/>
      <c r="F2" s="172"/>
      <c r="G2" s="172"/>
      <c r="H2" s="172"/>
      <c r="I2" s="172"/>
      <c r="J2" s="13"/>
      <c r="K2" s="13"/>
    </row>
    <row r="3" spans="1:13">
      <c r="A3" s="10"/>
      <c r="B3" s="10"/>
      <c r="C3" s="10"/>
      <c r="D3" s="10"/>
      <c r="E3" s="4"/>
      <c r="F3" s="4"/>
      <c r="G3" s="4"/>
      <c r="H3" s="4"/>
      <c r="I3" s="4"/>
      <c r="K3" s="3"/>
      <c r="L3" s="3"/>
      <c r="M3" s="3"/>
    </row>
    <row r="4" spans="1:13" ht="55.5" customHeight="1">
      <c r="A4" s="152" t="s">
        <v>8</v>
      </c>
      <c r="B4" s="153"/>
      <c r="C4" s="153"/>
      <c r="D4" s="153"/>
      <c r="E4" s="154"/>
      <c r="F4" s="152" t="s">
        <v>30</v>
      </c>
      <c r="G4" s="153"/>
      <c r="H4" s="153"/>
      <c r="I4" s="155"/>
      <c r="K4" s="3"/>
      <c r="L4" s="3"/>
      <c r="M4" s="3"/>
    </row>
    <row r="5" spans="1:13">
      <c r="A5" s="12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21" t="s">
        <v>28</v>
      </c>
      <c r="G5" s="21" t="s">
        <v>36</v>
      </c>
      <c r="H5" s="21" t="s">
        <v>37</v>
      </c>
      <c r="I5" s="21" t="s">
        <v>52</v>
      </c>
    </row>
    <row r="6" spans="1:13">
      <c r="A6" s="80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</row>
    <row r="7" spans="1:13" ht="20.100000000000001" customHeight="1">
      <c r="A7" s="19" t="s">
        <v>53</v>
      </c>
      <c r="B7" s="2" t="s">
        <v>56</v>
      </c>
      <c r="C7" s="2" t="s">
        <v>55</v>
      </c>
      <c r="D7" s="19" t="s">
        <v>54</v>
      </c>
      <c r="E7" s="19">
        <v>611</v>
      </c>
      <c r="F7" s="120">
        <v>135891.00700000001</v>
      </c>
      <c r="G7" s="120">
        <v>138177.27635</v>
      </c>
      <c r="H7" s="120">
        <v>139122.70000000001</v>
      </c>
      <c r="I7" s="120">
        <v>143940.4</v>
      </c>
    </row>
    <row r="8" spans="1:13" ht="20.100000000000001" customHeight="1">
      <c r="A8" s="2" t="s">
        <v>53</v>
      </c>
      <c r="B8" s="2" t="s">
        <v>56</v>
      </c>
      <c r="C8" s="2" t="s">
        <v>55</v>
      </c>
      <c r="D8" s="115" t="s">
        <v>145</v>
      </c>
      <c r="E8" s="2">
        <v>611</v>
      </c>
      <c r="F8" s="121">
        <v>1765978.84916</v>
      </c>
      <c r="G8" s="121">
        <v>1797763.5</v>
      </c>
      <c r="H8" s="121">
        <v>1825093.568</v>
      </c>
      <c r="I8" s="121">
        <v>1892108.628</v>
      </c>
    </row>
    <row r="9" spans="1:13" ht="20.100000000000001" customHeight="1">
      <c r="A9" s="2" t="s">
        <v>53</v>
      </c>
      <c r="B9" s="2" t="s">
        <v>56</v>
      </c>
      <c r="C9" s="2" t="s">
        <v>57</v>
      </c>
      <c r="D9" s="2" t="s">
        <v>54</v>
      </c>
      <c r="E9" s="2">
        <v>611</v>
      </c>
      <c r="F9" s="121">
        <v>142694.408</v>
      </c>
      <c r="G9" s="121">
        <v>156060.9</v>
      </c>
      <c r="H9" s="121">
        <v>153166.5</v>
      </c>
      <c r="I9" s="121">
        <v>159025.70000000001</v>
      </c>
    </row>
    <row r="10" spans="1:13" ht="20.100000000000001" customHeight="1">
      <c r="A10" s="2" t="s">
        <v>53</v>
      </c>
      <c r="B10" s="2" t="s">
        <v>56</v>
      </c>
      <c r="C10" s="2" t="s">
        <v>57</v>
      </c>
      <c r="D10" s="2" t="s">
        <v>67</v>
      </c>
      <c r="E10" s="2" t="s">
        <v>68</v>
      </c>
      <c r="F10" s="121">
        <v>13725</v>
      </c>
      <c r="G10" s="121">
        <v>13950</v>
      </c>
      <c r="H10" s="121">
        <v>14317.716</v>
      </c>
      <c r="I10" s="121">
        <v>14687.216</v>
      </c>
    </row>
    <row r="11" spans="1:13" ht="20.100000000000001" customHeight="1">
      <c r="A11" s="2" t="s">
        <v>53</v>
      </c>
      <c r="B11" s="2" t="s">
        <v>56</v>
      </c>
      <c r="C11" s="2" t="s">
        <v>59</v>
      </c>
      <c r="D11" s="2" t="s">
        <v>58</v>
      </c>
      <c r="E11" s="2">
        <v>611</v>
      </c>
      <c r="F11" s="121">
        <f>1198425.753+7042.7</f>
        <v>1205468.453</v>
      </c>
      <c r="G11" s="121">
        <v>1217356.5</v>
      </c>
      <c r="H11" s="121">
        <v>1237381.872</v>
      </c>
      <c r="I11" s="121">
        <v>1282116.679</v>
      </c>
    </row>
    <row r="12" spans="1:13" ht="20.100000000000001" customHeight="1">
      <c r="A12" s="2" t="s">
        <v>53</v>
      </c>
      <c r="B12" s="2" t="s">
        <v>56</v>
      </c>
      <c r="C12" s="2" t="s">
        <v>59</v>
      </c>
      <c r="D12" s="2" t="s">
        <v>58</v>
      </c>
      <c r="E12" s="2" t="s">
        <v>60</v>
      </c>
      <c r="F12" s="121">
        <f>1029120.836+5776.3</f>
        <v>1034897.1360000001</v>
      </c>
      <c r="G12" s="121">
        <v>1043311</v>
      </c>
      <c r="H12" s="121">
        <v>1062274.47</v>
      </c>
      <c r="I12" s="121">
        <v>1096563.1399999999</v>
      </c>
    </row>
    <row r="13" spans="1:13" ht="20.100000000000001" customHeight="1">
      <c r="A13" s="2" t="s">
        <v>53</v>
      </c>
      <c r="B13" s="2" t="s">
        <v>56</v>
      </c>
      <c r="C13" s="2" t="s">
        <v>62</v>
      </c>
      <c r="D13" s="2" t="s">
        <v>61</v>
      </c>
      <c r="E13" s="2">
        <v>621</v>
      </c>
      <c r="F13" s="121">
        <v>116247.3</v>
      </c>
      <c r="G13" s="121">
        <v>118621.4</v>
      </c>
      <c r="H13" s="121">
        <v>119297.5</v>
      </c>
      <c r="I13" s="121">
        <v>123565.7</v>
      </c>
    </row>
    <row r="14" spans="1:13" ht="20.100000000000001" customHeight="1">
      <c r="A14" s="2" t="s">
        <v>53</v>
      </c>
      <c r="B14" s="2" t="s">
        <v>56</v>
      </c>
      <c r="C14" s="2" t="s">
        <v>63</v>
      </c>
      <c r="D14" s="2" t="s">
        <v>54</v>
      </c>
      <c r="E14" s="2">
        <v>611</v>
      </c>
      <c r="F14" s="121">
        <v>34901.199999999997</v>
      </c>
      <c r="G14" s="121">
        <v>35526.300000000003</v>
      </c>
      <c r="H14" s="121">
        <v>36221.199999999997</v>
      </c>
      <c r="I14" s="121">
        <v>37556.1</v>
      </c>
    </row>
    <row r="15" spans="1:13" ht="20.100000000000001" customHeight="1">
      <c r="A15" s="2" t="s">
        <v>53</v>
      </c>
      <c r="B15" s="2" t="s">
        <v>56</v>
      </c>
      <c r="C15" s="2" t="s">
        <v>65</v>
      </c>
      <c r="D15" s="2" t="s">
        <v>64</v>
      </c>
      <c r="E15" s="2">
        <v>611</v>
      </c>
      <c r="F15" s="121">
        <v>7436.8</v>
      </c>
      <c r="G15" s="121">
        <v>7541.7</v>
      </c>
      <c r="H15" s="121">
        <v>7847</v>
      </c>
      <c r="I15" s="121">
        <v>8131.4</v>
      </c>
    </row>
    <row r="16" spans="1:13" ht="20.100000000000001" customHeight="1">
      <c r="A16" s="2" t="s">
        <v>53</v>
      </c>
      <c r="B16" s="2" t="s">
        <v>56</v>
      </c>
      <c r="C16" s="2" t="s">
        <v>63</v>
      </c>
      <c r="D16" s="2" t="s">
        <v>66</v>
      </c>
      <c r="E16" s="2" t="s">
        <v>60</v>
      </c>
      <c r="F16" s="121">
        <v>32263.4</v>
      </c>
      <c r="G16" s="121">
        <v>32909.599999999999</v>
      </c>
      <c r="H16" s="121">
        <v>34139.9</v>
      </c>
      <c r="I16" s="121">
        <v>35479.4</v>
      </c>
    </row>
    <row r="17" spans="1:9">
      <c r="A17" s="156" t="s">
        <v>15</v>
      </c>
      <c r="B17" s="156"/>
      <c r="C17" s="157"/>
      <c r="D17" s="157"/>
      <c r="E17" s="157"/>
      <c r="F17" s="122">
        <f>SUM(F7:F16)</f>
        <v>4489503.5531600006</v>
      </c>
      <c r="G17" s="122">
        <f t="shared" ref="G17:I17" si="0">SUM(G7:G16)</f>
        <v>4561218.1763499994</v>
      </c>
      <c r="H17" s="122">
        <f t="shared" si="0"/>
        <v>4628862.4260000009</v>
      </c>
      <c r="I17" s="122">
        <f t="shared" si="0"/>
        <v>4793174.3630000008</v>
      </c>
    </row>
    <row r="18" spans="1:9">
      <c r="E18" s="7"/>
      <c r="I18" s="7"/>
    </row>
    <row r="20" spans="1:9">
      <c r="A20" s="22"/>
      <c r="B20" s="22"/>
      <c r="C20" s="22"/>
      <c r="D20" s="22"/>
      <c r="E20" s="22"/>
      <c r="F20" s="22"/>
      <c r="G20" s="22"/>
      <c r="H20" s="22"/>
      <c r="I20" s="22"/>
    </row>
    <row r="21" spans="1:9">
      <c r="A21" s="8"/>
      <c r="B21" s="8"/>
      <c r="C21" s="8"/>
      <c r="D21" s="8"/>
      <c r="E21" s="8"/>
      <c r="F21" s="9"/>
      <c r="G21" s="9"/>
      <c r="H21" s="9"/>
      <c r="I21" s="9"/>
    </row>
    <row r="22" spans="1:9">
      <c r="A22" s="151"/>
      <c r="B22" s="151"/>
      <c r="C22" s="151"/>
      <c r="D22" s="151"/>
      <c r="E22" s="151"/>
      <c r="F22" s="151"/>
      <c r="G22" s="151"/>
      <c r="H22" s="151"/>
      <c r="I22" s="151"/>
    </row>
    <row r="23" spans="1:9">
      <c r="F23" s="116"/>
    </row>
  </sheetData>
  <mergeCells count="5">
    <mergeCell ref="A22:I22"/>
    <mergeCell ref="A2:I2"/>
    <mergeCell ref="A4:E4"/>
    <mergeCell ref="F4:I4"/>
    <mergeCell ref="A17:E17"/>
  </mergeCells>
  <phoneticPr fontId="7" type="noConversion"/>
  <printOptions horizontalCentered="1"/>
  <pageMargins left="0.78740157480314965" right="0.39370078740157483" top="0.78740157480314965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93"/>
  <sheetViews>
    <sheetView showGridLines="0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2" sqref="A82:M93"/>
    </sheetView>
  </sheetViews>
  <sheetFormatPr defaultRowHeight="12.75"/>
  <cols>
    <col min="1" max="1" width="66.140625" style="66" customWidth="1"/>
    <col min="2" max="2" width="11.42578125" style="1" customWidth="1"/>
    <col min="3" max="3" width="11.5703125" style="1" customWidth="1"/>
    <col min="4" max="5" width="11.28515625" style="1" customWidth="1"/>
    <col min="6" max="6" width="11.85546875" style="1" customWidth="1"/>
    <col min="7" max="7" width="11.42578125" style="1" customWidth="1"/>
    <col min="8" max="8" width="12.42578125" style="1" customWidth="1"/>
    <col min="9" max="9" width="11.7109375" style="1" customWidth="1"/>
    <col min="10" max="10" width="10.5703125" style="1" customWidth="1"/>
    <col min="11" max="11" width="11" style="1" customWidth="1"/>
    <col min="12" max="12" width="11.42578125" style="1" customWidth="1"/>
    <col min="13" max="13" width="12" style="1" customWidth="1"/>
    <col min="14" max="16384" width="9.140625" style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95"/>
      <c r="L1" s="95"/>
      <c r="M1" s="95" t="s">
        <v>144</v>
      </c>
    </row>
    <row r="2" spans="1:13" ht="15.75">
      <c r="A2" s="167" t="s">
        <v>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5.75">
      <c r="A3" s="64"/>
      <c r="B3" s="159" t="s">
        <v>146</v>
      </c>
      <c r="C3" s="159"/>
      <c r="D3" s="159"/>
      <c r="E3" s="159"/>
      <c r="F3" s="159"/>
      <c r="G3" s="159"/>
      <c r="H3" s="159"/>
      <c r="I3" s="78"/>
      <c r="J3" s="78"/>
      <c r="K3" s="78"/>
      <c r="L3" s="78"/>
      <c r="M3" s="78"/>
    </row>
    <row r="4" spans="1:13">
      <c r="A4" s="17"/>
      <c r="B4" s="168" t="s">
        <v>31</v>
      </c>
      <c r="C4" s="168"/>
      <c r="D4" s="168"/>
      <c r="E4" s="168"/>
      <c r="F4" s="168"/>
      <c r="G4" s="168"/>
      <c r="H4" s="168"/>
      <c r="I4" s="17"/>
      <c r="J4" s="17"/>
      <c r="K4" s="17"/>
      <c r="L4" s="17"/>
      <c r="M4" s="17"/>
    </row>
    <row r="5" spans="1:13">
      <c r="A5" s="83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2.75" customHeight="1">
      <c r="A6" s="162" t="s">
        <v>2</v>
      </c>
      <c r="B6" s="152" t="s">
        <v>16</v>
      </c>
      <c r="C6" s="153"/>
      <c r="D6" s="153"/>
      <c r="E6" s="153"/>
      <c r="F6" s="153"/>
      <c r="G6" s="153"/>
      <c r="H6" s="153"/>
      <c r="I6" s="153"/>
      <c r="J6" s="165"/>
      <c r="K6" s="165"/>
      <c r="L6" s="165"/>
      <c r="M6" s="166"/>
    </row>
    <row r="7" spans="1:13">
      <c r="A7" s="163"/>
      <c r="B7" s="74"/>
      <c r="C7" s="99" t="s">
        <v>28</v>
      </c>
      <c r="D7" s="100"/>
      <c r="E7" s="99"/>
      <c r="F7" s="99" t="s">
        <v>36</v>
      </c>
      <c r="G7" s="100"/>
      <c r="H7" s="99"/>
      <c r="I7" s="99" t="s">
        <v>37</v>
      </c>
      <c r="J7" s="100"/>
      <c r="K7" s="99"/>
      <c r="L7" s="99" t="s">
        <v>52</v>
      </c>
      <c r="M7" s="100"/>
    </row>
    <row r="8" spans="1:13" ht="25.5">
      <c r="A8" s="164"/>
      <c r="B8" s="73" t="s">
        <v>17</v>
      </c>
      <c r="C8" s="73" t="s">
        <v>18</v>
      </c>
      <c r="D8" s="73" t="s">
        <v>19</v>
      </c>
      <c r="E8" s="73" t="s">
        <v>17</v>
      </c>
      <c r="F8" s="73" t="s">
        <v>18</v>
      </c>
      <c r="G8" s="73" t="s">
        <v>19</v>
      </c>
      <c r="H8" s="73" t="s">
        <v>17</v>
      </c>
      <c r="I8" s="73" t="s">
        <v>18</v>
      </c>
      <c r="J8" s="73" t="s">
        <v>19</v>
      </c>
      <c r="K8" s="73" t="s">
        <v>17</v>
      </c>
      <c r="L8" s="73" t="s">
        <v>18</v>
      </c>
      <c r="M8" s="73" t="s">
        <v>19</v>
      </c>
    </row>
    <row r="9" spans="1:13">
      <c r="A9" s="7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</row>
    <row r="10" spans="1:13">
      <c r="A10" s="96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66.75" customHeight="1">
      <c r="A11" s="101" t="s">
        <v>74</v>
      </c>
      <c r="B11" s="15">
        <v>1</v>
      </c>
      <c r="C11" s="15"/>
      <c r="D11" s="15"/>
      <c r="E11" s="15">
        <v>1</v>
      </c>
      <c r="F11" s="15"/>
      <c r="G11" s="15"/>
      <c r="H11" s="15">
        <v>1</v>
      </c>
      <c r="I11" s="15"/>
      <c r="J11" s="15"/>
      <c r="K11" s="15">
        <v>1</v>
      </c>
      <c r="L11" s="15"/>
      <c r="M11" s="15"/>
    </row>
    <row r="12" spans="1:13" ht="63.75">
      <c r="A12" s="101" t="s">
        <v>75</v>
      </c>
      <c r="B12" s="15">
        <v>1</v>
      </c>
      <c r="C12" s="15"/>
      <c r="D12" s="15"/>
      <c r="E12" s="15">
        <v>1</v>
      </c>
      <c r="F12" s="15"/>
      <c r="G12" s="15"/>
      <c r="H12" s="15">
        <v>1</v>
      </c>
      <c r="I12" s="15"/>
      <c r="J12" s="15"/>
      <c r="K12" s="15">
        <v>1</v>
      </c>
      <c r="L12" s="15"/>
      <c r="M12" s="15"/>
    </row>
    <row r="13" spans="1:13" ht="25.5">
      <c r="A13" s="101" t="s">
        <v>112</v>
      </c>
      <c r="B13" s="15">
        <v>22</v>
      </c>
      <c r="C13" s="15"/>
      <c r="D13" s="15"/>
      <c r="E13" s="15">
        <v>22</v>
      </c>
      <c r="F13" s="15"/>
      <c r="G13" s="15"/>
      <c r="H13" s="15">
        <v>22</v>
      </c>
      <c r="I13" s="15"/>
      <c r="J13" s="15"/>
      <c r="K13" s="15">
        <v>22</v>
      </c>
      <c r="L13" s="15"/>
      <c r="M13" s="15"/>
    </row>
    <row r="14" spans="1:13" ht="38.25">
      <c r="A14" s="65" t="s">
        <v>113</v>
      </c>
      <c r="B14" s="15">
        <v>14</v>
      </c>
      <c r="C14" s="15"/>
      <c r="D14" s="15"/>
      <c r="E14" s="15">
        <v>14</v>
      </c>
      <c r="F14" s="15"/>
      <c r="G14" s="15"/>
      <c r="H14" s="15">
        <v>14</v>
      </c>
      <c r="I14" s="15"/>
      <c r="J14" s="15"/>
      <c r="K14" s="15">
        <v>14</v>
      </c>
      <c r="L14" s="15"/>
      <c r="M14" s="15"/>
    </row>
    <row r="15" spans="1:13" ht="25.5">
      <c r="A15" s="102" t="s">
        <v>114</v>
      </c>
      <c r="B15" s="15">
        <v>14</v>
      </c>
      <c r="C15" s="15"/>
      <c r="D15" s="15"/>
      <c r="E15" s="15">
        <v>16</v>
      </c>
      <c r="F15" s="15"/>
      <c r="G15" s="15"/>
      <c r="H15" s="15">
        <v>16</v>
      </c>
      <c r="I15" s="15"/>
      <c r="J15" s="15"/>
      <c r="K15" s="15">
        <v>16</v>
      </c>
      <c r="L15" s="15"/>
      <c r="M15" s="15"/>
    </row>
    <row r="16" spans="1:13" ht="38.25">
      <c r="A16" s="65" t="s">
        <v>116</v>
      </c>
      <c r="B16" s="15">
        <v>18</v>
      </c>
      <c r="C16" s="15"/>
      <c r="D16" s="15"/>
      <c r="E16" s="15">
        <v>17</v>
      </c>
      <c r="F16" s="15"/>
      <c r="G16" s="15"/>
      <c r="H16" s="15">
        <v>17</v>
      </c>
      <c r="I16" s="15"/>
      <c r="J16" s="15"/>
      <c r="K16" s="15">
        <v>17</v>
      </c>
      <c r="L16" s="15"/>
      <c r="M16" s="15"/>
    </row>
    <row r="17" spans="1:13" ht="38.25">
      <c r="A17" s="65" t="s">
        <v>119</v>
      </c>
      <c r="B17" s="15">
        <v>19</v>
      </c>
      <c r="C17" s="15"/>
      <c r="D17" s="15"/>
      <c r="E17" s="15">
        <v>21</v>
      </c>
      <c r="F17" s="15"/>
      <c r="G17" s="15"/>
      <c r="H17" s="15">
        <v>21</v>
      </c>
      <c r="I17" s="15"/>
      <c r="J17" s="15"/>
      <c r="K17" s="15">
        <v>21</v>
      </c>
      <c r="L17" s="15"/>
      <c r="M17" s="15"/>
    </row>
    <row r="18" spans="1:13" ht="30.75" customHeight="1">
      <c r="A18" s="65" t="s">
        <v>120</v>
      </c>
      <c r="B18" s="15">
        <v>4</v>
      </c>
      <c r="C18" s="15"/>
      <c r="D18" s="15"/>
      <c r="E18" s="15">
        <v>4</v>
      </c>
      <c r="F18" s="15"/>
      <c r="G18" s="15"/>
      <c r="H18" s="15">
        <v>4</v>
      </c>
      <c r="I18" s="15"/>
      <c r="J18" s="15"/>
      <c r="K18" s="15">
        <v>4</v>
      </c>
      <c r="L18" s="15"/>
      <c r="M18" s="15"/>
    </row>
    <row r="19" spans="1:13" ht="25.5">
      <c r="A19" s="65" t="s">
        <v>121</v>
      </c>
      <c r="B19" s="15">
        <v>1</v>
      </c>
      <c r="C19" s="15"/>
      <c r="D19" s="15"/>
      <c r="E19" s="15">
        <v>1</v>
      </c>
      <c r="F19" s="15"/>
      <c r="G19" s="15"/>
      <c r="H19" s="15">
        <v>1</v>
      </c>
      <c r="I19" s="15"/>
      <c r="J19" s="15"/>
      <c r="K19" s="15">
        <v>1</v>
      </c>
      <c r="L19" s="15"/>
      <c r="M19" s="15"/>
    </row>
    <row r="20" spans="1:13" ht="25.5">
      <c r="A20" s="97" t="s">
        <v>122</v>
      </c>
      <c r="B20" s="15">
        <v>17</v>
      </c>
      <c r="C20" s="15"/>
      <c r="D20" s="15"/>
      <c r="E20" s="15">
        <v>17</v>
      </c>
      <c r="F20" s="15"/>
      <c r="G20" s="15"/>
      <c r="H20" s="15">
        <v>17</v>
      </c>
      <c r="I20" s="15"/>
      <c r="J20" s="15"/>
      <c r="K20" s="15">
        <v>17</v>
      </c>
      <c r="L20" s="15"/>
      <c r="M20" s="15"/>
    </row>
    <row r="21" spans="1:13" ht="38.25">
      <c r="A21" s="97" t="s">
        <v>123</v>
      </c>
      <c r="B21" s="15">
        <v>14</v>
      </c>
      <c r="C21" s="15"/>
      <c r="D21" s="15"/>
      <c r="E21" s="15">
        <v>14</v>
      </c>
      <c r="F21" s="15"/>
      <c r="G21" s="15"/>
      <c r="H21" s="15">
        <v>14</v>
      </c>
      <c r="I21" s="15"/>
      <c r="J21" s="15"/>
      <c r="K21" s="15">
        <v>14</v>
      </c>
      <c r="L21" s="15"/>
      <c r="M21" s="15"/>
    </row>
    <row r="22" spans="1:13" ht="51">
      <c r="A22" s="24" t="s">
        <v>124</v>
      </c>
      <c r="B22" s="15">
        <v>2</v>
      </c>
      <c r="C22" s="15"/>
      <c r="D22" s="15"/>
      <c r="E22" s="15">
        <v>2</v>
      </c>
      <c r="F22" s="15"/>
      <c r="G22" s="15"/>
      <c r="H22" s="15">
        <v>2</v>
      </c>
      <c r="I22" s="15"/>
      <c r="J22" s="15"/>
      <c r="K22" s="15">
        <v>2</v>
      </c>
      <c r="L22" s="15"/>
      <c r="M22" s="15"/>
    </row>
    <row r="23" spans="1:13" ht="25.5">
      <c r="A23" s="97" t="s">
        <v>125</v>
      </c>
      <c r="B23" s="15">
        <v>3</v>
      </c>
      <c r="C23" s="15"/>
      <c r="D23" s="15"/>
      <c r="E23" s="15">
        <v>3</v>
      </c>
      <c r="F23" s="15"/>
      <c r="G23" s="15"/>
      <c r="H23" s="15">
        <v>3</v>
      </c>
      <c r="I23" s="15"/>
      <c r="J23" s="15"/>
      <c r="K23" s="15">
        <v>3</v>
      </c>
      <c r="L23" s="15"/>
      <c r="M23" s="15"/>
    </row>
    <row r="24" spans="1:13" ht="36" customHeight="1">
      <c r="A24" s="65" t="s">
        <v>126</v>
      </c>
      <c r="B24" s="15">
        <v>4</v>
      </c>
      <c r="C24" s="15"/>
      <c r="D24" s="15"/>
      <c r="E24" s="15">
        <v>4</v>
      </c>
      <c r="F24" s="15"/>
      <c r="G24" s="15"/>
      <c r="H24" s="15">
        <v>4</v>
      </c>
      <c r="I24" s="15"/>
      <c r="J24" s="15"/>
      <c r="K24" s="15">
        <v>4</v>
      </c>
      <c r="L24" s="15"/>
      <c r="M24" s="15"/>
    </row>
    <row r="25" spans="1:13" ht="30.75" customHeight="1">
      <c r="A25" s="101" t="s">
        <v>73</v>
      </c>
      <c r="B25" s="15">
        <v>1</v>
      </c>
      <c r="C25" s="15"/>
      <c r="D25" s="15"/>
      <c r="E25" s="15">
        <v>1</v>
      </c>
      <c r="F25" s="15"/>
      <c r="G25" s="15"/>
      <c r="H25" s="15">
        <v>1</v>
      </c>
      <c r="I25" s="15"/>
      <c r="J25" s="15"/>
      <c r="K25" s="15">
        <v>1</v>
      </c>
      <c r="L25" s="15"/>
      <c r="M25" s="15"/>
    </row>
    <row r="26" spans="1:13" ht="25.5">
      <c r="A26" s="97" t="s">
        <v>127</v>
      </c>
      <c r="B26" s="15">
        <v>2</v>
      </c>
      <c r="C26" s="15"/>
      <c r="D26" s="15"/>
      <c r="E26" s="15">
        <v>2</v>
      </c>
      <c r="F26" s="15"/>
      <c r="G26" s="15"/>
      <c r="H26" s="15">
        <v>2</v>
      </c>
      <c r="I26" s="15"/>
      <c r="J26" s="15"/>
      <c r="K26" s="15">
        <v>2</v>
      </c>
      <c r="L26" s="15"/>
      <c r="M26" s="15"/>
    </row>
    <row r="27" spans="1:13" ht="25.5">
      <c r="A27" s="97" t="s">
        <v>128</v>
      </c>
      <c r="B27" s="15">
        <v>2</v>
      </c>
      <c r="C27" s="15"/>
      <c r="D27" s="15"/>
      <c r="E27" s="15">
        <v>2</v>
      </c>
      <c r="F27" s="15"/>
      <c r="G27" s="15"/>
      <c r="H27" s="15">
        <v>2</v>
      </c>
      <c r="I27" s="15"/>
      <c r="J27" s="15"/>
      <c r="K27" s="15">
        <v>2</v>
      </c>
      <c r="L27" s="15"/>
      <c r="M27" s="15"/>
    </row>
    <row r="28" spans="1:13" ht="25.5">
      <c r="A28" s="65" t="s">
        <v>129</v>
      </c>
      <c r="B28" s="15">
        <v>2</v>
      </c>
      <c r="C28" s="15"/>
      <c r="D28" s="15"/>
      <c r="E28" s="15">
        <v>2</v>
      </c>
      <c r="F28" s="15"/>
      <c r="G28" s="15"/>
      <c r="H28" s="15">
        <v>2</v>
      </c>
      <c r="I28" s="15"/>
      <c r="J28" s="15"/>
      <c r="K28" s="15">
        <v>2</v>
      </c>
      <c r="L28" s="15"/>
      <c r="M28" s="15"/>
    </row>
    <row r="29" spans="1:13">
      <c r="A29" s="102" t="s">
        <v>130</v>
      </c>
      <c r="B29" s="15">
        <v>13</v>
      </c>
      <c r="C29" s="15"/>
      <c r="D29" s="15"/>
      <c r="E29" s="15">
        <v>13</v>
      </c>
      <c r="F29" s="15"/>
      <c r="G29" s="15"/>
      <c r="H29" s="15">
        <v>13</v>
      </c>
      <c r="I29" s="15"/>
      <c r="J29" s="15"/>
      <c r="K29" s="15">
        <v>13</v>
      </c>
      <c r="L29" s="15"/>
      <c r="M29" s="15"/>
    </row>
    <row r="30" spans="1:13">
      <c r="A30" s="103" t="s">
        <v>76</v>
      </c>
      <c r="B30" s="15">
        <v>16</v>
      </c>
      <c r="C30" s="15"/>
      <c r="D30" s="15"/>
      <c r="E30" s="15">
        <v>16</v>
      </c>
      <c r="F30" s="15"/>
      <c r="G30" s="15"/>
      <c r="H30" s="15">
        <v>16</v>
      </c>
      <c r="I30" s="15"/>
      <c r="J30" s="15"/>
      <c r="K30" s="15">
        <v>16</v>
      </c>
      <c r="L30" s="15"/>
      <c r="M30" s="15"/>
    </row>
    <row r="31" spans="1:13">
      <c r="A31" s="65" t="s">
        <v>141</v>
      </c>
      <c r="B31" s="15">
        <v>2</v>
      </c>
      <c r="C31" s="15"/>
      <c r="D31" s="15"/>
      <c r="E31" s="15">
        <v>2</v>
      </c>
      <c r="F31" s="15"/>
      <c r="G31" s="15"/>
      <c r="H31" s="15">
        <v>2</v>
      </c>
      <c r="I31" s="15"/>
      <c r="J31" s="15"/>
      <c r="K31" s="15">
        <v>2</v>
      </c>
      <c r="L31" s="15"/>
      <c r="M31" s="15"/>
    </row>
    <row r="32" spans="1:13">
      <c r="A32" s="65" t="s">
        <v>131</v>
      </c>
      <c r="B32" s="15">
        <v>2</v>
      </c>
      <c r="C32" s="15"/>
      <c r="D32" s="15"/>
      <c r="E32" s="15">
        <v>2</v>
      </c>
      <c r="F32" s="15"/>
      <c r="G32" s="15"/>
      <c r="H32" s="15">
        <v>2</v>
      </c>
      <c r="I32" s="15"/>
      <c r="J32" s="15"/>
      <c r="K32" s="15">
        <v>2</v>
      </c>
      <c r="L32" s="15"/>
      <c r="M32" s="15"/>
    </row>
    <row r="33" spans="1:13" ht="25.5">
      <c r="A33" s="127" t="s">
        <v>83</v>
      </c>
      <c r="B33" s="15">
        <v>20</v>
      </c>
      <c r="C33" s="15">
        <v>14</v>
      </c>
      <c r="D33" s="15"/>
      <c r="E33" s="15">
        <v>21</v>
      </c>
      <c r="F33" s="15">
        <v>14</v>
      </c>
      <c r="G33" s="15"/>
      <c r="H33" s="15">
        <v>21</v>
      </c>
      <c r="I33" s="15">
        <v>14</v>
      </c>
      <c r="J33" s="15"/>
      <c r="K33" s="15">
        <v>21</v>
      </c>
      <c r="L33" s="15">
        <v>14</v>
      </c>
      <c r="M33" s="15"/>
    </row>
    <row r="34" spans="1:13" ht="25.5">
      <c r="A34" s="127" t="s">
        <v>87</v>
      </c>
      <c r="B34" s="15">
        <v>14</v>
      </c>
      <c r="C34" s="15">
        <v>15</v>
      </c>
      <c r="D34" s="15"/>
      <c r="E34" s="15">
        <v>15</v>
      </c>
      <c r="F34" s="15">
        <v>14</v>
      </c>
      <c r="G34" s="15"/>
      <c r="H34" s="15">
        <v>15</v>
      </c>
      <c r="I34" s="15">
        <v>14</v>
      </c>
      <c r="J34" s="15"/>
      <c r="K34" s="15">
        <v>15</v>
      </c>
      <c r="L34" s="15">
        <v>14</v>
      </c>
      <c r="M34" s="15"/>
    </row>
    <row r="35" spans="1:13" ht="38.25">
      <c r="A35" s="127" t="s">
        <v>88</v>
      </c>
      <c r="B35" s="15">
        <v>7</v>
      </c>
      <c r="C35" s="15">
        <v>6</v>
      </c>
      <c r="D35" s="15"/>
      <c r="E35" s="15">
        <v>5</v>
      </c>
      <c r="F35" s="15">
        <v>7</v>
      </c>
      <c r="G35" s="15"/>
      <c r="H35" s="15">
        <v>5</v>
      </c>
      <c r="I35" s="15">
        <v>7</v>
      </c>
      <c r="J35" s="15"/>
      <c r="K35" s="15">
        <v>5</v>
      </c>
      <c r="L35" s="15">
        <v>7</v>
      </c>
      <c r="M35" s="15"/>
    </row>
    <row r="36" spans="1:13">
      <c r="A36" s="127" t="s">
        <v>131</v>
      </c>
      <c r="B36" s="15">
        <v>1</v>
      </c>
      <c r="C36" s="15">
        <v>0</v>
      </c>
      <c r="D36" s="15"/>
      <c r="E36" s="15">
        <v>1</v>
      </c>
      <c r="F36" s="15">
        <v>0</v>
      </c>
      <c r="G36" s="15"/>
      <c r="H36" s="15">
        <v>1</v>
      </c>
      <c r="I36" s="15">
        <v>0</v>
      </c>
      <c r="J36" s="15"/>
      <c r="K36" s="15">
        <v>1</v>
      </c>
      <c r="L36" s="15">
        <v>0</v>
      </c>
      <c r="M36" s="15"/>
    </row>
    <row r="37" spans="1:13" ht="25.5">
      <c r="A37" s="20" t="s">
        <v>39</v>
      </c>
      <c r="B37" s="15"/>
      <c r="C37" s="15">
        <v>1</v>
      </c>
      <c r="D37" s="15"/>
      <c r="E37" s="15"/>
      <c r="F37" s="15">
        <v>1</v>
      </c>
      <c r="G37" s="15"/>
      <c r="H37" s="15"/>
      <c r="I37" s="15">
        <v>1</v>
      </c>
      <c r="J37" s="15"/>
      <c r="K37" s="15"/>
      <c r="L37" s="15">
        <v>1</v>
      </c>
      <c r="M37" s="15"/>
    </row>
    <row r="38" spans="1:13" ht="25.5">
      <c r="A38" s="20" t="s">
        <v>42</v>
      </c>
      <c r="B38" s="15"/>
      <c r="C38" s="15">
        <v>1</v>
      </c>
      <c r="D38" s="15"/>
      <c r="E38" s="15"/>
      <c r="F38" s="15">
        <v>1</v>
      </c>
      <c r="G38" s="15"/>
      <c r="H38" s="15"/>
      <c r="I38" s="15">
        <v>1</v>
      </c>
      <c r="J38" s="15"/>
      <c r="K38" s="15"/>
      <c r="L38" s="15">
        <v>1</v>
      </c>
      <c r="M38" s="15"/>
    </row>
    <row r="39" spans="1:13" ht="12.75" hidden="1" customHeight="1">
      <c r="A39" s="117" t="s">
        <v>93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25.5">
      <c r="A40" s="117" t="s">
        <v>93</v>
      </c>
      <c r="B40" s="15"/>
      <c r="C40" s="15"/>
      <c r="D40" s="15"/>
      <c r="E40" s="15">
        <v>1</v>
      </c>
      <c r="F40" s="15"/>
      <c r="G40" s="15"/>
      <c r="H40" s="15">
        <v>1</v>
      </c>
      <c r="I40" s="15"/>
      <c r="J40" s="15"/>
      <c r="K40" s="15">
        <v>1</v>
      </c>
      <c r="L40" s="15"/>
      <c r="M40" s="15"/>
    </row>
    <row r="41" spans="1:13" hidden="1">
      <c r="A41" s="118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24.75" hidden="1" customHeight="1">
      <c r="A42" s="11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25.5">
      <c r="A43" s="77" t="s">
        <v>90</v>
      </c>
      <c r="B43" s="15"/>
      <c r="C43" s="15"/>
      <c r="D43" s="15"/>
      <c r="E43" s="15">
        <v>1</v>
      </c>
      <c r="F43" s="15"/>
      <c r="G43" s="15"/>
      <c r="H43" s="15">
        <v>1</v>
      </c>
      <c r="I43" s="15"/>
      <c r="J43" s="15"/>
      <c r="K43" s="15">
        <v>1</v>
      </c>
      <c r="L43" s="15"/>
      <c r="M43" s="15"/>
    </row>
    <row r="44" spans="1:13" ht="12" hidden="1" customHeight="1">
      <c r="A44" s="7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5.25" hidden="1" customHeight="1">
      <c r="A45" s="7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12.75" hidden="1" customHeight="1">
      <c r="A46" s="7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2.75" hidden="1" customHeight="1">
      <c r="A47" s="7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75" hidden="1" customHeight="1">
      <c r="A48" s="117" t="s">
        <v>94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25.5">
      <c r="A49" s="117" t="s">
        <v>94</v>
      </c>
      <c r="B49" s="15">
        <v>1</v>
      </c>
      <c r="C49" s="15"/>
      <c r="D49" s="15"/>
      <c r="E49" s="15">
        <v>1</v>
      </c>
      <c r="F49" s="15"/>
      <c r="G49" s="15"/>
      <c r="H49" s="15">
        <v>1</v>
      </c>
      <c r="I49" s="15"/>
      <c r="J49" s="15"/>
      <c r="K49" s="15">
        <v>1</v>
      </c>
      <c r="L49" s="15"/>
      <c r="M49" s="15"/>
    </row>
    <row r="50" spans="1:13" hidden="1">
      <c r="A50" s="118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idden="1">
      <c r="A51" s="118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idden="1">
      <c r="A52" s="11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2.75" hidden="1" customHeight="1">
      <c r="A53" s="117" t="s">
        <v>97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25.5">
      <c r="A54" s="117" t="s">
        <v>97</v>
      </c>
      <c r="B54" s="15">
        <v>1</v>
      </c>
      <c r="C54" s="15"/>
      <c r="D54" s="15"/>
      <c r="E54" s="15">
        <v>1</v>
      </c>
      <c r="F54" s="15"/>
      <c r="G54" s="15"/>
      <c r="H54" s="15">
        <v>1</v>
      </c>
      <c r="I54" s="15"/>
      <c r="J54" s="15"/>
      <c r="K54" s="15">
        <v>1</v>
      </c>
      <c r="L54" s="15"/>
      <c r="M54" s="15"/>
    </row>
    <row r="55" spans="1:13" hidden="1">
      <c r="A55" s="118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idden="1">
      <c r="A56" s="118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idden="1">
      <c r="A57" s="11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25.5">
      <c r="A58" s="20" t="s">
        <v>99</v>
      </c>
      <c r="B58" s="15">
        <v>1</v>
      </c>
      <c r="C58" s="15"/>
      <c r="D58" s="15"/>
      <c r="E58" s="15">
        <v>1</v>
      </c>
      <c r="F58" s="15"/>
      <c r="G58" s="15"/>
      <c r="H58" s="15">
        <v>1</v>
      </c>
      <c r="I58" s="15"/>
      <c r="J58" s="15"/>
      <c r="K58" s="15">
        <v>1</v>
      </c>
      <c r="L58" s="15"/>
      <c r="M58" s="15"/>
    </row>
    <row r="59" spans="1:13" ht="25.5">
      <c r="A59" s="63" t="s">
        <v>100</v>
      </c>
      <c r="B59" s="15">
        <v>1</v>
      </c>
      <c r="C59" s="15"/>
      <c r="D59" s="15"/>
      <c r="E59" s="15">
        <v>1</v>
      </c>
      <c r="F59" s="15"/>
      <c r="G59" s="15"/>
      <c r="H59" s="15">
        <v>1</v>
      </c>
      <c r="I59" s="15"/>
      <c r="J59" s="15"/>
      <c r="K59" s="15">
        <v>1</v>
      </c>
      <c r="L59" s="15"/>
      <c r="M59" s="15"/>
    </row>
    <row r="60" spans="1:13" ht="25.5">
      <c r="A60" s="63" t="s">
        <v>99</v>
      </c>
      <c r="B60" s="15">
        <v>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25.5">
      <c r="A61" s="63" t="s">
        <v>100</v>
      </c>
      <c r="B61" s="15">
        <v>1</v>
      </c>
      <c r="C61" s="15"/>
      <c r="D61" s="15"/>
      <c r="E61" s="15">
        <v>1</v>
      </c>
      <c r="F61" s="15"/>
      <c r="G61" s="15"/>
      <c r="H61" s="15">
        <v>1</v>
      </c>
      <c r="I61" s="15"/>
      <c r="J61" s="15"/>
      <c r="K61" s="15">
        <v>1</v>
      </c>
      <c r="L61" s="15"/>
      <c r="M61" s="15"/>
    </row>
    <row r="62" spans="1:13" ht="25.5">
      <c r="A62" s="63" t="s">
        <v>101</v>
      </c>
      <c r="B62" s="15">
        <v>1</v>
      </c>
      <c r="C62" s="15"/>
      <c r="D62" s="15"/>
      <c r="E62" s="15">
        <v>1</v>
      </c>
      <c r="F62" s="15"/>
      <c r="G62" s="15"/>
      <c r="H62" s="15">
        <v>1</v>
      </c>
      <c r="I62" s="15"/>
      <c r="J62" s="15"/>
      <c r="K62" s="15">
        <v>1</v>
      </c>
      <c r="L62" s="15"/>
      <c r="M62" s="15"/>
    </row>
    <row r="63" spans="1:13">
      <c r="A63" s="96" t="s">
        <v>14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82.5" customHeight="1">
      <c r="A64" s="65" t="s">
        <v>69</v>
      </c>
      <c r="B64" s="15">
        <v>3</v>
      </c>
      <c r="C64" s="15"/>
      <c r="D64" s="15"/>
      <c r="E64" s="15">
        <v>3</v>
      </c>
      <c r="F64" s="15"/>
      <c r="G64" s="15"/>
      <c r="H64" s="15">
        <v>3</v>
      </c>
      <c r="I64" s="15"/>
      <c r="J64" s="15"/>
      <c r="K64" s="15">
        <v>3</v>
      </c>
      <c r="L64" s="15"/>
      <c r="M64" s="15"/>
    </row>
    <row r="65" spans="1:13" ht="43.5" customHeight="1">
      <c r="A65" s="65" t="s">
        <v>136</v>
      </c>
      <c r="B65" s="15">
        <v>1</v>
      </c>
      <c r="C65" s="15"/>
      <c r="D65" s="15"/>
      <c r="E65" s="15">
        <v>1</v>
      </c>
      <c r="F65" s="15"/>
      <c r="G65" s="15"/>
      <c r="H65" s="15">
        <v>1</v>
      </c>
      <c r="I65" s="15"/>
      <c r="J65" s="15"/>
      <c r="K65" s="15">
        <v>1</v>
      </c>
      <c r="L65" s="15"/>
      <c r="M65" s="15"/>
    </row>
    <row r="66" spans="1:13" ht="34.5" customHeight="1">
      <c r="A66" s="65" t="s">
        <v>138</v>
      </c>
      <c r="B66" s="15">
        <v>1</v>
      </c>
      <c r="C66" s="15"/>
      <c r="D66" s="15"/>
      <c r="E66" s="15">
        <v>1</v>
      </c>
      <c r="F66" s="15"/>
      <c r="G66" s="15"/>
      <c r="H66" s="15">
        <v>1</v>
      </c>
      <c r="I66" s="15"/>
      <c r="J66" s="15"/>
      <c r="K66" s="15">
        <v>1</v>
      </c>
      <c r="L66" s="15"/>
      <c r="M66" s="15"/>
    </row>
    <row r="67" spans="1:13" ht="25.5">
      <c r="A67" s="20" t="s">
        <v>44</v>
      </c>
      <c r="B67" s="15"/>
      <c r="C67" s="15">
        <v>1</v>
      </c>
      <c r="D67" s="15"/>
      <c r="E67" s="15"/>
      <c r="F67" s="15">
        <v>1</v>
      </c>
      <c r="G67" s="15"/>
      <c r="H67" s="15"/>
      <c r="I67" s="15">
        <v>1</v>
      </c>
      <c r="J67" s="15"/>
      <c r="K67" s="15"/>
      <c r="L67" s="15">
        <v>1</v>
      </c>
      <c r="M67" s="15"/>
    </row>
    <row r="68" spans="1:13">
      <c r="A68" s="20" t="s">
        <v>43</v>
      </c>
      <c r="B68" s="15"/>
      <c r="C68" s="15">
        <v>1</v>
      </c>
      <c r="D68" s="15"/>
      <c r="E68" s="15"/>
      <c r="F68" s="15">
        <v>1</v>
      </c>
      <c r="G68" s="15"/>
      <c r="H68" s="15"/>
      <c r="I68" s="15">
        <v>1</v>
      </c>
      <c r="J68" s="15"/>
      <c r="K68" s="15"/>
      <c r="L68" s="15">
        <v>1</v>
      </c>
      <c r="M68" s="15"/>
    </row>
    <row r="69" spans="1:13" ht="38.25">
      <c r="A69" s="63" t="s">
        <v>104</v>
      </c>
      <c r="B69" s="15">
        <v>1</v>
      </c>
      <c r="C69" s="15"/>
      <c r="D69" s="15"/>
      <c r="E69" s="15">
        <v>1</v>
      </c>
      <c r="F69" s="15"/>
      <c r="G69" s="15"/>
      <c r="H69" s="15">
        <v>1</v>
      </c>
      <c r="I69" s="15"/>
      <c r="J69" s="15"/>
      <c r="K69" s="15">
        <v>1</v>
      </c>
      <c r="L69" s="15"/>
      <c r="M69" s="15"/>
    </row>
    <row r="70" spans="1:13" ht="63.75">
      <c r="A70" s="126" t="s">
        <v>105</v>
      </c>
      <c r="B70" s="15">
        <v>1</v>
      </c>
      <c r="C70" s="15"/>
      <c r="D70" s="15"/>
      <c r="E70" s="15">
        <v>1</v>
      </c>
      <c r="F70" s="15"/>
      <c r="G70" s="15"/>
      <c r="H70" s="15">
        <v>1</v>
      </c>
      <c r="I70" s="15"/>
      <c r="J70" s="15"/>
      <c r="K70" s="15">
        <v>1</v>
      </c>
      <c r="L70" s="15"/>
      <c r="M70" s="15"/>
    </row>
    <row r="71" spans="1:13">
      <c r="A71" s="63" t="s">
        <v>106</v>
      </c>
      <c r="B71" s="15">
        <v>1</v>
      </c>
      <c r="C71" s="15"/>
      <c r="D71" s="15"/>
      <c r="E71" s="15">
        <v>1</v>
      </c>
      <c r="F71" s="15"/>
      <c r="G71" s="15"/>
      <c r="H71" s="15">
        <v>1</v>
      </c>
      <c r="I71" s="15"/>
      <c r="J71" s="15"/>
      <c r="K71" s="15">
        <v>1</v>
      </c>
      <c r="L71" s="15"/>
      <c r="M71" s="15"/>
    </row>
    <row r="72" spans="1:13" ht="25.5">
      <c r="A72" s="63" t="s">
        <v>108</v>
      </c>
      <c r="B72" s="15">
        <v>1</v>
      </c>
      <c r="C72" s="15"/>
      <c r="D72" s="15"/>
      <c r="E72" s="15">
        <v>1</v>
      </c>
      <c r="F72" s="15"/>
      <c r="G72" s="15"/>
      <c r="H72" s="15">
        <v>1</v>
      </c>
      <c r="I72" s="15"/>
      <c r="J72" s="15"/>
      <c r="K72" s="15">
        <v>1</v>
      </c>
      <c r="L72" s="15"/>
      <c r="M72" s="15"/>
    </row>
    <row r="73" spans="1:13" ht="25.5">
      <c r="A73" s="63" t="s">
        <v>108</v>
      </c>
      <c r="B73" s="15">
        <v>1</v>
      </c>
      <c r="C73" s="15"/>
      <c r="D73" s="15"/>
      <c r="E73" s="15">
        <v>1</v>
      </c>
      <c r="F73" s="15"/>
      <c r="G73" s="15"/>
      <c r="H73" s="15">
        <v>1</v>
      </c>
      <c r="I73" s="15"/>
      <c r="J73" s="15"/>
      <c r="K73" s="15">
        <v>1</v>
      </c>
      <c r="L73" s="15"/>
      <c r="M73" s="15"/>
    </row>
    <row r="74" spans="1:13" ht="25.5">
      <c r="A74" s="63" t="s">
        <v>111</v>
      </c>
      <c r="B74" s="15">
        <v>1</v>
      </c>
      <c r="C74" s="15"/>
      <c r="D74" s="15"/>
      <c r="E74" s="15">
        <v>1</v>
      </c>
      <c r="F74" s="15"/>
      <c r="G74" s="15"/>
      <c r="H74" s="15">
        <v>1</v>
      </c>
      <c r="I74" s="15"/>
      <c r="J74" s="15"/>
      <c r="K74" s="15">
        <v>1</v>
      </c>
      <c r="L74" s="15"/>
      <c r="M74" s="15"/>
    </row>
    <row r="75" spans="1:13" ht="63.75">
      <c r="A75" s="126" t="s">
        <v>69</v>
      </c>
      <c r="B75" s="15">
        <v>1</v>
      </c>
      <c r="C75" s="15"/>
      <c r="D75" s="15"/>
      <c r="E75" s="15">
        <v>1</v>
      </c>
      <c r="F75" s="15"/>
      <c r="G75" s="15"/>
      <c r="H75" s="15">
        <v>1</v>
      </c>
      <c r="I75" s="15"/>
      <c r="J75" s="15"/>
      <c r="K75" s="15">
        <v>1</v>
      </c>
      <c r="L75" s="15"/>
      <c r="M75" s="15"/>
    </row>
    <row r="76" spans="1:13" ht="51">
      <c r="A76" s="63" t="s">
        <v>142</v>
      </c>
      <c r="B76" s="15">
        <v>1</v>
      </c>
      <c r="C76" s="15"/>
      <c r="D76" s="15"/>
      <c r="E76" s="15">
        <v>1</v>
      </c>
      <c r="F76" s="15"/>
      <c r="G76" s="15"/>
      <c r="H76" s="15">
        <v>1</v>
      </c>
      <c r="I76" s="15"/>
      <c r="J76" s="15"/>
      <c r="K76" s="15">
        <v>1</v>
      </c>
      <c r="L76" s="15"/>
      <c r="M76" s="15"/>
    </row>
    <row r="77" spans="1:13" ht="63.75">
      <c r="A77" s="24" t="s">
        <v>77</v>
      </c>
      <c r="B77" s="15"/>
      <c r="C77" s="15">
        <v>1</v>
      </c>
      <c r="D77" s="15"/>
      <c r="E77" s="15"/>
      <c r="F77" s="15">
        <v>1</v>
      </c>
      <c r="G77" s="15"/>
      <c r="H77" s="15"/>
      <c r="I77" s="15">
        <v>1</v>
      </c>
      <c r="J77" s="15"/>
      <c r="K77" s="15"/>
      <c r="L77" s="15">
        <v>1</v>
      </c>
      <c r="M77" s="15"/>
    </row>
    <row r="78" spans="1:13" ht="51">
      <c r="A78" s="24" t="s">
        <v>79</v>
      </c>
      <c r="B78" s="15"/>
      <c r="C78" s="15">
        <v>1</v>
      </c>
      <c r="D78" s="15"/>
      <c r="E78" s="15"/>
      <c r="F78" s="15">
        <v>1</v>
      </c>
      <c r="G78" s="15"/>
      <c r="H78" s="15"/>
      <c r="I78" s="15">
        <v>1</v>
      </c>
      <c r="J78" s="15"/>
      <c r="K78" s="15"/>
      <c r="L78" s="15">
        <v>1</v>
      </c>
      <c r="M78" s="15"/>
    </row>
    <row r="79" spans="1:13" ht="38.25">
      <c r="A79" s="24" t="s">
        <v>81</v>
      </c>
      <c r="B79" s="15"/>
      <c r="C79" s="15">
        <v>1</v>
      </c>
      <c r="D79" s="15"/>
      <c r="E79" s="15"/>
      <c r="F79" s="15">
        <v>1</v>
      </c>
      <c r="G79" s="15"/>
      <c r="H79" s="15"/>
      <c r="I79" s="15">
        <v>1</v>
      </c>
      <c r="J79" s="15"/>
      <c r="K79" s="15"/>
      <c r="L79" s="15">
        <v>1</v>
      </c>
      <c r="M79" s="15"/>
    </row>
    <row r="80" spans="1:13" ht="25.5">
      <c r="A80" s="98" t="s">
        <v>147</v>
      </c>
      <c r="B80" s="15">
        <v>69</v>
      </c>
      <c r="C80" s="15">
        <v>16</v>
      </c>
      <c r="D80" s="15">
        <v>0</v>
      </c>
      <c r="E80" s="15">
        <v>70</v>
      </c>
      <c r="F80" s="15">
        <v>17</v>
      </c>
      <c r="G80" s="15">
        <v>0</v>
      </c>
      <c r="H80" s="15">
        <v>70</v>
      </c>
      <c r="I80" s="15">
        <v>17</v>
      </c>
      <c r="J80" s="15">
        <v>0</v>
      </c>
      <c r="K80" s="15">
        <v>70</v>
      </c>
      <c r="L80" s="15">
        <v>17</v>
      </c>
      <c r="M80" s="15">
        <v>0</v>
      </c>
    </row>
    <row r="81" spans="1:18">
      <c r="I81" s="7"/>
      <c r="M81" s="7"/>
    </row>
    <row r="82" spans="1:18" s="14" customFormat="1" hidden="1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</row>
    <row r="83" spans="1:18" s="14" customFormat="1" hidden="1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8" s="14" customFormat="1" hidden="1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</row>
    <row r="85" spans="1:18" ht="12.75" hidden="1" customHeight="1">
      <c r="A85" s="105" t="s">
        <v>20</v>
      </c>
      <c r="B85" s="160" t="s">
        <v>21</v>
      </c>
      <c r="C85" s="160"/>
      <c r="D85" s="160" t="s">
        <v>22</v>
      </c>
      <c r="E85" s="160"/>
      <c r="F85" s="160" t="s">
        <v>23</v>
      </c>
      <c r="G85" s="160"/>
      <c r="H85" s="106"/>
      <c r="I85" s="106"/>
      <c r="J85" s="106"/>
      <c r="K85" s="106"/>
      <c r="L85" s="106"/>
      <c r="M85" s="106"/>
      <c r="N85" s="107"/>
      <c r="O85" s="108"/>
      <c r="P85" s="108"/>
      <c r="Q85" s="108"/>
      <c r="R85" s="108"/>
    </row>
    <row r="86" spans="1:18" ht="12.75" hidden="1" customHeight="1">
      <c r="A86" s="105"/>
      <c r="B86" s="158" t="s">
        <v>32</v>
      </c>
      <c r="C86" s="158"/>
      <c r="F86" s="158" t="s">
        <v>24</v>
      </c>
      <c r="G86" s="158"/>
      <c r="I86" s="158" t="s">
        <v>25</v>
      </c>
      <c r="J86" s="158"/>
      <c r="K86" s="106"/>
      <c r="L86" s="106"/>
      <c r="M86" s="106"/>
      <c r="N86" s="107"/>
      <c r="O86" s="108"/>
      <c r="P86" s="108"/>
      <c r="Q86" s="108"/>
      <c r="R86" s="108"/>
    </row>
    <row r="87" spans="1:18" ht="12.75" hidden="1" customHeight="1">
      <c r="A87" s="105"/>
      <c r="B87" s="109"/>
      <c r="C87" s="109"/>
      <c r="F87" s="109"/>
      <c r="G87" s="109"/>
      <c r="I87" s="109"/>
      <c r="J87" s="109"/>
      <c r="K87" s="106"/>
      <c r="L87" s="106"/>
      <c r="M87" s="106"/>
      <c r="N87" s="107"/>
      <c r="O87" s="108"/>
      <c r="P87" s="108"/>
      <c r="Q87" s="108"/>
      <c r="R87" s="108"/>
    </row>
    <row r="88" spans="1:18" ht="12.75" hidden="1" customHeight="1">
      <c r="A88" s="105"/>
      <c r="B88" s="109"/>
      <c r="C88" s="109"/>
      <c r="F88" s="109"/>
      <c r="G88" s="109"/>
      <c r="I88" s="109"/>
      <c r="J88" s="109"/>
      <c r="K88" s="106"/>
      <c r="L88" s="106"/>
      <c r="M88" s="106"/>
      <c r="N88" s="107"/>
      <c r="O88" s="108"/>
      <c r="P88" s="108"/>
      <c r="Q88" s="108"/>
      <c r="R88" s="108"/>
    </row>
    <row r="89" spans="1:18" hidden="1">
      <c r="A89" s="110" t="s">
        <v>26</v>
      </c>
      <c r="B89" s="160" t="s">
        <v>21</v>
      </c>
      <c r="C89" s="160"/>
      <c r="D89" s="160" t="s">
        <v>22</v>
      </c>
      <c r="E89" s="160"/>
      <c r="F89" s="160" t="s">
        <v>23</v>
      </c>
      <c r="G89" s="160"/>
      <c r="H89" s="106"/>
      <c r="I89" s="106"/>
      <c r="J89" s="106"/>
      <c r="K89" s="106"/>
      <c r="L89" s="106"/>
      <c r="M89" s="106"/>
      <c r="N89" s="107"/>
      <c r="O89" s="108"/>
      <c r="P89" s="108"/>
      <c r="Q89" s="108"/>
      <c r="R89" s="108"/>
    </row>
    <row r="90" spans="1:18" ht="12.75" hidden="1" customHeight="1">
      <c r="A90" s="111" t="s">
        <v>33</v>
      </c>
      <c r="B90" s="158" t="s">
        <v>32</v>
      </c>
      <c r="C90" s="158"/>
      <c r="F90" s="158" t="s">
        <v>24</v>
      </c>
      <c r="G90" s="158"/>
      <c r="I90" s="158" t="s">
        <v>25</v>
      </c>
      <c r="J90" s="158"/>
      <c r="K90" s="112"/>
      <c r="L90" s="112"/>
      <c r="M90" s="112"/>
      <c r="N90" s="112"/>
      <c r="O90" s="112"/>
      <c r="P90" s="112"/>
      <c r="Q90" s="112"/>
      <c r="R90" s="112"/>
    </row>
    <row r="91" spans="1:18" hidden="1">
      <c r="A91" s="66" t="s">
        <v>34</v>
      </c>
    </row>
    <row r="92" spans="1:18" hidden="1">
      <c r="A92" s="113"/>
      <c r="B92" s="107"/>
      <c r="C92" s="107"/>
      <c r="D92" s="107"/>
      <c r="E92" s="107"/>
      <c r="F92" s="107"/>
      <c r="G92" s="107"/>
      <c r="H92" s="107"/>
      <c r="I92" s="107"/>
      <c r="J92" s="114"/>
      <c r="K92" s="114"/>
      <c r="L92" s="114"/>
      <c r="M92" s="114"/>
    </row>
    <row r="93" spans="1:18" hidden="1">
      <c r="A93" s="111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</row>
  </sheetData>
  <mergeCells count="18">
    <mergeCell ref="A2:M2"/>
    <mergeCell ref="B4:H4"/>
    <mergeCell ref="I90:J90"/>
    <mergeCell ref="B3:H3"/>
    <mergeCell ref="B90:C90"/>
    <mergeCell ref="F90:G90"/>
    <mergeCell ref="B86:C86"/>
    <mergeCell ref="F86:G86"/>
    <mergeCell ref="B89:C89"/>
    <mergeCell ref="D89:E89"/>
    <mergeCell ref="F89:G89"/>
    <mergeCell ref="A82:M82"/>
    <mergeCell ref="B85:C85"/>
    <mergeCell ref="D85:E85"/>
    <mergeCell ref="F85:G85"/>
    <mergeCell ref="I86:J86"/>
    <mergeCell ref="A6:A8"/>
    <mergeCell ref="B6:M6"/>
  </mergeCells>
  <phoneticPr fontId="7" type="noConversion"/>
  <printOptions horizontalCentered="1"/>
  <pageMargins left="0.39370078740157483" right="0.39370078740157483" top="0.78740157480314965" bottom="0.59055118110236227" header="0.15748031496062992" footer="0.35433070866141736"/>
  <pageSetup paperSize="9" scale="69" firstPageNumber="3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гос.услуг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2020-10-11T06:34:04Z</cp:lastPrinted>
  <dcterms:created xsi:type="dcterms:W3CDTF">2017-07-05T15:40:48Z</dcterms:created>
  <dcterms:modified xsi:type="dcterms:W3CDTF">2020-10-11T06:34:08Z</dcterms:modified>
</cp:coreProperties>
</file>