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19425" windowHeight="11025"/>
  </bookViews>
  <sheets>
    <sheet name="безвозмездные поступления (2)" sheetId="3" r:id="rId1"/>
  </sheets>
  <definedNames>
    <definedName name="_xlnm.Print_Titles" localSheetId="0">'безвозмездные поступления (2)'!$9:$11</definedName>
    <definedName name="_xlnm.Print_Area" localSheetId="0">'безвозмездные поступления (2)'!$A$2:$O$162</definedName>
  </definedNames>
  <calcPr calcId="125725"/>
</workbook>
</file>

<file path=xl/calcChain.xml><?xml version="1.0" encoding="utf-8"?>
<calcChain xmlns="http://schemas.openxmlformats.org/spreadsheetml/2006/main">
  <c r="J123" i="3"/>
  <c r="J116"/>
  <c r="J115"/>
  <c r="J84"/>
  <c r="J60"/>
  <c r="J16"/>
  <c r="L160" l="1"/>
  <c r="L157"/>
  <c r="L156"/>
  <c r="L153"/>
  <c r="L152" s="1"/>
  <c r="L150"/>
  <c r="L149" s="1"/>
  <c r="L130"/>
  <c r="L131"/>
  <c r="L132"/>
  <c r="L133"/>
  <c r="L134"/>
  <c r="L135"/>
  <c r="L136"/>
  <c r="L137"/>
  <c r="L138"/>
  <c r="L139"/>
  <c r="L140"/>
  <c r="L141"/>
  <c r="L142"/>
  <c r="L143"/>
  <c r="L144"/>
  <c r="L145"/>
  <c r="L146"/>
  <c r="L147"/>
  <c r="L129"/>
  <c r="L127"/>
  <c r="L126"/>
  <c r="L103"/>
  <c r="L104"/>
  <c r="L105"/>
  <c r="L106"/>
  <c r="L107"/>
  <c r="L108"/>
  <c r="L109"/>
  <c r="L110"/>
  <c r="L111"/>
  <c r="L112"/>
  <c r="L113"/>
  <c r="L114"/>
  <c r="L115"/>
  <c r="L116"/>
  <c r="L117"/>
  <c r="L118"/>
  <c r="L119"/>
  <c r="L120"/>
  <c r="L121"/>
  <c r="L122"/>
  <c r="L123"/>
  <c r="L124"/>
  <c r="L102"/>
  <c r="L99"/>
  <c r="L100"/>
  <c r="L98"/>
  <c r="L95"/>
  <c r="L96"/>
  <c r="L94"/>
  <c r="L91"/>
  <c r="L85"/>
  <c r="L86"/>
  <c r="L87"/>
  <c r="L88"/>
  <c r="L89"/>
  <c r="L84"/>
  <c r="L76"/>
  <c r="L77"/>
  <c r="L78"/>
  <c r="L79"/>
  <c r="L80"/>
  <c r="L81"/>
  <c r="L82"/>
  <c r="L75"/>
  <c r="L53"/>
  <c r="L54"/>
  <c r="L55"/>
  <c r="L56"/>
  <c r="L57"/>
  <c r="L58"/>
  <c r="L59"/>
  <c r="L60"/>
  <c r="L61"/>
  <c r="L62"/>
  <c r="L63"/>
  <c r="L64"/>
  <c r="L65"/>
  <c r="L66"/>
  <c r="L67"/>
  <c r="L68"/>
  <c r="L69"/>
  <c r="L70"/>
  <c r="L71"/>
  <c r="L72"/>
  <c r="L73"/>
  <c r="L52"/>
  <c r="L24"/>
  <c r="L25"/>
  <c r="L26"/>
  <c r="L27"/>
  <c r="L28"/>
  <c r="L29"/>
  <c r="L30"/>
  <c r="L31"/>
  <c r="L32"/>
  <c r="L33"/>
  <c r="L34"/>
  <c r="L35"/>
  <c r="L36"/>
  <c r="L37"/>
  <c r="L38"/>
  <c r="L39"/>
  <c r="L40"/>
  <c r="L41"/>
  <c r="L42"/>
  <c r="L43"/>
  <c r="L44"/>
  <c r="L45"/>
  <c r="L46"/>
  <c r="L47"/>
  <c r="L48"/>
  <c r="L49"/>
  <c r="L50"/>
  <c r="L23"/>
  <c r="L18"/>
  <c r="L19"/>
  <c r="L20"/>
  <c r="L21"/>
  <c r="L17"/>
  <c r="L15"/>
  <c r="L155" l="1"/>
  <c r="M101" l="1"/>
  <c r="N101"/>
  <c r="O101"/>
  <c r="L101"/>
  <c r="M22"/>
  <c r="N22"/>
  <c r="O22"/>
  <c r="N14"/>
  <c r="O14"/>
  <c r="M14"/>
  <c r="L14"/>
  <c r="L22"/>
  <c r="K101" l="1"/>
  <c r="J101"/>
  <c r="K14"/>
  <c r="J14"/>
  <c r="N149" l="1"/>
  <c r="O149"/>
  <c r="M149"/>
  <c r="K155"/>
  <c r="K152"/>
  <c r="K149"/>
  <c r="J155"/>
  <c r="J152"/>
  <c r="J149"/>
  <c r="J159"/>
  <c r="K125" l="1"/>
  <c r="K22"/>
  <c r="M155" l="1"/>
  <c r="N155"/>
  <c r="J22" l="1"/>
  <c r="L161"/>
  <c r="L159"/>
  <c r="K159"/>
  <c r="M148"/>
  <c r="L148"/>
  <c r="N148"/>
  <c r="O148"/>
  <c r="K161"/>
  <c r="M161"/>
  <c r="N161"/>
  <c r="O161"/>
  <c r="J161"/>
  <c r="K154"/>
  <c r="L154"/>
  <c r="M154"/>
  <c r="N154"/>
  <c r="O155"/>
  <c r="O154" s="1"/>
  <c r="J154"/>
  <c r="B157"/>
  <c r="B158"/>
  <c r="B156"/>
  <c r="K151"/>
  <c r="L151"/>
  <c r="M152"/>
  <c r="M151" s="1"/>
  <c r="N152"/>
  <c r="N151" s="1"/>
  <c r="O152"/>
  <c r="O151" s="1"/>
  <c r="J151"/>
  <c r="D153"/>
  <c r="D152"/>
  <c r="K148"/>
  <c r="J148"/>
  <c r="D150"/>
  <c r="D149"/>
  <c r="D148"/>
  <c r="L125"/>
  <c r="L13" s="1"/>
  <c r="M125"/>
  <c r="N125"/>
  <c r="O125"/>
  <c r="J125"/>
  <c r="B127"/>
  <c r="B128"/>
  <c r="B129"/>
  <c r="B131"/>
  <c r="B132"/>
  <c r="B133"/>
  <c r="B134"/>
  <c r="B138"/>
  <c r="B139"/>
  <c r="B141"/>
  <c r="B142"/>
  <c r="B144"/>
  <c r="B145"/>
  <c r="B146"/>
  <c r="B126"/>
  <c r="B17"/>
  <c r="B18"/>
  <c r="B22"/>
  <c r="B25"/>
  <c r="B26"/>
  <c r="B27"/>
  <c r="B29"/>
  <c r="B30"/>
  <c r="B31"/>
  <c r="B32"/>
  <c r="B33"/>
  <c r="B34"/>
  <c r="B35"/>
  <c r="B36"/>
  <c r="B37"/>
  <c r="B40"/>
  <c r="B45"/>
  <c r="B46"/>
  <c r="B47"/>
  <c r="B48"/>
  <c r="B49"/>
  <c r="B51"/>
  <c r="B52"/>
  <c r="B63"/>
  <c r="B68"/>
  <c r="B69"/>
  <c r="B70"/>
  <c r="B71"/>
  <c r="B74"/>
  <c r="B75"/>
  <c r="B80"/>
  <c r="B81"/>
  <c r="B82"/>
  <c r="B83"/>
  <c r="B86"/>
  <c r="B87"/>
  <c r="B88"/>
  <c r="B92"/>
  <c r="B96"/>
  <c r="B97"/>
  <c r="B98"/>
  <c r="B99"/>
  <c r="B101"/>
  <c r="B102"/>
  <c r="B103"/>
  <c r="B104"/>
  <c r="B105"/>
  <c r="B106"/>
  <c r="B107"/>
  <c r="B108"/>
  <c r="B109"/>
  <c r="B110"/>
  <c r="B111"/>
  <c r="B112"/>
  <c r="B113"/>
  <c r="B114"/>
  <c r="B115"/>
  <c r="B116"/>
  <c r="B117"/>
  <c r="B118"/>
  <c r="B119"/>
  <c r="B120"/>
  <c r="B122"/>
  <c r="B123"/>
  <c r="B15"/>
  <c r="L12" l="1"/>
  <c r="N13"/>
  <c r="N12" s="1"/>
  <c r="K13"/>
  <c r="K12" s="1"/>
  <c r="O13"/>
  <c r="O12" s="1"/>
  <c r="J13"/>
  <c r="J12" s="1"/>
  <c r="M13"/>
  <c r="M12" s="1"/>
</calcChain>
</file>

<file path=xl/sharedStrings.xml><?xml version="1.0" encoding="utf-8"?>
<sst xmlns="http://schemas.openxmlformats.org/spreadsheetml/2006/main" count="677" uniqueCount="498">
  <si>
    <t>Наименование бюджета</t>
  </si>
  <si>
    <t>Областной бюджет</t>
  </si>
  <si>
    <t>Номер реест-ровой записи</t>
  </si>
  <si>
    <t>Наименование главного администратора доходов бюджета</t>
  </si>
  <si>
    <t>Норматив зачислени 
в бюджет субъекта, %</t>
  </si>
  <si>
    <t>Прогноз доходов бюджетов</t>
  </si>
  <si>
    <t>2017 год</t>
  </si>
  <si>
    <t>2018 год</t>
  </si>
  <si>
    <t>2019 год</t>
  </si>
  <si>
    <t>2020 год</t>
  </si>
  <si>
    <t>Финансовый орган</t>
  </si>
  <si>
    <t xml:space="preserve">Единица измерения: </t>
  </si>
  <si>
    <t>Классификация
доходов бюджетов</t>
  </si>
  <si>
    <t>код</t>
  </si>
  <si>
    <t>наименование</t>
  </si>
  <si>
    <t>Наименование группы (подгруппы) источников доходов бюджета / 
наименование источника доходов</t>
  </si>
  <si>
    <t>Министерство финансов  Архангельской области</t>
  </si>
  <si>
    <t xml:space="preserve">БЕЗВОЗМЕЗДНЫЕ ПОСТУПЛЕНИЯ
</t>
  </si>
  <si>
    <t xml:space="preserve">БЕЗВОЗМЕЗДНЫЕ ПОСТУПЛЕНИЯ ОТ ДРУГИХ БЮДЖЕТОВ БЮДЖЕТНОЙ СИСТЕМЫ РОССИЙСКОЙ ФЕДЕРАЦИИ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</si>
  <si>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</si>
  <si>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</si>
  <si>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 xml:space="preserve">2 00 00000 00 0000 000
</t>
  </si>
  <si>
    <t xml:space="preserve">2 02 00000 00 0000 000
</t>
  </si>
  <si>
    <t>Субсидии бюджетам бюджетной системы Российской Федерации (межбюджетные субсидии)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</si>
  <si>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</si>
  <si>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</si>
  <si>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</si>
  <si>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</si>
  <si>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</si>
  <si>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</si>
  <si>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</si>
  <si>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</si>
  <si>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</si>
  <si>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</si>
  <si>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</si>
  <si>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</si>
  <si>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Субвенции бюджетам бюджетной системы Российской Федерации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</si>
  <si>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</si>
  <si>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</si>
  <si>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</si>
  <si>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</si>
  <si>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</si>
  <si>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</si>
  <si>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</si>
  <si>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</si>
  <si>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</si>
  <si>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</si>
  <si>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</si>
  <si>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</si>
  <si>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</si>
  <si>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</si>
  <si>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</si>
  <si>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</si>
  <si>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</si>
  <si>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 ОТ НЕГОСУДАРСТВЕННЫХ ОРГАНИЗАЦИЙ</t>
  </si>
  <si>
    <t>2 04 00000 00 0000 000</t>
  </si>
  <si>
    <t>Поступления от денежных пожертвований, предоставляемых негосударственными организациями получателям средств бюджетов субъектов Российской Федерации</t>
  </si>
  <si>
    <t>2 07 00000 00 0000 000</t>
  </si>
  <si>
    <t>ПРОЧИЕ БЕЗВОЗМЕЗДНЫЕ ПОСТУПЛЕНИЯ</t>
  </si>
  <si>
    <t>Прочие безвозмездные поступления в бюджеты субъектов Российской Федерации</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</si>
  <si>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</si>
  <si>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Поступления от денежных пожертвований, предоставляемых физическими лицами получателям средств бюджетов субъектов Российской Федерации</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</si>
  <si>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</si>
  <si>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</si>
  <si>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2 02 25495 02 0000 150</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</si>
  <si>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</si>
  <si>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Дотации бюджетам бюджетной системы Российской Федерации</t>
  </si>
  <si>
    <t>млн. рублей</t>
  </si>
  <si>
    <t>2.2.</t>
  </si>
  <si>
    <t>2.1.</t>
  </si>
  <si>
    <t>2.</t>
  </si>
  <si>
    <t>2.1.1.</t>
  </si>
  <si>
    <t>2.1.1.3</t>
  </si>
  <si>
    <t>2.1.1.2</t>
  </si>
  <si>
    <t>2.1.1.1</t>
  </si>
  <si>
    <t>2.1.2.</t>
  </si>
  <si>
    <t>2.1.2.1</t>
  </si>
  <si>
    <t>2.1.2.2</t>
  </si>
  <si>
    <t>2.1.2.3</t>
  </si>
  <si>
    <t>2.1.2.4</t>
  </si>
  <si>
    <t>2.1.2.5</t>
  </si>
  <si>
    <t>2.1.2.6</t>
  </si>
  <si>
    <t>2.1.2.7</t>
  </si>
  <si>
    <t>2.1.2.8</t>
  </si>
  <si>
    <t>2.1.2.9</t>
  </si>
  <si>
    <t>2.1.2.10</t>
  </si>
  <si>
    <t>2.1.2.11</t>
  </si>
  <si>
    <t>2.1.2.12</t>
  </si>
  <si>
    <t>2.1.2.13</t>
  </si>
  <si>
    <t>2.1.2.14</t>
  </si>
  <si>
    <t>2.1.2.16</t>
  </si>
  <si>
    <t>2.1.2.17</t>
  </si>
  <si>
    <t>2.1.2.18</t>
  </si>
  <si>
    <t>2.1.2.19</t>
  </si>
  <si>
    <t>2.1.2.20</t>
  </si>
  <si>
    <t>2.1.2.21</t>
  </si>
  <si>
    <t>2.1.2.22</t>
  </si>
  <si>
    <t>2.1.2.23</t>
  </si>
  <si>
    <t>2.1.2.24</t>
  </si>
  <si>
    <t>2.1.2.25</t>
  </si>
  <si>
    <t>2.1.2.26</t>
  </si>
  <si>
    <t>2.1.2.27</t>
  </si>
  <si>
    <t>2.1.2.28</t>
  </si>
  <si>
    <t>2.1.2.29</t>
  </si>
  <si>
    <t>2.1.2.30</t>
  </si>
  <si>
    <t>2.1.2.31</t>
  </si>
  <si>
    <t>2.1.2.32</t>
  </si>
  <si>
    <t>2.1.2.33</t>
  </si>
  <si>
    <t>2.1.2.34</t>
  </si>
  <si>
    <t>2.1.2.35</t>
  </si>
  <si>
    <t>2.1.2.36</t>
  </si>
  <si>
    <t>2.1.2.37</t>
  </si>
  <si>
    <t>2.1.2.38</t>
  </si>
  <si>
    <t>2.1.2.39</t>
  </si>
  <si>
    <t>2.1.2.41</t>
  </si>
  <si>
    <t>2.1.2.42</t>
  </si>
  <si>
    <t>2.1.2.43</t>
  </si>
  <si>
    <t>2.1.2.44</t>
  </si>
  <si>
    <t>2.1.2.45</t>
  </si>
  <si>
    <t>2.1.2.46</t>
  </si>
  <si>
    <t>2.1.3.</t>
  </si>
  <si>
    <t>2.1.3.1</t>
  </si>
  <si>
    <t>2.1.3.2</t>
  </si>
  <si>
    <t>2.1.3.3</t>
  </si>
  <si>
    <t>2.1.3.4</t>
  </si>
  <si>
    <t>2.1.3.6</t>
  </si>
  <si>
    <t>2.1.3.7</t>
  </si>
  <si>
    <t>2.1.3.8</t>
  </si>
  <si>
    <t>2.1.3.9</t>
  </si>
  <si>
    <t>2.1.3.10</t>
  </si>
  <si>
    <t>2.1.3.11</t>
  </si>
  <si>
    <t>2.1.3.12</t>
  </si>
  <si>
    <t>2.1.3.13</t>
  </si>
  <si>
    <t>2.1.3.14</t>
  </si>
  <si>
    <t>2.1.3.15</t>
  </si>
  <si>
    <t>2.1.3.16</t>
  </si>
  <si>
    <t>2.1.3.17</t>
  </si>
  <si>
    <t>2.1.3.18</t>
  </si>
  <si>
    <t>2.1.3.20</t>
  </si>
  <si>
    <t>2.1.4.</t>
  </si>
  <si>
    <t>2.1.4.1</t>
  </si>
  <si>
    <t>2.1.4.4</t>
  </si>
  <si>
    <t>2.1.4.5</t>
  </si>
  <si>
    <t>2.1.4.6</t>
  </si>
  <si>
    <t>2.2.1.</t>
  </si>
  <si>
    <t>2.2.1.2.</t>
  </si>
  <si>
    <t>2.3.</t>
  </si>
  <si>
    <t>2.3.1.</t>
  </si>
  <si>
    <t>2.4.</t>
  </si>
  <si>
    <t>2.4.1.</t>
  </si>
  <si>
    <t>2.4.1.1.</t>
  </si>
  <si>
    <t>2.4.1.2.</t>
  </si>
  <si>
    <t>2.4.1.3.</t>
  </si>
  <si>
    <t>2.5.</t>
  </si>
  <si>
    <t>2.5.1.</t>
  </si>
  <si>
    <t>2 02 15001 02 0000 150</t>
  </si>
  <si>
    <t>2 02 15009 02 0000 150</t>
  </si>
  <si>
    <t>2 02 15010 02 0000 150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</si>
  <si>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</si>
  <si>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2 02 25016 02 0000 150</t>
  </si>
  <si>
    <t>2 02 25021 02 0000 150</t>
  </si>
  <si>
    <t>2 02 25027 02 0000 150</t>
  </si>
  <si>
    <t>2 02 25066 02 0000 150</t>
  </si>
  <si>
    <t>2 02 25081 02 0000 150</t>
  </si>
  <si>
    <t>2 02 25082 02 0000 150</t>
  </si>
  <si>
    <t>2 02 25084 02 0000 150</t>
  </si>
  <si>
    <t>2 02 25086 02 0000 150</t>
  </si>
  <si>
    <t>2 02 25097 02 0000 150</t>
  </si>
  <si>
    <t>2 02 25113 02 0000 150</t>
  </si>
  <si>
    <t>2 02 25114 02 0000 150</t>
  </si>
  <si>
    <t>2 02 25138 02 0000 150</t>
  </si>
  <si>
    <t>2 02 25169 02 0000 150</t>
  </si>
  <si>
    <t>2 02 25170 02 0000 150</t>
  </si>
  <si>
    <t>2 02 25173 02 0000 150</t>
  </si>
  <si>
    <t>2 02 25187 02 0000 150</t>
  </si>
  <si>
    <t>2 02 25201 02 0000 150</t>
  </si>
  <si>
    <t>2 02 25202 02 0000 150</t>
  </si>
  <si>
    <t>2 02 25210 02 0000 150</t>
  </si>
  <si>
    <t>2 02 25228 02 0000 150</t>
  </si>
  <si>
    <t>2 02 25229 02 0000 150</t>
  </si>
  <si>
    <t>2 02 25232 02 0000 150</t>
  </si>
  <si>
    <t>2 02 25243 02 0000 150</t>
  </si>
  <si>
    <t>2 02 25402 02 0000 150</t>
  </si>
  <si>
    <t>2 02 25462 02 0000 150</t>
  </si>
  <si>
    <t>2 02 25466 02 0000 150</t>
  </si>
  <si>
    <t>2 02 25467 02 0000 150</t>
  </si>
  <si>
    <t>2 02 25478 02 0000 150</t>
  </si>
  <si>
    <t>2 02 25497 02 0000 150</t>
  </si>
  <si>
    <t>2 02 25516 02 0000 150</t>
  </si>
  <si>
    <t>2 02 25517 02 0000 150</t>
  </si>
  <si>
    <t>2 02 25519 02 0000 150</t>
  </si>
  <si>
    <t>2 02 25520 02 0000 150</t>
  </si>
  <si>
    <t>2 02 25527 02 0000 150</t>
  </si>
  <si>
    <t>2 02 25554 02 0000 150</t>
  </si>
  <si>
    <t>2 02 25555 02 0000 150</t>
  </si>
  <si>
    <t>2 02 25568 02 0000 150</t>
  </si>
  <si>
    <t>2 02 27111 02 0000 150</t>
  </si>
  <si>
    <t>2 02 27384 02 0000 150</t>
  </si>
  <si>
    <t>2 02 27386 02 0000 150</t>
  </si>
  <si>
    <t>2 02 27512 02 0000 150</t>
  </si>
  <si>
    <t>2 02 27567 02 0000 150</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</si>
  <si>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</si>
  <si>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</si>
  <si>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</si>
  <si>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</si>
  <si>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</si>
  <si>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</si>
  <si>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</si>
  <si>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</si>
  <si>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</si>
  <si>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</si>
  <si>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</si>
  <si>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</si>
  <si>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</si>
  <si>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</si>
  <si>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</si>
  <si>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</si>
  <si>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</si>
  <si>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</si>
  <si>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Субсидия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</si>
  <si>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</si>
  <si>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</si>
  <si>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</si>
  <si>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</si>
  <si>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</si>
  <si>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</si>
  <si>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</si>
  <si>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2 02 35118 02 0000 150</t>
  </si>
  <si>
    <t>2 02 35120 02 0000 150</t>
  </si>
  <si>
    <t>2 02 35128 02 0000 150</t>
  </si>
  <si>
    <t>2 02 35129 02 0000 150</t>
  </si>
  <si>
    <t>2 02 35135 02 0000 150</t>
  </si>
  <si>
    <t>2 02 35137 02 0000 150</t>
  </si>
  <si>
    <t>2 02 35176 02 0000 150</t>
  </si>
  <si>
    <t>2 02 35220 02 0000 150</t>
  </si>
  <si>
    <t>2 02 35240 02 0000 150</t>
  </si>
  <si>
    <t>2 02 35250 02 0000 150</t>
  </si>
  <si>
    <t>2 02 35260 02 0000 150</t>
  </si>
  <si>
    <t>2 02 35270 02 0000 150</t>
  </si>
  <si>
    <t>2 02 35280 02 0000 150</t>
  </si>
  <si>
    <t>2 02 35290 02 0000 150</t>
  </si>
  <si>
    <t>2 02 35380 02 0000 150</t>
  </si>
  <si>
    <t>2 02 35429 02 0000 150</t>
  </si>
  <si>
    <t>2 02 35430 02 0000 150</t>
  </si>
  <si>
    <t>2 02 35432 02 0000 150</t>
  </si>
  <si>
    <t>2 02 35460 02 0000 150</t>
  </si>
  <si>
    <t>2 02 35573 02 0000 150</t>
  </si>
  <si>
    <t>2 02 35900 02 0000 150</t>
  </si>
  <si>
    <t>2 02 30000 00 0000 150</t>
  </si>
  <si>
    <t>2 02 20000 00 0000 150</t>
  </si>
  <si>
    <t xml:space="preserve"> 2 02 10000 00 0000 150
</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</si>
  <si>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</si>
  <si>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</si>
  <si>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</si>
  <si>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</si>
  <si>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</si>
  <si>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</si>
  <si>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осуществление ежемесячной выплаты в связи с рождением (усыновлением) первого ребенка</t>
  </si>
  <si>
    <t>2.1.3.21</t>
  </si>
  <si>
    <t>2.1.3.22</t>
  </si>
  <si>
    <t>2.1.3.23</t>
  </si>
  <si>
    <t>Иные межбюджетные трансферты</t>
  </si>
  <si>
    <t>2 02 40000 00 0000 150</t>
  </si>
  <si>
    <t>2 02 45141 02 0000 150</t>
  </si>
  <si>
    <t>2 02 45142 02 0000 150</t>
  </si>
  <si>
    <t>2 02 45159 02 0000 150</t>
  </si>
  <si>
    <t>2 02 45161 02 0000 150</t>
  </si>
  <si>
    <t>2 02 45190 02 0000 150</t>
  </si>
  <si>
    <t>2 02 45192 02 0000 150</t>
  </si>
  <si>
    <t>2 02 45196 02 0000 150</t>
  </si>
  <si>
    <t>2 02 45198 02 0000 150</t>
  </si>
  <si>
    <t>2 02 45216 02 0000 150</t>
  </si>
  <si>
    <t>2 02 45390 02 0000 150</t>
  </si>
  <si>
    <t>2 02 45393 02 0000 150</t>
  </si>
  <si>
    <t>2 02 45424 02 0000 150</t>
  </si>
  <si>
    <t>2 02 45433 02 0000 150</t>
  </si>
  <si>
    <t>2 02 45454 02 0000 150</t>
  </si>
  <si>
    <t>2 02 45468 02 0000 150</t>
  </si>
  <si>
    <t>2 02 45476 02 0000 150</t>
  </si>
  <si>
    <t>2.1.4.2</t>
  </si>
  <si>
    <t>2.1.4.8</t>
  </si>
  <si>
    <t>2.1.4.9</t>
  </si>
  <si>
    <t>2.1.4.10</t>
  </si>
  <si>
    <t>2.1.4.11</t>
  </si>
  <si>
    <t>2.1.4.14</t>
  </si>
  <si>
    <t>2.1.4.15</t>
  </si>
  <si>
    <t>2.1.4.16</t>
  </si>
  <si>
    <t>2.1.4.17</t>
  </si>
  <si>
    <t>2.1.4.18</t>
  </si>
  <si>
    <t>2.1.4.19</t>
  </si>
  <si>
    <t>2.1.4.20</t>
  </si>
  <si>
    <t>2.1.4.22</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</si>
  <si>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</si>
  <si>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</si>
  <si>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</si>
  <si>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</si>
  <si>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</si>
  <si>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</si>
  <si>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</si>
  <si>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</si>
  <si>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</si>
  <si>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</si>
  <si>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</si>
  <si>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</si>
  <si>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</si>
  <si>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</si>
  <si>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 xml:space="preserve">2 03 00000 00 0000 000
</t>
  </si>
  <si>
    <t>БЕЗВОЗМЕЗДНЫЕ ПОСТУПЛЕНИЯ ОТ ГОСУДАРСТВЕННЫХ (МУНИЦИПАЛЬНЫХ) ОРГАНИЗАЦИЙ</t>
  </si>
  <si>
    <t>2 03 02000 02 0000 150</t>
  </si>
  <si>
    <t>2 03 02040 02 0000 150</t>
  </si>
  <si>
    <t>2 04 02000 02 0000 150</t>
  </si>
  <si>
    <t>2 04 02020 02 0000 150</t>
  </si>
  <si>
    <t>2.3.1.1</t>
  </si>
  <si>
    <t>Безвозмездные поступления от негосударственных организаций в бюджеты субъектов Российской Федерации</t>
  </si>
  <si>
    <t>2 07 02000 02 0000 150</t>
  </si>
  <si>
    <t>2 07 02010 02 0000 150</t>
  </si>
  <si>
    <t>2 07 02020 02 0000 150</t>
  </si>
  <si>
    <t>2 07 02030 02 0000 150</t>
  </si>
  <si>
    <t>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</si>
  <si>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</si>
  <si>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2.6.</t>
  </si>
  <si>
    <t>ВОЗВРАТ ОСТАТКОВ СУБСИДИЙ, СУБВЕНЦИЙ И ИНЫХ МЕЖБЮДЖЕТНЫХ ТРАНСФЕРТОВ, ИМЕЮЩИХ ЦЕЛЕВОЕ НАЗНАЧЕНИЕ, ПРОШЛЫХ ЛЕТ</t>
  </si>
  <si>
    <t>2 19 00000 00 0000 000</t>
  </si>
  <si>
    <t>2 19 00000 02 0000 150</t>
  </si>
  <si>
    <t>2.6.1.</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</si>
  <si>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</si>
  <si>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2.1.2.47</t>
  </si>
  <si>
    <t>2.1.2.48</t>
  </si>
  <si>
    <t>2.1.2.49</t>
  </si>
  <si>
    <t>Субсидии бюджетам субъектов Российской Федерации на выплату региональных социальных доплат к пенсии</t>
  </si>
  <si>
    <t>2 02 25007 02 0000 150</t>
  </si>
  <si>
    <t>Субсидии бюджетам субъектов Российской Федерации на поддержку региональных проектов в сфере информационных технологий</t>
  </si>
  <si>
    <t>2 02 25028 02 0000 150</t>
  </si>
  <si>
    <t>2.1.2.50</t>
  </si>
  <si>
    <t>2.1.2.51</t>
  </si>
  <si>
    <t>Субсидии бюджетам субъектов Российской Федерации на создание ключевых центров развития детей</t>
  </si>
  <si>
    <t>2 02 25175 02 0000 150</t>
  </si>
  <si>
    <t>2.1.2.52</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</si>
  <si>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</si>
  <si>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</si>
  <si>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</si>
  <si>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</si>
  <si>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Субсидии бюджетам субъектов Российской Федерации на создание мобильных технопарков "Кванториум"</t>
  </si>
  <si>
    <t>2 02 25247 02 0000 150</t>
  </si>
  <si>
    <t>Субсидии на единовременные компенсационные выплаты учителям, прибывшим (переехавшим) на работу в сельские населенные пункты, либо рабочие поселки,либо поселки городского типа, либо города с населением до 50 тыс. человек, в субъектах Российской Федерации</t>
  </si>
  <si>
    <t>2 02 25256 02 0000 150</t>
  </si>
  <si>
    <t>2 02 25299 02 0000 150</t>
  </si>
  <si>
    <t>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</si>
  <si>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</si>
  <si>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</si>
  <si>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2 02 25480 02 0000 150</t>
  </si>
  <si>
    <t>Субсидии бюджетам субъектов Российской Федерации на создание системы поддержки фермеров и развитие сельской кооперации</t>
  </si>
  <si>
    <t>2 02 25502 00 0000 150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</si>
  <si>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</si>
  <si>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</si>
  <si>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</si>
  <si>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измененние в названии</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</si>
  <si>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</si>
  <si>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</si>
  <si>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на обеспечение комплексного развития сельских территорий</t>
  </si>
  <si>
    <t>2 02 25576 00 0000 150</t>
  </si>
  <si>
    <t>2 02 27372 02 0000 150</t>
  </si>
  <si>
    <t xml:space="preserve">Субсидии бюджетам субъектов Российской Федерации на развитие транспортной инфраструктуры на сельских территориях </t>
  </si>
  <si>
    <t>2.1.2.53</t>
  </si>
  <si>
    <t>2.1.2.54</t>
  </si>
  <si>
    <t>2.1.2.55</t>
  </si>
  <si>
    <t>2.1.2.56</t>
  </si>
  <si>
    <t>2.1.2.57</t>
  </si>
  <si>
    <t>2.1.2.58</t>
  </si>
  <si>
    <t>2.1.2.59</t>
  </si>
  <si>
    <t>2.1.2.60</t>
  </si>
  <si>
    <t>2.1.2.61</t>
  </si>
  <si>
    <t>2.1.2.62</t>
  </si>
  <si>
    <t>2.1.2.63</t>
  </si>
  <si>
    <t>2 02 35469 02 0000 150</t>
  </si>
  <si>
    <t>Субвенции бюджетам субъектов Российской Федерации на проведение Всероссийской переписи населения 2020 года</t>
  </si>
  <si>
    <t>2 02 45296 02 0000 150</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</si>
  <si>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"Повышение производительности труда и поддержка занятости"</t>
  </si>
  <si>
    <t>2 02 45453 02 0000 150</t>
  </si>
  <si>
    <t>Межбюджетные трансферты, передаваемые бюджетам субъектов Российской Федерации на создание виртуальных концертных залов</t>
  </si>
  <si>
    <t>Министерство финансов Архангельской области</t>
  </si>
  <si>
    <t>Администрация Губернатора
Архангельской области
и Правительства Архангельской области</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</si>
  <si>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</si>
  <si>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Министерство труда, занятости и социального развития Архангельской области</t>
  </si>
  <si>
    <t>Министерство строительства и архитектуры Архангельской области</t>
  </si>
  <si>
    <t>Министерство образования и науки Архангельской области</t>
  </si>
  <si>
    <t>Министерство связи и информационных технологий Архангельской области</t>
  </si>
  <si>
    <t>Агентство по спорту Архангельской области</t>
  </si>
  <si>
    <t>Министерство здравоохранения Архангельской области</t>
  </si>
  <si>
    <t>Министерство топливно-энергетического комплекса и жилищно-коммунального хозяйства Архангельской области</t>
  </si>
  <si>
    <t>Министерство культуры Архангельской области</t>
  </si>
  <si>
    <t>Министерство агропромышленного комплекса и торговли Архангельской области</t>
  </si>
  <si>
    <t>Министерство экономического развития Архангельской области</t>
  </si>
  <si>
    <t>Министерство транспорта Архангельской области</t>
  </si>
  <si>
    <t>Министерство культуры Архангельской области, Министерство транспорта Архангельской области</t>
  </si>
  <si>
    <t>Министерство агропромышленного комплекса и торговли Архангельской области, Министерство строительства и архитектуры Архангельской области, Министерство транспорта Архангельской области</t>
  </si>
  <si>
    <t>Министерство природных ресурсов и лесопромышленного комплекса Архангельской области</t>
  </si>
  <si>
    <t>Министерство природных ресурсов и лесопромышленного комплекса Архангельской области, Министерство здравоохранения Архангельской области, Инспекция по охране объектов культурного наследия Архангельской области, Министерство образования и науки Архангельской области, Министерство агропромышленного комплекса и торговли Архангельской области, Министерство труда, занятости и социального развития Архангельской области, Агентство записи актов гражданского состояния Архангельской области</t>
  </si>
  <si>
    <t>Министерство здравоохранения, Министерство строительства и архитектуры Архангельской области</t>
  </si>
  <si>
    <t>Кассовые поступления в текущем финансовом году
(по состоянию на 01 октября 2020 года)</t>
  </si>
  <si>
    <t>Оценка исполнения
 на 2020 (текущий финановый
 год)</t>
  </si>
  <si>
    <t>на 2021 год
(очередной финансовый год)</t>
  </si>
  <si>
    <t>на 2022 год (первый год планового периода)</t>
  </si>
  <si>
    <t>на 2023 год
(второй год планового периода)</t>
  </si>
  <si>
    <t>2.1.1.4</t>
  </si>
  <si>
    <t>Дотации бюджетам субъектов Российской Федерации на поддержку мер по обеспечению сбалансированности бюджетов</t>
  </si>
  <si>
    <t>2 02 15002 02 0000 150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</si>
  <si>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</si>
  <si>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</si>
  <si>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2 02 25177 02 0000 150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</si>
  <si>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</si>
  <si>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2 02 25255 02 0000 150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</si>
  <si>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</si>
  <si>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</si>
  <si>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</si>
  <si>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2 02 25291 02 0000 150</t>
  </si>
  <si>
    <t>2 02 25294 02 0000 150</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</si>
  <si>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</si>
  <si>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</si>
  <si>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</si>
  <si>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</si>
  <si>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2 02 25304 02 0000 150</t>
  </si>
  <si>
    <t>2 02 25306 02 0000 150</t>
  </si>
  <si>
    <t>2 02 25404 02 0000 150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</si>
  <si>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</si>
  <si>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2 02 25456 02 0000 150</t>
  </si>
  <si>
    <t>Субсидии бюджетам субъектов Российской Федерации на модернизацию театров юного зрителя и театров кукол</t>
  </si>
  <si>
    <t>2 02 25461 02 0000 150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</si>
  <si>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</si>
  <si>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</si>
  <si>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2 02 25491 02 0000 150</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</si>
  <si>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</si>
  <si>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реализацию мероприятий в сфере реабилитации и абилитации инвалидов</t>
  </si>
  <si>
    <t>2 02 25511 02 0000 150</t>
  </si>
  <si>
    <t>2 02 25514 02 0000 150</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</si>
  <si>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</si>
  <si>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2 02 25569 02 0000 150</t>
  </si>
  <si>
    <t>Министерство строительства и архитектуры Архангельской области,Министерство топливно-энергетического комплекса и жилищно-коммунального хозяйства Архангельской области,Министерство культуры Архангельской области,Министерство образования и науки Архангельской области, Министерство агропромышленного комплекса и торговли Архангельской области, Агентство по спорту Архангельской области, Администрация Губернатора
Архангельской области
и Правительства Архангельской области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</si>
  <si>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</si>
  <si>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2 02 25586 02 0000 150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</si>
  <si>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</si>
  <si>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</si>
  <si>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</si>
  <si>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</si>
  <si>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2.1.2.67</t>
  </si>
  <si>
    <t>2.1.2.68</t>
  </si>
  <si>
    <t>2.1.2.70</t>
  </si>
  <si>
    <t>2.1.2.71</t>
  </si>
  <si>
    <t>2.1.2.72</t>
  </si>
  <si>
    <t>2.1.2.73</t>
  </si>
  <si>
    <t>2.1.2.74</t>
  </si>
  <si>
    <t>2.1.2.75</t>
  </si>
  <si>
    <t>2.1.2.76</t>
  </si>
  <si>
    <t>2.1.2.77</t>
  </si>
  <si>
    <t>2.1.2.78</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</si>
  <si>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</si>
  <si>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2 02 45418 02 0000 150</t>
  </si>
  <si>
    <t>План на 2020 год (кассовый план по состоянию на 01 октября 2020 года)</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</si>
  <si>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</si>
  <si>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2 02 25253 02 0000 150</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</si>
  <si>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</si>
  <si>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2 02 25008 02 0000 150</t>
  </si>
  <si>
    <t>2 02 29001 00 0000 150</t>
  </si>
  <si>
    <t>Субсидии бюджетам за счет средств резервного фонда Правительства Российской Федерации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</si>
  <si>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</si>
  <si>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r>
      <t>Межбюджетные трансферты</t>
    </r>
    <r>
      <rPr>
        <sz val="11"/>
        <color rgb="FF000000"/>
        <rFont val="Times New Roman"/>
        <family val="1"/>
        <charset val="204"/>
      </rPr>
      <t>, передаваемые</t>
    </r>
    <r>
      <rPr>
        <sz val="11"/>
        <color theme="1"/>
        <rFont val="Times New Roman"/>
        <family val="1"/>
        <charset val="204"/>
      </rPr>
      <t xml:space="preserve"> бюджетам субъектов Российской Федерации на обеспечение деятельности по оказанию коммунальной услуги населению по обращению с твердыми коммунальными отходами</t>
    </r>
  </si>
  <si>
    <t>2 02 45268 02 0000 150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</si>
  <si>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</si>
  <si>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2 02 45303 02 0000 150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</si>
  <si>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</si>
  <si>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2 02 49001 02 0000 150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</si>
  <si>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</si>
  <si>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2.1.1.5</t>
  </si>
  <si>
    <t>2.1.1.6</t>
  </si>
  <si>
    <t>2.1.1.7</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</si>
  <si>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</si>
  <si>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</si>
  <si>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</si>
  <si>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2 02 15832 02 0000 150</t>
  </si>
  <si>
    <t>2 02 15853 02 0000 150</t>
  </si>
  <si>
    <t>2 02 15857 02 0000 150</t>
  </si>
  <si>
    <t>Субвенции бюджетам субъектов Российской Федерации на государственную регистрацию актов гражданского состояния</t>
  </si>
  <si>
    <t xml:space="preserve"> Агентство записи актов гражданского состояния Архангельской области</t>
  </si>
  <si>
    <t>2 02 35930 02 0000 150</t>
  </si>
  <si>
    <t>2.1.2.15</t>
  </si>
  <si>
    <t>2.1.2.40</t>
  </si>
  <si>
    <t>2.1.2.64</t>
  </si>
  <si>
    <t>2.1.2.65</t>
  </si>
  <si>
    <t>2.1.2.66</t>
  </si>
  <si>
    <t>2.1.2.69</t>
  </si>
  <si>
    <t>2.1.3.5</t>
  </si>
  <si>
    <t>2.1.3.19</t>
  </si>
  <si>
    <t>2.1.4.3</t>
  </si>
  <si>
    <t>2.1.4.7</t>
  </si>
  <si>
    <t>2.1.4.12</t>
  </si>
  <si>
    <t>2.1.4.13</t>
  </si>
  <si>
    <t>2.1.4.21</t>
  </si>
  <si>
    <t>Реестр источников доходов областного бюджета
(к проекту областного закона "Об областном бюджете на 2021 год и на плановый период 2022 и 2023 годов)
в части безвозмездных поступлений</t>
  </si>
</sst>
</file>

<file path=xl/styles.xml><?xml version="1.0" encoding="utf-8"?>
<styleSheet xmlns="http://schemas.openxmlformats.org/spreadsheetml/2006/main">
  <numFmts count="2">
    <numFmt numFmtId="164" formatCode="_-* #,##0.0_р_._-;\-* #,##0.0_р_._-;_-* &quot;-&quot;?_р_._-;_-@_-"/>
    <numFmt numFmtId="165" formatCode="#,##0.00_ ;\-#,##0.00\ "/>
  </numFmts>
  <fonts count="29">
    <font>
      <sz val="11"/>
      <color theme="1"/>
      <name val="Calibri"/>
      <family val="2"/>
      <scheme val="minor"/>
    </font>
    <font>
      <sz val="11"/>
      <name val="Times New Roman"/>
      <family val="1"/>
      <charset val="204"/>
    </font>
    <font>
      <b/>
      <sz val="11"/>
      <name val="Times New Roman"/>
      <family val="1"/>
      <charset val="204"/>
    </font>
    <font>
      <sz val="12"/>
      <name val="Times New Roman"/>
      <family val="1"/>
      <charset val="204"/>
    </font>
    <font>
      <sz val="11"/>
      <color theme="1"/>
      <name val="Calibri"/>
      <family val="2"/>
      <charset val="204"/>
      <scheme val="minor"/>
    </font>
    <font>
      <sz val="11"/>
      <name val="Calibri"/>
      <family val="2"/>
      <scheme val="minor"/>
    </font>
    <font>
      <sz val="11"/>
      <color rgb="FF000000"/>
      <name val="Calibri"/>
      <family val="2"/>
      <charset val="204"/>
      <scheme val="minor"/>
    </font>
    <font>
      <sz val="10"/>
      <color rgb="FF000000"/>
      <name val="Arial"/>
      <family val="2"/>
      <charset val="204"/>
    </font>
    <font>
      <sz val="10"/>
      <color rgb="FF000000"/>
      <name val="Arial Cyr"/>
    </font>
    <font>
      <b/>
      <sz val="10"/>
      <color rgb="FF000000"/>
      <name val="Arial Cyr"/>
    </font>
    <font>
      <b/>
      <sz val="12"/>
      <color rgb="FF000000"/>
      <name val="Arial Cyr"/>
    </font>
    <font>
      <sz val="8"/>
      <color rgb="FF000000"/>
      <name val="Arial"/>
      <family val="2"/>
      <charset val="204"/>
    </font>
    <font>
      <sz val="10"/>
      <color theme="1"/>
      <name val="Arial"/>
      <family val="2"/>
      <charset val="204"/>
    </font>
    <font>
      <sz val="12"/>
      <color theme="1"/>
      <name val="Times New Roman"/>
      <family val="1"/>
      <charset val="204"/>
    </font>
    <font>
      <sz val="14"/>
      <color theme="1"/>
      <name val="Times New Roman"/>
      <family val="1"/>
      <charset val="204"/>
    </font>
    <font>
      <b/>
      <sz val="12"/>
      <color theme="1"/>
      <name val="Times New Roman"/>
      <family val="1"/>
      <charset val="204"/>
    </font>
    <font>
      <sz val="11"/>
      <color theme="1"/>
      <name val="Times New Roman"/>
      <family val="1"/>
      <charset val="204"/>
    </font>
    <font>
      <b/>
      <sz val="11"/>
      <color theme="1"/>
      <name val="Times New Roman"/>
      <family val="1"/>
      <charset val="204"/>
    </font>
    <font>
      <sz val="24"/>
      <color theme="1"/>
      <name val="Times New Roman"/>
      <family val="1"/>
      <charset val="204"/>
    </font>
    <font>
      <sz val="16"/>
      <color theme="1"/>
      <name val="Times New Roman"/>
      <family val="1"/>
      <charset val="204"/>
    </font>
    <font>
      <sz val="11"/>
      <color rgb="FF000000"/>
      <name val="Times New Roman"/>
      <family val="1"/>
      <charset val="204"/>
    </font>
    <font>
      <b/>
      <sz val="16"/>
      <color theme="1"/>
      <name val="Times New Roman"/>
      <family val="1"/>
      <charset val="204"/>
    </font>
    <font>
      <sz val="10"/>
      <name val="Arial"/>
      <family val="2"/>
      <charset val="204"/>
    </font>
    <font>
      <sz val="10"/>
      <color rgb="FF000000"/>
      <name val="Arial cyr"/>
      <charset val="204"/>
    </font>
    <font>
      <sz val="10"/>
      <name val="Arial Cyr"/>
      <family val="2"/>
      <charset val="204"/>
    </font>
    <font>
      <b/>
      <i/>
      <sz val="13"/>
      <color rgb="FF000000"/>
      <name val="Arial Cyr"/>
    </font>
    <font>
      <sz val="11"/>
      <color rgb="FF000000"/>
      <name val="Arial Cyr"/>
    </font>
    <font>
      <sz val="12"/>
      <color rgb="FF000000"/>
      <name val="Times New Roman"/>
      <family val="1"/>
      <charset val="204"/>
    </font>
    <font>
      <b/>
      <sz val="12"/>
      <color rgb="FF000000"/>
      <name val="Times New Roman"/>
      <family val="1"/>
      <charset val="204"/>
    </font>
  </fonts>
  <fills count="6">
    <fill>
      <patternFill patternType="none"/>
    </fill>
    <fill>
      <patternFill patternType="gray125"/>
    </fill>
    <fill>
      <patternFill patternType="solid">
        <fgColor rgb="FFC0C0C0"/>
      </patternFill>
    </fill>
    <fill>
      <patternFill patternType="solid">
        <fgColor rgb="FFFFFF99"/>
      </patternFill>
    </fill>
    <fill>
      <patternFill patternType="solid">
        <fgColor rgb="FFCCFFFF"/>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31">
    <xf numFmtId="0" fontId="0" fillId="0" borderId="0"/>
    <xf numFmtId="0" fontId="5" fillId="0" borderId="0"/>
    <xf numFmtId="0" fontId="5" fillId="0" borderId="0"/>
    <xf numFmtId="0" fontId="6" fillId="0" borderId="0"/>
    <xf numFmtId="0" fontId="6" fillId="0" borderId="0"/>
    <xf numFmtId="0" fontId="5" fillId="0" borderId="0"/>
    <xf numFmtId="0" fontId="7" fillId="2" borderId="0"/>
    <xf numFmtId="0" fontId="8" fillId="0" borderId="2">
      <alignment horizontal="center" vertical="center" wrapText="1"/>
    </xf>
    <xf numFmtId="49" fontId="8" fillId="0" borderId="2">
      <alignment horizontal="center" vertical="top" shrinkToFit="1"/>
    </xf>
    <xf numFmtId="0" fontId="8" fillId="0" borderId="0"/>
    <xf numFmtId="0" fontId="8" fillId="0" borderId="2">
      <alignment horizontal="center" vertical="top" wrapText="1"/>
    </xf>
    <xf numFmtId="0" fontId="7" fillId="0" borderId="0"/>
    <xf numFmtId="49" fontId="9" fillId="0" borderId="2">
      <alignment horizontal="left" vertical="top" shrinkToFit="1"/>
    </xf>
    <xf numFmtId="4" fontId="8" fillId="0" borderId="2">
      <alignment horizontal="right" vertical="top" shrinkToFit="1"/>
    </xf>
    <xf numFmtId="4" fontId="9" fillId="3" borderId="2">
      <alignment horizontal="right" vertical="top" shrinkToFit="1"/>
    </xf>
    <xf numFmtId="0" fontId="8" fillId="0" borderId="0">
      <alignment horizontal="left" wrapText="1"/>
    </xf>
    <xf numFmtId="10" fontId="8" fillId="0" borderId="2">
      <alignment horizontal="center" vertical="top" shrinkToFit="1"/>
    </xf>
    <xf numFmtId="10" fontId="9" fillId="3" borderId="2">
      <alignment horizontal="center" vertical="top" shrinkToFit="1"/>
    </xf>
    <xf numFmtId="0" fontId="10" fillId="0" borderId="0">
      <alignment horizontal="center" wrapText="1"/>
    </xf>
    <xf numFmtId="0" fontId="10" fillId="0" borderId="0">
      <alignment horizontal="center"/>
    </xf>
    <xf numFmtId="0" fontId="8" fillId="0" borderId="0">
      <alignment horizontal="right"/>
    </xf>
    <xf numFmtId="0" fontId="6" fillId="0" borderId="0"/>
    <xf numFmtId="0" fontId="8" fillId="0" borderId="2">
      <alignment horizontal="left" vertical="top" wrapText="1"/>
    </xf>
    <xf numFmtId="4" fontId="9" fillId="4" borderId="2">
      <alignment horizontal="right" vertical="top" shrinkToFit="1"/>
    </xf>
    <xf numFmtId="10" fontId="9" fillId="4" borderId="2">
      <alignment horizontal="center" vertical="top" shrinkToFit="1"/>
    </xf>
    <xf numFmtId="49" fontId="11" fillId="0" borderId="2">
      <alignment horizontal="center"/>
    </xf>
    <xf numFmtId="0" fontId="12" fillId="0" borderId="0"/>
    <xf numFmtId="0" fontId="5" fillId="0" borderId="0"/>
    <xf numFmtId="0" fontId="4" fillId="0" borderId="0"/>
    <xf numFmtId="4" fontId="25" fillId="3" borderId="2">
      <alignment horizontal="right" vertical="top" shrinkToFit="1"/>
    </xf>
    <xf numFmtId="4" fontId="26" fillId="3" borderId="2">
      <alignment horizontal="right" vertical="top" shrinkToFit="1"/>
    </xf>
  </cellStyleXfs>
  <cellXfs count="99">
    <xf numFmtId="0" fontId="0" fillId="0" borderId="0" xfId="0"/>
    <xf numFmtId="0" fontId="13" fillId="0" borderId="0" xfId="0" applyFont="1"/>
    <xf numFmtId="0" fontId="13" fillId="0" borderId="0" xfId="0" applyFont="1" applyFill="1"/>
    <xf numFmtId="0" fontId="13" fillId="5" borderId="0" xfId="0" applyFont="1" applyFill="1"/>
    <xf numFmtId="0" fontId="14" fillId="5" borderId="0" xfId="0" applyFont="1" applyFill="1"/>
    <xf numFmtId="0" fontId="14" fillId="5" borderId="0" xfId="0" applyFont="1" applyFill="1" applyAlignment="1">
      <alignment horizontal="left"/>
    </xf>
    <xf numFmtId="164" fontId="1" fillId="5" borderId="1" xfId="0" applyNumberFormat="1" applyFont="1" applyFill="1" applyBorder="1" applyAlignment="1">
      <alignment horizontal="center" vertical="center"/>
    </xf>
    <xf numFmtId="0" fontId="1" fillId="5" borderId="1" xfId="0" applyFont="1" applyFill="1" applyBorder="1" applyAlignment="1">
      <alignment horizontal="left" vertical="center" wrapText="1" indent="2"/>
    </xf>
    <xf numFmtId="164" fontId="1" fillId="5" borderId="1" xfId="0" applyNumberFormat="1" applyFont="1" applyFill="1" applyBorder="1" applyAlignment="1">
      <alignment horizontal="center" vertical="center" wrapText="1"/>
    </xf>
    <xf numFmtId="0" fontId="13" fillId="5" borderId="1" xfId="0" applyFont="1" applyFill="1" applyBorder="1"/>
    <xf numFmtId="49" fontId="1" fillId="5" borderId="1" xfId="0" applyNumberFormat="1" applyFont="1" applyFill="1" applyBorder="1" applyAlignment="1">
      <alignment horizontal="center" vertical="center"/>
    </xf>
    <xf numFmtId="0" fontId="15" fillId="5" borderId="1" xfId="0" applyFont="1" applyFill="1" applyBorder="1"/>
    <xf numFmtId="49" fontId="2" fillId="5" borderId="1" xfId="0" applyNumberFormat="1" applyFont="1" applyFill="1" applyBorder="1" applyAlignment="1">
      <alignment horizontal="center" vertical="center"/>
    </xf>
    <xf numFmtId="0" fontId="13" fillId="5" borderId="0" xfId="0" applyFont="1" applyFill="1" applyAlignment="1">
      <alignment horizontal="left"/>
    </xf>
    <xf numFmtId="0" fontId="1" fillId="5" borderId="1" xfId="0" applyFont="1" applyFill="1" applyBorder="1" applyAlignment="1">
      <alignment horizontal="left" vertical="center" wrapText="1"/>
    </xf>
    <xf numFmtId="0" fontId="16" fillId="5" borderId="0" xfId="0" applyFont="1" applyFill="1"/>
    <xf numFmtId="0" fontId="2" fillId="5" borderId="1" xfId="0" applyFont="1" applyFill="1" applyBorder="1" applyAlignment="1">
      <alignment horizontal="left" vertical="center" wrapText="1" indent="2"/>
    </xf>
    <xf numFmtId="164" fontId="2" fillId="5" borderId="1" xfId="0" applyNumberFormat="1" applyFont="1" applyFill="1" applyBorder="1" applyAlignment="1">
      <alignment horizontal="center" vertical="center"/>
    </xf>
    <xf numFmtId="0" fontId="17" fillId="5" borderId="1" xfId="0" applyFont="1" applyFill="1" applyBorder="1" applyAlignment="1">
      <alignment horizontal="center" vertical="center"/>
    </xf>
    <xf numFmtId="0" fontId="16" fillId="5" borderId="1" xfId="0" applyFont="1" applyFill="1" applyBorder="1" applyAlignment="1">
      <alignment horizontal="center" vertical="center"/>
    </xf>
    <xf numFmtId="0" fontId="2" fillId="5" borderId="1" xfId="0" applyFont="1" applyFill="1" applyBorder="1" applyAlignment="1">
      <alignment horizontal="left" vertical="center" wrapText="1" indent="1"/>
    </xf>
    <xf numFmtId="0" fontId="16" fillId="5" borderId="1" xfId="0" applyFont="1" applyFill="1" applyBorder="1" applyAlignment="1">
      <alignment horizontal="left" vertical="center" wrapText="1"/>
    </xf>
    <xf numFmtId="0" fontId="16" fillId="5" borderId="0" xfId="0" applyFont="1" applyFill="1" applyAlignment="1">
      <alignment horizontal="left"/>
    </xf>
    <xf numFmtId="0" fontId="16"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0" xfId="0" applyFont="1" applyFill="1" applyAlignment="1">
      <alignment horizontal="center" vertical="center" wrapText="1"/>
    </xf>
    <xf numFmtId="0" fontId="15"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2" fontId="17" fillId="5" borderId="1" xfId="0" applyNumberFormat="1" applyFont="1" applyFill="1" applyBorder="1" applyAlignment="1">
      <alignment horizontal="center" vertical="center" wrapText="1"/>
    </xf>
    <xf numFmtId="2" fontId="16"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16" fontId="17" fillId="5" borderId="1" xfId="0" applyNumberFormat="1" applyFont="1" applyFill="1" applyBorder="1" applyAlignment="1">
      <alignment horizontal="center" vertical="center" wrapText="1"/>
    </xf>
    <xf numFmtId="0" fontId="20" fillId="5" borderId="1" xfId="0" applyFont="1" applyFill="1" applyBorder="1" applyAlignment="1">
      <alignment horizontal="center" vertical="center"/>
    </xf>
    <xf numFmtId="0" fontId="1" fillId="5" borderId="1" xfId="0" applyFont="1" applyFill="1" applyBorder="1" applyAlignment="1">
      <alignment horizontal="center" vertical="center"/>
    </xf>
    <xf numFmtId="0" fontId="20" fillId="5" borderId="1" xfId="0" applyFont="1" applyFill="1" applyBorder="1" applyAlignment="1">
      <alignment horizontal="center" vertical="center" wrapText="1"/>
    </xf>
    <xf numFmtId="0" fontId="20" fillId="5" borderId="1" xfId="0" applyFont="1" applyFill="1" applyBorder="1" applyAlignment="1">
      <alignment horizontal="left" vertical="center" wrapText="1" indent="2"/>
    </xf>
    <xf numFmtId="0" fontId="20" fillId="5" borderId="1" xfId="0" applyFont="1" applyFill="1" applyBorder="1" applyAlignment="1">
      <alignment horizontal="left" vertical="center" wrapText="1"/>
    </xf>
    <xf numFmtId="2" fontId="17" fillId="5" borderId="1" xfId="0" applyNumberFormat="1" applyFont="1" applyFill="1" applyBorder="1" applyAlignment="1">
      <alignment horizontal="left" vertical="center" wrapText="1" indent="1"/>
    </xf>
    <xf numFmtId="0" fontId="2" fillId="5" borderId="1" xfId="0" applyFont="1" applyFill="1" applyBorder="1" applyAlignment="1">
      <alignment horizontal="center" vertical="center" wrapText="1"/>
    </xf>
    <xf numFmtId="0" fontId="17" fillId="5" borderId="1" xfId="0" applyFont="1" applyFill="1" applyBorder="1" applyAlignment="1">
      <alignment horizontal="left" vertical="center" wrapText="1" indent="1"/>
    </xf>
    <xf numFmtId="14" fontId="16" fillId="5" borderId="1" xfId="0" applyNumberFormat="1" applyFont="1" applyFill="1" applyBorder="1" applyAlignment="1">
      <alignment horizontal="center" vertical="center"/>
    </xf>
    <xf numFmtId="0" fontId="16" fillId="5" borderId="1" xfId="0" applyFont="1" applyFill="1" applyBorder="1" applyAlignment="1">
      <alignment horizontal="left" vertical="center" indent="1"/>
    </xf>
    <xf numFmtId="0" fontId="16" fillId="5" borderId="1" xfId="0" applyFont="1" applyFill="1" applyBorder="1" applyAlignment="1">
      <alignment horizontal="left" vertical="center" wrapText="1" indent="1"/>
    </xf>
    <xf numFmtId="2" fontId="17" fillId="5" borderId="1" xfId="0" applyNumberFormat="1" applyFont="1" applyFill="1" applyBorder="1" applyAlignment="1">
      <alignment horizontal="center" vertical="center"/>
    </xf>
    <xf numFmtId="0" fontId="15" fillId="0" borderId="0" xfId="0" applyFont="1" applyFill="1"/>
    <xf numFmtId="0" fontId="1" fillId="5" borderId="1" xfId="0" applyNumberFormat="1" applyFont="1" applyFill="1" applyBorder="1" applyAlignment="1">
      <alignment horizontal="left" vertical="center" wrapText="1" indent="2"/>
    </xf>
    <xf numFmtId="0" fontId="1" fillId="5" borderId="1" xfId="0" applyNumberFormat="1" applyFont="1" applyFill="1" applyBorder="1" applyAlignment="1">
      <alignment horizontal="left" vertical="center" wrapText="1"/>
    </xf>
    <xf numFmtId="0" fontId="20" fillId="5" borderId="1" xfId="10" applyNumberFormat="1" applyFont="1" applyFill="1" applyBorder="1" applyAlignment="1" applyProtection="1">
      <alignment horizontal="left" vertical="center" wrapText="1" indent="2"/>
    </xf>
    <xf numFmtId="165" fontId="15" fillId="5" borderId="1" xfId="0" applyNumberFormat="1" applyFont="1" applyFill="1" applyBorder="1" applyAlignment="1">
      <alignment vertical="center" wrapText="1"/>
    </xf>
    <xf numFmtId="0" fontId="16" fillId="5" borderId="1" xfId="0" applyFont="1" applyFill="1" applyBorder="1" applyAlignment="1">
      <alignment horizontal="left" vertical="center" wrapText="1" indent="2"/>
    </xf>
    <xf numFmtId="0" fontId="21" fillId="5" borderId="0" xfId="0" applyFont="1" applyFill="1" applyAlignment="1">
      <alignment horizontal="center" vertical="center"/>
    </xf>
    <xf numFmtId="164" fontId="24" fillId="5" borderId="1" xfId="0" applyNumberFormat="1" applyFont="1" applyFill="1" applyBorder="1" applyAlignment="1">
      <alignment horizontal="center" vertical="center"/>
    </xf>
    <xf numFmtId="0" fontId="13" fillId="5" borderId="0" xfId="0" applyFont="1" applyFill="1" applyAlignment="1">
      <alignment horizontal="center" vertical="center"/>
    </xf>
    <xf numFmtId="0" fontId="20" fillId="5" borderId="1" xfId="10" applyNumberFormat="1" applyFont="1" applyFill="1" applyBorder="1" applyAlignment="1" applyProtection="1">
      <alignment horizontal="left" vertical="center" wrapText="1"/>
    </xf>
    <xf numFmtId="0" fontId="13" fillId="5" borderId="0" xfId="0" applyFont="1" applyFill="1" applyAlignment="1">
      <alignment horizontal="center"/>
    </xf>
    <xf numFmtId="0" fontId="13" fillId="5" borderId="1" xfId="0" applyFont="1" applyFill="1" applyBorder="1" applyAlignment="1">
      <alignment horizontal="center" vertical="center" wrapText="1"/>
    </xf>
    <xf numFmtId="165" fontId="13" fillId="5" borderId="1" xfId="0" applyNumberFormat="1" applyFont="1" applyFill="1" applyBorder="1" applyAlignment="1">
      <alignment vertical="center"/>
    </xf>
    <xf numFmtId="165" fontId="13" fillId="5" borderId="1" xfId="0" applyNumberFormat="1" applyFont="1" applyFill="1" applyBorder="1" applyAlignment="1">
      <alignment vertical="center" wrapText="1"/>
    </xf>
    <xf numFmtId="4" fontId="13" fillId="5" borderId="1" xfId="0" applyNumberFormat="1" applyFont="1" applyFill="1" applyBorder="1" applyAlignment="1">
      <alignment vertical="center" wrapText="1"/>
    </xf>
    <xf numFmtId="4" fontId="13" fillId="5" borderId="1" xfId="0" applyNumberFormat="1" applyFont="1" applyFill="1" applyBorder="1" applyAlignment="1">
      <alignment vertical="center"/>
    </xf>
    <xf numFmtId="3" fontId="13" fillId="5" borderId="0" xfId="0" applyNumberFormat="1" applyFont="1" applyFill="1"/>
    <xf numFmtId="0" fontId="15" fillId="5" borderId="0" xfId="0" applyFont="1" applyFill="1"/>
    <xf numFmtId="0" fontId="23" fillId="5" borderId="1" xfId="0" applyFont="1" applyFill="1" applyBorder="1" applyAlignment="1">
      <alignment horizontal="center" vertical="center"/>
    </xf>
    <xf numFmtId="0" fontId="20" fillId="5" borderId="1" xfId="0" applyFont="1" applyFill="1" applyBorder="1" applyAlignment="1">
      <alignment vertical="center" wrapText="1"/>
    </xf>
    <xf numFmtId="0" fontId="19" fillId="5" borderId="0" xfId="0" applyFont="1" applyFill="1" applyAlignment="1">
      <alignment horizontal="center" vertical="center"/>
    </xf>
    <xf numFmtId="0" fontId="7" fillId="5" borderId="1" xfId="0" applyFont="1" applyFill="1" applyBorder="1" applyAlignment="1">
      <alignment horizontal="center" vertical="center" wrapText="1"/>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wrapText="1" indent="2"/>
    </xf>
    <xf numFmtId="0" fontId="22" fillId="5"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19" fillId="5" borderId="0" xfId="0" applyFont="1" applyFill="1" applyAlignment="1">
      <alignment horizontal="center" vertical="center" wrapText="1"/>
    </xf>
    <xf numFmtId="0" fontId="18" fillId="5" borderId="0" xfId="0" applyFont="1" applyFill="1" applyAlignment="1">
      <alignment wrapText="1"/>
    </xf>
    <xf numFmtId="0" fontId="15" fillId="5" borderId="0" xfId="0" applyFont="1" applyFill="1" applyAlignment="1">
      <alignment horizontal="center" vertical="center" wrapText="1"/>
    </xf>
    <xf numFmtId="0" fontId="20" fillId="5" borderId="1" xfId="14" applyNumberFormat="1" applyFont="1" applyFill="1" applyBorder="1" applyAlignment="1" applyProtection="1">
      <alignment horizontal="left" vertical="center" wrapText="1" indent="2"/>
    </xf>
    <xf numFmtId="1" fontId="20" fillId="5" borderId="1" xfId="22" applyNumberFormat="1" applyFont="1" applyFill="1" applyBorder="1" applyAlignment="1" applyProtection="1">
      <alignment horizontal="center" vertical="center" shrinkToFit="1"/>
    </xf>
    <xf numFmtId="0" fontId="20" fillId="5" borderId="1" xfId="14" applyNumberFormat="1" applyFont="1" applyFill="1" applyBorder="1" applyAlignment="1" applyProtection="1">
      <alignment horizontal="left" vertical="center" wrapText="1"/>
    </xf>
    <xf numFmtId="0" fontId="27" fillId="5" borderId="1" xfId="14" applyNumberFormat="1" applyFont="1" applyFill="1" applyBorder="1" applyAlignment="1" applyProtection="1">
      <alignment horizontal="left" vertical="center" wrapText="1" indent="2"/>
    </xf>
    <xf numFmtId="0" fontId="27" fillId="5" borderId="1" xfId="14" applyNumberFormat="1" applyFont="1" applyFill="1" applyBorder="1" applyAlignment="1" applyProtection="1">
      <alignment horizontal="left" vertical="center" wrapText="1"/>
    </xf>
    <xf numFmtId="4" fontId="3" fillId="5" borderId="1" xfId="0" applyNumberFormat="1" applyFont="1" applyFill="1" applyBorder="1" applyAlignment="1">
      <alignment vertical="center"/>
    </xf>
    <xf numFmtId="4" fontId="27" fillId="5" borderId="1" xfId="30" applyNumberFormat="1" applyFont="1" applyFill="1" applyBorder="1" applyAlignment="1" applyProtection="1">
      <alignment vertical="center" shrinkToFit="1"/>
    </xf>
    <xf numFmtId="4" fontId="27" fillId="5" borderId="1" xfId="29" applyNumberFormat="1" applyFont="1" applyFill="1" applyBorder="1" applyAlignment="1" applyProtection="1">
      <alignment vertical="center" shrinkToFit="1"/>
    </xf>
    <xf numFmtId="165" fontId="15" fillId="5" borderId="1" xfId="0" applyNumberFormat="1" applyFont="1" applyFill="1" applyBorder="1" applyAlignment="1">
      <alignment horizontal="right" vertical="center" wrapText="1"/>
    </xf>
    <xf numFmtId="165" fontId="13" fillId="5" borderId="1" xfId="0" applyNumberFormat="1" applyFont="1" applyFill="1" applyBorder="1" applyAlignment="1">
      <alignment horizontal="right" vertical="center"/>
    </xf>
    <xf numFmtId="4" fontId="28" fillId="5" borderId="1" xfId="30" applyNumberFormat="1" applyFont="1" applyFill="1" applyBorder="1" applyAlignment="1" applyProtection="1">
      <alignment vertical="center" shrinkToFit="1"/>
    </xf>
    <xf numFmtId="4" fontId="27" fillId="5" borderId="1" xfId="0" applyNumberFormat="1" applyFont="1" applyFill="1" applyBorder="1" applyAlignment="1">
      <alignment vertical="center"/>
    </xf>
    <xf numFmtId="4" fontId="27" fillId="5" borderId="1" xfId="0" applyNumberFormat="1" applyFont="1" applyFill="1" applyBorder="1" applyAlignment="1">
      <alignment vertical="center" wrapText="1"/>
    </xf>
    <xf numFmtId="4" fontId="3" fillId="5" borderId="1" xfId="0" applyNumberFormat="1" applyFont="1" applyFill="1" applyBorder="1" applyAlignment="1">
      <alignment vertical="center" wrapText="1"/>
    </xf>
    <xf numFmtId="165" fontId="15" fillId="5" borderId="1" xfId="0" applyNumberFormat="1" applyFont="1" applyFill="1" applyBorder="1" applyAlignment="1">
      <alignment vertical="center"/>
    </xf>
    <xf numFmtId="4" fontId="15" fillId="5" borderId="1" xfId="0" applyNumberFormat="1" applyFont="1" applyFill="1" applyBorder="1" applyAlignment="1">
      <alignment vertical="center" wrapText="1"/>
    </xf>
    <xf numFmtId="0" fontId="21" fillId="5" borderId="0" xfId="0" applyFont="1" applyFill="1" applyAlignment="1">
      <alignment horizontal="center" wrapText="1"/>
    </xf>
    <xf numFmtId="0" fontId="21" fillId="5" borderId="0" xfId="0" applyFont="1" applyFill="1" applyAlignment="1">
      <alignment horizontal="center"/>
    </xf>
    <xf numFmtId="0" fontId="13" fillId="5" borderId="0" xfId="0" applyFont="1" applyFill="1" applyAlignment="1">
      <alignment horizontal="center"/>
    </xf>
    <xf numFmtId="0" fontId="15" fillId="5" borderId="0" xfId="0" applyFont="1" applyFill="1" applyBorder="1" applyAlignment="1">
      <alignment horizontal="center"/>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xf>
    <xf numFmtId="0" fontId="1" fillId="5" borderId="1" xfId="0" applyFont="1" applyFill="1" applyBorder="1" applyAlignment="1">
      <alignment horizontal="left" vertical="center" wrapText="1" indent="1"/>
    </xf>
    <xf numFmtId="0" fontId="1" fillId="5" borderId="1" xfId="0" applyFont="1" applyFill="1" applyBorder="1" applyAlignment="1">
      <alignment vertical="center" wrapText="1"/>
    </xf>
  </cellXfs>
  <cellStyles count="31">
    <cellStyle name="br" xfId="1"/>
    <cellStyle name="col" xfId="2"/>
    <cellStyle name="style0" xfId="3"/>
    <cellStyle name="td" xfId="4"/>
    <cellStyle name="tr" xfId="5"/>
    <cellStyle name="xl21" xfId="6"/>
    <cellStyle name="xl22" xfId="7"/>
    <cellStyle name="xl23" xfId="8"/>
    <cellStyle name="xl24" xfId="9"/>
    <cellStyle name="xl25" xfId="10"/>
    <cellStyle name="xl26" xfId="11"/>
    <cellStyle name="xl27" xfId="12"/>
    <cellStyle name="xl28" xfId="13"/>
    <cellStyle name="xl29" xfId="14"/>
    <cellStyle name="xl30" xfId="15"/>
    <cellStyle name="xl31" xfId="16"/>
    <cellStyle name="xl32" xfId="17"/>
    <cellStyle name="xl33" xfId="18"/>
    <cellStyle name="xl34" xfId="19"/>
    <cellStyle name="xl35" xfId="20"/>
    <cellStyle name="xl36" xfId="21"/>
    <cellStyle name="xl37" xfId="22"/>
    <cellStyle name="xl38" xfId="23"/>
    <cellStyle name="xl39" xfId="24"/>
    <cellStyle name="xl41" xfId="29"/>
    <cellStyle name="xl43" xfId="30"/>
    <cellStyle name="xl52" xfId="25"/>
    <cellStyle name="Обычный" xfId="0" builtinId="0"/>
    <cellStyle name="Обычный 2" xfId="26"/>
    <cellStyle name="Обычный 3" xfId="27"/>
    <cellStyle name="Обычный 4" xfId="2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AB163"/>
  <sheetViews>
    <sheetView tabSelected="1" zoomScale="55" zoomScaleNormal="55" zoomScaleSheetLayoutView="70" workbookViewId="0">
      <selection activeCell="E6" sqref="E6:O6"/>
    </sheetView>
  </sheetViews>
  <sheetFormatPr defaultColWidth="9.140625" defaultRowHeight="15.75"/>
  <cols>
    <col min="1" max="1" width="9" style="3" customWidth="1"/>
    <col min="2" max="2" width="45" style="3" customWidth="1"/>
    <col min="3" max="3" width="32.85546875" style="15" customWidth="1"/>
    <col min="4" max="4" width="43.7109375" style="13" customWidth="1"/>
    <col min="5" max="5" width="25.140625" style="26" customWidth="1"/>
    <col min="6" max="9" width="9.7109375" style="3" hidden="1" customWidth="1"/>
    <col min="10" max="12" width="20.7109375" style="3" customWidth="1"/>
    <col min="13" max="15" width="18.7109375" style="3" customWidth="1"/>
    <col min="16" max="16" width="2.42578125" style="3" hidden="1" customWidth="1"/>
    <col min="17" max="17" width="23.7109375" style="3" customWidth="1"/>
    <col min="18" max="18" width="9.140625" style="3"/>
    <col min="19" max="19" width="9.7109375" style="3" bestFit="1" customWidth="1"/>
    <col min="20" max="28" width="9.140625" style="3"/>
    <col min="29" max="16384" width="9.140625" style="1"/>
  </cols>
  <sheetData>
    <row r="2" spans="1:17" ht="109.9" customHeight="1">
      <c r="A2" s="91" t="s">
        <v>497</v>
      </c>
      <c r="B2" s="92"/>
      <c r="C2" s="92"/>
      <c r="D2" s="92"/>
      <c r="E2" s="92"/>
      <c r="F2" s="92"/>
      <c r="G2" s="92"/>
      <c r="H2" s="92"/>
      <c r="I2" s="92"/>
      <c r="J2" s="92"/>
      <c r="K2" s="92"/>
      <c r="L2" s="92"/>
      <c r="M2" s="92"/>
      <c r="N2" s="92"/>
      <c r="O2" s="92"/>
    </row>
    <row r="3" spans="1:17">
      <c r="A3" s="93"/>
      <c r="B3" s="93"/>
      <c r="C3" s="93"/>
      <c r="D3" s="93"/>
      <c r="E3" s="93"/>
      <c r="F3" s="93"/>
      <c r="G3" s="93"/>
      <c r="H3" s="93"/>
      <c r="I3" s="93"/>
      <c r="J3" s="93"/>
      <c r="K3" s="93"/>
      <c r="L3" s="93"/>
      <c r="M3" s="93"/>
      <c r="N3" s="93"/>
      <c r="O3" s="93"/>
    </row>
    <row r="4" spans="1:17" ht="31.9" customHeight="1"/>
    <row r="5" spans="1:17" ht="18.75">
      <c r="A5" s="4" t="s">
        <v>10</v>
      </c>
      <c r="B5" s="4"/>
      <c r="C5" s="22" t="s">
        <v>16</v>
      </c>
      <c r="D5" s="5"/>
      <c r="E5" s="94"/>
      <c r="F5" s="94"/>
      <c r="G5" s="94"/>
      <c r="H5" s="94"/>
      <c r="I5" s="94"/>
      <c r="J5" s="94"/>
      <c r="K5" s="94"/>
      <c r="L5" s="94"/>
      <c r="M5" s="94"/>
      <c r="N5" s="94"/>
      <c r="O5" s="94"/>
    </row>
    <row r="6" spans="1:17" ht="18.75">
      <c r="A6" s="4" t="s">
        <v>0</v>
      </c>
      <c r="B6" s="4"/>
      <c r="C6" s="22" t="s">
        <v>1</v>
      </c>
      <c r="D6" s="5"/>
      <c r="E6" s="94"/>
      <c r="F6" s="94"/>
      <c r="G6" s="94"/>
      <c r="H6" s="94"/>
      <c r="I6" s="94"/>
      <c r="J6" s="94"/>
      <c r="K6" s="94"/>
      <c r="L6" s="94"/>
      <c r="M6" s="94"/>
      <c r="N6" s="94"/>
      <c r="O6" s="94"/>
    </row>
    <row r="7" spans="1:17" ht="18.75">
      <c r="A7" s="4" t="s">
        <v>11</v>
      </c>
      <c r="B7" s="4"/>
      <c r="C7" s="22" t="s">
        <v>67</v>
      </c>
      <c r="D7" s="5"/>
    </row>
    <row r="8" spans="1:17">
      <c r="J8" s="56"/>
      <c r="K8" s="54"/>
      <c r="M8" s="96"/>
      <c r="N8" s="96"/>
      <c r="O8" s="96"/>
    </row>
    <row r="9" spans="1:17">
      <c r="A9" s="95" t="s">
        <v>2</v>
      </c>
      <c r="B9" s="95" t="s">
        <v>15</v>
      </c>
      <c r="C9" s="95" t="s">
        <v>12</v>
      </c>
      <c r="D9" s="95"/>
      <c r="E9" s="95" t="s">
        <v>3</v>
      </c>
      <c r="F9" s="95" t="s">
        <v>4</v>
      </c>
      <c r="G9" s="95"/>
      <c r="H9" s="95"/>
      <c r="I9" s="95"/>
      <c r="J9" s="95" t="s">
        <v>457</v>
      </c>
      <c r="K9" s="95" t="s">
        <v>399</v>
      </c>
      <c r="L9" s="95" t="s">
        <v>400</v>
      </c>
      <c r="M9" s="95" t="s">
        <v>5</v>
      </c>
      <c r="N9" s="95"/>
      <c r="O9" s="95"/>
    </row>
    <row r="10" spans="1:17" ht="98.45" customHeight="1">
      <c r="A10" s="95"/>
      <c r="B10" s="95"/>
      <c r="C10" s="23" t="s">
        <v>13</v>
      </c>
      <c r="D10" s="57" t="s">
        <v>14</v>
      </c>
      <c r="E10" s="95"/>
      <c r="F10" s="57" t="s">
        <v>6</v>
      </c>
      <c r="G10" s="57" t="s">
        <v>7</v>
      </c>
      <c r="H10" s="57" t="s">
        <v>8</v>
      </c>
      <c r="I10" s="57" t="s">
        <v>9</v>
      </c>
      <c r="J10" s="95"/>
      <c r="K10" s="95"/>
      <c r="L10" s="95"/>
      <c r="M10" s="57" t="s">
        <v>401</v>
      </c>
      <c r="N10" s="57" t="s">
        <v>402</v>
      </c>
      <c r="O10" s="57" t="s">
        <v>403</v>
      </c>
    </row>
    <row r="11" spans="1:17">
      <c r="A11" s="57">
        <v>1</v>
      </c>
      <c r="B11" s="57">
        <v>2</v>
      </c>
      <c r="C11" s="23">
        <v>3</v>
      </c>
      <c r="D11" s="57">
        <v>4</v>
      </c>
      <c r="E11" s="57">
        <v>5</v>
      </c>
      <c r="F11" s="57"/>
      <c r="G11" s="57"/>
      <c r="H11" s="57"/>
      <c r="I11" s="57"/>
      <c r="J11" s="57">
        <v>6</v>
      </c>
      <c r="K11" s="57">
        <v>7</v>
      </c>
      <c r="L11" s="57">
        <v>8</v>
      </c>
      <c r="M11" s="57">
        <v>9</v>
      </c>
      <c r="N11" s="57">
        <v>10</v>
      </c>
      <c r="O11" s="57">
        <v>11</v>
      </c>
    </row>
    <row r="12" spans="1:17" s="2" customFormat="1" ht="37.9" customHeight="1">
      <c r="A12" s="28" t="s">
        <v>70</v>
      </c>
      <c r="B12" s="29" t="s">
        <v>17</v>
      </c>
      <c r="C12" s="29" t="s">
        <v>21</v>
      </c>
      <c r="D12" s="29" t="s">
        <v>17</v>
      </c>
      <c r="E12" s="29"/>
      <c r="F12" s="27"/>
      <c r="G12" s="27"/>
      <c r="H12" s="27"/>
      <c r="I12" s="27"/>
      <c r="J12" s="50">
        <f t="shared" ref="J12:O12" si="0">J13+J148+J151+J154+J159+J161</f>
        <v>42857.070877379992</v>
      </c>
      <c r="K12" s="50">
        <f t="shared" si="0"/>
        <v>26055.043196010003</v>
      </c>
      <c r="L12" s="50">
        <f t="shared" si="0"/>
        <v>44485.475465700001</v>
      </c>
      <c r="M12" s="50">
        <f t="shared" si="0"/>
        <v>33978.913219789996</v>
      </c>
      <c r="N12" s="50">
        <f t="shared" si="0"/>
        <v>34823.289522539999</v>
      </c>
      <c r="O12" s="50">
        <f t="shared" si="0"/>
        <v>29860.58521922</v>
      </c>
      <c r="P12" s="62">
        <v>1000</v>
      </c>
      <c r="Q12" s="3"/>
    </row>
    <row r="13" spans="1:17" s="2" customFormat="1" ht="71.25">
      <c r="A13" s="33" t="s">
        <v>69</v>
      </c>
      <c r="B13" s="29" t="s">
        <v>18</v>
      </c>
      <c r="C13" s="29" t="s">
        <v>22</v>
      </c>
      <c r="D13" s="29" t="s">
        <v>18</v>
      </c>
      <c r="E13" s="29"/>
      <c r="F13" s="27"/>
      <c r="G13" s="27"/>
      <c r="H13" s="27"/>
      <c r="I13" s="27"/>
      <c r="J13" s="50">
        <f t="shared" ref="J13:O13" si="1">J14+J101+J125+J22</f>
        <v>40312.996843729998</v>
      </c>
      <c r="K13" s="50">
        <f t="shared" si="1"/>
        <v>27159.911250600002</v>
      </c>
      <c r="L13" s="50">
        <f t="shared" si="1"/>
        <v>44007.664943730008</v>
      </c>
      <c r="M13" s="50">
        <f t="shared" si="1"/>
        <v>31005.050933120001</v>
      </c>
      <c r="N13" s="50">
        <f t="shared" si="1"/>
        <v>29155.959322540002</v>
      </c>
      <c r="O13" s="50">
        <f t="shared" si="1"/>
        <v>24193.25501922</v>
      </c>
      <c r="P13" s="3">
        <v>1000000</v>
      </c>
      <c r="Q13" s="3"/>
    </row>
    <row r="14" spans="1:17" s="46" customFormat="1" ht="39" customHeight="1">
      <c r="A14" s="41" t="s">
        <v>71</v>
      </c>
      <c r="B14" s="39" t="s">
        <v>66</v>
      </c>
      <c r="C14" s="45" t="s">
        <v>250</v>
      </c>
      <c r="D14" s="39" t="s">
        <v>66</v>
      </c>
      <c r="E14" s="29"/>
      <c r="F14" s="27"/>
      <c r="G14" s="27"/>
      <c r="H14" s="27"/>
      <c r="I14" s="27"/>
      <c r="J14" s="50">
        <f t="shared" ref="J14:O14" si="2">SUM(J15:J21)</f>
        <v>16130.911999999998</v>
      </c>
      <c r="K14" s="50">
        <f t="shared" si="2"/>
        <v>13204.8444</v>
      </c>
      <c r="L14" s="50">
        <f t="shared" si="2"/>
        <v>20731.095400000002</v>
      </c>
      <c r="M14" s="50">
        <f t="shared" si="2"/>
        <v>13442.26582312</v>
      </c>
      <c r="N14" s="50">
        <f t="shared" si="2"/>
        <v>12891.790100000002</v>
      </c>
      <c r="O14" s="50">
        <f t="shared" si="2"/>
        <v>12891.790100000002</v>
      </c>
      <c r="P14" s="63"/>
      <c r="Q14" s="63"/>
    </row>
    <row r="15" spans="1:17" s="2" customFormat="1" ht="47.45" customHeight="1">
      <c r="A15" s="23" t="s">
        <v>74</v>
      </c>
      <c r="B15" s="7" t="str">
        <f>D15</f>
        <v>Дотации бюджетам субъектов Российской Федерации на выравнивание бюджетной обеспеченности</v>
      </c>
      <c r="C15" s="6" t="s">
        <v>155</v>
      </c>
      <c r="D15" s="14" t="s">
        <v>19</v>
      </c>
      <c r="E15" s="30" t="s">
        <v>380</v>
      </c>
      <c r="F15" s="57"/>
      <c r="G15" s="57"/>
      <c r="H15" s="57"/>
      <c r="I15" s="57"/>
      <c r="J15" s="82">
        <v>9557.0965999999989</v>
      </c>
      <c r="K15" s="81">
        <v>7167.6</v>
      </c>
      <c r="L15" s="80">
        <f>J15</f>
        <v>9557.0965999999989</v>
      </c>
      <c r="M15" s="80">
        <v>9629.2810000000009</v>
      </c>
      <c r="N15" s="80">
        <v>9629.2810000000009</v>
      </c>
      <c r="O15" s="80">
        <v>9629.2810000000009</v>
      </c>
      <c r="P15" s="3"/>
      <c r="Q15" s="3"/>
    </row>
    <row r="16" spans="1:17" s="2" customFormat="1" ht="47.45" customHeight="1">
      <c r="A16" s="23" t="s">
        <v>73</v>
      </c>
      <c r="B16" s="37" t="s">
        <v>405</v>
      </c>
      <c r="C16" s="64" t="s">
        <v>406</v>
      </c>
      <c r="D16" s="65" t="s">
        <v>405</v>
      </c>
      <c r="E16" s="30" t="s">
        <v>380</v>
      </c>
      <c r="F16" s="57"/>
      <c r="G16" s="57"/>
      <c r="H16" s="57"/>
      <c r="I16" s="57"/>
      <c r="J16" s="80">
        <f>(3871985500/1000)/1000</f>
        <v>3871.9854999999998</v>
      </c>
      <c r="K16" s="81">
        <v>3871.9854999999998</v>
      </c>
      <c r="L16" s="80">
        <v>8472.1689000000006</v>
      </c>
      <c r="M16" s="80">
        <v>202.23852312</v>
      </c>
      <c r="N16" s="80">
        <v>0</v>
      </c>
      <c r="O16" s="80">
        <v>0</v>
      </c>
      <c r="P16" s="3"/>
      <c r="Q16" s="3"/>
    </row>
    <row r="17" spans="1:17" s="2" customFormat="1" ht="81.75" customHeight="1">
      <c r="A17" s="23" t="s">
        <v>72</v>
      </c>
      <c r="B17" s="7" t="str">
        <f t="shared" ref="B17:B112" si="3">D17</f>
        <v>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v>
      </c>
      <c r="C17" s="8" t="s">
        <v>156</v>
      </c>
      <c r="D17" s="14" t="s">
        <v>158</v>
      </c>
      <c r="E17" s="30" t="s">
        <v>380</v>
      </c>
      <c r="F17" s="57"/>
      <c r="G17" s="57"/>
      <c r="H17" s="57"/>
      <c r="I17" s="57"/>
      <c r="J17" s="81">
        <v>1981.1590000000001</v>
      </c>
      <c r="K17" s="81">
        <v>1485.873</v>
      </c>
      <c r="L17" s="80">
        <f>J17</f>
        <v>1981.1590000000001</v>
      </c>
      <c r="M17" s="80">
        <v>3610.7462999999998</v>
      </c>
      <c r="N17" s="80">
        <v>3262.5091000000002</v>
      </c>
      <c r="O17" s="80">
        <v>3262.5091000000002</v>
      </c>
      <c r="P17" s="66"/>
      <c r="Q17" s="3"/>
    </row>
    <row r="18" spans="1:17" s="2" customFormat="1" ht="75">
      <c r="A18" s="23" t="s">
        <v>404</v>
      </c>
      <c r="B18" s="7" t="str">
        <f t="shared" si="3"/>
        <v>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v>
      </c>
      <c r="C18" s="8" t="s">
        <v>157</v>
      </c>
      <c r="D18" s="14" t="s">
        <v>20</v>
      </c>
      <c r="E18" s="30" t="s">
        <v>380</v>
      </c>
      <c r="F18" s="57"/>
      <c r="G18" s="57"/>
      <c r="H18" s="57"/>
      <c r="I18" s="57"/>
      <c r="J18" s="80">
        <v>165.14599999999999</v>
      </c>
      <c r="K18" s="81">
        <v>123.861</v>
      </c>
      <c r="L18" s="80">
        <f t="shared" ref="L18:L21" si="4">J18</f>
        <v>165.14599999999999</v>
      </c>
      <c r="M18" s="80">
        <v>0</v>
      </c>
      <c r="N18" s="80">
        <v>0</v>
      </c>
      <c r="O18" s="80">
        <v>0</v>
      </c>
      <c r="P18" s="3"/>
      <c r="Q18" s="3"/>
    </row>
    <row r="19" spans="1:17" s="2" customFormat="1" ht="135">
      <c r="A19" s="23" t="s">
        <v>472</v>
      </c>
      <c r="B19" s="75" t="s">
        <v>475</v>
      </c>
      <c r="C19" s="76" t="s">
        <v>478</v>
      </c>
      <c r="D19" s="77" t="s">
        <v>475</v>
      </c>
      <c r="E19" s="30" t="s">
        <v>380</v>
      </c>
      <c r="F19" s="57"/>
      <c r="G19" s="57"/>
      <c r="H19" s="57"/>
      <c r="I19" s="57"/>
      <c r="J19" s="84">
        <v>436.8</v>
      </c>
      <c r="K19" s="81">
        <v>436.8</v>
      </c>
      <c r="L19" s="80">
        <f t="shared" si="4"/>
        <v>436.8</v>
      </c>
      <c r="M19" s="80">
        <v>0</v>
      </c>
      <c r="N19" s="80">
        <v>0</v>
      </c>
      <c r="O19" s="80">
        <v>0</v>
      </c>
      <c r="P19" s="3"/>
      <c r="Q19" s="3"/>
    </row>
    <row r="20" spans="1:17" s="2" customFormat="1" ht="150">
      <c r="A20" s="23" t="s">
        <v>473</v>
      </c>
      <c r="B20" s="75" t="s">
        <v>476</v>
      </c>
      <c r="C20" s="76" t="s">
        <v>479</v>
      </c>
      <c r="D20" s="77" t="s">
        <v>476</v>
      </c>
      <c r="E20" s="30" t="s">
        <v>380</v>
      </c>
      <c r="F20" s="57"/>
      <c r="G20" s="57"/>
      <c r="H20" s="57"/>
      <c r="I20" s="57"/>
      <c r="J20" s="84">
        <v>84.269899999999993</v>
      </c>
      <c r="K20" s="81">
        <v>84.269900000000007</v>
      </c>
      <c r="L20" s="80">
        <f t="shared" si="4"/>
        <v>84.269899999999993</v>
      </c>
      <c r="M20" s="80">
        <v>0</v>
      </c>
      <c r="N20" s="80">
        <v>0</v>
      </c>
      <c r="O20" s="80">
        <v>0</v>
      </c>
      <c r="P20" s="3"/>
      <c r="Q20" s="3"/>
    </row>
    <row r="21" spans="1:17" s="2" customFormat="1" ht="180">
      <c r="A21" s="23" t="s">
        <v>474</v>
      </c>
      <c r="B21" s="75" t="s">
        <v>477</v>
      </c>
      <c r="C21" s="76" t="s">
        <v>480</v>
      </c>
      <c r="D21" s="77" t="s">
        <v>477</v>
      </c>
      <c r="E21" s="30" t="s">
        <v>380</v>
      </c>
      <c r="F21" s="57"/>
      <c r="G21" s="57"/>
      <c r="H21" s="57"/>
      <c r="I21" s="57"/>
      <c r="J21" s="84">
        <v>34.454999999999998</v>
      </c>
      <c r="K21" s="81">
        <v>34.454999999999998</v>
      </c>
      <c r="L21" s="80">
        <f t="shared" si="4"/>
        <v>34.454999999999998</v>
      </c>
      <c r="M21" s="80">
        <v>0</v>
      </c>
      <c r="N21" s="80">
        <v>0</v>
      </c>
      <c r="O21" s="80">
        <v>0</v>
      </c>
      <c r="P21" s="3"/>
      <c r="Q21" s="3"/>
    </row>
    <row r="22" spans="1:17" s="46" customFormat="1" ht="42.75">
      <c r="A22" s="41" t="s">
        <v>75</v>
      </c>
      <c r="B22" s="20" t="str">
        <f t="shared" si="3"/>
        <v>Субсидии бюджетам бюджетной системы Российской Федерации (межбюджетные субсидии)</v>
      </c>
      <c r="C22" s="29" t="s">
        <v>249</v>
      </c>
      <c r="D22" s="40" t="s">
        <v>23</v>
      </c>
      <c r="E22" s="29"/>
      <c r="F22" s="27"/>
      <c r="G22" s="27"/>
      <c r="H22" s="27"/>
      <c r="I22" s="27"/>
      <c r="J22" s="50">
        <f>SUM(J23:J100)</f>
        <v>12582.537709</v>
      </c>
      <c r="K22" s="85">
        <f>SUM(K23:K100)</f>
        <v>6831.8295570199998</v>
      </c>
      <c r="L22" s="85">
        <f>SUM(L23:L100)</f>
        <v>11678.264109</v>
      </c>
      <c r="M22" s="85">
        <f t="shared" ref="M22:O22" si="5">SUM(M23:M100)</f>
        <v>10835.00841</v>
      </c>
      <c r="N22" s="85">
        <f t="shared" si="5"/>
        <v>10177.264422539998</v>
      </c>
      <c r="O22" s="85">
        <f t="shared" si="5"/>
        <v>6256.9497192200006</v>
      </c>
      <c r="P22" s="63"/>
      <c r="Q22" s="63"/>
    </row>
    <row r="23" spans="1:17" s="46" customFormat="1" ht="71.45" customHeight="1">
      <c r="A23" s="23" t="s">
        <v>76</v>
      </c>
      <c r="B23" s="7" t="s">
        <v>329</v>
      </c>
      <c r="C23" s="6" t="s">
        <v>330</v>
      </c>
      <c r="D23" s="14" t="s">
        <v>329</v>
      </c>
      <c r="E23" s="30" t="s">
        <v>383</v>
      </c>
      <c r="F23" s="27"/>
      <c r="G23" s="27"/>
      <c r="H23" s="27"/>
      <c r="I23" s="27"/>
      <c r="J23" s="82">
        <v>988.65909999999997</v>
      </c>
      <c r="K23" s="81">
        <v>575.86322086999996</v>
      </c>
      <c r="L23" s="60">
        <f>J23</f>
        <v>988.65909999999997</v>
      </c>
      <c r="M23" s="80">
        <v>963.64508999999998</v>
      </c>
      <c r="N23" s="80">
        <v>868.91451494</v>
      </c>
      <c r="O23" s="80">
        <v>924.1863644199999</v>
      </c>
      <c r="P23" s="63"/>
      <c r="Q23" s="63"/>
    </row>
    <row r="24" spans="1:17" s="46" customFormat="1" ht="80.45" customHeight="1">
      <c r="A24" s="23" t="s">
        <v>77</v>
      </c>
      <c r="B24" s="37" t="s">
        <v>460</v>
      </c>
      <c r="C24" s="34" t="s">
        <v>461</v>
      </c>
      <c r="D24" s="38" t="s">
        <v>460</v>
      </c>
      <c r="E24" s="30" t="s">
        <v>386</v>
      </c>
      <c r="F24" s="27"/>
      <c r="G24" s="27"/>
      <c r="H24" s="27"/>
      <c r="I24" s="27"/>
      <c r="J24" s="81">
        <v>5.4403000000000006</v>
      </c>
      <c r="K24" s="81">
        <v>0</v>
      </c>
      <c r="L24" s="60">
        <f t="shared" ref="L24:L50" si="6">J24</f>
        <v>5.4403000000000006</v>
      </c>
      <c r="M24" s="80">
        <v>0</v>
      </c>
      <c r="N24" s="80">
        <v>0</v>
      </c>
      <c r="O24" s="80">
        <v>0</v>
      </c>
      <c r="P24" s="63"/>
      <c r="Q24" s="63"/>
    </row>
    <row r="25" spans="1:17" s="2" customFormat="1" ht="83.45" customHeight="1">
      <c r="A25" s="23" t="s">
        <v>78</v>
      </c>
      <c r="B25" s="7" t="str">
        <f t="shared" si="3"/>
        <v>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v>
      </c>
      <c r="C25" s="6" t="s">
        <v>159</v>
      </c>
      <c r="D25" s="14" t="s">
        <v>201</v>
      </c>
      <c r="E25" s="30" t="s">
        <v>384</v>
      </c>
      <c r="F25" s="57"/>
      <c r="G25" s="57"/>
      <c r="H25" s="57"/>
      <c r="I25" s="57"/>
      <c r="J25" s="81">
        <v>97.184899999999999</v>
      </c>
      <c r="K25" s="81">
        <v>0.13395964000000002</v>
      </c>
      <c r="L25" s="60">
        <f t="shared" si="6"/>
        <v>97.184899999999999</v>
      </c>
      <c r="M25" s="60">
        <v>0</v>
      </c>
      <c r="N25" s="60">
        <v>0</v>
      </c>
      <c r="O25" s="60">
        <v>0</v>
      </c>
      <c r="P25" s="3"/>
      <c r="Q25" s="3"/>
    </row>
    <row r="26" spans="1:17" s="2" customFormat="1" ht="87.6" customHeight="1">
      <c r="A26" s="23" t="s">
        <v>79</v>
      </c>
      <c r="B26" s="7" t="str">
        <f t="shared" si="3"/>
        <v>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v>
      </c>
      <c r="C26" s="6" t="s">
        <v>160</v>
      </c>
      <c r="D26" s="14" t="s">
        <v>202</v>
      </c>
      <c r="E26" s="30" t="s">
        <v>384</v>
      </c>
      <c r="F26" s="57"/>
      <c r="G26" s="57"/>
      <c r="H26" s="57"/>
      <c r="I26" s="57"/>
      <c r="J26" s="81">
        <v>167.16679999999999</v>
      </c>
      <c r="K26" s="81">
        <v>165.57624397000001</v>
      </c>
      <c r="L26" s="60">
        <f t="shared" si="6"/>
        <v>167.16679999999999</v>
      </c>
      <c r="M26" s="60">
        <v>0</v>
      </c>
      <c r="N26" s="60">
        <v>0</v>
      </c>
      <c r="O26" s="60">
        <v>0</v>
      </c>
      <c r="P26" s="3"/>
      <c r="Q26" s="3"/>
    </row>
    <row r="27" spans="1:17" s="2" customFormat="1" ht="72.599999999999994" customHeight="1">
      <c r="A27" s="23" t="s">
        <v>80</v>
      </c>
      <c r="B27" s="7" t="str">
        <f t="shared" si="3"/>
        <v>Субсидии бюджетам субъектов Российской Федерации на реализацию мероприятий государственной программы Российской Федерации "Доступная среда"</v>
      </c>
      <c r="C27" s="6" t="s">
        <v>161</v>
      </c>
      <c r="D27" s="14" t="s">
        <v>203</v>
      </c>
      <c r="E27" s="30" t="s">
        <v>385</v>
      </c>
      <c r="F27" s="57"/>
      <c r="G27" s="57"/>
      <c r="H27" s="57"/>
      <c r="I27" s="57"/>
      <c r="J27" s="82">
        <v>17.319900000000001</v>
      </c>
      <c r="K27" s="81">
        <v>17.319900000000001</v>
      </c>
      <c r="L27" s="60">
        <f t="shared" si="6"/>
        <v>17.319900000000001</v>
      </c>
      <c r="M27" s="80">
        <v>0</v>
      </c>
      <c r="N27" s="80">
        <v>0</v>
      </c>
      <c r="O27" s="86">
        <v>15.7201</v>
      </c>
      <c r="P27" s="3"/>
      <c r="Q27" s="3"/>
    </row>
    <row r="28" spans="1:17" s="2" customFormat="1" ht="72.599999999999994" customHeight="1">
      <c r="A28" s="23" t="s">
        <v>81</v>
      </c>
      <c r="B28" s="7" t="s">
        <v>331</v>
      </c>
      <c r="C28" s="34" t="s">
        <v>332</v>
      </c>
      <c r="D28" s="14" t="s">
        <v>331</v>
      </c>
      <c r="E28" s="30" t="s">
        <v>386</v>
      </c>
      <c r="F28" s="57"/>
      <c r="G28" s="57"/>
      <c r="H28" s="57"/>
      <c r="I28" s="57"/>
      <c r="J28" s="81">
        <v>12.416799999999999</v>
      </c>
      <c r="K28" s="81">
        <v>0</v>
      </c>
      <c r="L28" s="60">
        <f t="shared" si="6"/>
        <v>12.416799999999999</v>
      </c>
      <c r="M28" s="60">
        <v>0</v>
      </c>
      <c r="N28" s="60">
        <v>0</v>
      </c>
      <c r="O28" s="60">
        <v>0</v>
      </c>
      <c r="P28" s="3"/>
      <c r="Q28" s="3"/>
    </row>
    <row r="29" spans="1:17" s="2" customFormat="1" ht="91.15" customHeight="1">
      <c r="A29" s="23" t="s">
        <v>82</v>
      </c>
      <c r="B29" s="7" t="str">
        <f t="shared" si="3"/>
        <v>Субсидии бюджетам субъектов Российской Федерации на подготовку управленческих кадров для организаций народного хозяйства Российской Федерации</v>
      </c>
      <c r="C29" s="6" t="s">
        <v>162</v>
      </c>
      <c r="D29" s="14" t="s">
        <v>24</v>
      </c>
      <c r="E29" s="30" t="s">
        <v>381</v>
      </c>
      <c r="F29" s="57"/>
      <c r="G29" s="57"/>
      <c r="H29" s="57"/>
      <c r="I29" s="57"/>
      <c r="J29" s="82">
        <v>1.0398000000000001</v>
      </c>
      <c r="K29" s="81">
        <v>0</v>
      </c>
      <c r="L29" s="60">
        <f t="shared" si="6"/>
        <v>1.0398000000000001</v>
      </c>
      <c r="M29" s="87">
        <v>0.90029999999999999</v>
      </c>
      <c r="N29" s="87">
        <v>0.90029999999999999</v>
      </c>
      <c r="O29" s="87">
        <v>0.90029999999999999</v>
      </c>
      <c r="P29" s="3"/>
      <c r="Q29" s="3"/>
    </row>
    <row r="30" spans="1:17" s="2" customFormat="1" ht="85.9" customHeight="1">
      <c r="A30" s="23" t="s">
        <v>83</v>
      </c>
      <c r="B30" s="7" t="str">
        <f t="shared" si="3"/>
        <v>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v>
      </c>
      <c r="C30" s="6" t="s">
        <v>163</v>
      </c>
      <c r="D30" s="14" t="s">
        <v>204</v>
      </c>
      <c r="E30" s="30" t="s">
        <v>387</v>
      </c>
      <c r="F30" s="57"/>
      <c r="G30" s="57"/>
      <c r="H30" s="57"/>
      <c r="I30" s="57"/>
      <c r="J30" s="82">
        <v>2.8504999999999998</v>
      </c>
      <c r="K30" s="81">
        <v>2.8504999999999998</v>
      </c>
      <c r="L30" s="60">
        <f t="shared" si="6"/>
        <v>2.8504999999999998</v>
      </c>
      <c r="M30" s="87">
        <v>4.0613999999999999</v>
      </c>
      <c r="N30" s="87">
        <v>4.3013000000000003</v>
      </c>
      <c r="O30" s="87">
        <v>4.3013000000000003</v>
      </c>
      <c r="P30" s="3"/>
      <c r="Q30" s="3"/>
    </row>
    <row r="31" spans="1:17" s="2" customFormat="1" ht="96" customHeight="1">
      <c r="A31" s="23" t="s">
        <v>84</v>
      </c>
      <c r="B31" s="7" t="str">
        <f t="shared" si="3"/>
        <v>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v>
      </c>
      <c r="C31" s="6" t="s">
        <v>164</v>
      </c>
      <c r="D31" s="14" t="s">
        <v>25</v>
      </c>
      <c r="E31" s="30" t="s">
        <v>385</v>
      </c>
      <c r="F31" s="57"/>
      <c r="G31" s="57"/>
      <c r="H31" s="57"/>
      <c r="I31" s="57"/>
      <c r="J31" s="82">
        <v>91.812100000000001</v>
      </c>
      <c r="K31" s="81">
        <v>86.39076464</v>
      </c>
      <c r="L31" s="60">
        <f t="shared" si="6"/>
        <v>91.812100000000001</v>
      </c>
      <c r="M31" s="87">
        <v>103.6875</v>
      </c>
      <c r="N31" s="87">
        <v>104.3242</v>
      </c>
      <c r="O31" s="87">
        <v>104.3242</v>
      </c>
      <c r="P31" s="3"/>
      <c r="Q31" s="3"/>
    </row>
    <row r="32" spans="1:17" s="2" customFormat="1" ht="90">
      <c r="A32" s="23" t="s">
        <v>85</v>
      </c>
      <c r="B32" s="7" t="str">
        <f t="shared" si="3"/>
        <v>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v>
      </c>
      <c r="C32" s="6" t="s">
        <v>165</v>
      </c>
      <c r="D32" s="14" t="s">
        <v>205</v>
      </c>
      <c r="E32" s="30" t="s">
        <v>383</v>
      </c>
      <c r="F32" s="57"/>
      <c r="G32" s="57"/>
      <c r="H32" s="57"/>
      <c r="I32" s="57"/>
      <c r="J32" s="81">
        <v>606.84890000000007</v>
      </c>
      <c r="K32" s="81">
        <v>490.21071802999995</v>
      </c>
      <c r="L32" s="60">
        <f t="shared" si="6"/>
        <v>606.84890000000007</v>
      </c>
      <c r="M32" s="80">
        <v>683.69259999999997</v>
      </c>
      <c r="N32" s="80">
        <v>711.30147839999995</v>
      </c>
      <c r="O32" s="80">
        <v>738.91042559999994</v>
      </c>
      <c r="P32" s="3"/>
      <c r="Q32" s="3"/>
    </row>
    <row r="33" spans="1:17" s="2" customFormat="1" ht="130.5" customHeight="1">
      <c r="A33" s="23" t="s">
        <v>86</v>
      </c>
      <c r="B33" s="7" t="str">
        <f t="shared" si="3"/>
        <v>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v>
      </c>
      <c r="C33" s="6" t="s">
        <v>166</v>
      </c>
      <c r="D33" s="14" t="s">
        <v>26</v>
      </c>
      <c r="E33" s="30" t="s">
        <v>383</v>
      </c>
      <c r="F33" s="57"/>
      <c r="G33" s="57"/>
      <c r="H33" s="57"/>
      <c r="I33" s="57"/>
      <c r="J33" s="81">
        <v>1.08</v>
      </c>
      <c r="K33" s="81">
        <v>0</v>
      </c>
      <c r="L33" s="60">
        <f t="shared" si="6"/>
        <v>1.08</v>
      </c>
      <c r="M33" s="80">
        <v>1.08</v>
      </c>
      <c r="N33" s="80">
        <v>1.08</v>
      </c>
      <c r="O33" s="80">
        <v>1.1664000000000001</v>
      </c>
      <c r="P33" s="3"/>
      <c r="Q33" s="3"/>
    </row>
    <row r="34" spans="1:17" s="2" customFormat="1" ht="101.45" customHeight="1">
      <c r="A34" s="23" t="s">
        <v>87</v>
      </c>
      <c r="B34" s="7" t="str">
        <f t="shared" si="3"/>
        <v>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v>
      </c>
      <c r="C34" s="6" t="s">
        <v>167</v>
      </c>
      <c r="D34" s="14" t="s">
        <v>27</v>
      </c>
      <c r="E34" s="30" t="s">
        <v>387</v>
      </c>
      <c r="F34" s="57"/>
      <c r="G34" s="25"/>
      <c r="H34" s="25"/>
      <c r="I34" s="25"/>
      <c r="J34" s="81">
        <v>14.647600000000001</v>
      </c>
      <c r="K34" s="81">
        <v>14.384749699999999</v>
      </c>
      <c r="L34" s="60">
        <f t="shared" si="6"/>
        <v>14.647600000000001</v>
      </c>
      <c r="M34" s="80">
        <v>13.2379</v>
      </c>
      <c r="N34" s="80">
        <v>13.1701</v>
      </c>
      <c r="O34" s="80">
        <v>12.9206</v>
      </c>
      <c r="P34" s="3"/>
      <c r="Q34" s="3"/>
    </row>
    <row r="35" spans="1:17" s="2" customFormat="1" ht="165">
      <c r="A35" s="23" t="s">
        <v>88</v>
      </c>
      <c r="B35" s="7" t="str">
        <f t="shared" si="3"/>
        <v>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v>
      </c>
      <c r="C35" s="6" t="s">
        <v>168</v>
      </c>
      <c r="D35" s="14" t="s">
        <v>206</v>
      </c>
      <c r="E35" s="30" t="s">
        <v>384</v>
      </c>
      <c r="F35" s="57"/>
      <c r="G35" s="25"/>
      <c r="H35" s="25"/>
      <c r="I35" s="25"/>
      <c r="J35" s="60">
        <v>0</v>
      </c>
      <c r="K35" s="81">
        <v>0</v>
      </c>
      <c r="L35" s="60">
        <f t="shared" si="6"/>
        <v>0</v>
      </c>
      <c r="M35" s="80">
        <v>0</v>
      </c>
      <c r="N35" s="80">
        <v>396.49740000000003</v>
      </c>
      <c r="O35" s="80">
        <v>0</v>
      </c>
      <c r="P35" s="3"/>
      <c r="Q35" s="3"/>
    </row>
    <row r="36" spans="1:17" s="2" customFormat="1" ht="103.5" customHeight="1">
      <c r="A36" s="23" t="s">
        <v>89</v>
      </c>
      <c r="B36" s="7" t="str">
        <f t="shared" si="3"/>
        <v>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v>
      </c>
      <c r="C36" s="6" t="s">
        <v>169</v>
      </c>
      <c r="D36" s="14" t="s">
        <v>207</v>
      </c>
      <c r="E36" s="30" t="s">
        <v>388</v>
      </c>
      <c r="F36" s="57"/>
      <c r="G36" s="25"/>
      <c r="H36" s="25"/>
      <c r="I36" s="25"/>
      <c r="J36" s="82">
        <v>500.62599999999998</v>
      </c>
      <c r="K36" s="81">
        <v>223.30145089999999</v>
      </c>
      <c r="L36" s="60">
        <f t="shared" si="6"/>
        <v>500.62599999999998</v>
      </c>
      <c r="M36" s="87">
        <v>125.99939999999999</v>
      </c>
      <c r="N36" s="87">
        <v>115.1271</v>
      </c>
      <c r="O36" s="87">
        <v>80.240399999999994</v>
      </c>
      <c r="P36" s="3"/>
      <c r="Q36" s="3"/>
    </row>
    <row r="37" spans="1:17" s="2" customFormat="1" ht="125.45" customHeight="1">
      <c r="A37" s="23" t="s">
        <v>484</v>
      </c>
      <c r="B37" s="7" t="str">
        <f t="shared" si="3"/>
        <v>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v>
      </c>
      <c r="C37" s="6" t="s">
        <v>170</v>
      </c>
      <c r="D37" s="14" t="s">
        <v>208</v>
      </c>
      <c r="E37" s="30" t="s">
        <v>388</v>
      </c>
      <c r="F37" s="57"/>
      <c r="G37" s="25"/>
      <c r="H37" s="25"/>
      <c r="I37" s="25"/>
      <c r="J37" s="82">
        <v>61.2</v>
      </c>
      <c r="K37" s="81">
        <v>30.6</v>
      </c>
      <c r="L37" s="60">
        <f t="shared" si="6"/>
        <v>61.2</v>
      </c>
      <c r="M37" s="87">
        <v>54.9</v>
      </c>
      <c r="N37" s="87">
        <v>54.9</v>
      </c>
      <c r="O37" s="87">
        <v>54.9</v>
      </c>
      <c r="P37" s="3"/>
      <c r="Q37" s="3"/>
    </row>
    <row r="38" spans="1:17" s="2" customFormat="1" ht="148.5" customHeight="1">
      <c r="A38" s="23" t="s">
        <v>90</v>
      </c>
      <c r="B38" s="47" t="s">
        <v>407</v>
      </c>
      <c r="C38" s="6" t="s">
        <v>171</v>
      </c>
      <c r="D38" s="48" t="s">
        <v>407</v>
      </c>
      <c r="E38" s="30" t="s">
        <v>385</v>
      </c>
      <c r="F38" s="57"/>
      <c r="G38" s="25"/>
      <c r="H38" s="25"/>
      <c r="I38" s="25"/>
      <c r="J38" s="82">
        <v>45.978099999999998</v>
      </c>
      <c r="K38" s="81">
        <v>1.4307094499999999</v>
      </c>
      <c r="L38" s="60">
        <f t="shared" si="6"/>
        <v>45.978099999999998</v>
      </c>
      <c r="M38" s="87">
        <v>1.9851000000000001</v>
      </c>
      <c r="N38" s="87">
        <v>18.735499999999998</v>
      </c>
      <c r="O38" s="80">
        <v>0</v>
      </c>
      <c r="P38" s="3"/>
      <c r="Q38" s="3"/>
    </row>
    <row r="39" spans="1:17" s="2" customFormat="1" ht="94.9" customHeight="1">
      <c r="A39" s="23" t="s">
        <v>91</v>
      </c>
      <c r="B39" s="7" t="s">
        <v>471</v>
      </c>
      <c r="C39" s="6" t="s">
        <v>172</v>
      </c>
      <c r="D39" s="14" t="s">
        <v>471</v>
      </c>
      <c r="E39" s="30" t="s">
        <v>388</v>
      </c>
      <c r="F39" s="57"/>
      <c r="G39" s="25"/>
      <c r="H39" s="25"/>
      <c r="I39" s="25"/>
      <c r="J39" s="82">
        <v>103.8583</v>
      </c>
      <c r="K39" s="81">
        <v>59.627808799999997</v>
      </c>
      <c r="L39" s="60">
        <f t="shared" si="6"/>
        <v>103.8583</v>
      </c>
      <c r="M39" s="60">
        <v>0</v>
      </c>
      <c r="N39" s="60">
        <v>0</v>
      </c>
      <c r="O39" s="60">
        <v>0</v>
      </c>
      <c r="P39" s="3"/>
      <c r="Q39" s="3"/>
    </row>
    <row r="40" spans="1:17" s="2" customFormat="1" ht="52.9" customHeight="1">
      <c r="A40" s="23" t="s">
        <v>92</v>
      </c>
      <c r="B40" s="7" t="str">
        <f t="shared" si="3"/>
        <v>Субсидии бюджетам субъектов Российской Федерации на создание детских технопарков "Кванториум"</v>
      </c>
      <c r="C40" s="6" t="s">
        <v>173</v>
      </c>
      <c r="D40" s="14" t="s">
        <v>209</v>
      </c>
      <c r="E40" s="30" t="s">
        <v>385</v>
      </c>
      <c r="F40" s="57"/>
      <c r="G40" s="25"/>
      <c r="H40" s="25"/>
      <c r="I40" s="25"/>
      <c r="J40" s="60">
        <v>0</v>
      </c>
      <c r="K40" s="81">
        <v>0</v>
      </c>
      <c r="L40" s="60">
        <f t="shared" si="6"/>
        <v>0</v>
      </c>
      <c r="M40" s="87">
        <v>64.445400000000006</v>
      </c>
      <c r="N40" s="88">
        <v>0</v>
      </c>
      <c r="O40" s="80">
        <v>0</v>
      </c>
      <c r="P40" s="3"/>
      <c r="Q40" s="3"/>
    </row>
    <row r="41" spans="1:17" s="2" customFormat="1" ht="52.9" customHeight="1">
      <c r="A41" s="23" t="s">
        <v>93</v>
      </c>
      <c r="B41" s="7" t="s">
        <v>335</v>
      </c>
      <c r="C41" s="35" t="s">
        <v>336</v>
      </c>
      <c r="D41" s="14" t="s">
        <v>335</v>
      </c>
      <c r="E41" s="30" t="s">
        <v>385</v>
      </c>
      <c r="F41" s="57"/>
      <c r="G41" s="25"/>
      <c r="H41" s="25"/>
      <c r="I41" s="25"/>
      <c r="J41" s="82">
        <v>10.366700000000002</v>
      </c>
      <c r="K41" s="81">
        <v>10.3667</v>
      </c>
      <c r="L41" s="60">
        <f t="shared" si="6"/>
        <v>10.366700000000002</v>
      </c>
      <c r="M41" s="60">
        <v>0</v>
      </c>
      <c r="N41" s="60">
        <v>0</v>
      </c>
      <c r="O41" s="60">
        <v>0</v>
      </c>
      <c r="P41" s="3"/>
      <c r="Q41" s="3"/>
    </row>
    <row r="42" spans="1:17" s="2" customFormat="1" ht="93.6" customHeight="1">
      <c r="A42" s="23" t="s">
        <v>94</v>
      </c>
      <c r="B42" s="37" t="s">
        <v>408</v>
      </c>
      <c r="C42" s="67" t="s">
        <v>409</v>
      </c>
      <c r="D42" s="38" t="s">
        <v>408</v>
      </c>
      <c r="E42" s="30" t="s">
        <v>385</v>
      </c>
      <c r="F42" s="57"/>
      <c r="G42" s="25"/>
      <c r="H42" s="25"/>
      <c r="I42" s="25"/>
      <c r="J42" s="60">
        <v>0</v>
      </c>
      <c r="K42" s="81">
        <v>0</v>
      </c>
      <c r="L42" s="60">
        <f t="shared" si="6"/>
        <v>0</v>
      </c>
      <c r="M42" s="80">
        <v>0</v>
      </c>
      <c r="N42" s="80">
        <v>0</v>
      </c>
      <c r="O42" s="86">
        <v>47.646900000000002</v>
      </c>
      <c r="P42" s="3"/>
      <c r="Q42" s="3"/>
    </row>
    <row r="43" spans="1:17" s="2" customFormat="1" ht="114.6" customHeight="1">
      <c r="A43" s="23" t="s">
        <v>95</v>
      </c>
      <c r="B43" s="37" t="s">
        <v>410</v>
      </c>
      <c r="C43" s="6" t="s">
        <v>174</v>
      </c>
      <c r="D43" s="38" t="s">
        <v>410</v>
      </c>
      <c r="E43" s="30" t="s">
        <v>385</v>
      </c>
      <c r="F43" s="57"/>
      <c r="G43" s="25"/>
      <c r="H43" s="25"/>
      <c r="I43" s="25"/>
      <c r="J43" s="82">
        <v>15.317500000000001</v>
      </c>
      <c r="K43" s="81">
        <v>15.317500000000001</v>
      </c>
      <c r="L43" s="60">
        <f t="shared" si="6"/>
        <v>15.317500000000001</v>
      </c>
      <c r="M43" s="87">
        <v>12.8627</v>
      </c>
      <c r="N43" s="87">
        <v>13.8188</v>
      </c>
      <c r="O43" s="87">
        <v>6.3524000000000003</v>
      </c>
      <c r="P43" s="3"/>
      <c r="Q43" s="3"/>
    </row>
    <row r="44" spans="1:17" s="2" customFormat="1" ht="65.45" customHeight="1">
      <c r="A44" s="23" t="s">
        <v>96</v>
      </c>
      <c r="B44" s="7" t="s">
        <v>339</v>
      </c>
      <c r="C44" s="36" t="s">
        <v>338</v>
      </c>
      <c r="D44" s="14" t="s">
        <v>339</v>
      </c>
      <c r="E44" s="30" t="s">
        <v>385</v>
      </c>
      <c r="F44" s="57"/>
      <c r="G44" s="25"/>
      <c r="H44" s="25"/>
      <c r="I44" s="25"/>
      <c r="J44" s="60">
        <v>0</v>
      </c>
      <c r="K44" s="81">
        <v>0</v>
      </c>
      <c r="L44" s="60">
        <f t="shared" si="6"/>
        <v>0</v>
      </c>
      <c r="M44" s="86">
        <v>277.87610000000001</v>
      </c>
      <c r="N44" s="80">
        <v>0</v>
      </c>
      <c r="O44" s="80">
        <v>0</v>
      </c>
      <c r="P44" s="3"/>
      <c r="Q44" s="3"/>
    </row>
    <row r="45" spans="1:17" s="2" customFormat="1" ht="55.15" customHeight="1">
      <c r="A45" s="23" t="s">
        <v>97</v>
      </c>
      <c r="B45" s="7" t="str">
        <f t="shared" si="3"/>
        <v>Субсидии бюджетам субъектов Российской Федерации на развитие паллиативной медицинской помощи</v>
      </c>
      <c r="C45" s="6" t="s">
        <v>175</v>
      </c>
      <c r="D45" s="14" t="s">
        <v>210</v>
      </c>
      <c r="E45" s="30" t="s">
        <v>388</v>
      </c>
      <c r="F45" s="57"/>
      <c r="G45" s="25"/>
      <c r="H45" s="25"/>
      <c r="I45" s="25"/>
      <c r="J45" s="82">
        <v>40.313199999999995</v>
      </c>
      <c r="K45" s="81">
        <v>11.061381560000001</v>
      </c>
      <c r="L45" s="60">
        <f t="shared" si="6"/>
        <v>40.313199999999995</v>
      </c>
      <c r="M45" s="87">
        <v>36.332099999999997</v>
      </c>
      <c r="N45" s="87">
        <v>36.223500000000001</v>
      </c>
      <c r="O45" s="87">
        <v>36.223500000000001</v>
      </c>
      <c r="P45" s="3"/>
      <c r="Q45" s="3"/>
    </row>
    <row r="46" spans="1:17" s="2" customFormat="1" ht="67.150000000000006" customHeight="1">
      <c r="A46" s="23" t="s">
        <v>98</v>
      </c>
      <c r="B46" s="7" t="str">
        <f t="shared" si="3"/>
        <v>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v>
      </c>
      <c r="C46" s="6" t="s">
        <v>176</v>
      </c>
      <c r="D46" s="14" t="s">
        <v>211</v>
      </c>
      <c r="E46" s="30" t="s">
        <v>388</v>
      </c>
      <c r="F46" s="57"/>
      <c r="G46" s="25"/>
      <c r="H46" s="25"/>
      <c r="I46" s="25"/>
      <c r="J46" s="82">
        <v>9.4152000000000005</v>
      </c>
      <c r="K46" s="81">
        <v>8.9251527300000006</v>
      </c>
      <c r="L46" s="60">
        <f t="shared" si="6"/>
        <v>9.4152000000000005</v>
      </c>
      <c r="M46" s="87">
        <v>9.1174999999999997</v>
      </c>
      <c r="N46" s="87">
        <v>8.7616999999999994</v>
      </c>
      <c r="O46" s="87">
        <v>9.1112000000000002</v>
      </c>
      <c r="P46" s="3"/>
      <c r="Q46" s="3"/>
    </row>
    <row r="47" spans="1:17" s="2" customFormat="1" ht="90">
      <c r="A47" s="23" t="s">
        <v>99</v>
      </c>
      <c r="B47" s="7" t="str">
        <f t="shared" si="3"/>
        <v>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v>
      </c>
      <c r="C47" s="6" t="s">
        <v>177</v>
      </c>
      <c r="D47" s="14" t="s">
        <v>212</v>
      </c>
      <c r="E47" s="30" t="s">
        <v>385</v>
      </c>
      <c r="F47" s="57"/>
      <c r="G47" s="25"/>
      <c r="H47" s="25"/>
      <c r="I47" s="25"/>
      <c r="J47" s="82">
        <v>137.26729999999998</v>
      </c>
      <c r="K47" s="81">
        <v>0</v>
      </c>
      <c r="L47" s="60">
        <f t="shared" si="6"/>
        <v>137.26729999999998</v>
      </c>
      <c r="M47" s="80">
        <v>0</v>
      </c>
      <c r="N47" s="86">
        <v>56.428600000000003</v>
      </c>
      <c r="O47" s="80">
        <v>0</v>
      </c>
      <c r="P47" s="3"/>
      <c r="Q47" s="3"/>
    </row>
    <row r="48" spans="1:17" s="2" customFormat="1" ht="61.9" customHeight="1">
      <c r="A48" s="23" t="s">
        <v>100</v>
      </c>
      <c r="B48" s="7" t="str">
        <f t="shared" si="3"/>
        <v>Субсидии бюджетам субъектов Российской Федерации на оснащение объектов спортивной инфраструктуры спортивно-технологическим оборудованием</v>
      </c>
      <c r="C48" s="8" t="s">
        <v>178</v>
      </c>
      <c r="D48" s="14" t="s">
        <v>213</v>
      </c>
      <c r="E48" s="30" t="s">
        <v>387</v>
      </c>
      <c r="F48" s="57"/>
      <c r="G48" s="25"/>
      <c r="H48" s="25"/>
      <c r="I48" s="25"/>
      <c r="J48" s="82">
        <v>37.455599999999997</v>
      </c>
      <c r="K48" s="81">
        <v>31.630431719999997</v>
      </c>
      <c r="L48" s="60">
        <f t="shared" si="6"/>
        <v>37.455599999999997</v>
      </c>
      <c r="M48" s="87">
        <v>5.0212000000000003</v>
      </c>
      <c r="N48" s="87">
        <v>7.2028999999999996</v>
      </c>
      <c r="O48" s="87">
        <v>7.2049000000000003</v>
      </c>
      <c r="P48" s="3"/>
      <c r="Q48" s="3"/>
    </row>
    <row r="49" spans="1:17" s="2" customFormat="1" ht="75">
      <c r="A49" s="23" t="s">
        <v>101</v>
      </c>
      <c r="B49" s="7" t="str">
        <f t="shared" si="3"/>
        <v>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v>
      </c>
      <c r="C49" s="6" t="s">
        <v>179</v>
      </c>
      <c r="D49" s="14" t="s">
        <v>214</v>
      </c>
      <c r="E49" s="30" t="s">
        <v>387</v>
      </c>
      <c r="F49" s="25"/>
      <c r="G49" s="25"/>
      <c r="H49" s="25"/>
      <c r="I49" s="25"/>
      <c r="J49" s="82">
        <v>25</v>
      </c>
      <c r="K49" s="81">
        <v>8</v>
      </c>
      <c r="L49" s="60">
        <f t="shared" si="6"/>
        <v>25</v>
      </c>
      <c r="M49" s="87">
        <v>9.4056999999999995</v>
      </c>
      <c r="N49" s="87">
        <v>14.701499999999999</v>
      </c>
      <c r="O49" s="87">
        <v>15.678900000000001</v>
      </c>
      <c r="P49" s="3"/>
      <c r="Q49" s="3"/>
    </row>
    <row r="50" spans="1:17" s="2" customFormat="1" ht="81.599999999999994" customHeight="1">
      <c r="A50" s="23" t="s">
        <v>102</v>
      </c>
      <c r="B50" s="7" t="s">
        <v>340</v>
      </c>
      <c r="C50" s="35" t="s">
        <v>341</v>
      </c>
      <c r="D50" s="14" t="s">
        <v>340</v>
      </c>
      <c r="E50" s="30" t="s">
        <v>385</v>
      </c>
      <c r="F50" s="25"/>
      <c r="G50" s="25"/>
      <c r="H50" s="25"/>
      <c r="I50" s="25"/>
      <c r="J50" s="60">
        <v>0</v>
      </c>
      <c r="K50" s="81">
        <v>0</v>
      </c>
      <c r="L50" s="60">
        <f t="shared" si="6"/>
        <v>0</v>
      </c>
      <c r="M50" s="88">
        <v>0</v>
      </c>
      <c r="N50" s="87">
        <v>111.7072</v>
      </c>
      <c r="O50" s="87">
        <v>108.0467</v>
      </c>
      <c r="P50" s="3"/>
      <c r="Q50" s="3"/>
    </row>
    <row r="51" spans="1:17" s="2" customFormat="1" ht="108.6" customHeight="1">
      <c r="A51" s="23" t="s">
        <v>103</v>
      </c>
      <c r="B51" s="7" t="str">
        <f t="shared" si="3"/>
        <v>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v>
      </c>
      <c r="C51" s="8" t="s">
        <v>180</v>
      </c>
      <c r="D51" s="14" t="s">
        <v>215</v>
      </c>
      <c r="E51" s="30" t="s">
        <v>385</v>
      </c>
      <c r="F51" s="25"/>
      <c r="G51" s="25"/>
      <c r="H51" s="25"/>
      <c r="I51" s="25"/>
      <c r="J51" s="82">
        <v>1591.8501000000001</v>
      </c>
      <c r="K51" s="81">
        <v>875.00972232000004</v>
      </c>
      <c r="L51" s="80">
        <v>1358.5346000000002</v>
      </c>
      <c r="M51" s="86">
        <v>538.89440000000002</v>
      </c>
      <c r="N51" s="80">
        <v>0</v>
      </c>
      <c r="O51" s="80">
        <v>0</v>
      </c>
      <c r="P51" s="3"/>
      <c r="Q51" s="3"/>
    </row>
    <row r="52" spans="1:17" s="2" customFormat="1" ht="82.15" customHeight="1">
      <c r="A52" s="23" t="s">
        <v>104</v>
      </c>
      <c r="B52" s="7" t="str">
        <f t="shared" si="3"/>
        <v>Субсидии бюджетам субъектов Российской Федерации на строительство и реконструкцию (модернизацию) объектов питьевого водоснабжения</v>
      </c>
      <c r="C52" s="8" t="s">
        <v>181</v>
      </c>
      <c r="D52" s="14" t="s">
        <v>216</v>
      </c>
      <c r="E52" s="30" t="s">
        <v>389</v>
      </c>
      <c r="F52" s="25"/>
      <c r="G52" s="25"/>
      <c r="H52" s="25"/>
      <c r="I52" s="25"/>
      <c r="J52" s="82">
        <v>85.156100000000009</v>
      </c>
      <c r="K52" s="81">
        <v>27.466483539999999</v>
      </c>
      <c r="L52" s="80">
        <f>J52</f>
        <v>85.156100000000009</v>
      </c>
      <c r="M52" s="87">
        <v>522.82870000000003</v>
      </c>
      <c r="N52" s="87">
        <v>704.77750000000003</v>
      </c>
      <c r="O52" s="87">
        <v>715.23620000000005</v>
      </c>
      <c r="P52" s="3"/>
      <c r="Q52" s="3"/>
    </row>
    <row r="53" spans="1:17" s="2" customFormat="1" ht="70.5" customHeight="1">
      <c r="A53" s="23" t="s">
        <v>105</v>
      </c>
      <c r="B53" s="7" t="s">
        <v>342</v>
      </c>
      <c r="C53" s="35" t="s">
        <v>343</v>
      </c>
      <c r="D53" s="14" t="s">
        <v>342</v>
      </c>
      <c r="E53" s="30" t="s">
        <v>385</v>
      </c>
      <c r="F53" s="25"/>
      <c r="G53" s="25"/>
      <c r="H53" s="25"/>
      <c r="I53" s="25"/>
      <c r="J53" s="82">
        <v>16.595200000000002</v>
      </c>
      <c r="K53" s="81">
        <v>16.595199999999998</v>
      </c>
      <c r="L53" s="80">
        <f t="shared" ref="L53:L73" si="7">J53</f>
        <v>16.595200000000002</v>
      </c>
      <c r="M53" s="80">
        <v>0</v>
      </c>
      <c r="N53" s="80">
        <v>0</v>
      </c>
      <c r="O53" s="80">
        <v>0</v>
      </c>
      <c r="P53" s="3"/>
      <c r="Q53" s="3"/>
    </row>
    <row r="54" spans="1:17" s="2" customFormat="1" ht="206.25" customHeight="1">
      <c r="A54" s="23" t="s">
        <v>106</v>
      </c>
      <c r="B54" s="37" t="s">
        <v>458</v>
      </c>
      <c r="C54" s="34" t="s">
        <v>459</v>
      </c>
      <c r="D54" s="38" t="s">
        <v>458</v>
      </c>
      <c r="E54" s="30" t="s">
        <v>385</v>
      </c>
      <c r="F54" s="25"/>
      <c r="G54" s="25"/>
      <c r="H54" s="25"/>
      <c r="I54" s="25"/>
      <c r="J54" s="82">
        <v>4.8357999999999999</v>
      </c>
      <c r="K54" s="81">
        <v>0</v>
      </c>
      <c r="L54" s="80">
        <f t="shared" si="7"/>
        <v>4.8357999999999999</v>
      </c>
      <c r="M54" s="80">
        <v>0</v>
      </c>
      <c r="N54" s="80">
        <v>0</v>
      </c>
      <c r="O54" s="80">
        <v>0</v>
      </c>
      <c r="P54" s="3"/>
      <c r="Q54" s="3"/>
    </row>
    <row r="55" spans="1:17" s="3" customFormat="1" ht="120.75" customHeight="1">
      <c r="A55" s="23" t="s">
        <v>107</v>
      </c>
      <c r="B55" s="7" t="s">
        <v>412</v>
      </c>
      <c r="C55" s="35" t="s">
        <v>411</v>
      </c>
      <c r="D55" s="14" t="s">
        <v>412</v>
      </c>
      <c r="E55" s="30" t="s">
        <v>385</v>
      </c>
      <c r="F55" s="25"/>
      <c r="G55" s="25"/>
      <c r="H55" s="25"/>
      <c r="I55" s="25"/>
      <c r="J55" s="82">
        <v>77.269600000000011</v>
      </c>
      <c r="K55" s="81">
        <v>38.437169579999996</v>
      </c>
      <c r="L55" s="80">
        <f t="shared" si="7"/>
        <v>77.269600000000011</v>
      </c>
      <c r="M55" s="86">
        <v>202.1439</v>
      </c>
      <c r="N55" s="80">
        <v>0</v>
      </c>
      <c r="O55" s="80">
        <v>0</v>
      </c>
    </row>
    <row r="56" spans="1:17" s="2" customFormat="1" ht="116.45" customHeight="1">
      <c r="A56" s="23" t="s">
        <v>108</v>
      </c>
      <c r="B56" s="7" t="s">
        <v>344</v>
      </c>
      <c r="C56" s="35" t="s">
        <v>345</v>
      </c>
      <c r="D56" s="14" t="s">
        <v>344</v>
      </c>
      <c r="E56" s="30" t="s">
        <v>385</v>
      </c>
      <c r="F56" s="25"/>
      <c r="G56" s="25"/>
      <c r="H56" s="25"/>
      <c r="I56" s="25"/>
      <c r="J56" s="82">
        <v>8.1</v>
      </c>
      <c r="K56" s="81">
        <v>8.1</v>
      </c>
      <c r="L56" s="80">
        <f t="shared" si="7"/>
        <v>8.1</v>
      </c>
      <c r="M56" s="80">
        <v>7.2</v>
      </c>
      <c r="N56" s="80">
        <v>0</v>
      </c>
      <c r="O56" s="80">
        <v>0</v>
      </c>
      <c r="P56" s="3"/>
      <c r="Q56" s="3"/>
    </row>
    <row r="57" spans="1:17" s="2" customFormat="1" ht="72" customHeight="1">
      <c r="A57" s="23" t="s">
        <v>109</v>
      </c>
      <c r="B57" s="7" t="s">
        <v>413</v>
      </c>
      <c r="C57" s="68" t="s">
        <v>415</v>
      </c>
      <c r="D57" s="14" t="s">
        <v>413</v>
      </c>
      <c r="E57" s="30" t="s">
        <v>383</v>
      </c>
      <c r="F57" s="25"/>
      <c r="G57" s="25"/>
      <c r="H57" s="25"/>
      <c r="I57" s="25"/>
      <c r="J57" s="60">
        <v>0</v>
      </c>
      <c r="K57" s="81">
        <v>0</v>
      </c>
      <c r="L57" s="80">
        <f t="shared" si="7"/>
        <v>0</v>
      </c>
      <c r="M57" s="87">
        <v>29.4</v>
      </c>
      <c r="N57" s="87">
        <v>9.8000000000000007</v>
      </c>
      <c r="O57" s="87">
        <v>2.94</v>
      </c>
      <c r="P57" s="3"/>
      <c r="Q57" s="3"/>
    </row>
    <row r="58" spans="1:17" s="2" customFormat="1" ht="99" customHeight="1">
      <c r="A58" s="23" t="s">
        <v>110</v>
      </c>
      <c r="B58" s="7" t="s">
        <v>414</v>
      </c>
      <c r="C58" s="68" t="s">
        <v>416</v>
      </c>
      <c r="D58" s="14" t="s">
        <v>414</v>
      </c>
      <c r="E58" s="30" t="s">
        <v>383</v>
      </c>
      <c r="F58" s="25"/>
      <c r="G58" s="25"/>
      <c r="H58" s="25"/>
      <c r="I58" s="25"/>
      <c r="J58" s="82">
        <v>1.2002000000000002</v>
      </c>
      <c r="K58" s="81">
        <v>0.91608153000000003</v>
      </c>
      <c r="L58" s="80">
        <f t="shared" si="7"/>
        <v>1.2002000000000002</v>
      </c>
      <c r="M58" s="87">
        <v>6.7577999999999996</v>
      </c>
      <c r="N58" s="87">
        <v>6.7577999999999996</v>
      </c>
      <c r="O58" s="87">
        <v>6.7577999999999996</v>
      </c>
      <c r="P58" s="3"/>
      <c r="Q58" s="3"/>
    </row>
    <row r="59" spans="1:17" s="2" customFormat="1" ht="121.9" customHeight="1">
      <c r="A59" s="23" t="s">
        <v>111</v>
      </c>
      <c r="B59" s="7" t="s">
        <v>347</v>
      </c>
      <c r="C59" s="35" t="s">
        <v>346</v>
      </c>
      <c r="D59" s="14" t="s">
        <v>347</v>
      </c>
      <c r="E59" s="30" t="s">
        <v>381</v>
      </c>
      <c r="F59" s="25"/>
      <c r="G59" s="25"/>
      <c r="H59" s="25"/>
      <c r="I59" s="25"/>
      <c r="J59" s="82">
        <v>1.4938</v>
      </c>
      <c r="K59" s="81">
        <v>0</v>
      </c>
      <c r="L59" s="80">
        <f t="shared" si="7"/>
        <v>1.4938</v>
      </c>
      <c r="M59" s="80">
        <v>11.4695</v>
      </c>
      <c r="N59" s="80">
        <v>0.72</v>
      </c>
      <c r="O59" s="80">
        <v>0.91500000000000004</v>
      </c>
      <c r="P59" s="3"/>
      <c r="Q59" s="3"/>
    </row>
    <row r="60" spans="1:17" s="2" customFormat="1" ht="91.15" customHeight="1">
      <c r="A60" s="23" t="s">
        <v>112</v>
      </c>
      <c r="B60" s="69" t="s">
        <v>417</v>
      </c>
      <c r="C60" s="68" t="s">
        <v>418</v>
      </c>
      <c r="D60" s="70" t="s">
        <v>417</v>
      </c>
      <c r="E60" s="30" t="s">
        <v>383</v>
      </c>
      <c r="F60" s="25"/>
      <c r="G60" s="25"/>
      <c r="H60" s="25"/>
      <c r="I60" s="25"/>
      <c r="J60" s="81">
        <f>(811269.2+835411.9)/1000</f>
        <v>1646.6811</v>
      </c>
      <c r="K60" s="81">
        <v>1110.4152891600002</v>
      </c>
      <c r="L60" s="80">
        <f t="shared" si="7"/>
        <v>1646.6811</v>
      </c>
      <c r="M60" s="80">
        <v>1898.2636</v>
      </c>
      <c r="N60" s="80">
        <v>1902.4070292000001</v>
      </c>
      <c r="O60" s="80">
        <v>1902.4070292000001</v>
      </c>
      <c r="P60" s="3"/>
      <c r="Q60" s="3"/>
    </row>
    <row r="61" spans="1:17" s="2" customFormat="1" ht="91.15" customHeight="1">
      <c r="A61" s="23" t="s">
        <v>113</v>
      </c>
      <c r="B61" s="37" t="s">
        <v>419</v>
      </c>
      <c r="C61" s="71" t="s">
        <v>421</v>
      </c>
      <c r="D61" s="38" t="s">
        <v>419</v>
      </c>
      <c r="E61" s="30" t="s">
        <v>385</v>
      </c>
      <c r="F61" s="25"/>
      <c r="G61" s="25"/>
      <c r="H61" s="25"/>
      <c r="I61" s="25"/>
      <c r="J61" s="82">
        <v>241.26979999999998</v>
      </c>
      <c r="K61" s="81">
        <v>68.31336048</v>
      </c>
      <c r="L61" s="80">
        <f t="shared" si="7"/>
        <v>241.26979999999998</v>
      </c>
      <c r="M61" s="80">
        <v>571.94719999999995</v>
      </c>
      <c r="N61" s="80">
        <v>588.8818</v>
      </c>
      <c r="O61" s="80">
        <v>0</v>
      </c>
      <c r="P61" s="3"/>
      <c r="Q61" s="3"/>
    </row>
    <row r="62" spans="1:17" s="2" customFormat="1" ht="97.9" customHeight="1">
      <c r="A62" s="23" t="s">
        <v>485</v>
      </c>
      <c r="B62" s="7" t="s">
        <v>420</v>
      </c>
      <c r="C62" s="68" t="s">
        <v>422</v>
      </c>
      <c r="D62" s="14" t="s">
        <v>420</v>
      </c>
      <c r="E62" s="30" t="s">
        <v>390</v>
      </c>
      <c r="F62" s="25"/>
      <c r="G62" s="25"/>
      <c r="H62" s="25"/>
      <c r="I62" s="25"/>
      <c r="J62" s="82">
        <v>1.0929090000000001</v>
      </c>
      <c r="K62" s="81">
        <v>1.0929089999999999</v>
      </c>
      <c r="L62" s="80">
        <f t="shared" si="7"/>
        <v>1.0929090000000001</v>
      </c>
      <c r="M62" s="80">
        <v>0</v>
      </c>
      <c r="N62" s="80">
        <v>0</v>
      </c>
      <c r="O62" s="80">
        <v>0</v>
      </c>
      <c r="P62" s="3"/>
      <c r="Q62" s="3"/>
    </row>
    <row r="63" spans="1:17" s="2" customFormat="1" ht="118.5" customHeight="1">
      <c r="A63" s="23" t="s">
        <v>114</v>
      </c>
      <c r="B63" s="7" t="str">
        <f t="shared" si="3"/>
        <v>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v>
      </c>
      <c r="C63" s="8" t="s">
        <v>182</v>
      </c>
      <c r="D63" s="14" t="s">
        <v>28</v>
      </c>
      <c r="E63" s="30" t="s">
        <v>388</v>
      </c>
      <c r="F63" s="57"/>
      <c r="G63" s="25"/>
      <c r="H63" s="25"/>
      <c r="I63" s="25"/>
      <c r="J63" s="82">
        <v>51.074199999999998</v>
      </c>
      <c r="K63" s="81">
        <v>37.870964780000001</v>
      </c>
      <c r="L63" s="80">
        <f t="shared" si="7"/>
        <v>51.074199999999998</v>
      </c>
      <c r="M63" s="87">
        <v>65.386300000000006</v>
      </c>
      <c r="N63" s="87">
        <v>63.637700000000002</v>
      </c>
      <c r="O63" s="87">
        <v>63.637700000000002</v>
      </c>
      <c r="P63" s="3"/>
      <c r="Q63" s="3"/>
    </row>
    <row r="64" spans="1:17" s="2" customFormat="1" ht="100.9" customHeight="1">
      <c r="A64" s="23" t="s">
        <v>115</v>
      </c>
      <c r="B64" s="37" t="s">
        <v>424</v>
      </c>
      <c r="C64" s="67" t="s">
        <v>423</v>
      </c>
      <c r="D64" s="38" t="s">
        <v>424</v>
      </c>
      <c r="E64" s="30" t="s">
        <v>383</v>
      </c>
      <c r="F64" s="57"/>
      <c r="G64" s="25"/>
      <c r="H64" s="25"/>
      <c r="I64" s="25"/>
      <c r="J64" s="60">
        <v>0</v>
      </c>
      <c r="K64" s="81">
        <v>0</v>
      </c>
      <c r="L64" s="80">
        <f t="shared" si="7"/>
        <v>0</v>
      </c>
      <c r="M64" s="80">
        <v>208.9708</v>
      </c>
      <c r="N64" s="80">
        <v>208.9708</v>
      </c>
      <c r="O64" s="80">
        <v>208.9708</v>
      </c>
      <c r="P64" s="3"/>
      <c r="Q64" s="3"/>
    </row>
    <row r="65" spans="1:17" s="2" customFormat="1" ht="118.9" customHeight="1">
      <c r="A65" s="23" t="s">
        <v>116</v>
      </c>
      <c r="B65" s="7" t="s">
        <v>348</v>
      </c>
      <c r="C65" s="6" t="s">
        <v>349</v>
      </c>
      <c r="D65" s="14" t="s">
        <v>348</v>
      </c>
      <c r="E65" s="30" t="s">
        <v>381</v>
      </c>
      <c r="F65" s="57"/>
      <c r="G65" s="25"/>
      <c r="H65" s="25"/>
      <c r="I65" s="25"/>
      <c r="J65" s="82">
        <v>9.0500000000000007</v>
      </c>
      <c r="K65" s="81">
        <v>7.8522157000000004</v>
      </c>
      <c r="L65" s="80">
        <f t="shared" si="7"/>
        <v>9.0500000000000007</v>
      </c>
      <c r="M65" s="80">
        <v>6.2995000000000001</v>
      </c>
      <c r="N65" s="80">
        <v>0</v>
      </c>
      <c r="O65" s="80">
        <v>0</v>
      </c>
      <c r="P65" s="3"/>
      <c r="Q65" s="3"/>
    </row>
    <row r="66" spans="1:17" s="2" customFormat="1" ht="59.25" customHeight="1">
      <c r="A66" s="23" t="s">
        <v>117</v>
      </c>
      <c r="B66" s="37" t="s">
        <v>426</v>
      </c>
      <c r="C66" s="71" t="s">
        <v>425</v>
      </c>
      <c r="D66" s="38" t="s">
        <v>426</v>
      </c>
      <c r="E66" s="30" t="s">
        <v>390</v>
      </c>
      <c r="F66" s="57"/>
      <c r="G66" s="25"/>
      <c r="H66" s="25"/>
      <c r="I66" s="25"/>
      <c r="J66" s="60">
        <v>0</v>
      </c>
      <c r="K66" s="81">
        <v>0</v>
      </c>
      <c r="L66" s="80">
        <f t="shared" si="7"/>
        <v>0</v>
      </c>
      <c r="M66" s="80">
        <v>0</v>
      </c>
      <c r="N66" s="80">
        <v>0</v>
      </c>
      <c r="O66" s="86">
        <v>58.8</v>
      </c>
      <c r="P66" s="3"/>
      <c r="Q66" s="3"/>
    </row>
    <row r="67" spans="1:17" s="2" customFormat="1" ht="121.15" customHeight="1">
      <c r="A67" s="23" t="s">
        <v>118</v>
      </c>
      <c r="B67" s="7" t="s">
        <v>428</v>
      </c>
      <c r="C67" s="53" t="s">
        <v>427</v>
      </c>
      <c r="D67" s="14" t="s">
        <v>428</v>
      </c>
      <c r="E67" s="30" t="s">
        <v>383</v>
      </c>
      <c r="F67" s="57"/>
      <c r="G67" s="25"/>
      <c r="H67" s="25"/>
      <c r="I67" s="25"/>
      <c r="J67" s="82">
        <v>4.0179999999999998</v>
      </c>
      <c r="K67" s="81">
        <v>3.7728869399999998</v>
      </c>
      <c r="L67" s="80">
        <f t="shared" si="7"/>
        <v>4.0179999999999998</v>
      </c>
      <c r="M67" s="87">
        <v>18.390999999999998</v>
      </c>
      <c r="N67" s="87">
        <v>23.915800000000001</v>
      </c>
      <c r="O67" s="87">
        <v>23.915800000000001</v>
      </c>
      <c r="P67" s="3"/>
      <c r="Q67" s="3"/>
    </row>
    <row r="68" spans="1:17" s="2" customFormat="1" ht="93" customHeight="1">
      <c r="A68" s="23" t="s">
        <v>119</v>
      </c>
      <c r="B68" s="7" t="str">
        <f t="shared" si="3"/>
        <v>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v>
      </c>
      <c r="C68" s="8" t="s">
        <v>183</v>
      </c>
      <c r="D68" s="14" t="s">
        <v>29</v>
      </c>
      <c r="E68" s="30" t="s">
        <v>383</v>
      </c>
      <c r="F68" s="57"/>
      <c r="G68" s="25"/>
      <c r="H68" s="25"/>
      <c r="I68" s="25"/>
      <c r="J68" s="82">
        <v>14.167299999999999</v>
      </c>
      <c r="K68" s="81">
        <v>9.2484404600000012</v>
      </c>
      <c r="L68" s="80">
        <f t="shared" si="7"/>
        <v>14.167299999999999</v>
      </c>
      <c r="M68" s="87">
        <v>13.568</v>
      </c>
      <c r="N68" s="87">
        <v>13.6751</v>
      </c>
      <c r="O68" s="87">
        <v>13.1716</v>
      </c>
      <c r="P68" s="3"/>
      <c r="Q68" s="3"/>
    </row>
    <row r="69" spans="1:17" s="2" customFormat="1" ht="92.45" customHeight="1">
      <c r="A69" s="23" t="s">
        <v>326</v>
      </c>
      <c r="B69" s="7" t="str">
        <f t="shared" si="3"/>
        <v>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v>
      </c>
      <c r="C69" s="31" t="s">
        <v>184</v>
      </c>
      <c r="D69" s="14" t="s">
        <v>217</v>
      </c>
      <c r="E69" s="30" t="s">
        <v>390</v>
      </c>
      <c r="F69" s="57"/>
      <c r="G69" s="25"/>
      <c r="H69" s="25"/>
      <c r="I69" s="25"/>
      <c r="J69" s="82">
        <v>9.3520000000000003</v>
      </c>
      <c r="K69" s="81">
        <v>9.3520000000000003</v>
      </c>
      <c r="L69" s="80">
        <f t="shared" si="7"/>
        <v>9.3520000000000003</v>
      </c>
      <c r="M69" s="87">
        <v>4.9038000000000004</v>
      </c>
      <c r="N69" s="87">
        <v>4.7882999999999996</v>
      </c>
      <c r="O69" s="87">
        <v>4.7187000000000001</v>
      </c>
      <c r="P69" s="3"/>
      <c r="Q69" s="3"/>
    </row>
    <row r="70" spans="1:17" s="2" customFormat="1" ht="75.599999999999994" customHeight="1">
      <c r="A70" s="23" t="s">
        <v>327</v>
      </c>
      <c r="B70" s="7" t="str">
        <f t="shared" si="3"/>
        <v>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v>
      </c>
      <c r="C70" s="31" t="s">
        <v>185</v>
      </c>
      <c r="D70" s="14" t="s">
        <v>30</v>
      </c>
      <c r="E70" s="30" t="s">
        <v>390</v>
      </c>
      <c r="F70" s="57"/>
      <c r="G70" s="25"/>
      <c r="H70" s="25"/>
      <c r="I70" s="25"/>
      <c r="J70" s="82">
        <v>7.8201999999999998</v>
      </c>
      <c r="K70" s="81">
        <v>7.6016121100000005</v>
      </c>
      <c r="L70" s="80">
        <f t="shared" si="7"/>
        <v>7.8201999999999998</v>
      </c>
      <c r="M70" s="87">
        <v>7.8856000000000002</v>
      </c>
      <c r="N70" s="87">
        <v>7.9092000000000002</v>
      </c>
      <c r="O70" s="87">
        <v>7.9092000000000002</v>
      </c>
      <c r="P70" s="3"/>
      <c r="Q70" s="3"/>
    </row>
    <row r="71" spans="1:17" s="2" customFormat="1" ht="60" customHeight="1">
      <c r="A71" s="23" t="s">
        <v>328</v>
      </c>
      <c r="B71" s="7" t="str">
        <f t="shared" si="3"/>
        <v>Субсидия бюджетам субъектов Российской Федерации на реализацию дополнительных мероприятий в сфере занятости населения</v>
      </c>
      <c r="C71" s="6" t="s">
        <v>186</v>
      </c>
      <c r="D71" s="14" t="s">
        <v>31</v>
      </c>
      <c r="E71" s="30" t="s">
        <v>383</v>
      </c>
      <c r="F71" s="57"/>
      <c r="G71" s="25"/>
      <c r="H71" s="25"/>
      <c r="I71" s="25"/>
      <c r="J71" s="82">
        <v>14.532200000000001</v>
      </c>
      <c r="K71" s="81">
        <v>5.34209259</v>
      </c>
      <c r="L71" s="80">
        <f t="shared" si="7"/>
        <v>14.532200000000001</v>
      </c>
      <c r="M71" s="87">
        <v>12.15</v>
      </c>
      <c r="N71" s="87">
        <v>12.15</v>
      </c>
      <c r="O71" s="87">
        <v>10.125</v>
      </c>
      <c r="P71" s="3"/>
      <c r="Q71" s="3"/>
    </row>
    <row r="72" spans="1:17" s="2" customFormat="1" ht="77.45" customHeight="1">
      <c r="A72" s="23" t="s">
        <v>333</v>
      </c>
      <c r="B72" s="7" t="s">
        <v>351</v>
      </c>
      <c r="C72" s="6" t="s">
        <v>350</v>
      </c>
      <c r="D72" s="14" t="s">
        <v>351</v>
      </c>
      <c r="E72" s="30" t="s">
        <v>391</v>
      </c>
      <c r="F72" s="57"/>
      <c r="G72" s="25"/>
      <c r="H72" s="25"/>
      <c r="I72" s="25"/>
      <c r="J72" s="82">
        <v>9.4908000000000001</v>
      </c>
      <c r="K72" s="81">
        <v>6.6639999999999997</v>
      </c>
      <c r="L72" s="80">
        <f t="shared" si="7"/>
        <v>9.4908000000000001</v>
      </c>
      <c r="M72" s="87">
        <v>8.5861000000000001</v>
      </c>
      <c r="N72" s="87">
        <v>7.4859</v>
      </c>
      <c r="O72" s="87">
        <v>8.5639000000000003</v>
      </c>
      <c r="P72" s="3"/>
      <c r="Q72" s="3"/>
    </row>
    <row r="73" spans="1:17" s="2" customFormat="1" ht="91.15" customHeight="1">
      <c r="A73" s="23" t="s">
        <v>334</v>
      </c>
      <c r="B73" s="7" t="s">
        <v>429</v>
      </c>
      <c r="C73" s="53" t="s">
        <v>430</v>
      </c>
      <c r="D73" s="14" t="s">
        <v>429</v>
      </c>
      <c r="E73" s="30" t="s">
        <v>385</v>
      </c>
      <c r="F73" s="57"/>
      <c r="G73" s="25"/>
      <c r="H73" s="25"/>
      <c r="I73" s="25"/>
      <c r="J73" s="82">
        <v>29.385999999999999</v>
      </c>
      <c r="K73" s="81">
        <v>0</v>
      </c>
      <c r="L73" s="80">
        <f t="shared" si="7"/>
        <v>29.385999999999999</v>
      </c>
      <c r="M73" s="86">
        <v>13.590299999999999</v>
      </c>
      <c r="N73" s="80">
        <v>0</v>
      </c>
      <c r="O73" s="80">
        <v>0</v>
      </c>
      <c r="P73" s="3"/>
      <c r="Q73" s="3"/>
    </row>
    <row r="74" spans="1:17" s="3" customFormat="1" ht="82.9" customHeight="1">
      <c r="A74" s="23" t="s">
        <v>337</v>
      </c>
      <c r="B74" s="7" t="str">
        <f t="shared" si="3"/>
        <v>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v>
      </c>
      <c r="C74" s="6" t="s">
        <v>64</v>
      </c>
      <c r="D74" s="14" t="s">
        <v>218</v>
      </c>
      <c r="E74" s="30" t="s">
        <v>384</v>
      </c>
      <c r="F74" s="57"/>
      <c r="G74" s="25"/>
      <c r="H74" s="25"/>
      <c r="I74" s="25"/>
      <c r="J74" s="82">
        <v>264.2604</v>
      </c>
      <c r="K74" s="81">
        <v>127.13494181999999</v>
      </c>
      <c r="L74" s="80">
        <v>201.63589999999999</v>
      </c>
      <c r="M74" s="60">
        <v>0</v>
      </c>
      <c r="N74" s="60">
        <v>0</v>
      </c>
      <c r="O74" s="60">
        <v>0</v>
      </c>
      <c r="Q74" s="72"/>
    </row>
    <row r="75" spans="1:17" s="2" customFormat="1" ht="94.15" customHeight="1">
      <c r="A75" s="23" t="s">
        <v>363</v>
      </c>
      <c r="B75" s="7" t="str">
        <f t="shared" si="3"/>
        <v>Субсидии бюджетам субъектов Российской Федерации на реализацию мероприятий по обеспечению жильем молодых семей</v>
      </c>
      <c r="C75" s="6" t="s">
        <v>187</v>
      </c>
      <c r="D75" s="14" t="s">
        <v>32</v>
      </c>
      <c r="E75" s="30" t="s">
        <v>381</v>
      </c>
      <c r="F75" s="57"/>
      <c r="G75" s="25"/>
      <c r="H75" s="25"/>
      <c r="I75" s="25"/>
      <c r="J75" s="82">
        <v>23.573599999999999</v>
      </c>
      <c r="K75" s="81">
        <v>23.521982850000001</v>
      </c>
      <c r="L75" s="80">
        <f>J75</f>
        <v>23.573599999999999</v>
      </c>
      <c r="M75" s="87">
        <v>95.053799999999995</v>
      </c>
      <c r="N75" s="87">
        <v>39.831899999999997</v>
      </c>
      <c r="O75" s="87">
        <v>36.414900000000003</v>
      </c>
      <c r="P75" s="3"/>
      <c r="Q75" s="3"/>
    </row>
    <row r="76" spans="1:17" s="2" customFormat="1" ht="76.150000000000006" customHeight="1">
      <c r="A76" s="23" t="s">
        <v>364</v>
      </c>
      <c r="B76" s="37" t="s">
        <v>353</v>
      </c>
      <c r="C76" s="34" t="s">
        <v>352</v>
      </c>
      <c r="D76" s="38" t="s">
        <v>353</v>
      </c>
      <c r="E76" s="30" t="s">
        <v>391</v>
      </c>
      <c r="F76" s="57"/>
      <c r="G76" s="25"/>
      <c r="H76" s="25"/>
      <c r="I76" s="25"/>
      <c r="J76" s="82">
        <v>91.933700000000002</v>
      </c>
      <c r="K76" s="81">
        <v>56.215721860000002</v>
      </c>
      <c r="L76" s="80">
        <f t="shared" ref="L76:L82" si="8">J76</f>
        <v>91.933700000000002</v>
      </c>
      <c r="M76" s="80">
        <v>71.602400000000003</v>
      </c>
      <c r="N76" s="80">
        <v>84.065100000000001</v>
      </c>
      <c r="O76" s="80">
        <v>70.524900000000002</v>
      </c>
      <c r="P76" s="3"/>
      <c r="Q76" s="3"/>
    </row>
    <row r="77" spans="1:17" s="2" customFormat="1" ht="81.599999999999994" customHeight="1">
      <c r="A77" s="23" t="s">
        <v>365</v>
      </c>
      <c r="B77" s="37" t="s">
        <v>355</v>
      </c>
      <c r="C77" s="34" t="s">
        <v>354</v>
      </c>
      <c r="D77" s="38" t="s">
        <v>355</v>
      </c>
      <c r="E77" s="30" t="s">
        <v>391</v>
      </c>
      <c r="F77" s="57"/>
      <c r="G77" s="25"/>
      <c r="H77" s="25"/>
      <c r="I77" s="25"/>
      <c r="J77" s="82">
        <v>112.56739999999999</v>
      </c>
      <c r="K77" s="81">
        <v>105.36245083</v>
      </c>
      <c r="L77" s="80">
        <f t="shared" si="8"/>
        <v>112.56739999999999</v>
      </c>
      <c r="M77" s="80">
        <v>92.985100000000003</v>
      </c>
      <c r="N77" s="80">
        <v>92.438800000000001</v>
      </c>
      <c r="O77" s="80">
        <v>92.503799999999998</v>
      </c>
      <c r="P77" s="3"/>
      <c r="Q77" s="3"/>
    </row>
    <row r="78" spans="1:17" s="2" customFormat="1" ht="63" customHeight="1">
      <c r="A78" s="23" t="s">
        <v>366</v>
      </c>
      <c r="B78" s="37" t="s">
        <v>431</v>
      </c>
      <c r="C78" s="71" t="s">
        <v>433</v>
      </c>
      <c r="D78" s="38" t="s">
        <v>431</v>
      </c>
      <c r="E78" s="30" t="s">
        <v>392</v>
      </c>
      <c r="F78" s="57"/>
      <c r="G78" s="25"/>
      <c r="H78" s="25"/>
      <c r="I78" s="25"/>
      <c r="J78" s="60">
        <v>0</v>
      </c>
      <c r="K78" s="81">
        <v>0</v>
      </c>
      <c r="L78" s="80">
        <f t="shared" si="8"/>
        <v>0</v>
      </c>
      <c r="M78" s="80">
        <v>5.0401999999999996</v>
      </c>
      <c r="N78" s="80">
        <v>3.8024</v>
      </c>
      <c r="O78" s="80">
        <v>0</v>
      </c>
      <c r="P78" s="3"/>
      <c r="Q78" s="3"/>
    </row>
    <row r="79" spans="1:17" s="2" customFormat="1" ht="64.5" customHeight="1">
      <c r="A79" s="23" t="s">
        <v>367</v>
      </c>
      <c r="B79" s="37" t="s">
        <v>432</v>
      </c>
      <c r="C79" s="71" t="s">
        <v>434</v>
      </c>
      <c r="D79" s="38" t="s">
        <v>432</v>
      </c>
      <c r="E79" s="30" t="s">
        <v>383</v>
      </c>
      <c r="F79" s="57"/>
      <c r="G79" s="25"/>
      <c r="H79" s="25"/>
      <c r="I79" s="25"/>
      <c r="J79" s="60">
        <v>0</v>
      </c>
      <c r="K79" s="81">
        <v>0</v>
      </c>
      <c r="L79" s="80">
        <f t="shared" si="8"/>
        <v>0</v>
      </c>
      <c r="M79" s="80">
        <v>0</v>
      </c>
      <c r="N79" s="80">
        <v>0</v>
      </c>
      <c r="O79" s="86">
        <v>22.0091</v>
      </c>
      <c r="P79" s="3"/>
      <c r="Q79" s="3"/>
    </row>
    <row r="80" spans="1:17" s="2" customFormat="1" ht="101.45" customHeight="1">
      <c r="A80" s="23" t="s">
        <v>368</v>
      </c>
      <c r="B80" s="7" t="str">
        <f t="shared" si="3"/>
        <v>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v>
      </c>
      <c r="C80" s="6" t="s">
        <v>188</v>
      </c>
      <c r="D80" s="14" t="s">
        <v>33</v>
      </c>
      <c r="E80" s="30" t="s">
        <v>381</v>
      </c>
      <c r="F80" s="57"/>
      <c r="G80" s="25"/>
      <c r="H80" s="25"/>
      <c r="I80" s="25"/>
      <c r="J80" s="82">
        <v>2.0474999999999999</v>
      </c>
      <c r="K80" s="81">
        <v>0</v>
      </c>
      <c r="L80" s="80">
        <f t="shared" si="8"/>
        <v>2.0474999999999999</v>
      </c>
      <c r="M80" s="80">
        <v>1.6006</v>
      </c>
      <c r="N80" s="80">
        <v>0</v>
      </c>
      <c r="O80" s="80">
        <v>0</v>
      </c>
      <c r="P80" s="3"/>
      <c r="Q80" s="3"/>
    </row>
    <row r="81" spans="1:17" s="2" customFormat="1" ht="67.150000000000006" customHeight="1">
      <c r="A81" s="23" t="s">
        <v>369</v>
      </c>
      <c r="B81" s="7" t="str">
        <f t="shared" si="3"/>
        <v>Субсидии бюджетам субъектов Российской Федерации на поддержку творческой деятельности и техническое оснащение детских и кукольных театров</v>
      </c>
      <c r="C81" s="6" t="s">
        <v>189</v>
      </c>
      <c r="D81" s="14" t="s">
        <v>34</v>
      </c>
      <c r="E81" s="30" t="s">
        <v>390</v>
      </c>
      <c r="F81" s="57"/>
      <c r="G81" s="25"/>
      <c r="H81" s="25"/>
      <c r="I81" s="25"/>
      <c r="J81" s="82">
        <v>16.75</v>
      </c>
      <c r="K81" s="81">
        <v>16.75</v>
      </c>
      <c r="L81" s="80">
        <f t="shared" si="8"/>
        <v>16.75</v>
      </c>
      <c r="M81" s="87">
        <v>14.644</v>
      </c>
      <c r="N81" s="87">
        <v>14.3879</v>
      </c>
      <c r="O81" s="87">
        <v>13.8201</v>
      </c>
      <c r="P81" s="3"/>
      <c r="Q81" s="3"/>
    </row>
    <row r="82" spans="1:17" s="2" customFormat="1" ht="54" customHeight="1">
      <c r="A82" s="23" t="s">
        <v>370</v>
      </c>
      <c r="B82" s="7" t="str">
        <f t="shared" si="3"/>
        <v>Субсидия бюджетам субъектов Российской Федерации на поддержку отрасли культуры</v>
      </c>
      <c r="C82" s="6" t="s">
        <v>190</v>
      </c>
      <c r="D82" s="14" t="s">
        <v>219</v>
      </c>
      <c r="E82" s="30" t="s">
        <v>390</v>
      </c>
      <c r="F82" s="57"/>
      <c r="G82" s="25"/>
      <c r="H82" s="25"/>
      <c r="I82" s="25"/>
      <c r="J82" s="82">
        <v>23.269599999999997</v>
      </c>
      <c r="K82" s="81">
        <v>22.964223029999999</v>
      </c>
      <c r="L82" s="80">
        <f t="shared" si="8"/>
        <v>23.269599999999997</v>
      </c>
      <c r="M82" s="87">
        <v>61.916400000000003</v>
      </c>
      <c r="N82" s="87">
        <v>53.146999999999998</v>
      </c>
      <c r="O82" s="87">
        <v>130.22989999999999</v>
      </c>
      <c r="P82" s="3"/>
      <c r="Q82" s="3"/>
    </row>
    <row r="83" spans="1:17" s="2" customFormat="1" ht="77.45" customHeight="1">
      <c r="A83" s="23" t="s">
        <v>371</v>
      </c>
      <c r="B83" s="7" t="str">
        <f t="shared" si="3"/>
        <v>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v>
      </c>
      <c r="C83" s="6" t="s">
        <v>191</v>
      </c>
      <c r="D83" s="14" t="s">
        <v>220</v>
      </c>
      <c r="E83" s="30" t="s">
        <v>385</v>
      </c>
      <c r="F83" s="57"/>
      <c r="G83" s="25"/>
      <c r="H83" s="25"/>
      <c r="I83" s="25"/>
      <c r="J83" s="82">
        <v>730.54610000000002</v>
      </c>
      <c r="K83" s="81">
        <v>178.79637362</v>
      </c>
      <c r="L83" s="80">
        <v>430.20609999999999</v>
      </c>
      <c r="M83" s="87">
        <v>616.77589999999998</v>
      </c>
      <c r="N83" s="87">
        <v>613.47370000000001</v>
      </c>
      <c r="O83" s="80">
        <v>0</v>
      </c>
      <c r="P83" s="3"/>
      <c r="Q83" s="3"/>
    </row>
    <row r="84" spans="1:17" s="2" customFormat="1" ht="63.75" customHeight="1">
      <c r="A84" s="23" t="s">
        <v>372</v>
      </c>
      <c r="B84" s="7" t="s">
        <v>382</v>
      </c>
      <c r="C84" s="6" t="s">
        <v>192</v>
      </c>
      <c r="D84" s="14" t="s">
        <v>382</v>
      </c>
      <c r="E84" s="30" t="s">
        <v>392</v>
      </c>
      <c r="F84" s="57"/>
      <c r="G84" s="25"/>
      <c r="H84" s="25"/>
      <c r="I84" s="25"/>
      <c r="J84" s="80">
        <f>(179800+95123.1)/1000</f>
        <v>274.92309999999998</v>
      </c>
      <c r="K84" s="81">
        <v>274.92309961000001</v>
      </c>
      <c r="L84" s="80">
        <f>J84</f>
        <v>274.92309999999998</v>
      </c>
      <c r="M84" s="87">
        <v>124.62179999999999</v>
      </c>
      <c r="N84" s="87">
        <v>124.7282</v>
      </c>
      <c r="O84" s="87">
        <v>165.62870000000001</v>
      </c>
      <c r="P84" s="73" t="s">
        <v>356</v>
      </c>
      <c r="Q84" s="3"/>
    </row>
    <row r="85" spans="1:17" s="3" customFormat="1" ht="92.25" customHeight="1">
      <c r="A85" s="23" t="s">
        <v>373</v>
      </c>
      <c r="B85" s="7" t="s">
        <v>357</v>
      </c>
      <c r="C85" s="35" t="s">
        <v>358</v>
      </c>
      <c r="D85" s="14" t="s">
        <v>357</v>
      </c>
      <c r="E85" s="30" t="s">
        <v>385</v>
      </c>
      <c r="F85" s="57"/>
      <c r="G85" s="25"/>
      <c r="H85" s="25"/>
      <c r="I85" s="25"/>
      <c r="J85" s="82">
        <v>14.215999999999999</v>
      </c>
      <c r="K85" s="81">
        <v>14.215999999999999</v>
      </c>
      <c r="L85" s="80">
        <f t="shared" ref="L85:L89" si="9">J85</f>
        <v>14.215999999999999</v>
      </c>
      <c r="M85" s="60">
        <v>0</v>
      </c>
      <c r="N85" s="60">
        <v>0</v>
      </c>
      <c r="O85" s="60">
        <v>0</v>
      </c>
      <c r="P85" s="73"/>
    </row>
    <row r="86" spans="1:17" s="2" customFormat="1" ht="78.599999999999994" customHeight="1">
      <c r="A86" s="23" t="s">
        <v>486</v>
      </c>
      <c r="B86" s="7" t="str">
        <f t="shared" si="3"/>
        <v>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v>
      </c>
      <c r="C86" s="10" t="s">
        <v>193</v>
      </c>
      <c r="D86" s="14" t="s">
        <v>65</v>
      </c>
      <c r="E86" s="30" t="s">
        <v>388</v>
      </c>
      <c r="F86" s="25"/>
      <c r="G86" s="25"/>
      <c r="H86" s="25"/>
      <c r="I86" s="25"/>
      <c r="J86" s="82">
        <v>100.16</v>
      </c>
      <c r="K86" s="81">
        <v>75.119978970000005</v>
      </c>
      <c r="L86" s="80">
        <f t="shared" si="9"/>
        <v>100.16</v>
      </c>
      <c r="M86" s="87">
        <v>78.170900000000003</v>
      </c>
      <c r="N86" s="87">
        <v>87.126099999999994</v>
      </c>
      <c r="O86" s="87">
        <v>76.044399999999996</v>
      </c>
      <c r="P86" s="3"/>
      <c r="Q86" s="3"/>
    </row>
    <row r="87" spans="1:17" s="2" customFormat="1" ht="84" customHeight="1">
      <c r="A87" s="23" t="s">
        <v>487</v>
      </c>
      <c r="B87" s="7" t="str">
        <f t="shared" si="3"/>
        <v>Субсидии бюджетам субъектов Российской Федерации на реализацию программ формирования современной городской среды</v>
      </c>
      <c r="C87" s="10" t="s">
        <v>194</v>
      </c>
      <c r="D87" s="14" t="s">
        <v>221</v>
      </c>
      <c r="E87" s="30" t="s">
        <v>389</v>
      </c>
      <c r="F87" s="25"/>
      <c r="G87" s="25"/>
      <c r="H87" s="25"/>
      <c r="I87" s="25"/>
      <c r="J87" s="82">
        <v>333.08249999999998</v>
      </c>
      <c r="K87" s="81">
        <v>166.91454887999998</v>
      </c>
      <c r="L87" s="80">
        <f t="shared" si="9"/>
        <v>333.08249999999998</v>
      </c>
      <c r="M87" s="87">
        <v>298.39400000000001</v>
      </c>
      <c r="N87" s="87">
        <v>311.10480000000001</v>
      </c>
      <c r="O87" s="87">
        <v>311.10480000000001</v>
      </c>
      <c r="P87" s="3"/>
      <c r="Q87" s="3"/>
    </row>
    <row r="88" spans="1:17" s="2" customFormat="1" ht="75.599999999999994" customHeight="1">
      <c r="A88" s="23" t="s">
        <v>488</v>
      </c>
      <c r="B88" s="7" t="str">
        <f t="shared" si="3"/>
        <v>Субсидии бюджетам субъектов Российской Федерации на реализацию мероприятий в области мелиорации земель сельскохозяйственного назначения</v>
      </c>
      <c r="C88" s="10" t="s">
        <v>195</v>
      </c>
      <c r="D88" s="14" t="s">
        <v>35</v>
      </c>
      <c r="E88" s="30" t="s">
        <v>391</v>
      </c>
      <c r="F88" s="25"/>
      <c r="G88" s="25"/>
      <c r="H88" s="25"/>
      <c r="I88" s="25"/>
      <c r="J88" s="82">
        <v>56.404499999999999</v>
      </c>
      <c r="K88" s="81">
        <v>16.34467545</v>
      </c>
      <c r="L88" s="80">
        <f t="shared" si="9"/>
        <v>56.404499999999999</v>
      </c>
      <c r="M88" s="87">
        <v>59.808999999999997</v>
      </c>
      <c r="N88" s="87">
        <v>18.838999999999999</v>
      </c>
      <c r="O88" s="87">
        <v>18.838999999999999</v>
      </c>
      <c r="P88" s="3"/>
      <c r="Q88" s="3"/>
    </row>
    <row r="89" spans="1:17" s="2" customFormat="1" ht="87" customHeight="1">
      <c r="A89" s="23" t="s">
        <v>444</v>
      </c>
      <c r="B89" s="7" t="s">
        <v>435</v>
      </c>
      <c r="C89" s="53" t="s">
        <v>436</v>
      </c>
      <c r="D89" s="14" t="s">
        <v>435</v>
      </c>
      <c r="E89" s="30" t="s">
        <v>383</v>
      </c>
      <c r="F89" s="25"/>
      <c r="G89" s="25"/>
      <c r="H89" s="25"/>
      <c r="I89" s="25"/>
      <c r="J89" s="60">
        <v>0</v>
      </c>
      <c r="K89" s="81">
        <v>0</v>
      </c>
      <c r="L89" s="80">
        <f t="shared" si="9"/>
        <v>0</v>
      </c>
      <c r="M89" s="87">
        <v>18.293900000000001</v>
      </c>
      <c r="N89" s="87">
        <v>15.5725</v>
      </c>
      <c r="O89" s="87">
        <v>18.493600000000001</v>
      </c>
      <c r="P89" s="3"/>
      <c r="Q89" s="3"/>
    </row>
    <row r="90" spans="1:17" s="3" customFormat="1" ht="374.25" customHeight="1">
      <c r="A90" s="23" t="s">
        <v>445</v>
      </c>
      <c r="B90" s="7" t="s">
        <v>359</v>
      </c>
      <c r="C90" s="6" t="s">
        <v>360</v>
      </c>
      <c r="D90" s="14" t="s">
        <v>359</v>
      </c>
      <c r="E90" s="30" t="s">
        <v>437</v>
      </c>
      <c r="F90" s="25"/>
      <c r="G90" s="25"/>
      <c r="H90" s="25"/>
      <c r="I90" s="25"/>
      <c r="J90" s="82">
        <v>758.11630000000002</v>
      </c>
      <c r="K90" s="81">
        <v>165.03113178999999</v>
      </c>
      <c r="L90" s="60">
        <v>732.78449999999998</v>
      </c>
      <c r="M90" s="61">
        <v>835.30402000000004</v>
      </c>
      <c r="N90" s="61">
        <v>236.49760000000001</v>
      </c>
      <c r="O90" s="61">
        <v>17.1266</v>
      </c>
      <c r="Q90" s="52"/>
    </row>
    <row r="91" spans="1:17" s="2" customFormat="1" ht="102" customHeight="1">
      <c r="A91" s="23" t="s">
        <v>489</v>
      </c>
      <c r="B91" s="7" t="s">
        <v>438</v>
      </c>
      <c r="C91" s="53" t="s">
        <v>439</v>
      </c>
      <c r="D91" s="14" t="s">
        <v>438</v>
      </c>
      <c r="E91" s="30" t="s">
        <v>388</v>
      </c>
      <c r="F91" s="25"/>
      <c r="G91" s="25"/>
      <c r="H91" s="25"/>
      <c r="I91" s="25"/>
      <c r="J91" s="82">
        <v>83.258899999999997</v>
      </c>
      <c r="K91" s="81">
        <v>79.032649719999995</v>
      </c>
      <c r="L91" s="60">
        <f>J91</f>
        <v>83.258899999999997</v>
      </c>
      <c r="M91" s="87">
        <v>88.306600000000003</v>
      </c>
      <c r="N91" s="87">
        <v>88.306600000000003</v>
      </c>
      <c r="O91" s="87">
        <v>88.306600000000003</v>
      </c>
      <c r="P91" s="3"/>
      <c r="Q91" s="52"/>
    </row>
    <row r="92" spans="1:17" s="3" customFormat="1" ht="79.150000000000006" customHeight="1">
      <c r="A92" s="23" t="s">
        <v>446</v>
      </c>
      <c r="B92" s="7" t="str">
        <f t="shared" si="3"/>
        <v>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v>
      </c>
      <c r="C92" s="10" t="s">
        <v>196</v>
      </c>
      <c r="D92" s="14" t="s">
        <v>222</v>
      </c>
      <c r="E92" s="30" t="s">
        <v>384</v>
      </c>
      <c r="F92" s="25"/>
      <c r="G92" s="25"/>
      <c r="H92" s="25"/>
      <c r="I92" s="25"/>
      <c r="J92" s="82">
        <v>203.178</v>
      </c>
      <c r="K92" s="81">
        <v>0</v>
      </c>
      <c r="L92" s="80">
        <v>180.5162</v>
      </c>
      <c r="M92" s="60">
        <v>0</v>
      </c>
      <c r="N92" s="60">
        <v>0</v>
      </c>
      <c r="O92" s="60">
        <v>0</v>
      </c>
    </row>
    <row r="93" spans="1:17" s="3" customFormat="1" ht="124.15" customHeight="1">
      <c r="A93" s="23" t="s">
        <v>447</v>
      </c>
      <c r="B93" s="7" t="s">
        <v>440</v>
      </c>
      <c r="C93" s="53" t="s">
        <v>441</v>
      </c>
      <c r="D93" s="14" t="s">
        <v>440</v>
      </c>
      <c r="E93" s="30" t="s">
        <v>384</v>
      </c>
      <c r="F93" s="25"/>
      <c r="G93" s="25"/>
      <c r="H93" s="25"/>
      <c r="I93" s="25"/>
      <c r="J93" s="82">
        <v>0</v>
      </c>
      <c r="K93" s="81">
        <v>0</v>
      </c>
      <c r="L93" s="80">
        <v>0</v>
      </c>
      <c r="M93" s="87">
        <v>272.33949999999999</v>
      </c>
      <c r="N93" s="87">
        <v>102.6605</v>
      </c>
      <c r="O93" s="88">
        <v>0</v>
      </c>
      <c r="Q93" s="74"/>
    </row>
    <row r="94" spans="1:17" s="3" customFormat="1" ht="116.45" customHeight="1">
      <c r="A94" s="23" t="s">
        <v>448</v>
      </c>
      <c r="B94" s="49" t="s">
        <v>442</v>
      </c>
      <c r="C94" s="71" t="s">
        <v>443</v>
      </c>
      <c r="D94" s="55" t="s">
        <v>442</v>
      </c>
      <c r="E94" s="30" t="s">
        <v>384</v>
      </c>
      <c r="F94" s="25"/>
      <c r="G94" s="25"/>
      <c r="H94" s="25"/>
      <c r="I94" s="25"/>
      <c r="J94" s="82">
        <v>585</v>
      </c>
      <c r="K94" s="81">
        <v>3.26869867</v>
      </c>
      <c r="L94" s="80">
        <f>J94</f>
        <v>585</v>
      </c>
      <c r="M94" s="80">
        <v>702.0213</v>
      </c>
      <c r="N94" s="80">
        <v>1712.9786999999999</v>
      </c>
      <c r="O94" s="80">
        <v>0</v>
      </c>
    </row>
    <row r="95" spans="1:17" s="2" customFormat="1" ht="60.75" customHeight="1">
      <c r="A95" s="23" t="s">
        <v>449</v>
      </c>
      <c r="B95" s="7" t="s">
        <v>362</v>
      </c>
      <c r="C95" s="35" t="s">
        <v>361</v>
      </c>
      <c r="D95" s="14" t="s">
        <v>362</v>
      </c>
      <c r="E95" s="30" t="s">
        <v>393</v>
      </c>
      <c r="F95" s="25"/>
      <c r="G95" s="25"/>
      <c r="H95" s="25"/>
      <c r="I95" s="25"/>
      <c r="J95" s="82">
        <v>200.48929999999999</v>
      </c>
      <c r="K95" s="81">
        <v>119.57522573999999</v>
      </c>
      <c r="L95" s="80">
        <f t="shared" ref="L95:L96" si="10">J95</f>
        <v>200.48929999999999</v>
      </c>
      <c r="M95" s="87">
        <v>258.97250000000003</v>
      </c>
      <c r="N95" s="87">
        <v>284.3306</v>
      </c>
      <c r="O95" s="88">
        <v>0</v>
      </c>
      <c r="P95" s="3"/>
      <c r="Q95" s="3"/>
    </row>
    <row r="96" spans="1:17" s="2" customFormat="1" ht="165">
      <c r="A96" s="23" t="s">
        <v>450</v>
      </c>
      <c r="B96" s="7" t="str">
        <f t="shared" si="3"/>
        <v>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v>
      </c>
      <c r="C96" s="10" t="s">
        <v>197</v>
      </c>
      <c r="D96" s="14" t="s">
        <v>223</v>
      </c>
      <c r="E96" s="30" t="s">
        <v>394</v>
      </c>
      <c r="F96" s="25"/>
      <c r="G96" s="25"/>
      <c r="H96" s="25"/>
      <c r="I96" s="25"/>
      <c r="J96" s="82">
        <v>176.2</v>
      </c>
      <c r="K96" s="81">
        <v>150.75</v>
      </c>
      <c r="L96" s="80">
        <f t="shared" si="10"/>
        <v>176.2</v>
      </c>
      <c r="M96" s="80">
        <v>60.58</v>
      </c>
      <c r="N96" s="80">
        <v>200</v>
      </c>
      <c r="O96" s="80">
        <v>0</v>
      </c>
      <c r="P96" s="3"/>
      <c r="Q96" s="3"/>
    </row>
    <row r="97" spans="1:17" s="3" customFormat="1" ht="159" customHeight="1">
      <c r="A97" s="23" t="s">
        <v>451</v>
      </c>
      <c r="B97" s="7" t="str">
        <f t="shared" si="3"/>
        <v>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v>
      </c>
      <c r="C97" s="10" t="s">
        <v>198</v>
      </c>
      <c r="D97" s="14" t="s">
        <v>224</v>
      </c>
      <c r="E97" s="30" t="s">
        <v>384</v>
      </c>
      <c r="F97" s="25"/>
      <c r="G97" s="25"/>
      <c r="H97" s="25"/>
      <c r="I97" s="25"/>
      <c r="J97" s="82">
        <v>1100</v>
      </c>
      <c r="K97" s="81">
        <v>687.05309624999995</v>
      </c>
      <c r="L97" s="80">
        <v>840</v>
      </c>
      <c r="M97" s="60">
        <v>0</v>
      </c>
      <c r="N97" s="60">
        <v>0</v>
      </c>
      <c r="O97" s="60">
        <v>0</v>
      </c>
    </row>
    <row r="98" spans="1:17" s="2" customFormat="1" ht="150">
      <c r="A98" s="23" t="s">
        <v>452</v>
      </c>
      <c r="B98" s="7" t="str">
        <f t="shared" si="3"/>
        <v>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v>
      </c>
      <c r="C98" s="10" t="s">
        <v>199</v>
      </c>
      <c r="D98" s="14" t="s">
        <v>225</v>
      </c>
      <c r="E98" s="30" t="s">
        <v>384</v>
      </c>
      <c r="F98" s="25"/>
      <c r="G98" s="25"/>
      <c r="H98" s="25"/>
      <c r="I98" s="25"/>
      <c r="J98" s="82">
        <v>543.63</v>
      </c>
      <c r="K98" s="81">
        <v>503.52883781000003</v>
      </c>
      <c r="L98" s="80">
        <f>J98</f>
        <v>543.63</v>
      </c>
      <c r="M98" s="80">
        <v>561.69000000000005</v>
      </c>
      <c r="N98" s="80">
        <v>0</v>
      </c>
      <c r="O98" s="80">
        <v>0</v>
      </c>
      <c r="P98" s="3"/>
      <c r="Q98" s="3"/>
    </row>
    <row r="99" spans="1:17" s="3" customFormat="1" ht="162.75" customHeight="1">
      <c r="A99" s="23" t="s">
        <v>453</v>
      </c>
      <c r="B99" s="7" t="str">
        <f t="shared" si="3"/>
        <v>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v>
      </c>
      <c r="C99" s="10" t="s">
        <v>200</v>
      </c>
      <c r="D99" s="14" t="s">
        <v>226</v>
      </c>
      <c r="E99" s="30" t="s">
        <v>395</v>
      </c>
      <c r="F99" s="25"/>
      <c r="G99" s="25"/>
      <c r="H99" s="25"/>
      <c r="I99" s="25"/>
      <c r="J99" s="82">
        <v>61.479300000000002</v>
      </c>
      <c r="K99" s="81">
        <v>48.532699919999999</v>
      </c>
      <c r="L99" s="80">
        <f t="shared" ref="L99:L100" si="11">J99</f>
        <v>61.479300000000002</v>
      </c>
      <c r="M99" s="60">
        <v>0</v>
      </c>
      <c r="N99" s="60">
        <v>0</v>
      </c>
      <c r="O99" s="60">
        <v>0</v>
      </c>
    </row>
    <row r="100" spans="1:17" s="3" customFormat="1" ht="66" customHeight="1">
      <c r="A100" s="23" t="s">
        <v>454</v>
      </c>
      <c r="B100" s="37" t="s">
        <v>463</v>
      </c>
      <c r="C100" s="34" t="s">
        <v>462</v>
      </c>
      <c r="D100" s="38" t="s">
        <v>463</v>
      </c>
      <c r="E100" s="30" t="s">
        <v>392</v>
      </c>
      <c r="F100" s="25"/>
      <c r="G100" s="25"/>
      <c r="H100" s="25"/>
      <c r="I100" s="25"/>
      <c r="J100" s="82">
        <v>9.7515999999999998</v>
      </c>
      <c r="K100" s="81">
        <v>9.7515999999999998</v>
      </c>
      <c r="L100" s="80">
        <f t="shared" si="11"/>
        <v>9.7515999999999998</v>
      </c>
      <c r="M100" s="60">
        <v>0</v>
      </c>
      <c r="N100" s="60">
        <v>0</v>
      </c>
      <c r="O100" s="60">
        <v>0</v>
      </c>
    </row>
    <row r="101" spans="1:17" s="46" customFormat="1" ht="39" customHeight="1">
      <c r="A101" s="41" t="s">
        <v>120</v>
      </c>
      <c r="B101" s="16" t="str">
        <f t="shared" si="3"/>
        <v>Субвенции бюджетам бюджетной системы Российской Федерации</v>
      </c>
      <c r="C101" s="32" t="s">
        <v>248</v>
      </c>
      <c r="D101" s="40" t="s">
        <v>36</v>
      </c>
      <c r="E101" s="29"/>
      <c r="F101" s="24"/>
      <c r="G101" s="24"/>
      <c r="H101" s="24"/>
      <c r="I101" s="24"/>
      <c r="J101" s="89">
        <f>SUM(J102:J124)</f>
        <v>5561.6714700000002</v>
      </c>
      <c r="K101" s="89">
        <f>SUM(K102:K124)</f>
        <v>3983.4591831500002</v>
      </c>
      <c r="L101" s="89">
        <f>SUM(L102:L124)</f>
        <v>5561.6714700000002</v>
      </c>
      <c r="M101" s="89">
        <f t="shared" ref="M101:O101" si="12">SUM(M102:M124)</f>
        <v>4799.0805</v>
      </c>
      <c r="N101" s="89">
        <f t="shared" si="12"/>
        <v>4645.084499999999</v>
      </c>
      <c r="O101" s="89">
        <f t="shared" si="12"/>
        <v>4727.9863999999998</v>
      </c>
      <c r="P101" s="63"/>
      <c r="Q101" s="63"/>
    </row>
    <row r="102" spans="1:17" s="2" customFormat="1" ht="64.900000000000006" customHeight="1">
      <c r="A102" s="23" t="s">
        <v>121</v>
      </c>
      <c r="B102" s="7" t="str">
        <f t="shared" si="3"/>
        <v>Субвенции бюджетам субъектов Российской Федерации на осуществление первичного воинского учета на территориях, где отсутствуют военные комиссариаты</v>
      </c>
      <c r="C102" s="6" t="s">
        <v>227</v>
      </c>
      <c r="D102" s="14" t="s">
        <v>37</v>
      </c>
      <c r="E102" s="30" t="s">
        <v>380</v>
      </c>
      <c r="F102" s="9"/>
      <c r="G102" s="9"/>
      <c r="H102" s="9"/>
      <c r="I102" s="9"/>
      <c r="J102" s="81">
        <v>44.304900000000004</v>
      </c>
      <c r="K102" s="81">
        <v>29.51839069</v>
      </c>
      <c r="L102" s="60">
        <f>J102</f>
        <v>44.304900000000004</v>
      </c>
      <c r="M102" s="87">
        <v>45.215600000000002</v>
      </c>
      <c r="N102" s="87">
        <v>45.690800000000003</v>
      </c>
      <c r="O102" s="87">
        <v>47.524900000000002</v>
      </c>
      <c r="P102" s="3">
        <v>1000000</v>
      </c>
      <c r="Q102" s="3"/>
    </row>
    <row r="103" spans="1:17" s="2" customFormat="1" ht="90" customHeight="1">
      <c r="A103" s="23" t="s">
        <v>122</v>
      </c>
      <c r="B103" s="7" t="str">
        <f t="shared" si="3"/>
        <v>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C103" s="8" t="s">
        <v>228</v>
      </c>
      <c r="D103" s="14" t="s">
        <v>38</v>
      </c>
      <c r="E103" s="30" t="s">
        <v>380</v>
      </c>
      <c r="F103" s="9"/>
      <c r="G103" s="9"/>
      <c r="H103" s="9"/>
      <c r="I103" s="9"/>
      <c r="J103" s="81">
        <v>0.53720000000000001</v>
      </c>
      <c r="K103" s="81">
        <v>0.45664700000000003</v>
      </c>
      <c r="L103" s="60">
        <f t="shared" ref="L103:L124" si="13">J103</f>
        <v>0.53720000000000001</v>
      </c>
      <c r="M103" s="87">
        <v>0.51670000000000005</v>
      </c>
      <c r="N103" s="87">
        <v>4.8230000000000004</v>
      </c>
      <c r="O103" s="87">
        <v>0.2132</v>
      </c>
      <c r="P103" s="3">
        <v>1000</v>
      </c>
      <c r="Q103" s="3"/>
    </row>
    <row r="104" spans="1:17" s="2" customFormat="1" ht="82.15" customHeight="1">
      <c r="A104" s="23" t="s">
        <v>123</v>
      </c>
      <c r="B104" s="7" t="str">
        <f t="shared" si="3"/>
        <v>Субвенции бюджетам субъектов Российской Федерации на осуществление отдельных полномочий в области водных отношений</v>
      </c>
      <c r="C104" s="6" t="s">
        <v>229</v>
      </c>
      <c r="D104" s="14" t="s">
        <v>39</v>
      </c>
      <c r="E104" s="30" t="s">
        <v>396</v>
      </c>
      <c r="F104" s="9"/>
      <c r="G104" s="9"/>
      <c r="H104" s="9"/>
      <c r="I104" s="9"/>
      <c r="J104" s="81">
        <v>10.948</v>
      </c>
      <c r="K104" s="81">
        <v>0</v>
      </c>
      <c r="L104" s="60">
        <f t="shared" si="13"/>
        <v>10.948</v>
      </c>
      <c r="M104" s="87">
        <v>10.3049</v>
      </c>
      <c r="N104" s="87">
        <v>10.308400000000001</v>
      </c>
      <c r="O104" s="87">
        <v>11.6225</v>
      </c>
      <c r="P104" s="3"/>
      <c r="Q104" s="3"/>
    </row>
    <row r="105" spans="1:17" s="2" customFormat="1" ht="71.45" customHeight="1">
      <c r="A105" s="23" t="s">
        <v>124</v>
      </c>
      <c r="B105" s="7" t="str">
        <f t="shared" si="3"/>
        <v>Субвенции бюджетам субъектов Российской Федерации на осуществление отдельных полномочий в области лесных отношений</v>
      </c>
      <c r="C105" s="6" t="s">
        <v>230</v>
      </c>
      <c r="D105" s="14" t="s">
        <v>40</v>
      </c>
      <c r="E105" s="30" t="s">
        <v>396</v>
      </c>
      <c r="F105" s="9"/>
      <c r="G105" s="9"/>
      <c r="H105" s="9"/>
      <c r="I105" s="9"/>
      <c r="J105" s="81">
        <v>793.53800000000001</v>
      </c>
      <c r="K105" s="81">
        <v>531.80455942000003</v>
      </c>
      <c r="L105" s="60">
        <f t="shared" si="13"/>
        <v>793.53800000000001</v>
      </c>
      <c r="M105" s="87">
        <v>709.58199999999999</v>
      </c>
      <c r="N105" s="87">
        <v>874.87139999999999</v>
      </c>
      <c r="O105" s="87">
        <v>852.9597</v>
      </c>
      <c r="P105" s="3"/>
      <c r="Q105" s="3"/>
    </row>
    <row r="106" spans="1:17" s="2" customFormat="1" ht="90.6" customHeight="1">
      <c r="A106" s="23" t="s">
        <v>490</v>
      </c>
      <c r="B106" s="7" t="str">
        <f t="shared" si="3"/>
        <v>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v>
      </c>
      <c r="C106" s="6" t="s">
        <v>231</v>
      </c>
      <c r="D106" s="14" t="s">
        <v>41</v>
      </c>
      <c r="E106" s="30" t="s">
        <v>383</v>
      </c>
      <c r="F106" s="9"/>
      <c r="G106" s="9"/>
      <c r="H106" s="9"/>
      <c r="I106" s="9"/>
      <c r="J106" s="81">
        <v>21.130599999999998</v>
      </c>
      <c r="K106" s="81">
        <v>0</v>
      </c>
      <c r="L106" s="60">
        <f t="shared" si="13"/>
        <v>21.130599999999998</v>
      </c>
      <c r="M106" s="87">
        <v>20.506499999999999</v>
      </c>
      <c r="N106" s="87">
        <v>20.6266</v>
      </c>
      <c r="O106" s="87">
        <v>20.503299999999999</v>
      </c>
      <c r="P106" s="3"/>
      <c r="Q106" s="3"/>
    </row>
    <row r="107" spans="1:17" s="2" customFormat="1" ht="97.9" customHeight="1">
      <c r="A107" s="23" t="s">
        <v>125</v>
      </c>
      <c r="B107" s="7" t="str">
        <f t="shared" si="3"/>
        <v>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v>
      </c>
      <c r="C107" s="6" t="s">
        <v>232</v>
      </c>
      <c r="D107" s="14" t="s">
        <v>42</v>
      </c>
      <c r="E107" s="30" t="s">
        <v>383</v>
      </c>
      <c r="F107" s="9"/>
      <c r="G107" s="9"/>
      <c r="H107" s="9"/>
      <c r="I107" s="9"/>
      <c r="J107" s="81">
        <v>9.1097999999999999</v>
      </c>
      <c r="K107" s="81">
        <v>6.3152106300000002</v>
      </c>
      <c r="L107" s="60">
        <f t="shared" si="13"/>
        <v>9.1097999999999999</v>
      </c>
      <c r="M107" s="87">
        <v>9.1066000000000003</v>
      </c>
      <c r="N107" s="87">
        <v>9.4373000000000005</v>
      </c>
      <c r="O107" s="87">
        <v>9.7623999999999995</v>
      </c>
      <c r="P107" s="3"/>
      <c r="Q107" s="3"/>
    </row>
    <row r="108" spans="1:17" s="2" customFormat="1" ht="115.5" customHeight="1">
      <c r="A108" s="23" t="s">
        <v>126</v>
      </c>
      <c r="B108" s="7" t="str">
        <f t="shared" si="3"/>
        <v>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v>
      </c>
      <c r="C108" s="6" t="s">
        <v>233</v>
      </c>
      <c r="D108" s="14" t="s">
        <v>251</v>
      </c>
      <c r="E108" s="30" t="s">
        <v>383</v>
      </c>
      <c r="F108" s="9"/>
      <c r="G108" s="9"/>
      <c r="H108" s="9"/>
      <c r="I108" s="9"/>
      <c r="J108" s="81">
        <v>31.041700000000002</v>
      </c>
      <c r="K108" s="81">
        <v>0</v>
      </c>
      <c r="L108" s="60">
        <f t="shared" si="13"/>
        <v>31.041700000000002</v>
      </c>
      <c r="M108" s="87">
        <v>17.347200000000001</v>
      </c>
      <c r="N108" s="87">
        <v>17.369700000000002</v>
      </c>
      <c r="O108" s="87">
        <v>17.3889</v>
      </c>
      <c r="P108" s="3"/>
      <c r="Q108" s="3"/>
    </row>
    <row r="109" spans="1:17" s="2" customFormat="1" ht="99" customHeight="1">
      <c r="A109" s="23" t="s">
        <v>127</v>
      </c>
      <c r="B109" s="7" t="str">
        <f t="shared" si="3"/>
        <v>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v>
      </c>
      <c r="C109" s="6" t="s">
        <v>234</v>
      </c>
      <c r="D109" s="14" t="s">
        <v>43</v>
      </c>
      <c r="E109" s="30" t="s">
        <v>383</v>
      </c>
      <c r="F109" s="9"/>
      <c r="G109" s="9"/>
      <c r="H109" s="9"/>
      <c r="I109" s="9"/>
      <c r="J109" s="82">
        <v>130.18807000000001</v>
      </c>
      <c r="K109" s="81">
        <v>130.18800573999999</v>
      </c>
      <c r="L109" s="60">
        <f t="shared" si="13"/>
        <v>130.18807000000001</v>
      </c>
      <c r="M109" s="87">
        <v>134.96080000000001</v>
      </c>
      <c r="N109" s="87">
        <v>140.3586</v>
      </c>
      <c r="O109" s="87">
        <v>145.96899999999999</v>
      </c>
      <c r="P109" s="3"/>
      <c r="Q109" s="3"/>
    </row>
    <row r="110" spans="1:17" s="2" customFormat="1" ht="90">
      <c r="A110" s="23" t="s">
        <v>128</v>
      </c>
      <c r="B110" s="7" t="str">
        <f t="shared" si="3"/>
        <v>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v>
      </c>
      <c r="C110" s="6" t="s">
        <v>235</v>
      </c>
      <c r="D110" s="14" t="s">
        <v>44</v>
      </c>
      <c r="E110" s="30" t="s">
        <v>383</v>
      </c>
      <c r="F110" s="9"/>
      <c r="G110" s="9"/>
      <c r="H110" s="9"/>
      <c r="I110" s="9"/>
      <c r="J110" s="81">
        <v>3.3399999999999999E-2</v>
      </c>
      <c r="K110" s="81">
        <v>2.5019819999999998E-2</v>
      </c>
      <c r="L110" s="60">
        <f t="shared" si="13"/>
        <v>3.3399999999999999E-2</v>
      </c>
      <c r="M110" s="87">
        <v>3.4599999999999999E-2</v>
      </c>
      <c r="N110" s="87">
        <v>3.5900000000000001E-2</v>
      </c>
      <c r="O110" s="87">
        <v>3.73E-2</v>
      </c>
      <c r="P110" s="3"/>
      <c r="Q110" s="3"/>
    </row>
    <row r="111" spans="1:17" s="2" customFormat="1" ht="60">
      <c r="A111" s="23" t="s">
        <v>129</v>
      </c>
      <c r="B111" s="7" t="str">
        <f t="shared" si="3"/>
        <v>Субвенции бюджетам субъектов Российской Федерации на оплату жилищно-коммунальных услуг отдельным категориям граждан</v>
      </c>
      <c r="C111" s="6" t="s">
        <v>236</v>
      </c>
      <c r="D111" s="14" t="s">
        <v>45</v>
      </c>
      <c r="E111" s="30" t="s">
        <v>383</v>
      </c>
      <c r="F111" s="9"/>
      <c r="G111" s="9"/>
      <c r="H111" s="9"/>
      <c r="I111" s="9"/>
      <c r="J111" s="81">
        <v>909.17349999999999</v>
      </c>
      <c r="K111" s="81">
        <v>749.05327050000005</v>
      </c>
      <c r="L111" s="60">
        <f t="shared" si="13"/>
        <v>909.17349999999999</v>
      </c>
      <c r="M111" s="87">
        <v>695.93119999999999</v>
      </c>
      <c r="N111" s="87">
        <v>698.85130000000004</v>
      </c>
      <c r="O111" s="87">
        <v>698.85130000000004</v>
      </c>
      <c r="P111" s="3"/>
      <c r="Q111" s="3"/>
    </row>
    <row r="112" spans="1:17" s="2" customFormat="1" ht="79.900000000000006" customHeight="1">
      <c r="A112" s="23" t="s">
        <v>130</v>
      </c>
      <c r="B112" s="7" t="str">
        <f t="shared" si="3"/>
        <v>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v>
      </c>
      <c r="C112" s="6" t="s">
        <v>237</v>
      </c>
      <c r="D112" s="14" t="s">
        <v>46</v>
      </c>
      <c r="E112" s="30" t="s">
        <v>385</v>
      </c>
      <c r="F112" s="9"/>
      <c r="G112" s="9"/>
      <c r="H112" s="9"/>
      <c r="I112" s="9"/>
      <c r="J112" s="81">
        <v>15.628399999999999</v>
      </c>
      <c r="K112" s="81">
        <v>4.3690098900000001</v>
      </c>
      <c r="L112" s="60">
        <f t="shared" si="13"/>
        <v>15.628399999999999</v>
      </c>
      <c r="M112" s="87">
        <v>12.068899999999999</v>
      </c>
      <c r="N112" s="87">
        <v>12.6393</v>
      </c>
      <c r="O112" s="87">
        <v>13.144299999999999</v>
      </c>
      <c r="P112" s="3"/>
      <c r="Q112" s="3"/>
    </row>
    <row r="113" spans="1:17" s="2" customFormat="1" ht="109.15" customHeight="1">
      <c r="A113" s="23" t="s">
        <v>131</v>
      </c>
      <c r="B113" s="7" t="str">
        <f t="shared" ref="B113:B123" si="14">D113</f>
        <v>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v>
      </c>
      <c r="C113" s="6" t="s">
        <v>238</v>
      </c>
      <c r="D113" s="14" t="s">
        <v>47</v>
      </c>
      <c r="E113" s="30" t="s">
        <v>383</v>
      </c>
      <c r="F113" s="9"/>
      <c r="G113" s="9"/>
      <c r="H113" s="9"/>
      <c r="I113" s="9"/>
      <c r="J113" s="81">
        <v>6.5818000000000003</v>
      </c>
      <c r="K113" s="81">
        <v>4.0536572299999998</v>
      </c>
      <c r="L113" s="60">
        <f t="shared" si="13"/>
        <v>6.5818000000000003</v>
      </c>
      <c r="M113" s="87">
        <v>6.9798999999999998</v>
      </c>
      <c r="N113" s="87">
        <v>7.2385999999999999</v>
      </c>
      <c r="O113" s="87">
        <v>7.5262000000000002</v>
      </c>
      <c r="P113" s="3"/>
      <c r="Q113" s="3"/>
    </row>
    <row r="114" spans="1:17" s="2" customFormat="1" ht="91.15" customHeight="1">
      <c r="A114" s="23" t="s">
        <v>132</v>
      </c>
      <c r="B114" s="7" t="str">
        <f t="shared" si="14"/>
        <v>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v>
      </c>
      <c r="C114" s="6" t="s">
        <v>239</v>
      </c>
      <c r="D114" s="14" t="s">
        <v>252</v>
      </c>
      <c r="E114" s="30" t="s">
        <v>383</v>
      </c>
      <c r="F114" s="9"/>
      <c r="G114" s="9"/>
      <c r="H114" s="9"/>
      <c r="I114" s="9"/>
      <c r="J114" s="81">
        <v>0.46289999999999998</v>
      </c>
      <c r="K114" s="81">
        <v>0.33454439000000002</v>
      </c>
      <c r="L114" s="60">
        <f t="shared" si="13"/>
        <v>0.46289999999999998</v>
      </c>
      <c r="M114" s="87">
        <v>0.4703</v>
      </c>
      <c r="N114" s="87">
        <v>0.4703</v>
      </c>
      <c r="O114" s="87">
        <v>0.4703</v>
      </c>
      <c r="P114" s="3"/>
      <c r="Q114" s="3"/>
    </row>
    <row r="115" spans="1:17" s="2" customFormat="1" ht="84" customHeight="1">
      <c r="A115" s="23" t="s">
        <v>133</v>
      </c>
      <c r="B115" s="7" t="str">
        <f t="shared" si="14"/>
        <v>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v>
      </c>
      <c r="C115" s="6" t="s">
        <v>240</v>
      </c>
      <c r="D115" s="14" t="s">
        <v>253</v>
      </c>
      <c r="E115" s="30" t="s">
        <v>383</v>
      </c>
      <c r="F115" s="9"/>
      <c r="G115" s="9"/>
      <c r="H115" s="9"/>
      <c r="I115" s="9"/>
      <c r="J115" s="81">
        <f>(618122.6+990567.2)/1000</f>
        <v>1608.6897999999999</v>
      </c>
      <c r="K115" s="81">
        <v>1345.7537373</v>
      </c>
      <c r="L115" s="60">
        <f t="shared" si="13"/>
        <v>1608.6897999999999</v>
      </c>
      <c r="M115" s="87">
        <v>967.86530000000005</v>
      </c>
      <c r="N115" s="87">
        <v>627.6404</v>
      </c>
      <c r="O115" s="87">
        <v>635.48569999999995</v>
      </c>
      <c r="P115" s="3"/>
      <c r="Q115" s="3"/>
    </row>
    <row r="116" spans="1:17" s="2" customFormat="1" ht="144" customHeight="1">
      <c r="A116" s="23" t="s">
        <v>134</v>
      </c>
      <c r="B116" s="7" t="str">
        <f t="shared" si="14"/>
        <v>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v>
      </c>
      <c r="C116" s="6" t="s">
        <v>241</v>
      </c>
      <c r="D116" s="14" t="s">
        <v>48</v>
      </c>
      <c r="E116" s="30" t="s">
        <v>383</v>
      </c>
      <c r="F116" s="9"/>
      <c r="G116" s="9"/>
      <c r="H116" s="9"/>
      <c r="I116" s="9"/>
      <c r="J116" s="81">
        <f>(386797.3+52881)/1000</f>
        <v>439.67829999999998</v>
      </c>
      <c r="K116" s="81">
        <v>260.76011939</v>
      </c>
      <c r="L116" s="60">
        <f t="shared" si="13"/>
        <v>439.67829999999998</v>
      </c>
      <c r="M116" s="87">
        <v>505.26900000000001</v>
      </c>
      <c r="N116" s="87">
        <v>523.9864</v>
      </c>
      <c r="O116" s="87">
        <v>544.79949999999997</v>
      </c>
      <c r="P116" s="3"/>
      <c r="Q116" s="3"/>
    </row>
    <row r="117" spans="1:17" s="2" customFormat="1" ht="75.75" customHeight="1">
      <c r="A117" s="23" t="s">
        <v>135</v>
      </c>
      <c r="B117" s="7" t="str">
        <f t="shared" si="14"/>
        <v>Субвенции бюджетам субъектов Российской Федерации на увеличение площади лесовосстановления</v>
      </c>
      <c r="C117" s="6" t="s">
        <v>242</v>
      </c>
      <c r="D117" s="14" t="s">
        <v>254</v>
      </c>
      <c r="E117" s="30" t="s">
        <v>396</v>
      </c>
      <c r="F117" s="9"/>
      <c r="G117" s="9"/>
      <c r="H117" s="9"/>
      <c r="I117" s="9"/>
      <c r="J117" s="82">
        <v>54.526400000000002</v>
      </c>
      <c r="K117" s="81">
        <v>48.907221249999999</v>
      </c>
      <c r="L117" s="60">
        <f t="shared" si="13"/>
        <v>54.526400000000002</v>
      </c>
      <c r="M117" s="87">
        <v>38.144199999999998</v>
      </c>
      <c r="N117" s="87">
        <v>37.983699999999999</v>
      </c>
      <c r="O117" s="87">
        <v>38.893099999999997</v>
      </c>
      <c r="P117" s="3"/>
      <c r="Q117" s="3"/>
    </row>
    <row r="118" spans="1:17" s="2" customFormat="1" ht="120">
      <c r="A118" s="23" t="s">
        <v>136</v>
      </c>
      <c r="B118" s="7" t="str">
        <f t="shared" si="14"/>
        <v>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v>
      </c>
      <c r="C118" s="6" t="s">
        <v>243</v>
      </c>
      <c r="D118" s="14" t="s">
        <v>255</v>
      </c>
      <c r="E118" s="30" t="s">
        <v>396</v>
      </c>
      <c r="F118" s="9"/>
      <c r="G118" s="9"/>
      <c r="H118" s="9"/>
      <c r="I118" s="9"/>
      <c r="J118" s="82">
        <v>18.586599999999997</v>
      </c>
      <c r="K118" s="81">
        <v>18.586600000000001</v>
      </c>
      <c r="L118" s="60">
        <f t="shared" si="13"/>
        <v>18.586599999999997</v>
      </c>
      <c r="M118" s="87">
        <v>19.910499999999999</v>
      </c>
      <c r="N118" s="87">
        <v>10.9292</v>
      </c>
      <c r="O118" s="87">
        <v>11.168900000000001</v>
      </c>
      <c r="P118" s="3"/>
      <c r="Q118" s="3"/>
    </row>
    <row r="119" spans="1:17" s="2" customFormat="1" ht="120">
      <c r="A119" s="23" t="s">
        <v>137</v>
      </c>
      <c r="B119" s="7" t="str">
        <f t="shared" si="14"/>
        <v>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v>
      </c>
      <c r="C119" s="6" t="s">
        <v>244</v>
      </c>
      <c r="D119" s="14" t="s">
        <v>256</v>
      </c>
      <c r="E119" s="30" t="s">
        <v>396</v>
      </c>
      <c r="F119" s="9"/>
      <c r="G119" s="9"/>
      <c r="H119" s="9"/>
      <c r="I119" s="9"/>
      <c r="J119" s="81">
        <v>35.4392</v>
      </c>
      <c r="K119" s="81">
        <v>35.4392</v>
      </c>
      <c r="L119" s="60">
        <f t="shared" si="13"/>
        <v>35.4392</v>
      </c>
      <c r="M119" s="87">
        <v>22.229500000000002</v>
      </c>
      <c r="N119" s="87">
        <v>22.680700000000002</v>
      </c>
      <c r="O119" s="87">
        <v>91.004800000000003</v>
      </c>
      <c r="P119" s="3"/>
      <c r="Q119" s="3"/>
    </row>
    <row r="120" spans="1:17" s="2" customFormat="1" ht="159" customHeight="1">
      <c r="A120" s="23" t="s">
        <v>491</v>
      </c>
      <c r="B120" s="7" t="str">
        <f t="shared" si="14"/>
        <v>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v>
      </c>
      <c r="C120" s="6" t="s">
        <v>245</v>
      </c>
      <c r="D120" s="14" t="s">
        <v>49</v>
      </c>
      <c r="E120" s="23" t="s">
        <v>388</v>
      </c>
      <c r="F120" s="9"/>
      <c r="G120" s="9"/>
      <c r="H120" s="9"/>
      <c r="I120" s="9"/>
      <c r="J120" s="82">
        <v>399.1182</v>
      </c>
      <c r="K120" s="81">
        <v>142.54602237999998</v>
      </c>
      <c r="L120" s="60">
        <f t="shared" si="13"/>
        <v>399.1182</v>
      </c>
      <c r="M120" s="87">
        <v>372.75599999999997</v>
      </c>
      <c r="N120" s="87">
        <v>372.75599999999997</v>
      </c>
      <c r="O120" s="87">
        <v>372.75599999999997</v>
      </c>
      <c r="P120" s="3"/>
      <c r="Q120" s="3"/>
    </row>
    <row r="121" spans="1:17" s="2" customFormat="1" ht="71.45" customHeight="1">
      <c r="A121" s="23" t="s">
        <v>138</v>
      </c>
      <c r="B121" s="7" t="s">
        <v>375</v>
      </c>
      <c r="C121" s="19" t="s">
        <v>374</v>
      </c>
      <c r="D121" s="14" t="s">
        <v>375</v>
      </c>
      <c r="E121" s="23" t="s">
        <v>392</v>
      </c>
      <c r="F121" s="9"/>
      <c r="G121" s="9"/>
      <c r="H121" s="9"/>
      <c r="I121" s="9"/>
      <c r="J121" s="61">
        <v>0</v>
      </c>
      <c r="K121" s="81">
        <v>0</v>
      </c>
      <c r="L121" s="60">
        <f t="shared" si="13"/>
        <v>0</v>
      </c>
      <c r="M121" s="86">
        <v>16.8018</v>
      </c>
      <c r="N121" s="80">
        <v>0</v>
      </c>
      <c r="O121" s="80">
        <v>0</v>
      </c>
      <c r="P121" s="3"/>
      <c r="Q121" s="3"/>
    </row>
    <row r="122" spans="1:17" s="2" customFormat="1" ht="70.900000000000006" customHeight="1">
      <c r="A122" s="23" t="s">
        <v>258</v>
      </c>
      <c r="B122" s="7" t="str">
        <f t="shared" si="14"/>
        <v>Субвенции бюджетам субъектов Российской Федерации на осуществление ежемесячной выплаты в связи с рождением (усыновлением) первого ребенка</v>
      </c>
      <c r="C122" s="6" t="s">
        <v>246</v>
      </c>
      <c r="D122" s="14" t="s">
        <v>257</v>
      </c>
      <c r="E122" s="30" t="s">
        <v>383</v>
      </c>
      <c r="F122" s="9"/>
      <c r="G122" s="9"/>
      <c r="H122" s="9"/>
      <c r="I122" s="9"/>
      <c r="J122" s="82">
        <v>840.3248000000001</v>
      </c>
      <c r="K122" s="81">
        <v>564.03132514999993</v>
      </c>
      <c r="L122" s="60">
        <f t="shared" si="13"/>
        <v>840.3248000000001</v>
      </c>
      <c r="M122" s="87">
        <v>1072.6917000000001</v>
      </c>
      <c r="N122" s="87">
        <v>1084.4912999999999</v>
      </c>
      <c r="O122" s="87">
        <v>1094.2517</v>
      </c>
      <c r="P122" s="3"/>
      <c r="Q122" s="3"/>
    </row>
    <row r="123" spans="1:17" s="2" customFormat="1" ht="358.5" customHeight="1">
      <c r="A123" s="23" t="s">
        <v>259</v>
      </c>
      <c r="B123" s="7" t="str">
        <f t="shared" si="14"/>
        <v>Единая субвенция бюджетам субъектов Российской Федерации и бюджету г. Байконура</v>
      </c>
      <c r="C123" s="6" t="s">
        <v>247</v>
      </c>
      <c r="D123" s="14" t="s">
        <v>50</v>
      </c>
      <c r="E123" s="30" t="s">
        <v>397</v>
      </c>
      <c r="F123" s="9"/>
      <c r="G123" s="9"/>
      <c r="H123" s="9"/>
      <c r="I123" s="9"/>
      <c r="J123" s="60">
        <f>(179521.7)/1000</f>
        <v>179.52170000000001</v>
      </c>
      <c r="K123" s="81">
        <v>106.18332012</v>
      </c>
      <c r="L123" s="60">
        <f t="shared" si="13"/>
        <v>179.52170000000001</v>
      </c>
      <c r="M123" s="87">
        <v>120.3873</v>
      </c>
      <c r="N123" s="87">
        <v>121.8956</v>
      </c>
      <c r="O123" s="87">
        <v>113.6534</v>
      </c>
      <c r="P123" s="3"/>
      <c r="Q123" s="3"/>
    </row>
    <row r="124" spans="1:17" s="2" customFormat="1" ht="90" customHeight="1">
      <c r="A124" s="23" t="s">
        <v>260</v>
      </c>
      <c r="B124" s="78" t="s">
        <v>481</v>
      </c>
      <c r="C124" s="76" t="s">
        <v>483</v>
      </c>
      <c r="D124" s="79" t="s">
        <v>481</v>
      </c>
      <c r="E124" s="30" t="s">
        <v>482</v>
      </c>
      <c r="F124" s="9"/>
      <c r="G124" s="9"/>
      <c r="H124" s="9"/>
      <c r="I124" s="9"/>
      <c r="J124" s="60">
        <v>13.1082</v>
      </c>
      <c r="K124" s="81">
        <v>5.13332225</v>
      </c>
      <c r="L124" s="60">
        <f t="shared" si="13"/>
        <v>13.1082</v>
      </c>
      <c r="M124" s="87">
        <v>0</v>
      </c>
      <c r="N124" s="87">
        <v>0</v>
      </c>
      <c r="O124" s="87">
        <v>0</v>
      </c>
      <c r="P124" s="3"/>
      <c r="Q124" s="3"/>
    </row>
    <row r="125" spans="1:17" s="46" customFormat="1" ht="34.15" customHeight="1">
      <c r="A125" s="41" t="s">
        <v>139</v>
      </c>
      <c r="B125" s="16" t="s">
        <v>261</v>
      </c>
      <c r="C125" s="17" t="s">
        <v>262</v>
      </c>
      <c r="D125" s="40" t="s">
        <v>261</v>
      </c>
      <c r="E125" s="29"/>
      <c r="F125" s="11"/>
      <c r="G125" s="11"/>
      <c r="H125" s="11"/>
      <c r="I125" s="11"/>
      <c r="J125" s="50">
        <f t="shared" ref="J125:O125" si="15">SUM(J126:J147)</f>
        <v>6037.8756647299997</v>
      </c>
      <c r="K125" s="85">
        <f t="shared" si="15"/>
        <v>3139.7781104300002</v>
      </c>
      <c r="L125" s="50">
        <f t="shared" si="15"/>
        <v>6036.6339647299992</v>
      </c>
      <c r="M125" s="50">
        <f t="shared" si="15"/>
        <v>1928.6961999999996</v>
      </c>
      <c r="N125" s="50">
        <f t="shared" si="15"/>
        <v>1441.8202999999999</v>
      </c>
      <c r="O125" s="50">
        <f t="shared" si="15"/>
        <v>316.52880000000005</v>
      </c>
      <c r="P125" s="63"/>
      <c r="Q125" s="63"/>
    </row>
    <row r="126" spans="1:17" s="3" customFormat="1" ht="86.45" customHeight="1">
      <c r="A126" s="23" t="s">
        <v>140</v>
      </c>
      <c r="B126" s="7" t="str">
        <f>D126</f>
        <v>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v>
      </c>
      <c r="C126" s="6" t="s">
        <v>263</v>
      </c>
      <c r="D126" s="14" t="s">
        <v>292</v>
      </c>
      <c r="E126" s="30" t="s">
        <v>381</v>
      </c>
      <c r="F126" s="9"/>
      <c r="G126" s="9"/>
      <c r="H126" s="9"/>
      <c r="I126" s="9"/>
      <c r="J126" s="81">
        <v>20.38056422</v>
      </c>
      <c r="K126" s="81">
        <v>20.38056422</v>
      </c>
      <c r="L126" s="60">
        <f>J126</f>
        <v>20.38056422</v>
      </c>
      <c r="M126" s="60">
        <v>0</v>
      </c>
      <c r="N126" s="60">
        <v>0</v>
      </c>
      <c r="O126" s="60">
        <v>0</v>
      </c>
      <c r="P126" s="3">
        <v>1000000</v>
      </c>
    </row>
    <row r="127" spans="1:17" s="3" customFormat="1" ht="81" customHeight="1">
      <c r="A127" s="23" t="s">
        <v>279</v>
      </c>
      <c r="B127" s="7" t="str">
        <f t="shared" ref="B127:B146" si="16">D127</f>
        <v>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v>
      </c>
      <c r="C127" s="6" t="s">
        <v>264</v>
      </c>
      <c r="D127" s="14" t="s">
        <v>293</v>
      </c>
      <c r="E127" s="30" t="s">
        <v>381</v>
      </c>
      <c r="F127" s="9"/>
      <c r="G127" s="9"/>
      <c r="H127" s="9"/>
      <c r="I127" s="9"/>
      <c r="J127" s="81">
        <v>3.5060665099999997</v>
      </c>
      <c r="K127" s="81">
        <v>3.5060665099999997</v>
      </c>
      <c r="L127" s="60">
        <f>J127</f>
        <v>3.5060665099999997</v>
      </c>
      <c r="M127" s="60">
        <v>0</v>
      </c>
      <c r="N127" s="60">
        <v>0</v>
      </c>
      <c r="O127" s="60">
        <v>0</v>
      </c>
    </row>
    <row r="128" spans="1:17" s="3" customFormat="1" ht="135" customHeight="1">
      <c r="A128" s="23" t="s">
        <v>492</v>
      </c>
      <c r="B128" s="7" t="str">
        <f t="shared" si="16"/>
        <v>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v>
      </c>
      <c r="C128" s="19" t="s">
        <v>265</v>
      </c>
      <c r="D128" s="21" t="s">
        <v>294</v>
      </c>
      <c r="E128" s="23" t="s">
        <v>385</v>
      </c>
      <c r="F128" s="11"/>
      <c r="G128" s="11"/>
      <c r="H128" s="11"/>
      <c r="I128" s="11"/>
      <c r="J128" s="82">
        <v>437.94040000000001</v>
      </c>
      <c r="K128" s="81">
        <v>308.94191208000001</v>
      </c>
      <c r="L128" s="60">
        <v>436.69870000000003</v>
      </c>
      <c r="M128" s="60">
        <v>0</v>
      </c>
      <c r="N128" s="60">
        <v>0</v>
      </c>
      <c r="O128" s="60">
        <v>0</v>
      </c>
    </row>
    <row r="129" spans="1:17" s="2" customFormat="1" ht="75" customHeight="1">
      <c r="A129" s="23" t="s">
        <v>141</v>
      </c>
      <c r="B129" s="7" t="str">
        <f t="shared" si="16"/>
        <v>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v>
      </c>
      <c r="C129" s="6" t="s">
        <v>266</v>
      </c>
      <c r="D129" s="14" t="s">
        <v>51</v>
      </c>
      <c r="E129" s="23" t="s">
        <v>388</v>
      </c>
      <c r="F129" s="9"/>
      <c r="G129" s="9"/>
      <c r="H129" s="9"/>
      <c r="I129" s="9"/>
      <c r="J129" s="82">
        <v>126.5626</v>
      </c>
      <c r="K129" s="81">
        <v>85.306887430000003</v>
      </c>
      <c r="L129" s="60">
        <f>J129</f>
        <v>126.5626</v>
      </c>
      <c r="M129" s="87">
        <v>137.6925</v>
      </c>
      <c r="N129" s="87">
        <v>137.6925</v>
      </c>
      <c r="O129" s="87">
        <v>137.6925</v>
      </c>
      <c r="P129" s="3">
        <v>1000</v>
      </c>
      <c r="Q129" s="3"/>
    </row>
    <row r="130" spans="1:17" s="2" customFormat="1" ht="111" customHeight="1">
      <c r="A130" s="23" t="s">
        <v>142</v>
      </c>
      <c r="B130" s="37" t="s">
        <v>464</v>
      </c>
      <c r="C130" s="6" t="s">
        <v>267</v>
      </c>
      <c r="D130" s="38" t="s">
        <v>464</v>
      </c>
      <c r="E130" s="23" t="s">
        <v>388</v>
      </c>
      <c r="F130" s="9"/>
      <c r="G130" s="9"/>
      <c r="H130" s="9"/>
      <c r="I130" s="9"/>
      <c r="J130" s="82">
        <v>550.77890000000002</v>
      </c>
      <c r="K130" s="81">
        <v>81.985581780000004</v>
      </c>
      <c r="L130" s="60">
        <f t="shared" ref="L130:L147" si="17">J130</f>
        <v>550.77890000000002</v>
      </c>
      <c r="M130" s="87">
        <v>192.9588</v>
      </c>
      <c r="N130" s="87">
        <v>230.8614</v>
      </c>
      <c r="O130" s="87">
        <v>60.029400000000003</v>
      </c>
      <c r="P130" s="3"/>
      <c r="Q130" s="3"/>
    </row>
    <row r="131" spans="1:17" s="2" customFormat="1" ht="82.15" customHeight="1">
      <c r="A131" s="23" t="s">
        <v>143</v>
      </c>
      <c r="B131" s="7" t="str">
        <f t="shared" si="16"/>
        <v>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v>
      </c>
      <c r="C131" s="19" t="s">
        <v>268</v>
      </c>
      <c r="D131" s="21" t="s">
        <v>295</v>
      </c>
      <c r="E131" s="23" t="s">
        <v>388</v>
      </c>
      <c r="F131" s="9"/>
      <c r="G131" s="9"/>
      <c r="H131" s="9"/>
      <c r="I131" s="9"/>
      <c r="J131" s="82">
        <v>162.88389999999998</v>
      </c>
      <c r="K131" s="81">
        <v>48.414577109999996</v>
      </c>
      <c r="L131" s="60">
        <f t="shared" si="17"/>
        <v>162.88389999999998</v>
      </c>
      <c r="M131" s="87">
        <v>107.496</v>
      </c>
      <c r="N131" s="87">
        <v>173.10470000000001</v>
      </c>
      <c r="O131" s="87">
        <v>94.014300000000006</v>
      </c>
      <c r="P131" s="3"/>
      <c r="Q131" s="3"/>
    </row>
    <row r="132" spans="1:17" s="3" customFormat="1" ht="106.15" customHeight="1">
      <c r="A132" s="23" t="s">
        <v>493</v>
      </c>
      <c r="B132" s="7" t="str">
        <f t="shared" si="16"/>
        <v>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v>
      </c>
      <c r="C132" s="6" t="s">
        <v>269</v>
      </c>
      <c r="D132" s="14" t="s">
        <v>296</v>
      </c>
      <c r="E132" s="23" t="s">
        <v>388</v>
      </c>
      <c r="F132" s="9"/>
      <c r="G132" s="9"/>
      <c r="H132" s="9"/>
      <c r="I132" s="9"/>
      <c r="J132" s="82">
        <v>53.030199999999994</v>
      </c>
      <c r="K132" s="81">
        <v>0</v>
      </c>
      <c r="L132" s="60">
        <f t="shared" si="17"/>
        <v>53.030199999999994</v>
      </c>
      <c r="M132" s="60">
        <v>0</v>
      </c>
      <c r="N132" s="60">
        <v>0</v>
      </c>
      <c r="O132" s="60">
        <v>0</v>
      </c>
    </row>
    <row r="133" spans="1:17" s="3" customFormat="1" ht="113.45" customHeight="1">
      <c r="A133" s="23" t="s">
        <v>280</v>
      </c>
      <c r="B133" s="7" t="str">
        <f t="shared" si="16"/>
        <v>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v>
      </c>
      <c r="C133" s="19" t="s">
        <v>270</v>
      </c>
      <c r="D133" s="21" t="s">
        <v>297</v>
      </c>
      <c r="E133" s="23" t="s">
        <v>383</v>
      </c>
      <c r="F133" s="9"/>
      <c r="G133" s="9"/>
      <c r="H133" s="9"/>
      <c r="I133" s="9"/>
      <c r="J133" s="82">
        <v>0.189834</v>
      </c>
      <c r="K133" s="81">
        <v>0.189834</v>
      </c>
      <c r="L133" s="60">
        <f t="shared" si="17"/>
        <v>0.189834</v>
      </c>
      <c r="M133" s="60">
        <v>0</v>
      </c>
      <c r="N133" s="60">
        <v>0</v>
      </c>
      <c r="O133" s="60">
        <v>0</v>
      </c>
    </row>
    <row r="134" spans="1:17" s="2" customFormat="1" ht="231.6" customHeight="1">
      <c r="A134" s="23" t="s">
        <v>281</v>
      </c>
      <c r="B134" s="7" t="str">
        <f t="shared" si="16"/>
        <v>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v>
      </c>
      <c r="C134" s="10" t="s">
        <v>271</v>
      </c>
      <c r="D134" s="14" t="s">
        <v>298</v>
      </c>
      <c r="E134" s="23" t="s">
        <v>388</v>
      </c>
      <c r="F134" s="9"/>
      <c r="G134" s="9"/>
      <c r="H134" s="9"/>
      <c r="I134" s="9"/>
      <c r="J134" s="82">
        <v>3.9659</v>
      </c>
      <c r="K134" s="81">
        <v>2.8541472999999997</v>
      </c>
      <c r="L134" s="60">
        <f t="shared" si="17"/>
        <v>3.9659</v>
      </c>
      <c r="M134" s="87">
        <v>3.7292000000000001</v>
      </c>
      <c r="N134" s="87">
        <v>3.7292000000000001</v>
      </c>
      <c r="O134" s="87">
        <v>3.7292000000000001</v>
      </c>
      <c r="P134" s="3"/>
      <c r="Q134" s="3"/>
    </row>
    <row r="135" spans="1:17" s="2" customFormat="1" ht="110.45" customHeight="1">
      <c r="A135" s="23" t="s">
        <v>282</v>
      </c>
      <c r="B135" s="51" t="s">
        <v>465</v>
      </c>
      <c r="C135" s="19" t="s">
        <v>466</v>
      </c>
      <c r="D135" s="21" t="s">
        <v>465</v>
      </c>
      <c r="E135" s="30" t="s">
        <v>396</v>
      </c>
      <c r="F135" s="9"/>
      <c r="G135" s="9"/>
      <c r="H135" s="9"/>
      <c r="I135" s="9"/>
      <c r="J135" s="82">
        <v>110.7864</v>
      </c>
      <c r="K135" s="81">
        <v>0</v>
      </c>
      <c r="L135" s="60">
        <f t="shared" si="17"/>
        <v>110.7864</v>
      </c>
      <c r="M135" s="87">
        <v>0</v>
      </c>
      <c r="N135" s="87">
        <v>0</v>
      </c>
      <c r="O135" s="87">
        <v>0</v>
      </c>
      <c r="P135" s="3"/>
      <c r="Q135" s="3"/>
    </row>
    <row r="136" spans="1:17" s="2" customFormat="1" ht="119.45" customHeight="1">
      <c r="A136" s="23" t="s">
        <v>283</v>
      </c>
      <c r="B136" s="7" t="s">
        <v>377</v>
      </c>
      <c r="C136" s="19" t="s">
        <v>376</v>
      </c>
      <c r="D136" s="14" t="s">
        <v>377</v>
      </c>
      <c r="E136" s="30" t="s">
        <v>392</v>
      </c>
      <c r="F136" s="9"/>
      <c r="G136" s="9"/>
      <c r="H136" s="9"/>
      <c r="I136" s="9"/>
      <c r="J136" s="59">
        <v>0</v>
      </c>
      <c r="K136" s="81">
        <v>0</v>
      </c>
      <c r="L136" s="60">
        <f t="shared" si="17"/>
        <v>0</v>
      </c>
      <c r="M136" s="87">
        <v>4.5</v>
      </c>
      <c r="N136" s="87">
        <v>9.5793999999999997</v>
      </c>
      <c r="O136" s="87">
        <v>20.164100000000001</v>
      </c>
      <c r="P136" s="3"/>
      <c r="Q136" s="3"/>
    </row>
    <row r="137" spans="1:17" s="2" customFormat="1" ht="119.45" customHeight="1">
      <c r="A137" s="23" t="s">
        <v>494</v>
      </c>
      <c r="B137" s="37" t="s">
        <v>467</v>
      </c>
      <c r="C137" s="34" t="s">
        <v>468</v>
      </c>
      <c r="D137" s="38" t="s">
        <v>467</v>
      </c>
      <c r="E137" s="30" t="s">
        <v>385</v>
      </c>
      <c r="F137" s="9"/>
      <c r="G137" s="9"/>
      <c r="H137" s="9"/>
      <c r="I137" s="9"/>
      <c r="J137" s="82">
        <v>306.94229999999999</v>
      </c>
      <c r="K137" s="81">
        <v>76.495506079999998</v>
      </c>
      <c r="L137" s="60">
        <f t="shared" si="17"/>
        <v>306.94229999999999</v>
      </c>
      <c r="M137" s="87">
        <v>0</v>
      </c>
      <c r="N137" s="87">
        <v>0</v>
      </c>
      <c r="O137" s="87">
        <v>0</v>
      </c>
      <c r="P137" s="3"/>
      <c r="Q137" s="3"/>
    </row>
    <row r="138" spans="1:17" s="2" customFormat="1" ht="67.900000000000006" customHeight="1">
      <c r="A138" s="23" t="s">
        <v>495</v>
      </c>
      <c r="B138" s="7" t="str">
        <f t="shared" si="16"/>
        <v>Межбюджетные трансферты, передаваемые бюджетам субъектов Российской Федерации на финансовое обеспечение дорожной деятельности</v>
      </c>
      <c r="C138" s="6" t="s">
        <v>272</v>
      </c>
      <c r="D138" s="14" t="s">
        <v>299</v>
      </c>
      <c r="E138" s="30" t="s">
        <v>393</v>
      </c>
      <c r="F138" s="9"/>
      <c r="G138" s="9"/>
      <c r="H138" s="9"/>
      <c r="I138" s="9"/>
      <c r="J138" s="82">
        <v>1110</v>
      </c>
      <c r="K138" s="81">
        <v>468.79830146</v>
      </c>
      <c r="L138" s="60">
        <f t="shared" si="17"/>
        <v>1110</v>
      </c>
      <c r="M138" s="87">
        <v>700</v>
      </c>
      <c r="N138" s="87">
        <v>800</v>
      </c>
      <c r="O138" s="87">
        <v>0</v>
      </c>
      <c r="P138" s="3"/>
      <c r="Q138" s="3"/>
    </row>
    <row r="139" spans="1:17" s="2" customFormat="1" ht="97.15" customHeight="1">
      <c r="A139" s="23" t="s">
        <v>284</v>
      </c>
      <c r="B139" s="7" t="str">
        <f t="shared" si="16"/>
        <v>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v>
      </c>
      <c r="C139" s="6" t="s">
        <v>273</v>
      </c>
      <c r="D139" s="14" t="s">
        <v>300</v>
      </c>
      <c r="E139" s="30" t="s">
        <v>393</v>
      </c>
      <c r="F139" s="9"/>
      <c r="G139" s="9"/>
      <c r="H139" s="9"/>
      <c r="I139" s="9"/>
      <c r="J139" s="82">
        <v>568</v>
      </c>
      <c r="K139" s="81">
        <v>381.37736581000001</v>
      </c>
      <c r="L139" s="60">
        <f t="shared" si="17"/>
        <v>568</v>
      </c>
      <c r="M139" s="86">
        <v>568</v>
      </c>
      <c r="N139" s="87">
        <v>0</v>
      </c>
      <c r="O139" s="86">
        <v>0</v>
      </c>
      <c r="P139" s="3"/>
      <c r="Q139" s="3"/>
    </row>
    <row r="140" spans="1:17" s="2" customFormat="1" ht="138" customHeight="1">
      <c r="A140" s="23" t="s">
        <v>285</v>
      </c>
      <c r="B140" s="7" t="s">
        <v>455</v>
      </c>
      <c r="C140" s="53" t="s">
        <v>456</v>
      </c>
      <c r="D140" s="98" t="s">
        <v>455</v>
      </c>
      <c r="E140" s="30" t="s">
        <v>393</v>
      </c>
      <c r="F140" s="9"/>
      <c r="G140" s="9"/>
      <c r="H140" s="9"/>
      <c r="I140" s="9"/>
      <c r="J140" s="82">
        <v>80</v>
      </c>
      <c r="K140" s="81">
        <v>0</v>
      </c>
      <c r="L140" s="60">
        <f t="shared" si="17"/>
        <v>80</v>
      </c>
      <c r="M140" s="87">
        <v>80</v>
      </c>
      <c r="N140" s="87">
        <v>80</v>
      </c>
      <c r="O140" s="87">
        <v>0</v>
      </c>
      <c r="P140" s="3"/>
      <c r="Q140" s="3"/>
    </row>
    <row r="141" spans="1:17" s="2" customFormat="1" ht="109.15" customHeight="1">
      <c r="A141" s="23" t="s">
        <v>286</v>
      </c>
      <c r="B141" s="7" t="str">
        <f t="shared" si="16"/>
        <v>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v>
      </c>
      <c r="C141" s="6" t="s">
        <v>274</v>
      </c>
      <c r="D141" s="14" t="s">
        <v>301</v>
      </c>
      <c r="E141" s="23" t="s">
        <v>384</v>
      </c>
      <c r="F141" s="9"/>
      <c r="G141" s="9"/>
      <c r="H141" s="9"/>
      <c r="I141" s="9"/>
      <c r="J141" s="82">
        <v>174.75639999999999</v>
      </c>
      <c r="K141" s="81">
        <v>118.43185273</v>
      </c>
      <c r="L141" s="60">
        <f t="shared" si="17"/>
        <v>174.75639999999999</v>
      </c>
      <c r="M141" s="87">
        <v>120</v>
      </c>
      <c r="N141" s="87">
        <v>0</v>
      </c>
      <c r="O141" s="87">
        <v>0</v>
      </c>
      <c r="P141" s="3"/>
      <c r="Q141" s="3"/>
    </row>
    <row r="142" spans="1:17" s="2" customFormat="1" ht="76.900000000000006" customHeight="1">
      <c r="A142" s="23" t="s">
        <v>287</v>
      </c>
      <c r="B142" s="7" t="str">
        <f t="shared" si="16"/>
        <v>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v>
      </c>
      <c r="C142" s="6" t="s">
        <v>275</v>
      </c>
      <c r="D142" s="14" t="s">
        <v>302</v>
      </c>
      <c r="E142" s="23" t="s">
        <v>391</v>
      </c>
      <c r="F142" s="9"/>
      <c r="G142" s="9"/>
      <c r="H142" s="9"/>
      <c r="I142" s="9"/>
      <c r="J142" s="82">
        <v>2.9310999999999998</v>
      </c>
      <c r="K142" s="81">
        <v>1.696888</v>
      </c>
      <c r="L142" s="60">
        <f t="shared" si="17"/>
        <v>2.9310999999999998</v>
      </c>
      <c r="M142" s="87">
        <v>0.92049999999999998</v>
      </c>
      <c r="N142" s="87">
        <v>0.25380000000000003</v>
      </c>
      <c r="O142" s="60">
        <v>0</v>
      </c>
      <c r="P142" s="3"/>
      <c r="Q142" s="3"/>
    </row>
    <row r="143" spans="1:17" s="2" customFormat="1" ht="70.150000000000006" customHeight="1">
      <c r="A143" s="23" t="s">
        <v>288</v>
      </c>
      <c r="B143" s="7" t="s">
        <v>379</v>
      </c>
      <c r="C143" s="34" t="s">
        <v>378</v>
      </c>
      <c r="D143" s="14" t="s">
        <v>379</v>
      </c>
      <c r="E143" s="23" t="s">
        <v>390</v>
      </c>
      <c r="F143" s="9"/>
      <c r="G143" s="9"/>
      <c r="H143" s="9"/>
      <c r="I143" s="9"/>
      <c r="J143" s="82">
        <v>3.5</v>
      </c>
      <c r="K143" s="81">
        <v>3.5</v>
      </c>
      <c r="L143" s="60">
        <f t="shared" si="17"/>
        <v>3.5</v>
      </c>
      <c r="M143" s="87">
        <v>2.5</v>
      </c>
      <c r="N143" s="87">
        <v>5.7</v>
      </c>
      <c r="O143" s="87">
        <v>0</v>
      </c>
      <c r="P143" s="3"/>
      <c r="Q143" s="3"/>
    </row>
    <row r="144" spans="1:17" s="2" customFormat="1" ht="79.900000000000006" customHeight="1">
      <c r="A144" s="23" t="s">
        <v>289</v>
      </c>
      <c r="B144" s="7" t="str">
        <f t="shared" si="16"/>
        <v>Межбюджетные трансферты, передаваемые бюджетам субъектов Российской Федерации на создание модельных муниципальных библиотек</v>
      </c>
      <c r="C144" s="10" t="s">
        <v>276</v>
      </c>
      <c r="D144" s="14" t="s">
        <v>303</v>
      </c>
      <c r="E144" s="23" t="s">
        <v>390</v>
      </c>
      <c r="F144" s="9"/>
      <c r="G144" s="9"/>
      <c r="H144" s="9"/>
      <c r="I144" s="9"/>
      <c r="J144" s="82">
        <v>5</v>
      </c>
      <c r="K144" s="81">
        <v>5</v>
      </c>
      <c r="L144" s="60">
        <f t="shared" si="17"/>
        <v>5</v>
      </c>
      <c r="M144" s="86">
        <v>10</v>
      </c>
      <c r="N144" s="87">
        <v>0</v>
      </c>
      <c r="O144" s="87">
        <v>0</v>
      </c>
      <c r="P144" s="3"/>
      <c r="Q144" s="3"/>
    </row>
    <row r="145" spans="1:17" s="2" customFormat="1" ht="106.9" customHeight="1">
      <c r="A145" s="23" t="s">
        <v>290</v>
      </c>
      <c r="B145" s="7" t="str">
        <f t="shared" si="16"/>
        <v>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v>
      </c>
      <c r="C145" s="10" t="s">
        <v>277</v>
      </c>
      <c r="D145" s="14" t="s">
        <v>304</v>
      </c>
      <c r="E145" s="23" t="s">
        <v>388</v>
      </c>
      <c r="F145" s="9"/>
      <c r="G145" s="9"/>
      <c r="H145" s="9"/>
      <c r="I145" s="9"/>
      <c r="J145" s="82">
        <v>0.26989999999999997</v>
      </c>
      <c r="K145" s="81">
        <v>0.26879999999999998</v>
      </c>
      <c r="L145" s="60">
        <f t="shared" si="17"/>
        <v>0.26989999999999997</v>
      </c>
      <c r="M145" s="87">
        <v>0.20499999999999999</v>
      </c>
      <c r="N145" s="87">
        <v>0.2051</v>
      </c>
      <c r="O145" s="87">
        <v>0.2051</v>
      </c>
      <c r="P145" s="3"/>
      <c r="Q145" s="3"/>
    </row>
    <row r="146" spans="1:17" s="2" customFormat="1" ht="95.25" customHeight="1">
      <c r="A146" s="23" t="s">
        <v>496</v>
      </c>
      <c r="B146" s="7" t="str">
        <f t="shared" si="16"/>
        <v>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v>
      </c>
      <c r="C146" s="19" t="s">
        <v>278</v>
      </c>
      <c r="D146" s="21" t="s">
        <v>305</v>
      </c>
      <c r="E146" s="23" t="s">
        <v>388</v>
      </c>
      <c r="F146" s="9"/>
      <c r="G146" s="9"/>
      <c r="H146" s="9"/>
      <c r="I146" s="9"/>
      <c r="J146" s="82">
        <v>1.0524</v>
      </c>
      <c r="K146" s="81">
        <v>0.31771212999999998</v>
      </c>
      <c r="L146" s="60">
        <f t="shared" si="17"/>
        <v>1.0524</v>
      </c>
      <c r="M146" s="87">
        <v>0.69420000000000004</v>
      </c>
      <c r="N146" s="87">
        <v>0.69420000000000004</v>
      </c>
      <c r="O146" s="87">
        <v>0.69420000000000004</v>
      </c>
      <c r="P146" s="3"/>
      <c r="Q146" s="3"/>
    </row>
    <row r="147" spans="1:17" s="3" customFormat="1" ht="74.45" customHeight="1">
      <c r="A147" s="23" t="s">
        <v>291</v>
      </c>
      <c r="B147" s="49" t="s">
        <v>469</v>
      </c>
      <c r="C147" s="34" t="s">
        <v>470</v>
      </c>
      <c r="D147" s="55" t="s">
        <v>469</v>
      </c>
      <c r="E147" s="23" t="s">
        <v>380</v>
      </c>
      <c r="F147" s="9"/>
      <c r="G147" s="9"/>
      <c r="H147" s="9"/>
      <c r="I147" s="9"/>
      <c r="J147" s="82">
        <v>2315.3987999999999</v>
      </c>
      <c r="K147" s="81">
        <v>1532.31211379</v>
      </c>
      <c r="L147" s="60">
        <f t="shared" si="17"/>
        <v>2315.3987999999999</v>
      </c>
      <c r="M147" s="61">
        <v>0</v>
      </c>
      <c r="N147" s="61">
        <v>0</v>
      </c>
      <c r="O147" s="61">
        <v>0</v>
      </c>
    </row>
    <row r="148" spans="1:17" s="2" customFormat="1" ht="46.5" customHeight="1">
      <c r="A148" s="33" t="s">
        <v>68</v>
      </c>
      <c r="B148" s="29" t="s">
        <v>307</v>
      </c>
      <c r="C148" s="29" t="s">
        <v>306</v>
      </c>
      <c r="D148" s="29" t="str">
        <f>B148</f>
        <v>БЕЗВОЗМЕЗДНЫЕ ПОСТУПЛЕНИЯ ОТ ГОСУДАРСТВЕННЫХ (МУНИЦИПАЛЬНЫХ) ОРГАНИЗАЦИЙ</v>
      </c>
      <c r="E148" s="29"/>
      <c r="F148" s="27"/>
      <c r="G148" s="27"/>
      <c r="H148" s="27"/>
      <c r="I148" s="27"/>
      <c r="J148" s="83">
        <f t="shared" ref="J148:L149" si="18">J149</f>
        <v>2016.808708</v>
      </c>
      <c r="K148" s="83">
        <f t="shared" si="18"/>
        <v>569.0950996900001</v>
      </c>
      <c r="L148" s="83">
        <f t="shared" si="18"/>
        <v>2016.808708</v>
      </c>
      <c r="M148" s="83">
        <f>(M149)</f>
        <v>2068.16228667</v>
      </c>
      <c r="N148" s="83">
        <f>(N149)</f>
        <v>5517.3302000000003</v>
      </c>
      <c r="O148" s="83">
        <f>(O149)</f>
        <v>5517.3302000000003</v>
      </c>
      <c r="P148" s="3"/>
      <c r="Q148" s="3"/>
    </row>
    <row r="149" spans="1:17" s="2" customFormat="1" ht="59.45" customHeight="1">
      <c r="A149" s="23" t="s">
        <v>144</v>
      </c>
      <c r="B149" s="7" t="s">
        <v>52</v>
      </c>
      <c r="C149" s="6" t="s">
        <v>308</v>
      </c>
      <c r="D149" s="14" t="str">
        <f>B149</f>
        <v>Безвозмездные поступления от государственных (муниципальных) организаций в бюджеты субъектов Российской Федерации</v>
      </c>
      <c r="E149" s="23"/>
      <c r="F149" s="9"/>
      <c r="G149" s="9"/>
      <c r="H149" s="9"/>
      <c r="I149" s="9"/>
      <c r="J149" s="59">
        <f t="shared" si="18"/>
        <v>2016.808708</v>
      </c>
      <c r="K149" s="60">
        <f t="shared" si="18"/>
        <v>569.0950996900001</v>
      </c>
      <c r="L149" s="60">
        <f t="shared" si="18"/>
        <v>2016.808708</v>
      </c>
      <c r="M149" s="60">
        <f>M150</f>
        <v>2068.16228667</v>
      </c>
      <c r="N149" s="60">
        <f t="shared" ref="N149:O149" si="19">N150</f>
        <v>5517.3302000000003</v>
      </c>
      <c r="O149" s="60">
        <f t="shared" si="19"/>
        <v>5517.3302000000003</v>
      </c>
      <c r="P149" s="3">
        <v>1000000</v>
      </c>
      <c r="Q149" s="3"/>
    </row>
    <row r="150" spans="1:17" s="2" customFormat="1" ht="164.45" customHeight="1">
      <c r="A150" s="23" t="s">
        <v>145</v>
      </c>
      <c r="B150" s="7" t="s">
        <v>53</v>
      </c>
      <c r="C150" s="6" t="s">
        <v>309</v>
      </c>
      <c r="D150" s="14" t="str">
        <f>B150</f>
        <v>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v>
      </c>
      <c r="E150" s="30" t="s">
        <v>389</v>
      </c>
      <c r="F150" s="9"/>
      <c r="G150" s="9"/>
      <c r="H150" s="9"/>
      <c r="I150" s="9"/>
      <c r="J150" s="59">
        <v>2016.808708</v>
      </c>
      <c r="K150" s="81">
        <v>569.0950996900001</v>
      </c>
      <c r="L150" s="60">
        <f>J150</f>
        <v>2016.808708</v>
      </c>
      <c r="M150" s="80">
        <v>2068.16228667</v>
      </c>
      <c r="N150" s="80">
        <v>5517.3302000000003</v>
      </c>
      <c r="O150" s="80">
        <v>5517.3302000000003</v>
      </c>
      <c r="P150" s="3"/>
      <c r="Q150" s="3"/>
    </row>
    <row r="151" spans="1:17" s="2" customFormat="1" ht="42.75">
      <c r="A151" s="28" t="s">
        <v>146</v>
      </c>
      <c r="B151" s="28" t="s">
        <v>54</v>
      </c>
      <c r="C151" s="18" t="s">
        <v>55</v>
      </c>
      <c r="D151" s="28" t="s">
        <v>54</v>
      </c>
      <c r="E151" s="28"/>
      <c r="F151" s="11"/>
      <c r="G151" s="11"/>
      <c r="H151" s="11"/>
      <c r="I151" s="11"/>
      <c r="J151" s="90">
        <f t="shared" ref="J151:O152" si="20">J152</f>
        <v>7.5999999999999998E-2</v>
      </c>
      <c r="K151" s="90">
        <f t="shared" si="20"/>
        <v>7.5999999999999998E-2</v>
      </c>
      <c r="L151" s="90">
        <f t="shared" si="20"/>
        <v>7.5999999999999998E-2</v>
      </c>
      <c r="M151" s="90">
        <f t="shared" si="20"/>
        <v>0</v>
      </c>
      <c r="N151" s="90">
        <f t="shared" si="20"/>
        <v>0</v>
      </c>
      <c r="O151" s="90">
        <f t="shared" si="20"/>
        <v>0</v>
      </c>
      <c r="P151" s="3"/>
      <c r="Q151" s="3"/>
    </row>
    <row r="152" spans="1:17" s="3" customFormat="1" ht="49.15" customHeight="1">
      <c r="A152" s="19" t="s">
        <v>147</v>
      </c>
      <c r="B152" s="44" t="s">
        <v>313</v>
      </c>
      <c r="C152" s="19" t="s">
        <v>310</v>
      </c>
      <c r="D152" s="21" t="str">
        <f>B152</f>
        <v>Безвозмездные поступления от негосударственных организаций в бюджеты субъектов Российской Федерации</v>
      </c>
      <c r="E152" s="23"/>
      <c r="F152" s="9"/>
      <c r="G152" s="9"/>
      <c r="H152" s="9"/>
      <c r="I152" s="9"/>
      <c r="J152" s="61">
        <f>J153</f>
        <v>7.5999999999999998E-2</v>
      </c>
      <c r="K152" s="61">
        <f>K153</f>
        <v>7.5999999999999998E-2</v>
      </c>
      <c r="L152" s="61">
        <f>L153</f>
        <v>7.5999999999999998E-2</v>
      </c>
      <c r="M152" s="61">
        <f t="shared" si="20"/>
        <v>0</v>
      </c>
      <c r="N152" s="61">
        <f t="shared" si="20"/>
        <v>0</v>
      </c>
      <c r="O152" s="61">
        <f t="shared" si="20"/>
        <v>0</v>
      </c>
      <c r="P152" s="3">
        <v>1000000</v>
      </c>
    </row>
    <row r="153" spans="1:17" s="3" customFormat="1" ht="64.150000000000006" customHeight="1">
      <c r="A153" s="19" t="s">
        <v>312</v>
      </c>
      <c r="B153" s="51" t="s">
        <v>56</v>
      </c>
      <c r="C153" s="19" t="s">
        <v>311</v>
      </c>
      <c r="D153" s="21" t="str">
        <f>B153</f>
        <v>Поступления от денежных пожертвований, предоставляемых негосударственными организациями получателям средств бюджетов субъектов Российской Федерации</v>
      </c>
      <c r="E153" s="23" t="s">
        <v>388</v>
      </c>
      <c r="F153" s="9"/>
      <c r="G153" s="9"/>
      <c r="H153" s="9"/>
      <c r="I153" s="9"/>
      <c r="J153" s="61">
        <v>7.5999999999999998E-2</v>
      </c>
      <c r="K153" s="81">
        <v>7.5999999999999998E-2</v>
      </c>
      <c r="L153" s="61">
        <f>J153</f>
        <v>7.5999999999999998E-2</v>
      </c>
      <c r="M153" s="61">
        <v>0</v>
      </c>
      <c r="N153" s="61">
        <v>0</v>
      </c>
      <c r="O153" s="61">
        <v>0</v>
      </c>
      <c r="Q153" s="52"/>
    </row>
    <row r="154" spans="1:17" s="46" customFormat="1" ht="28.5">
      <c r="A154" s="28" t="s">
        <v>148</v>
      </c>
      <c r="B154" s="28" t="s">
        <v>58</v>
      </c>
      <c r="C154" s="18" t="s">
        <v>57</v>
      </c>
      <c r="D154" s="28" t="s">
        <v>58</v>
      </c>
      <c r="E154" s="28"/>
      <c r="F154" s="11"/>
      <c r="G154" s="11"/>
      <c r="H154" s="11"/>
      <c r="I154" s="11"/>
      <c r="J154" s="90">
        <f t="shared" ref="J154:O154" si="21">J155</f>
        <v>540.83120000000008</v>
      </c>
      <c r="K154" s="90">
        <f t="shared" si="21"/>
        <v>0.25119999999999998</v>
      </c>
      <c r="L154" s="90">
        <f t="shared" si="21"/>
        <v>208.21119999999999</v>
      </c>
      <c r="M154" s="90">
        <f t="shared" si="21"/>
        <v>905.7</v>
      </c>
      <c r="N154" s="90">
        <f t="shared" si="21"/>
        <v>150</v>
      </c>
      <c r="O154" s="90">
        <f t="shared" si="21"/>
        <v>150</v>
      </c>
      <c r="P154" s="63"/>
      <c r="Q154" s="63"/>
    </row>
    <row r="155" spans="1:17" s="2" customFormat="1" ht="39.6" customHeight="1">
      <c r="A155" s="44" t="s">
        <v>149</v>
      </c>
      <c r="B155" s="97" t="s">
        <v>59</v>
      </c>
      <c r="C155" s="10" t="s">
        <v>314</v>
      </c>
      <c r="D155" s="14" t="s">
        <v>59</v>
      </c>
      <c r="E155" s="23"/>
      <c r="F155" s="9"/>
      <c r="G155" s="9"/>
      <c r="H155" s="9"/>
      <c r="I155" s="9"/>
      <c r="J155" s="60">
        <f>J156+J157+J158</f>
        <v>540.83120000000008</v>
      </c>
      <c r="K155" s="60">
        <f>K156+K157+K158</f>
        <v>0.25119999999999998</v>
      </c>
      <c r="L155" s="60">
        <f>L156+L157+L158</f>
        <v>208.21119999999999</v>
      </c>
      <c r="M155" s="60">
        <f t="shared" ref="M155:O155" si="22">M156+M157+M158</f>
        <v>905.7</v>
      </c>
      <c r="N155" s="60">
        <f t="shared" si="22"/>
        <v>150</v>
      </c>
      <c r="O155" s="60">
        <f t="shared" si="22"/>
        <v>150</v>
      </c>
      <c r="P155" s="3">
        <v>1000</v>
      </c>
      <c r="Q155" s="3"/>
    </row>
    <row r="156" spans="1:17" s="2" customFormat="1" ht="106.15" customHeight="1">
      <c r="A156" s="23" t="s">
        <v>150</v>
      </c>
      <c r="B156" s="7" t="str">
        <f>D156</f>
        <v>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v>
      </c>
      <c r="C156" s="6" t="s">
        <v>315</v>
      </c>
      <c r="D156" s="14" t="s">
        <v>60</v>
      </c>
      <c r="E156" s="30" t="s">
        <v>393</v>
      </c>
      <c r="F156" s="9"/>
      <c r="G156" s="9"/>
      <c r="H156" s="9"/>
      <c r="I156" s="9"/>
      <c r="J156" s="60">
        <v>30</v>
      </c>
      <c r="K156" s="60">
        <v>0</v>
      </c>
      <c r="L156" s="60">
        <f>J156</f>
        <v>30</v>
      </c>
      <c r="M156" s="61">
        <v>180</v>
      </c>
      <c r="N156" s="61">
        <v>150</v>
      </c>
      <c r="O156" s="61">
        <v>150</v>
      </c>
      <c r="P156" s="3">
        <v>1000000</v>
      </c>
      <c r="Q156" s="3"/>
    </row>
    <row r="157" spans="1:17" s="3" customFormat="1" ht="66" customHeight="1">
      <c r="A157" s="23" t="s">
        <v>151</v>
      </c>
      <c r="B157" s="7" t="str">
        <f>D157</f>
        <v>Поступления от денежных пожертвований, предоставляемых физическими лицами получателям средств бюджетов субъектов Российской Федерации</v>
      </c>
      <c r="C157" s="6" t="s">
        <v>316</v>
      </c>
      <c r="D157" s="14" t="s">
        <v>61</v>
      </c>
      <c r="E157" s="23" t="s">
        <v>388</v>
      </c>
      <c r="F157" s="9"/>
      <c r="G157" s="9"/>
      <c r="H157" s="9"/>
      <c r="I157" s="9"/>
      <c r="J157" s="60">
        <v>0.23119999999999999</v>
      </c>
      <c r="K157" s="60">
        <v>0.25119999999999998</v>
      </c>
      <c r="L157" s="60">
        <f>J157</f>
        <v>0.23119999999999999</v>
      </c>
      <c r="M157" s="60">
        <v>0</v>
      </c>
      <c r="N157" s="60">
        <v>0</v>
      </c>
      <c r="O157" s="60">
        <v>0</v>
      </c>
    </row>
    <row r="158" spans="1:17" s="2" customFormat="1" ht="96.6" customHeight="1">
      <c r="A158" s="23" t="s">
        <v>152</v>
      </c>
      <c r="B158" s="7" t="str">
        <f>D158</f>
        <v>Прочие безвозмездные поступления в бюджеты субъектов Российской Федерации</v>
      </c>
      <c r="C158" s="6" t="s">
        <v>317</v>
      </c>
      <c r="D158" s="14" t="s">
        <v>59</v>
      </c>
      <c r="E158" s="30" t="s">
        <v>398</v>
      </c>
      <c r="F158" s="9"/>
      <c r="G158" s="9"/>
      <c r="H158" s="9"/>
      <c r="I158" s="9"/>
      <c r="J158" s="60">
        <v>510.6</v>
      </c>
      <c r="K158" s="60">
        <v>0</v>
      </c>
      <c r="L158" s="60">
        <v>177.98</v>
      </c>
      <c r="M158" s="61">
        <v>725.7</v>
      </c>
      <c r="N158" s="61">
        <v>0</v>
      </c>
      <c r="O158" s="61">
        <v>0</v>
      </c>
      <c r="P158" s="3"/>
      <c r="Q158" s="3"/>
    </row>
    <row r="159" spans="1:17" s="46" customFormat="1" ht="136.15" customHeight="1">
      <c r="A159" s="33" t="s">
        <v>153</v>
      </c>
      <c r="B159" s="40" t="s">
        <v>63</v>
      </c>
      <c r="C159" s="17" t="s">
        <v>62</v>
      </c>
      <c r="D159" s="40" t="s">
        <v>63</v>
      </c>
      <c r="E159" s="28"/>
      <c r="F159" s="11"/>
      <c r="G159" s="11"/>
      <c r="H159" s="11"/>
      <c r="I159" s="11"/>
      <c r="J159" s="50">
        <f>J160</f>
        <v>10.894113970000001</v>
      </c>
      <c r="K159" s="50">
        <f t="shared" ref="K159:L159" si="23">K160</f>
        <v>84.340459299999992</v>
      </c>
      <c r="L159" s="50">
        <f t="shared" si="23"/>
        <v>10.894113970000001</v>
      </c>
      <c r="M159" s="50">
        <v>0</v>
      </c>
      <c r="N159" s="50">
        <v>0</v>
      </c>
      <c r="O159" s="50">
        <v>0</v>
      </c>
      <c r="P159" s="63"/>
      <c r="Q159" s="63"/>
    </row>
    <row r="160" spans="1:17" s="46" customFormat="1" ht="106.15" customHeight="1">
      <c r="A160" s="43" t="s">
        <v>154</v>
      </c>
      <c r="B160" s="44" t="s">
        <v>319</v>
      </c>
      <c r="C160" s="19" t="s">
        <v>318</v>
      </c>
      <c r="D160" s="21" t="s">
        <v>319</v>
      </c>
      <c r="E160" s="23"/>
      <c r="F160" s="9"/>
      <c r="G160" s="9"/>
      <c r="H160" s="9"/>
      <c r="I160" s="9"/>
      <c r="J160" s="58">
        <v>10.894113970000001</v>
      </c>
      <c r="K160" s="81">
        <v>84.340459299999992</v>
      </c>
      <c r="L160" s="58">
        <f>J160</f>
        <v>10.894113970000001</v>
      </c>
      <c r="M160" s="58">
        <v>0</v>
      </c>
      <c r="N160" s="58">
        <v>0</v>
      </c>
      <c r="O160" s="58">
        <v>0</v>
      </c>
      <c r="P160" s="63">
        <v>1000000</v>
      </c>
      <c r="Q160" s="63"/>
    </row>
    <row r="161" spans="1:17" s="2" customFormat="1" ht="71.25">
      <c r="A161" s="28" t="s">
        <v>320</v>
      </c>
      <c r="B161" s="40" t="s">
        <v>321</v>
      </c>
      <c r="C161" s="12" t="s">
        <v>322</v>
      </c>
      <c r="D161" s="40" t="s">
        <v>321</v>
      </c>
      <c r="E161" s="23"/>
      <c r="F161" s="9"/>
      <c r="G161" s="9"/>
      <c r="H161" s="9"/>
      <c r="I161" s="9"/>
      <c r="J161" s="50">
        <f t="shared" ref="J161:O161" si="24">J162</f>
        <v>-24.535988320000001</v>
      </c>
      <c r="K161" s="90">
        <f t="shared" si="24"/>
        <v>-1758.63081358</v>
      </c>
      <c r="L161" s="50">
        <f t="shared" si="24"/>
        <v>-1758.1795</v>
      </c>
      <c r="M161" s="50">
        <f t="shared" si="24"/>
        <v>0</v>
      </c>
      <c r="N161" s="50">
        <f t="shared" si="24"/>
        <v>0</v>
      </c>
      <c r="O161" s="50">
        <f t="shared" si="24"/>
        <v>0</v>
      </c>
      <c r="P161" s="3"/>
      <c r="Q161" s="3"/>
    </row>
    <row r="162" spans="1:17" s="2" customFormat="1" ht="63.6" customHeight="1">
      <c r="A162" s="42" t="s">
        <v>324</v>
      </c>
      <c r="B162" s="44" t="s">
        <v>325</v>
      </c>
      <c r="C162" s="19" t="s">
        <v>323</v>
      </c>
      <c r="D162" s="21" t="s">
        <v>325</v>
      </c>
      <c r="E162" s="23"/>
      <c r="F162" s="9"/>
      <c r="G162" s="9"/>
      <c r="H162" s="9"/>
      <c r="I162" s="9"/>
      <c r="J162" s="58">
        <v>-24.535988320000001</v>
      </c>
      <c r="K162" s="81">
        <v>-1758.63081358</v>
      </c>
      <c r="L162" s="58">
        <v>-1758.1795</v>
      </c>
      <c r="M162" s="58">
        <v>0</v>
      </c>
      <c r="N162" s="58">
        <v>0</v>
      </c>
      <c r="O162" s="58">
        <v>0</v>
      </c>
      <c r="P162" s="3"/>
      <c r="Q162" s="3"/>
    </row>
    <row r="163" spans="1:17" s="2" customFormat="1">
      <c r="A163" s="3"/>
      <c r="B163" s="3"/>
      <c r="C163" s="15"/>
      <c r="D163" s="13"/>
      <c r="E163" s="26"/>
      <c r="F163" s="3"/>
      <c r="G163" s="3"/>
      <c r="H163" s="3"/>
      <c r="I163" s="3"/>
      <c r="J163" s="3"/>
      <c r="K163" s="3"/>
      <c r="L163" s="3"/>
      <c r="M163" s="3"/>
      <c r="N163" s="3"/>
      <c r="O163" s="3"/>
      <c r="P163" s="3"/>
    </row>
  </sheetData>
  <mergeCells count="14">
    <mergeCell ref="A2:O2"/>
    <mergeCell ref="A3:O3"/>
    <mergeCell ref="E5:O5"/>
    <mergeCell ref="E6:O6"/>
    <mergeCell ref="A9:A10"/>
    <mergeCell ref="B9:B10"/>
    <mergeCell ref="C9:D9"/>
    <mergeCell ref="E9:E10"/>
    <mergeCell ref="F9:I9"/>
    <mergeCell ref="J9:J10"/>
    <mergeCell ref="K9:K10"/>
    <mergeCell ref="L9:L10"/>
    <mergeCell ref="M9:O9"/>
    <mergeCell ref="M8:O8"/>
  </mergeCells>
  <pageMargins left="0.78740157480314965" right="0.39370078740157483" top="0.78740157480314965" bottom="0.59055118110236227" header="0.51181102362204722" footer="0.31496062992125984"/>
  <pageSetup paperSize="9" scale="48" fitToHeight="10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безвозмездные поступления (2)</vt:lpstr>
      <vt:lpstr>'безвозмездные поступления (2)'!Заголовки_для_печати</vt:lpstr>
      <vt:lpstr>'безвозмездные поступления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Чечко Людмила Станиславовна</dc:creator>
  <cp:lastModifiedBy>minfin user</cp:lastModifiedBy>
  <cp:lastPrinted>2020-10-12T08:39:32Z</cp:lastPrinted>
  <dcterms:created xsi:type="dcterms:W3CDTF">2017-10-31T15:07:42Z</dcterms:created>
  <dcterms:modified xsi:type="dcterms:W3CDTF">2020-10-12T08:39:38Z</dcterms:modified>
</cp:coreProperties>
</file>