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Лист1!$7:$9</definedName>
    <definedName name="_xlnm.Print_Area" localSheetId="0">Лист1!$A$1:$L$37</definedName>
  </definedNames>
  <calcPr calcId="125725"/>
</workbook>
</file>

<file path=xl/calcChain.xml><?xml version="1.0" encoding="utf-8"?>
<calcChain xmlns="http://schemas.openxmlformats.org/spreadsheetml/2006/main">
  <c r="I24" i="9"/>
  <c r="J24"/>
  <c r="K24"/>
  <c r="I25"/>
  <c r="J25"/>
  <c r="K25"/>
  <c r="I26"/>
  <c r="J26"/>
  <c r="K26"/>
  <c r="I27"/>
  <c r="J27"/>
  <c r="K27"/>
  <c r="K23"/>
  <c r="J23"/>
  <c r="I23"/>
  <c r="K19"/>
  <c r="J19"/>
  <c r="I19"/>
  <c r="J12"/>
  <c r="K12"/>
  <c r="J14"/>
  <c r="K14"/>
  <c r="I14"/>
  <c r="I12"/>
  <c r="H22"/>
  <c r="H20" s="1"/>
  <c r="H18"/>
  <c r="H17" s="1"/>
  <c r="H13"/>
  <c r="H36" s="1"/>
  <c r="H11"/>
  <c r="G22"/>
  <c r="G20" s="1"/>
  <c r="G18"/>
  <c r="G17" s="1"/>
  <c r="G13"/>
  <c r="G36" s="1"/>
  <c r="G11"/>
  <c r="F22"/>
  <c r="F20" s="1"/>
  <c r="F18"/>
  <c r="F17" s="1"/>
  <c r="F13"/>
  <c r="F36" s="1"/>
  <c r="F11"/>
  <c r="F32" l="1"/>
  <c r="G32"/>
  <c r="H32"/>
  <c r="K13"/>
  <c r="I22"/>
  <c r="J11"/>
  <c r="I11"/>
  <c r="K11"/>
  <c r="K18"/>
  <c r="J22"/>
  <c r="I13"/>
  <c r="J13"/>
  <c r="F31"/>
  <c r="F30" s="1"/>
  <c r="F29" s="1"/>
  <c r="G31"/>
  <c r="G30" s="1"/>
  <c r="G29" s="1"/>
  <c r="H31"/>
  <c r="H30" s="1"/>
  <c r="H29" s="1"/>
  <c r="K22"/>
  <c r="J18"/>
  <c r="I18"/>
  <c r="K10"/>
  <c r="G10"/>
  <c r="H10"/>
  <c r="H15"/>
  <c r="H16"/>
  <c r="G15"/>
  <c r="G16"/>
  <c r="F15"/>
  <c r="F10"/>
  <c r="F16"/>
  <c r="J10" l="1"/>
  <c r="J17"/>
  <c r="K17"/>
  <c r="I10"/>
  <c r="I17"/>
  <c r="G35"/>
  <c r="G34" s="1"/>
  <c r="G33" s="1"/>
  <c r="G28" s="1"/>
  <c r="G37" s="1"/>
  <c r="H35"/>
  <c r="H34" s="1"/>
  <c r="H33" s="1"/>
  <c r="H28" s="1"/>
  <c r="H37" s="1"/>
  <c r="F35"/>
  <c r="F34" s="1"/>
  <c r="F33" s="1"/>
  <c r="F28" s="1"/>
  <c r="F37" s="1"/>
  <c r="K21" l="1"/>
  <c r="J21"/>
  <c r="J20" l="1"/>
  <c r="K20"/>
  <c r="K16" s="1"/>
  <c r="J16"/>
  <c r="J15"/>
  <c r="K32"/>
  <c r="K31" l="1"/>
  <c r="K15"/>
  <c r="J32"/>
  <c r="K36"/>
  <c r="J36"/>
  <c r="J31" l="1"/>
  <c r="K35"/>
  <c r="K30"/>
  <c r="J35"/>
  <c r="I21"/>
  <c r="J34" l="1"/>
  <c r="K34"/>
  <c r="I20"/>
  <c r="K29"/>
  <c r="J30"/>
  <c r="I16"/>
  <c r="I15"/>
  <c r="I32"/>
  <c r="I36"/>
  <c r="K33" l="1"/>
  <c r="J29"/>
  <c r="J33"/>
  <c r="I35"/>
  <c r="I31"/>
  <c r="I34" l="1"/>
  <c r="I30"/>
  <c r="J28"/>
  <c r="K28"/>
  <c r="J37" l="1"/>
  <c r="I33"/>
  <c r="K37"/>
  <c r="I29"/>
  <c r="I28" l="1"/>
  <c r="I37" l="1"/>
</calcChain>
</file>

<file path=xl/sharedStrings.xml><?xml version="1.0" encoding="utf-8"?>
<sst xmlns="http://schemas.openxmlformats.org/spreadsheetml/2006/main" count="66" uniqueCount="60">
  <si>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</si>
  <si>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</si>
  <si>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</si>
  <si>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</si>
  <si>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</si>
  <si>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</si>
  <si>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</si>
  <si>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</si>
  <si>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</si>
  <si>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</si>
  <si>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</si>
  <si>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</si>
  <si>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</si>
  <si>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</si>
  <si>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</si>
  <si>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</si>
  <si>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</si>
  <si>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</si>
  <si>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</si>
  <si>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</si>
  <si>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</si>
  <si>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</si>
  <si>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</si>
  <si>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</si>
  <si>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</si>
  <si>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</si>
  <si>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</si>
  <si>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</si>
  <si>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</si>
  <si>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</si>
  <si>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</si>
  <si>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</si>
  <si>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</si>
  <si>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</si>
  <si>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</si>
  <si>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</si>
  <si>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</si>
  <si>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2021 год</t>
  </si>
  <si>
    <t>2022 год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</si>
  <si>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</si>
  <si>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</si>
  <si>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</si>
  <si>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</si>
  <si>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</si>
  <si>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</si>
  <si>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</si>
  <si>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из них: привлечение из федерального бюджета бюджетных кредитов на пополнение остатка средств на едином счете бюджета</t>
  </si>
  <si>
    <t>из них: погашение бюджетных кредитов на пополнение остатка средств на едином счете бюджета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</si>
  <si>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</si>
  <si>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</si>
  <si>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</si>
  <si>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</si>
  <si>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</si>
  <si>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Утверждено,  рублей</t>
  </si>
  <si>
    <t>Предлагаемые изменения, рублей</t>
  </si>
  <si>
    <t xml:space="preserve">                        Приложение № 2</t>
  </si>
  <si>
    <t>"</t>
  </si>
  <si>
    <t>Предлагаемое изменение источников финансирования дефицита областного бюджета на 2021 год и на плановый период 2022 и 2023 годов</t>
  </si>
  <si>
    <t xml:space="preserve">                        к пояснительной записке</t>
  </si>
  <si>
    <t>Сумма с учетом предлагаемых изменений, рублей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</si>
</sst>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_р_._-;_-@_-"/>
  </numFmts>
  <fonts count="13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3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7" fillId="0" borderId="0" xfId="0" applyFont="1" applyFill="1"/>
    <xf numFmtId="164" fontId="6" fillId="0" borderId="17" xfId="0" applyNumberFormat="1" applyFon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9" xfId="0" applyNumberFormat="1" applyFont="1" applyFill="1" applyBorder="1" applyAlignment="1">
      <alignment vertical="center"/>
    </xf>
    <xf numFmtId="164" fontId="6" fillId="0" borderId="20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4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164" fontId="6" fillId="0" borderId="28" xfId="0" applyNumberFormat="1" applyFont="1" applyFill="1" applyBorder="1" applyAlignment="1">
      <alignment vertical="center"/>
    </xf>
    <xf numFmtId="164" fontId="7" fillId="0" borderId="26" xfId="0" applyNumberFormat="1" applyFont="1" applyFill="1" applyBorder="1" applyAlignment="1">
      <alignment vertical="center"/>
    </xf>
    <xf numFmtId="164" fontId="0" fillId="0" borderId="29" xfId="0" applyNumberFormat="1" applyFill="1" applyBorder="1" applyAlignment="1">
      <alignment vertical="center"/>
    </xf>
    <xf numFmtId="164" fontId="6" fillId="0" borderId="24" xfId="0" applyNumberFormat="1" applyFont="1" applyFill="1" applyBorder="1" applyAlignment="1">
      <alignment vertical="center"/>
    </xf>
    <xf numFmtId="164" fontId="0" fillId="0" borderId="22" xfId="0" applyNumberFormat="1" applyFill="1" applyBorder="1" applyAlignment="1">
      <alignment vertical="center"/>
    </xf>
    <xf numFmtId="164" fontId="0" fillId="0" borderId="21" xfId="0" applyNumberFormat="1" applyFill="1" applyBorder="1" applyAlignment="1">
      <alignment vertical="center"/>
    </xf>
    <xf numFmtId="164" fontId="0" fillId="0" borderId="27" xfId="0" applyNumberFormat="1" applyFill="1" applyBorder="1" applyAlignment="1">
      <alignment vertical="center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tabSelected="1" view="pageBreakPreview" zoomScaleNormal="100" zoomScaleSheetLayoutView="100" workbookViewId="0">
      <selection activeCell="K15" sqref="K15"/>
    </sheetView>
  </sheetViews>
  <sheetFormatPr defaultColWidth="9.140625" defaultRowHeight="12.75"/>
  <cols>
    <col min="1" max="1" width="51.42578125" style="1" customWidth="1"/>
    <col min="2" max="2" width="25.5703125" style="1" customWidth="1"/>
    <col min="3" max="3" width="22" style="1" customWidth="1"/>
    <col min="4" max="4" width="21.42578125" style="1" customWidth="1"/>
    <col min="5" max="11" width="19.85546875" style="1" customWidth="1"/>
    <col min="12" max="12" width="1.42578125" style="1" customWidth="1"/>
    <col min="13" max="16384" width="9.140625" style="1"/>
  </cols>
  <sheetData>
    <row r="1" spans="1:11" ht="15">
      <c r="J1" s="51" t="s">
        <v>55</v>
      </c>
      <c r="K1" s="52"/>
    </row>
    <row r="2" spans="1:11" ht="15">
      <c r="J2" s="51" t="s">
        <v>58</v>
      </c>
      <c r="K2" s="52"/>
    </row>
    <row r="4" spans="1:11" ht="18.75" customHeight="1">
      <c r="D4" s="50"/>
      <c r="J4" s="50"/>
    </row>
    <row r="5" spans="1:11" ht="36.6" customHeight="1">
      <c r="A5" s="59" t="s">
        <v>57</v>
      </c>
      <c r="B5" s="59"/>
      <c r="C5" s="59"/>
      <c r="D5" s="59"/>
      <c r="E5" s="59"/>
      <c r="F5" s="60"/>
      <c r="G5" s="60"/>
      <c r="H5" s="60"/>
      <c r="I5" s="60"/>
      <c r="J5" s="60"/>
      <c r="K5" s="60"/>
    </row>
    <row r="6" spans="1:11" ht="15">
      <c r="A6" s="2"/>
      <c r="B6" s="2"/>
      <c r="C6" s="2"/>
      <c r="D6" s="3"/>
    </row>
    <row r="7" spans="1:11" ht="23.1" customHeight="1">
      <c r="A7" s="61" t="s">
        <v>0</v>
      </c>
      <c r="B7" s="61" t="s">
        <v>31</v>
      </c>
      <c r="C7" s="56" t="s">
        <v>53</v>
      </c>
      <c r="D7" s="57"/>
      <c r="E7" s="58"/>
      <c r="F7" s="53" t="s">
        <v>54</v>
      </c>
      <c r="G7" s="54"/>
      <c r="H7" s="55"/>
      <c r="I7" s="56" t="s">
        <v>59</v>
      </c>
      <c r="J7" s="57"/>
      <c r="K7" s="58"/>
    </row>
    <row r="8" spans="1:11" ht="24.95" customHeight="1">
      <c r="A8" s="62"/>
      <c r="B8" s="62"/>
      <c r="C8" s="31" t="s">
        <v>37</v>
      </c>
      <c r="D8" s="32" t="s">
        <v>38</v>
      </c>
      <c r="E8" s="20" t="s">
        <v>45</v>
      </c>
      <c r="F8" s="31" t="s">
        <v>37</v>
      </c>
      <c r="G8" s="32" t="s">
        <v>38</v>
      </c>
      <c r="H8" s="20" t="s">
        <v>45</v>
      </c>
      <c r="I8" s="31" t="s">
        <v>37</v>
      </c>
      <c r="J8" s="32" t="s">
        <v>38</v>
      </c>
      <c r="K8" s="20" t="s">
        <v>45</v>
      </c>
    </row>
    <row r="9" spans="1:11">
      <c r="A9" s="33">
        <v>1</v>
      </c>
      <c r="B9" s="33">
        <v>2</v>
      </c>
      <c r="C9" s="4">
        <v>3</v>
      </c>
      <c r="D9" s="5">
        <v>4</v>
      </c>
      <c r="E9" s="21">
        <v>5</v>
      </c>
      <c r="F9" s="4">
        <v>6</v>
      </c>
      <c r="G9" s="5">
        <v>7</v>
      </c>
      <c r="H9" s="21">
        <v>8</v>
      </c>
      <c r="I9" s="4">
        <v>9</v>
      </c>
      <c r="J9" s="5">
        <v>10</v>
      </c>
      <c r="K9" s="21">
        <v>11</v>
      </c>
    </row>
    <row r="10" spans="1:11" ht="36" customHeight="1">
      <c r="A10" s="34" t="s">
        <v>1</v>
      </c>
      <c r="B10" s="35" t="s">
        <v>2</v>
      </c>
      <c r="C10" s="7">
        <v>13919421700</v>
      </c>
      <c r="D10" s="8">
        <v>6432163585.0200005</v>
      </c>
      <c r="E10" s="22">
        <v>4790879439.0499992</v>
      </c>
      <c r="F10" s="7">
        <f t="shared" ref="F10:K10" si="0">F11+F13</f>
        <v>0</v>
      </c>
      <c r="G10" s="8">
        <f t="shared" si="0"/>
        <v>0</v>
      </c>
      <c r="H10" s="22">
        <f t="shared" si="0"/>
        <v>0</v>
      </c>
      <c r="I10" s="7">
        <f t="shared" si="0"/>
        <v>13919421700</v>
      </c>
      <c r="J10" s="8">
        <f t="shared" si="0"/>
        <v>6432163585.0200005</v>
      </c>
      <c r="K10" s="22">
        <f t="shared" si="0"/>
        <v>4790879439.0499992</v>
      </c>
    </row>
    <row r="11" spans="1:11" ht="33.75" customHeight="1">
      <c r="A11" s="36" t="s">
        <v>3</v>
      </c>
      <c r="B11" s="37" t="s">
        <v>4</v>
      </c>
      <c r="C11" s="9">
        <v>38302009700</v>
      </c>
      <c r="D11" s="10">
        <v>33070560585.02</v>
      </c>
      <c r="E11" s="23">
        <v>31671821439.049999</v>
      </c>
      <c r="F11" s="9">
        <f t="shared" ref="F11:K11" si="1">F12</f>
        <v>0</v>
      </c>
      <c r="G11" s="10">
        <f t="shared" si="1"/>
        <v>0</v>
      </c>
      <c r="H11" s="23">
        <f t="shared" si="1"/>
        <v>0</v>
      </c>
      <c r="I11" s="9">
        <f t="shared" si="1"/>
        <v>38302009700</v>
      </c>
      <c r="J11" s="10">
        <f t="shared" si="1"/>
        <v>33070560585.02</v>
      </c>
      <c r="K11" s="23">
        <f t="shared" si="1"/>
        <v>31671821439.049999</v>
      </c>
    </row>
    <row r="12" spans="1:11" ht="45" customHeight="1">
      <c r="A12" s="38" t="s">
        <v>32</v>
      </c>
      <c r="B12" s="37" t="s">
        <v>5</v>
      </c>
      <c r="C12" s="9">
        <v>38302009700</v>
      </c>
      <c r="D12" s="10">
        <v>33070560585.02</v>
      </c>
      <c r="E12" s="23">
        <v>31671821439.049999</v>
      </c>
      <c r="F12" s="9"/>
      <c r="G12" s="10"/>
      <c r="H12" s="23"/>
      <c r="I12" s="9">
        <f>C12+F12</f>
        <v>38302009700</v>
      </c>
      <c r="J12" s="10">
        <f t="shared" ref="J12:K12" si="2">D12+G12</f>
        <v>33070560585.02</v>
      </c>
      <c r="K12" s="23">
        <f t="shared" si="2"/>
        <v>31671821439.049999</v>
      </c>
    </row>
    <row r="13" spans="1:11" ht="33.75" customHeight="1">
      <c r="A13" s="36" t="s">
        <v>6</v>
      </c>
      <c r="B13" s="37" t="s">
        <v>7</v>
      </c>
      <c r="C13" s="9">
        <v>-24382588000</v>
      </c>
      <c r="D13" s="10">
        <v>-26638397000</v>
      </c>
      <c r="E13" s="23">
        <v>-26880942000</v>
      </c>
      <c r="F13" s="9">
        <f t="shared" ref="F13:K13" si="3">F14</f>
        <v>0</v>
      </c>
      <c r="G13" s="10">
        <f t="shared" si="3"/>
        <v>0</v>
      </c>
      <c r="H13" s="23">
        <f t="shared" si="3"/>
        <v>0</v>
      </c>
      <c r="I13" s="9">
        <f t="shared" si="3"/>
        <v>-24382588000</v>
      </c>
      <c r="J13" s="10">
        <f t="shared" si="3"/>
        <v>-26638397000</v>
      </c>
      <c r="K13" s="23">
        <f t="shared" si="3"/>
        <v>-26880942000</v>
      </c>
    </row>
    <row r="14" spans="1:11" ht="45" customHeight="1">
      <c r="A14" s="39" t="s">
        <v>33</v>
      </c>
      <c r="B14" s="40" t="s">
        <v>8</v>
      </c>
      <c r="C14" s="28">
        <v>-24382588000</v>
      </c>
      <c r="D14" s="29">
        <v>-26638397000</v>
      </c>
      <c r="E14" s="30">
        <v>-26880942000</v>
      </c>
      <c r="F14" s="28"/>
      <c r="G14" s="29"/>
      <c r="H14" s="30"/>
      <c r="I14" s="28">
        <f>C14+F14</f>
        <v>-24382588000</v>
      </c>
      <c r="J14" s="29">
        <f t="shared" ref="J14:K14" si="4">D14+G14</f>
        <v>-26638397000</v>
      </c>
      <c r="K14" s="30">
        <f t="shared" si="4"/>
        <v>-26880942000</v>
      </c>
    </row>
    <row r="15" spans="1:11" ht="32.25" customHeight="1">
      <c r="A15" s="41" t="s">
        <v>39</v>
      </c>
      <c r="B15" s="42" t="s">
        <v>9</v>
      </c>
      <c r="C15" s="11">
        <v>-5577474150.0000019</v>
      </c>
      <c r="D15" s="12">
        <v>-577474150</v>
      </c>
      <c r="E15" s="24">
        <v>-648580174.61000061</v>
      </c>
      <c r="F15" s="11">
        <f t="shared" ref="F15:K15" si="5">F17+F20</f>
        <v>0</v>
      </c>
      <c r="G15" s="12">
        <f t="shared" si="5"/>
        <v>0</v>
      </c>
      <c r="H15" s="24">
        <f t="shared" si="5"/>
        <v>0</v>
      </c>
      <c r="I15" s="11">
        <f t="shared" si="5"/>
        <v>-5577474150.0000019</v>
      </c>
      <c r="J15" s="12">
        <f t="shared" si="5"/>
        <v>-577474150</v>
      </c>
      <c r="K15" s="24">
        <f t="shared" si="5"/>
        <v>-648580174.61000061</v>
      </c>
    </row>
    <row r="16" spans="1:11" ht="48.75" customHeight="1">
      <c r="A16" s="36" t="s">
        <v>40</v>
      </c>
      <c r="B16" s="37" t="s">
        <v>26</v>
      </c>
      <c r="C16" s="13">
        <v>-5577474150.0000019</v>
      </c>
      <c r="D16" s="14">
        <v>-577474150</v>
      </c>
      <c r="E16" s="25">
        <v>-648580174.61000061</v>
      </c>
      <c r="F16" s="13">
        <f t="shared" ref="F16:K16" si="6">F17+F20</f>
        <v>0</v>
      </c>
      <c r="G16" s="14">
        <f t="shared" si="6"/>
        <v>0</v>
      </c>
      <c r="H16" s="25">
        <f t="shared" si="6"/>
        <v>0</v>
      </c>
      <c r="I16" s="13">
        <f t="shared" si="6"/>
        <v>-5577474150.0000019</v>
      </c>
      <c r="J16" s="14">
        <f t="shared" si="6"/>
        <v>-577474150</v>
      </c>
      <c r="K16" s="25">
        <f t="shared" si="6"/>
        <v>-648580174.61000061</v>
      </c>
    </row>
    <row r="17" spans="1:11" ht="48.75" customHeight="1">
      <c r="A17" s="36" t="s">
        <v>41</v>
      </c>
      <c r="B17" s="37" t="s">
        <v>27</v>
      </c>
      <c r="C17" s="9">
        <v>13282644571.969999</v>
      </c>
      <c r="D17" s="10">
        <v>14638397088.67</v>
      </c>
      <c r="E17" s="23">
        <v>15380942723</v>
      </c>
      <c r="F17" s="9">
        <f t="shared" ref="F17:K18" si="7">F18</f>
        <v>0</v>
      </c>
      <c r="G17" s="10">
        <f t="shared" si="7"/>
        <v>0</v>
      </c>
      <c r="H17" s="23">
        <f t="shared" si="7"/>
        <v>0</v>
      </c>
      <c r="I17" s="9">
        <f t="shared" si="7"/>
        <v>13282644571.969999</v>
      </c>
      <c r="J17" s="10">
        <f t="shared" si="7"/>
        <v>14638397088.67</v>
      </c>
      <c r="K17" s="23">
        <f t="shared" si="7"/>
        <v>15380942723</v>
      </c>
    </row>
    <row r="18" spans="1:11" ht="60.75" customHeight="1">
      <c r="A18" s="38" t="s">
        <v>42</v>
      </c>
      <c r="B18" s="37" t="s">
        <v>28</v>
      </c>
      <c r="C18" s="9">
        <v>13282644571.969999</v>
      </c>
      <c r="D18" s="10">
        <v>14638397088.67</v>
      </c>
      <c r="E18" s="23">
        <v>15380942723</v>
      </c>
      <c r="F18" s="9">
        <f t="shared" si="7"/>
        <v>0</v>
      </c>
      <c r="G18" s="10">
        <f t="shared" si="7"/>
        <v>0</v>
      </c>
      <c r="H18" s="23">
        <f t="shared" si="7"/>
        <v>0</v>
      </c>
      <c r="I18" s="9">
        <f t="shared" si="7"/>
        <v>13282644571.969999</v>
      </c>
      <c r="J18" s="10">
        <f t="shared" si="7"/>
        <v>14638397088.67</v>
      </c>
      <c r="K18" s="23">
        <f t="shared" si="7"/>
        <v>15380942723</v>
      </c>
    </row>
    <row r="19" spans="1:11" ht="48" customHeight="1">
      <c r="A19" s="43" t="s">
        <v>46</v>
      </c>
      <c r="B19" s="37"/>
      <c r="C19" s="9">
        <v>13282644571.969999</v>
      </c>
      <c r="D19" s="10">
        <v>14638397088.67</v>
      </c>
      <c r="E19" s="23">
        <v>15380942723</v>
      </c>
      <c r="F19" s="9"/>
      <c r="G19" s="10"/>
      <c r="H19" s="23"/>
      <c r="I19" s="9">
        <f>C19+F19</f>
        <v>13282644571.969999</v>
      </c>
      <c r="J19" s="10">
        <f t="shared" ref="J19" si="8">D19+G19</f>
        <v>14638397088.67</v>
      </c>
      <c r="K19" s="23">
        <f t="shared" ref="K19" si="9">E19+H19</f>
        <v>15380942723</v>
      </c>
    </row>
    <row r="20" spans="1:11" ht="49.5" customHeight="1">
      <c r="A20" s="36" t="s">
        <v>43</v>
      </c>
      <c r="B20" s="37" t="s">
        <v>29</v>
      </c>
      <c r="C20" s="9">
        <v>-18860118721.970001</v>
      </c>
      <c r="D20" s="10">
        <v>-15215871238.67</v>
      </c>
      <c r="E20" s="23">
        <v>-16029522897.610001</v>
      </c>
      <c r="F20" s="9">
        <f t="shared" ref="F20:K20" si="10">F21</f>
        <v>0</v>
      </c>
      <c r="G20" s="10">
        <f t="shared" si="10"/>
        <v>0</v>
      </c>
      <c r="H20" s="23">
        <f t="shared" si="10"/>
        <v>0</v>
      </c>
      <c r="I20" s="9">
        <f t="shared" si="10"/>
        <v>-18860118721.970001</v>
      </c>
      <c r="J20" s="10">
        <f t="shared" si="10"/>
        <v>-15215871238.67</v>
      </c>
      <c r="K20" s="23">
        <f t="shared" si="10"/>
        <v>-16029522897.610001</v>
      </c>
    </row>
    <row r="21" spans="1:11" ht="61.5" customHeight="1">
      <c r="A21" s="38" t="s">
        <v>44</v>
      </c>
      <c r="B21" s="37" t="s">
        <v>30</v>
      </c>
      <c r="C21" s="9">
        <v>-18860118721.970001</v>
      </c>
      <c r="D21" s="10">
        <v>-15215871238.67</v>
      </c>
      <c r="E21" s="23">
        <v>-16029522897.610001</v>
      </c>
      <c r="F21" s="9"/>
      <c r="G21" s="10">
        <v>0</v>
      </c>
      <c r="H21" s="23">
        <v>0</v>
      </c>
      <c r="I21" s="9">
        <f>C21+F21</f>
        <v>-18860118721.970001</v>
      </c>
      <c r="J21" s="10">
        <f t="shared" ref="J21" si="11">D21+G21</f>
        <v>-15215871238.67</v>
      </c>
      <c r="K21" s="23">
        <f t="shared" ref="K21" si="12">E21+H21</f>
        <v>-16029522897.610001</v>
      </c>
    </row>
    <row r="22" spans="1:11" ht="45" customHeight="1">
      <c r="A22" s="43" t="s">
        <v>47</v>
      </c>
      <c r="B22" s="37"/>
      <c r="C22" s="9">
        <v>-13282644571.969999</v>
      </c>
      <c r="D22" s="10">
        <v>-14638397088.67</v>
      </c>
      <c r="E22" s="23">
        <v>-15380942723</v>
      </c>
      <c r="F22" s="9">
        <f t="shared" ref="F22:K22" si="13">-F19</f>
        <v>0</v>
      </c>
      <c r="G22" s="10">
        <f t="shared" si="13"/>
        <v>0</v>
      </c>
      <c r="H22" s="23">
        <f t="shared" si="13"/>
        <v>0</v>
      </c>
      <c r="I22" s="9">
        <f t="shared" si="13"/>
        <v>-13282644571.969999</v>
      </c>
      <c r="J22" s="10">
        <f t="shared" si="13"/>
        <v>-14638397088.67</v>
      </c>
      <c r="K22" s="23">
        <f t="shared" si="13"/>
        <v>-15380942723</v>
      </c>
    </row>
    <row r="23" spans="1:11" ht="114" customHeight="1">
      <c r="A23" s="43" t="s">
        <v>48</v>
      </c>
      <c r="B23" s="37"/>
      <c r="C23" s="9">
        <v>-15000000</v>
      </c>
      <c r="D23" s="10">
        <v>-15000000</v>
      </c>
      <c r="E23" s="23">
        <v>-15000000</v>
      </c>
      <c r="F23" s="9"/>
      <c r="G23" s="10"/>
      <c r="H23" s="23"/>
      <c r="I23" s="9">
        <f>C23+F23</f>
        <v>-15000000</v>
      </c>
      <c r="J23" s="10">
        <f t="shared" ref="J23" si="14">D23+G23</f>
        <v>-15000000</v>
      </c>
      <c r="K23" s="23">
        <f t="shared" ref="K23" si="15">E23+H23</f>
        <v>-15000000</v>
      </c>
    </row>
    <row r="24" spans="1:11" ht="113.25" customHeight="1">
      <c r="A24" s="43" t="s">
        <v>49</v>
      </c>
      <c r="B24" s="37"/>
      <c r="C24" s="9">
        <v>-253824200</v>
      </c>
      <c r="D24" s="10">
        <v>-253824200</v>
      </c>
      <c r="E24" s="23">
        <v>-253824200</v>
      </c>
      <c r="F24" s="9"/>
      <c r="G24" s="10"/>
      <c r="H24" s="23"/>
      <c r="I24" s="9">
        <f t="shared" ref="I24:I27" si="16">C24+F24</f>
        <v>-253824200</v>
      </c>
      <c r="J24" s="10">
        <f t="shared" ref="J24:J27" si="17">D24+G24</f>
        <v>-253824200</v>
      </c>
      <c r="K24" s="23">
        <f t="shared" ref="K24:K27" si="18">E24+H24</f>
        <v>-253824200</v>
      </c>
    </row>
    <row r="25" spans="1:11" ht="108" customHeight="1">
      <c r="A25" s="43" t="s">
        <v>50</v>
      </c>
      <c r="B25" s="37"/>
      <c r="C25" s="9">
        <v>-289969600</v>
      </c>
      <c r="D25" s="10">
        <v>-289969600</v>
      </c>
      <c r="E25" s="23">
        <v>-289969600</v>
      </c>
      <c r="F25" s="9"/>
      <c r="G25" s="10"/>
      <c r="H25" s="23"/>
      <c r="I25" s="9">
        <f t="shared" si="16"/>
        <v>-289969600</v>
      </c>
      <c r="J25" s="10">
        <f t="shared" si="17"/>
        <v>-289969600</v>
      </c>
      <c r="K25" s="23">
        <f t="shared" si="18"/>
        <v>-289969600</v>
      </c>
    </row>
    <row r="26" spans="1:11" ht="113.25" customHeight="1">
      <c r="A26" s="43" t="s">
        <v>51</v>
      </c>
      <c r="B26" s="37"/>
      <c r="C26" s="9">
        <v>-18680350</v>
      </c>
      <c r="D26" s="10">
        <v>-18680350</v>
      </c>
      <c r="E26" s="23">
        <v>-18680350</v>
      </c>
      <c r="F26" s="9"/>
      <c r="G26" s="10"/>
      <c r="H26" s="23"/>
      <c r="I26" s="9">
        <f t="shared" si="16"/>
        <v>-18680350</v>
      </c>
      <c r="J26" s="10">
        <f t="shared" si="17"/>
        <v>-18680350</v>
      </c>
      <c r="K26" s="23">
        <f t="shared" si="18"/>
        <v>-18680350</v>
      </c>
    </row>
    <row r="27" spans="1:11" ht="122.25" customHeight="1">
      <c r="A27" s="44" t="s">
        <v>52</v>
      </c>
      <c r="B27" s="45"/>
      <c r="C27" s="15">
        <v>0</v>
      </c>
      <c r="D27" s="16">
        <v>0</v>
      </c>
      <c r="E27" s="26">
        <v>-71106024.609999999</v>
      </c>
      <c r="F27" s="15"/>
      <c r="G27" s="16"/>
      <c r="H27" s="26"/>
      <c r="I27" s="15">
        <f t="shared" si="16"/>
        <v>0</v>
      </c>
      <c r="J27" s="16">
        <f t="shared" si="17"/>
        <v>0</v>
      </c>
      <c r="K27" s="26">
        <f t="shared" si="18"/>
        <v>-71106024.609999999</v>
      </c>
    </row>
    <row r="28" spans="1:11" ht="35.25" customHeight="1">
      <c r="A28" s="34" t="s">
        <v>34</v>
      </c>
      <c r="B28" s="35" t="s">
        <v>10</v>
      </c>
      <c r="C28" s="7">
        <v>2610138315.5299988</v>
      </c>
      <c r="D28" s="8">
        <v>0</v>
      </c>
      <c r="E28" s="22">
        <v>0</v>
      </c>
      <c r="F28" s="7">
        <f t="shared" ref="F28:K28" si="19">F33+F29</f>
        <v>5332916.9199999869</v>
      </c>
      <c r="G28" s="8">
        <f t="shared" si="19"/>
        <v>0</v>
      </c>
      <c r="H28" s="22">
        <f t="shared" si="19"/>
        <v>0</v>
      </c>
      <c r="I28" s="7">
        <f t="shared" si="19"/>
        <v>2615471232.4500122</v>
      </c>
      <c r="J28" s="8">
        <f t="shared" si="19"/>
        <v>0</v>
      </c>
      <c r="K28" s="22">
        <f t="shared" si="19"/>
        <v>0</v>
      </c>
    </row>
    <row r="29" spans="1:11" ht="23.25" customHeight="1">
      <c r="A29" s="36" t="s">
        <v>11</v>
      </c>
      <c r="B29" s="46" t="s">
        <v>12</v>
      </c>
      <c r="C29" s="9">
        <v>-152322131224.60999</v>
      </c>
      <c r="D29" s="10">
        <v>-153641536805.69</v>
      </c>
      <c r="E29" s="23">
        <v>-154297619000.04999</v>
      </c>
      <c r="F29" s="9">
        <f t="shared" ref="F29:K31" si="20">F30</f>
        <v>-227542355.75</v>
      </c>
      <c r="G29" s="10">
        <f t="shared" si="20"/>
        <v>-300000000</v>
      </c>
      <c r="H29" s="23">
        <f t="shared" si="20"/>
        <v>0</v>
      </c>
      <c r="I29" s="9">
        <f t="shared" si="20"/>
        <v>-152549673580.35999</v>
      </c>
      <c r="J29" s="10">
        <f t="shared" si="20"/>
        <v>-153941536805.69</v>
      </c>
      <c r="K29" s="23">
        <f t="shared" si="20"/>
        <v>-154297619000.04999</v>
      </c>
    </row>
    <row r="30" spans="1:11" ht="20.25" customHeight="1">
      <c r="A30" s="36" t="s">
        <v>13</v>
      </c>
      <c r="B30" s="37" t="s">
        <v>14</v>
      </c>
      <c r="C30" s="9">
        <v>-152322131224.60999</v>
      </c>
      <c r="D30" s="10">
        <v>-153641536805.69</v>
      </c>
      <c r="E30" s="23">
        <v>-154297619000.04999</v>
      </c>
      <c r="F30" s="9">
        <f t="shared" si="20"/>
        <v>-227542355.75</v>
      </c>
      <c r="G30" s="10">
        <f t="shared" si="20"/>
        <v>-300000000</v>
      </c>
      <c r="H30" s="23">
        <f t="shared" si="20"/>
        <v>0</v>
      </c>
      <c r="I30" s="9">
        <f t="shared" si="20"/>
        <v>-152549673580.35999</v>
      </c>
      <c r="J30" s="10">
        <f t="shared" si="20"/>
        <v>-153941536805.69</v>
      </c>
      <c r="K30" s="23">
        <f t="shared" si="20"/>
        <v>-154297619000.04999</v>
      </c>
    </row>
    <row r="31" spans="1:11" ht="22.5" customHeight="1">
      <c r="A31" s="36" t="s">
        <v>15</v>
      </c>
      <c r="B31" s="37" t="s">
        <v>16</v>
      </c>
      <c r="C31" s="9">
        <v>-152322131224.60999</v>
      </c>
      <c r="D31" s="10">
        <v>-153641536805.69</v>
      </c>
      <c r="E31" s="23">
        <v>-154297619000.04999</v>
      </c>
      <c r="F31" s="9">
        <f t="shared" si="20"/>
        <v>-227542355.75</v>
      </c>
      <c r="G31" s="10">
        <f t="shared" si="20"/>
        <v>-300000000</v>
      </c>
      <c r="H31" s="23">
        <f t="shared" si="20"/>
        <v>0</v>
      </c>
      <c r="I31" s="9">
        <f t="shared" si="20"/>
        <v>-152549673580.35999</v>
      </c>
      <c r="J31" s="10">
        <f t="shared" si="20"/>
        <v>-153941536805.69</v>
      </c>
      <c r="K31" s="23">
        <f t="shared" si="20"/>
        <v>-154297619000.04999</v>
      </c>
    </row>
    <row r="32" spans="1:11" ht="35.25" customHeight="1">
      <c r="A32" s="38" t="s">
        <v>35</v>
      </c>
      <c r="B32" s="37" t="s">
        <v>17</v>
      </c>
      <c r="C32" s="9">
        <v>-152322131224.60999</v>
      </c>
      <c r="D32" s="10">
        <v>-153641536805.69</v>
      </c>
      <c r="E32" s="23">
        <v>-154297619000.04999</v>
      </c>
      <c r="F32" s="9">
        <f>-227542355.75-F11-F17</f>
        <v>-227542355.75</v>
      </c>
      <c r="G32" s="10">
        <f>-300000000-G11-G17</f>
        <v>-300000000</v>
      </c>
      <c r="H32" s="23">
        <f>0-H11-H17</f>
        <v>0</v>
      </c>
      <c r="I32" s="9">
        <f t="shared" ref="I32" si="21">C32+F32</f>
        <v>-152549673580.35999</v>
      </c>
      <c r="J32" s="10">
        <f t="shared" ref="J32" si="22">D32+G32</f>
        <v>-153941536805.69</v>
      </c>
      <c r="K32" s="23">
        <f t="shared" ref="K32" si="23">E32+H32</f>
        <v>-154297619000.04999</v>
      </c>
    </row>
    <row r="33" spans="1:12" ht="21" customHeight="1">
      <c r="A33" s="36" t="s">
        <v>18</v>
      </c>
      <c r="B33" s="37" t="s">
        <v>19</v>
      </c>
      <c r="C33" s="9">
        <v>154932269540.13998</v>
      </c>
      <c r="D33" s="10">
        <v>153641536805.69003</v>
      </c>
      <c r="E33" s="23">
        <v>154297619000.04999</v>
      </c>
      <c r="F33" s="9">
        <f t="shared" ref="F33:K35" si="24">F34</f>
        <v>232875272.66999999</v>
      </c>
      <c r="G33" s="10">
        <f t="shared" si="24"/>
        <v>300000000</v>
      </c>
      <c r="H33" s="23">
        <f t="shared" si="24"/>
        <v>0</v>
      </c>
      <c r="I33" s="9">
        <f t="shared" si="24"/>
        <v>155165144812.81</v>
      </c>
      <c r="J33" s="10">
        <f t="shared" si="24"/>
        <v>153941536805.69003</v>
      </c>
      <c r="K33" s="23">
        <f t="shared" si="24"/>
        <v>154297619000.04999</v>
      </c>
    </row>
    <row r="34" spans="1:12" ht="21" customHeight="1">
      <c r="A34" s="36" t="s">
        <v>20</v>
      </c>
      <c r="B34" s="37" t="s">
        <v>21</v>
      </c>
      <c r="C34" s="9">
        <v>154932269540.13998</v>
      </c>
      <c r="D34" s="10">
        <v>153641536805.69003</v>
      </c>
      <c r="E34" s="23">
        <v>154297619000.04999</v>
      </c>
      <c r="F34" s="9">
        <f t="shared" si="24"/>
        <v>232875272.66999999</v>
      </c>
      <c r="G34" s="10">
        <f t="shared" si="24"/>
        <v>300000000</v>
      </c>
      <c r="H34" s="23">
        <f t="shared" si="24"/>
        <v>0</v>
      </c>
      <c r="I34" s="9">
        <f t="shared" si="24"/>
        <v>155165144812.81</v>
      </c>
      <c r="J34" s="10">
        <f t="shared" si="24"/>
        <v>153941536805.69003</v>
      </c>
      <c r="K34" s="23">
        <f t="shared" si="24"/>
        <v>154297619000.04999</v>
      </c>
    </row>
    <row r="35" spans="1:12" ht="30" customHeight="1">
      <c r="A35" s="36" t="s">
        <v>22</v>
      </c>
      <c r="B35" s="37" t="s">
        <v>23</v>
      </c>
      <c r="C35" s="9">
        <v>154932269540.13998</v>
      </c>
      <c r="D35" s="10">
        <v>153641536805.69003</v>
      </c>
      <c r="E35" s="23">
        <v>154297619000.04999</v>
      </c>
      <c r="F35" s="9">
        <f t="shared" si="24"/>
        <v>232875272.66999999</v>
      </c>
      <c r="G35" s="10">
        <f t="shared" si="24"/>
        <v>300000000</v>
      </c>
      <c r="H35" s="23">
        <f t="shared" si="24"/>
        <v>0</v>
      </c>
      <c r="I35" s="9">
        <f t="shared" si="24"/>
        <v>155165144812.81</v>
      </c>
      <c r="J35" s="10">
        <f t="shared" si="24"/>
        <v>153941536805.69003</v>
      </c>
      <c r="K35" s="23">
        <f t="shared" si="24"/>
        <v>154297619000.04999</v>
      </c>
    </row>
    <row r="36" spans="1:12" ht="36.75" customHeight="1">
      <c r="A36" s="47" t="s">
        <v>36</v>
      </c>
      <c r="B36" s="45" t="s">
        <v>24</v>
      </c>
      <c r="C36" s="15">
        <v>154932269540.13998</v>
      </c>
      <c r="D36" s="16">
        <v>153641536805.69003</v>
      </c>
      <c r="E36" s="26">
        <v>154297619000.04999</v>
      </c>
      <c r="F36" s="15">
        <f>232875272.67-F13-F20</f>
        <v>232875272.66999999</v>
      </c>
      <c r="G36" s="16">
        <f>300000000-G13-G20</f>
        <v>300000000</v>
      </c>
      <c r="H36" s="26">
        <f>0-H13-H20</f>
        <v>0</v>
      </c>
      <c r="I36" s="15">
        <f t="shared" ref="I36" si="25">C36+F36</f>
        <v>155165144812.81</v>
      </c>
      <c r="J36" s="16">
        <f t="shared" ref="J36" si="26">D36+G36</f>
        <v>153941536805.69003</v>
      </c>
      <c r="K36" s="26">
        <f t="shared" ref="K36" si="27">E36+H36</f>
        <v>154297619000.04999</v>
      </c>
    </row>
    <row r="37" spans="1:12" ht="27" customHeight="1">
      <c r="A37" s="48" t="s">
        <v>25</v>
      </c>
      <c r="B37" s="49"/>
      <c r="C37" s="17">
        <v>10952085865.529997</v>
      </c>
      <c r="D37" s="18">
        <v>5854689435.0200005</v>
      </c>
      <c r="E37" s="27">
        <v>4142299264.4399986</v>
      </c>
      <c r="F37" s="17">
        <f t="shared" ref="F37:K37" si="28">F10+F15+F28</f>
        <v>5332916.9199999869</v>
      </c>
      <c r="G37" s="18">
        <f t="shared" si="28"/>
        <v>0</v>
      </c>
      <c r="H37" s="27">
        <f t="shared" si="28"/>
        <v>0</v>
      </c>
      <c r="I37" s="17">
        <f t="shared" si="28"/>
        <v>10957418782.45001</v>
      </c>
      <c r="J37" s="18">
        <f t="shared" si="28"/>
        <v>5854689435.0200005</v>
      </c>
      <c r="K37" s="27">
        <f t="shared" si="28"/>
        <v>4142299264.4399986</v>
      </c>
      <c r="L37" s="6" t="s">
        <v>56</v>
      </c>
    </row>
    <row r="38" spans="1:12">
      <c r="C38" s="19"/>
      <c r="D38" s="19"/>
      <c r="E38" s="19"/>
      <c r="F38" s="19"/>
      <c r="G38" s="19"/>
      <c r="H38" s="19"/>
      <c r="I38" s="19"/>
      <c r="J38" s="19"/>
      <c r="K38" s="19"/>
    </row>
  </sheetData>
  <mergeCells count="8">
    <mergeCell ref="J1:K1"/>
    <mergeCell ref="J2:K2"/>
    <mergeCell ref="F7:H7"/>
    <mergeCell ref="I7:K7"/>
    <mergeCell ref="A5:K5"/>
    <mergeCell ref="B7:B8"/>
    <mergeCell ref="A7:A8"/>
    <mergeCell ref="C7:E7"/>
  </mergeCells>
  <phoneticPr fontId="1" type="noConversion"/>
  <pageMargins left="0.78740157480314965" right="0.39370078740157483" top="0.78740157480314965" bottom="0.6692913385826772" header="0.62992125984251968" footer="0.39370078740157483"/>
  <pageSetup paperSize="9" scale="52" fitToHeight="4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2021-05-05T07:47:23Z</cp:lastPrinted>
  <dcterms:created xsi:type="dcterms:W3CDTF">1996-10-08T23:32:33Z</dcterms:created>
  <dcterms:modified xsi:type="dcterms:W3CDTF">2021-05-05T07:47:25Z</dcterms:modified>
</cp:coreProperties>
</file>