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 (2)" sheetId="10" r:id="rId1"/>
  </sheets>
  <definedNames>
    <definedName name="_xlnm.Print_Titles" localSheetId="0">'Лист1 (2)'!$6:$7</definedName>
    <definedName name="_xlnm.Print_Area" localSheetId="0">'Лист1 (2)'!$A$1:$H$43</definedName>
  </definedNames>
  <calcPr calcId="125725"/>
</workbook>
</file>

<file path=xl/calcChain.xml><?xml version="1.0" encoding="utf-8"?>
<calcChain xmlns="http://schemas.openxmlformats.org/spreadsheetml/2006/main">
  <c r="G40" i="10"/>
  <c r="G37"/>
  <c r="G33"/>
  <c r="G29"/>
  <c r="G24"/>
  <c r="G23"/>
  <c r="G22"/>
  <c r="G21"/>
  <c r="G20"/>
  <c r="G19"/>
  <c r="G17"/>
  <c r="G16"/>
  <c r="G12"/>
  <c r="G10"/>
  <c r="F39" l="1"/>
  <c r="F36"/>
  <c r="F32"/>
  <c r="F28"/>
  <c r="F18"/>
  <c r="F15"/>
  <c r="F11"/>
  <c r="F9"/>
  <c r="F35" l="1"/>
  <c r="F38"/>
  <c r="F31"/>
  <c r="F27"/>
  <c r="F14"/>
  <c r="F8"/>
  <c r="F13"/>
  <c r="E39"/>
  <c r="E38" s="1"/>
  <c r="D39"/>
  <c r="D38" s="1"/>
  <c r="C39"/>
  <c r="C38" s="1"/>
  <c r="E36"/>
  <c r="E35" s="1"/>
  <c r="D36"/>
  <c r="D35" s="1"/>
  <c r="C36"/>
  <c r="C35" s="1"/>
  <c r="C32"/>
  <c r="C31" s="1"/>
  <c r="C30" s="1"/>
  <c r="C28"/>
  <c r="C27" s="1"/>
  <c r="C26" s="1"/>
  <c r="D20"/>
  <c r="D19" s="1"/>
  <c r="D18" s="1"/>
  <c r="C20"/>
  <c r="C19" s="1"/>
  <c r="C18" s="1"/>
  <c r="D16"/>
  <c r="D15" s="1"/>
  <c r="C16"/>
  <c r="C15" s="1"/>
  <c r="E11"/>
  <c r="G11" s="1"/>
  <c r="D11"/>
  <c r="C11"/>
  <c r="E9"/>
  <c r="G9" s="1"/>
  <c r="D9"/>
  <c r="C9"/>
  <c r="F34" l="1"/>
  <c r="G39"/>
  <c r="F30"/>
  <c r="G35"/>
  <c r="F26"/>
  <c r="G36"/>
  <c r="G38"/>
  <c r="E8"/>
  <c r="G8" s="1"/>
  <c r="D8"/>
  <c r="C8"/>
  <c r="E18"/>
  <c r="G18" s="1"/>
  <c r="E34"/>
  <c r="D33"/>
  <c r="D32" s="1"/>
  <c r="D31" s="1"/>
  <c r="D30" s="1"/>
  <c r="E15"/>
  <c r="G15" s="1"/>
  <c r="D13"/>
  <c r="D29"/>
  <c r="D14"/>
  <c r="C13"/>
  <c r="C14"/>
  <c r="E32"/>
  <c r="C25"/>
  <c r="D34"/>
  <c r="C34"/>
  <c r="G34" l="1"/>
  <c r="F25"/>
  <c r="E31"/>
  <c r="G32"/>
  <c r="E13"/>
  <c r="G13" s="1"/>
  <c r="E14"/>
  <c r="G14" s="1"/>
  <c r="C41"/>
  <c r="D28"/>
  <c r="D27" s="1"/>
  <c r="D26" s="1"/>
  <c r="D25" s="1"/>
  <c r="D41" s="1"/>
  <c r="E28"/>
  <c r="E27" l="1"/>
  <c r="G28"/>
  <c r="F41"/>
  <c r="E30"/>
  <c r="G30" s="1"/>
  <c r="G31"/>
  <c r="E26" l="1"/>
  <c r="G27"/>
  <c r="E25" l="1"/>
  <c r="G26"/>
  <c r="G25" l="1"/>
  <c r="E41"/>
  <c r="G41" s="1"/>
</calcChain>
</file>

<file path=xl/sharedStrings.xml><?xml version="1.0" encoding="utf-8"?>
<sst xmlns="http://schemas.openxmlformats.org/spreadsheetml/2006/main" count="73" uniqueCount="73">
  <si>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</si>
  <si>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</si>
  <si>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</si>
  <si>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</si>
  <si>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</si>
  <si>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</si>
  <si>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</si>
  <si>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</si>
  <si>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</si>
  <si>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</si>
  <si>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</si>
  <si>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</si>
  <si>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</si>
  <si>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</si>
  <si>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</si>
  <si>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</si>
  <si>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</si>
  <si>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</si>
  <si>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</si>
  <si>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</si>
  <si>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</si>
  <si>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</si>
  <si>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</si>
  <si>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</si>
  <si>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</si>
  <si>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</si>
  <si>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</si>
  <si>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</si>
  <si>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</si>
  <si>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</si>
  <si>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</si>
  <si>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</si>
  <si>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</si>
  <si>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</si>
  <si>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</si>
  <si>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</si>
  <si>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</si>
  <si>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</si>
  <si>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</si>
  <si>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</si>
  <si>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</si>
  <si>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</si>
  <si>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</si>
  <si>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</si>
  <si>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</si>
  <si>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</si>
  <si>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</si>
  <si>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</si>
  <si>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</si>
  <si>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</si>
  <si>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</si>
  <si>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</si>
  <si>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</si>
  <si>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</si>
  <si>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</si>
  <si>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</si>
  <si>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</si>
  <si>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</si>
  <si>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</si>
  <si>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</si>
  <si>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</si>
  <si>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</si>
  <si>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Уточненная сводная бюджетная роспись на 2021 год по состоянию на 30.06.2021</t>
  </si>
  <si>
    <t>Утверждено на год 
(в ред. 28.06.2021 
№ 440-27-ОЗ)</t>
  </si>
  <si>
    <t>Отклонение по источникам финансирования дефицита областного бюджета за за I полугодие 2021 года</t>
  </si>
  <si>
    <t xml:space="preserve">Приложение № 55 к пояснительной записке к отчету об исполнении областного бюджета за I  полугодие 2021 года  </t>
  </si>
  <si>
    <t>Сумма  изменений</t>
  </si>
  <si>
    <t>Обоснование  изменений</t>
  </si>
  <si>
    <t>Уточнение бюджетной росписи по доходам</t>
  </si>
  <si>
    <t>Уточнение бюджетной росписи по расходам</t>
  </si>
  <si>
    <t>Итого*</t>
  </si>
  <si>
    <t>В соответствии с подпунктом в) пункта 2 статьи 13 областного закона "Об областном бюджете на 2021 год и на плановый период 2022 и  2023 годов"</t>
  </si>
  <si>
    <t xml:space="preserve">* По состоянию на 1 января 2021 года на едином счете областного бюджета сложился остаток в сумме 5 332 916,92 рубля не израсходованной главными распорядителями дотации из федерального бюджета, поступившей в 2020 году на поддержку мер по обеспечению сбалансированности бюджетов для финансового обеспечения первоочередных расходов. Указанный остаток направлен на увеличение расходов областного бюджета с увеличением планового дефицита областного бюджета на 2021 год, покрываемого за счет изменения остатков, в размере 5 332 916,92 рубля.
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</si>
</sst>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12">
    <font>
      <sz val="10"/>
      <name val="Arial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21">
      <alignment horizontal="center" vertical="center" wrapText="1"/>
    </xf>
    <xf numFmtId="0" fontId="4" fillId="0" borderId="21">
      <alignment horizontal="center" vertical="center" wrapText="1"/>
    </xf>
    <xf numFmtId="0" fontId="6" fillId="0" borderId="21">
      <alignment horizontal="center" vertical="center" wrapText="1"/>
    </xf>
    <xf numFmtId="4" fontId="7" fillId="3" borderId="21">
      <alignment horizontal="right" vertical="top" shrinkToFit="1"/>
    </xf>
    <xf numFmtId="0" fontId="4" fillId="0" borderId="0"/>
    <xf numFmtId="0" fontId="6" fillId="4" borderId="22">
      <alignment horizontal="center" vertical="center" wrapText="1"/>
    </xf>
    <xf numFmtId="0" fontId="1" fillId="0" borderId="0"/>
  </cellStyleXfs>
  <cellXfs count="8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justify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1" applyFont="1" applyFill="1"/>
    <xf numFmtId="0" fontId="8" fillId="0" borderId="0" xfId="0" applyFont="1" applyFill="1" applyAlignment="1">
      <alignment horizontal="right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vertical="center"/>
    </xf>
    <xf numFmtId="164" fontId="8" fillId="0" borderId="16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center"/>
    </xf>
    <xf numFmtId="164" fontId="2" fillId="0" borderId="2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2"/>
    </xf>
    <xf numFmtId="164" fontId="8" fillId="0" borderId="11" xfId="0" applyNumberFormat="1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13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65" fontId="0" fillId="0" borderId="9" xfId="0" applyNumberFormat="1" applyFill="1" applyBorder="1" applyAlignment="1">
      <alignment vertical="center"/>
    </xf>
    <xf numFmtId="165" fontId="0" fillId="0" borderId="24" xfId="0" applyNumberForma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12" xfId="0" applyNumberFormat="1" applyFont="1" applyFill="1" applyBorder="1" applyAlignment="1">
      <alignment vertical="center"/>
    </xf>
    <xf numFmtId="165" fontId="8" fillId="0" borderId="4" xfId="0" applyNumberFormat="1" applyFont="1" applyFill="1" applyBorder="1" applyAlignment="1">
      <alignment vertical="center"/>
    </xf>
    <xf numFmtId="165" fontId="0" fillId="2" borderId="25" xfId="0" applyNumberForma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center" vertical="center" wrapText="1"/>
    </xf>
    <xf numFmtId="165" fontId="0" fillId="0" borderId="11" xfId="0" applyNumberFormat="1" applyFill="1" applyBorder="1" applyAlignment="1">
      <alignment vertical="center"/>
    </xf>
    <xf numFmtId="165" fontId="0" fillId="0" borderId="26" xfId="0" applyNumberFormat="1" applyFill="1" applyBorder="1" applyAlignment="1">
      <alignment vertical="center"/>
    </xf>
    <xf numFmtId="165" fontId="0" fillId="2" borderId="27" xfId="0" applyNumberFormat="1" applyFill="1" applyBorder="1" applyAlignment="1">
      <alignment vertical="center"/>
    </xf>
    <xf numFmtId="0" fontId="6" fillId="4" borderId="22" xfId="8" applyNumberFormat="1" applyFont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165" fontId="0" fillId="5" borderId="25" xfId="0" applyNumberFormat="1" applyFill="1" applyBorder="1" applyAlignment="1">
      <alignment vertical="center"/>
    </xf>
    <xf numFmtId="165" fontId="0" fillId="5" borderId="27" xfId="0" applyNumberFormat="1" applyFill="1" applyBorder="1" applyAlignment="1">
      <alignment vertical="center"/>
    </xf>
    <xf numFmtId="0" fontId="5" fillId="2" borderId="22" xfId="3" applyNumberFormat="1" applyFont="1" applyFill="1" applyBorder="1" applyAlignment="1" applyProtection="1">
      <alignment horizontal="center" vertical="center" wrapText="1"/>
    </xf>
    <xf numFmtId="164" fontId="11" fillId="0" borderId="3" xfId="0" applyNumberFormat="1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vertical="center"/>
    </xf>
    <xf numFmtId="165" fontId="11" fillId="0" borderId="5" xfId="0" applyNumberFormat="1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2" borderId="0" xfId="7" applyNumberFormat="1" applyFont="1" applyFill="1" applyAlignment="1" applyProtection="1">
      <alignment horizontal="justify" vertical="center" wrapText="1"/>
    </xf>
    <xf numFmtId="0" fontId="8" fillId="0" borderId="0" xfId="0" applyFont="1" applyAlignment="1">
      <alignment horizontal="justify" vertical="center" wrapText="1"/>
    </xf>
  </cellXfs>
  <cellStyles count="10">
    <cellStyle name="st65" xfId="5"/>
    <cellStyle name="xl23" xfId="8"/>
    <cellStyle name="xl24" xfId="7"/>
    <cellStyle name="xl50" xfId="3"/>
    <cellStyle name="xl53" xfId="4"/>
    <cellStyle name="xl64" xfId="6"/>
    <cellStyle name="Обычный" xfId="0" builtinId="0"/>
    <cellStyle name="Обычный 2" xfId="9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5"/>
  <sheetViews>
    <sheetView tabSelected="1" view="pageBreakPreview" zoomScaleSheetLayoutView="100" workbookViewId="0">
      <selection activeCell="E45" sqref="E45"/>
    </sheetView>
  </sheetViews>
  <sheetFormatPr defaultColWidth="9.140625" defaultRowHeight="12.75"/>
  <cols>
    <col min="1" max="1" width="70" style="2" customWidth="1"/>
    <col min="2" max="2" width="32.28515625" style="2" customWidth="1"/>
    <col min="3" max="3" width="16.5703125" style="2" hidden="1" customWidth="1"/>
    <col min="4" max="4" width="15.42578125" style="2" hidden="1" customWidth="1"/>
    <col min="5" max="5" width="24.85546875" style="2" customWidth="1"/>
    <col min="6" max="7" width="22.85546875" style="2" customWidth="1"/>
    <col min="8" max="8" width="24.28515625" style="2" customWidth="1"/>
    <col min="9" max="16384" width="9.140625" style="2"/>
  </cols>
  <sheetData>
    <row r="1" spans="1:19" ht="49.5" customHeight="1">
      <c r="A1" s="4"/>
      <c r="B1" s="5"/>
      <c r="C1" s="5"/>
      <c r="D1" s="4"/>
      <c r="E1" s="4"/>
      <c r="F1" s="83" t="s">
        <v>65</v>
      </c>
      <c r="G1" s="84"/>
      <c r="H1" s="84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">
      <c r="A2" s="4"/>
      <c r="B2" s="5"/>
      <c r="C2" s="5"/>
      <c r="D2" s="4"/>
      <c r="E2" s="4"/>
      <c r="F2" s="5"/>
      <c r="G2" s="5"/>
      <c r="H2" s="5"/>
    </row>
    <row r="3" spans="1:19" ht="15">
      <c r="A3" s="4"/>
      <c r="B3" s="6"/>
      <c r="C3" s="4"/>
      <c r="D3" s="4"/>
      <c r="E3" s="4"/>
      <c r="F3" s="4"/>
      <c r="G3" s="4"/>
      <c r="H3" s="4"/>
    </row>
    <row r="4" spans="1:19" ht="18.75">
      <c r="A4" s="80" t="s">
        <v>64</v>
      </c>
      <c r="B4" s="80"/>
      <c r="C4" s="80"/>
      <c r="D4" s="80"/>
      <c r="E4" s="81"/>
      <c r="F4" s="81"/>
      <c r="G4" s="81"/>
      <c r="H4" s="82"/>
    </row>
    <row r="5" spans="1:19" ht="30.75" customHeight="1">
      <c r="A5" s="7"/>
      <c r="B5" s="7"/>
      <c r="C5" s="7"/>
      <c r="D5" s="8"/>
      <c r="E5" s="8"/>
      <c r="F5" s="8"/>
      <c r="G5" s="8"/>
      <c r="H5" s="8"/>
    </row>
    <row r="6" spans="1:19" ht="76.5" customHeight="1">
      <c r="A6" s="67" t="s">
        <v>0</v>
      </c>
      <c r="B6" s="67" t="s">
        <v>37</v>
      </c>
      <c r="C6" s="7"/>
      <c r="D6" s="7"/>
      <c r="E6" s="68" t="s">
        <v>63</v>
      </c>
      <c r="F6" s="66" t="s">
        <v>62</v>
      </c>
      <c r="G6" s="71" t="s">
        <v>66</v>
      </c>
      <c r="H6" s="71" t="s">
        <v>67</v>
      </c>
    </row>
    <row r="7" spans="1:19" ht="15">
      <c r="A7" s="9">
        <v>1</v>
      </c>
      <c r="B7" s="9">
        <v>2</v>
      </c>
      <c r="C7" s="10">
        <v>3</v>
      </c>
      <c r="D7" s="11"/>
      <c r="E7" s="12">
        <v>3</v>
      </c>
      <c r="F7" s="12">
        <v>4</v>
      </c>
      <c r="G7" s="12">
        <v>5</v>
      </c>
      <c r="H7" s="12">
        <v>6</v>
      </c>
    </row>
    <row r="8" spans="1:19" ht="28.5">
      <c r="A8" s="13" t="s">
        <v>1</v>
      </c>
      <c r="B8" s="14" t="s">
        <v>2</v>
      </c>
      <c r="C8" s="15">
        <f>C9-C11</f>
        <v>7335599.5</v>
      </c>
      <c r="D8" s="16">
        <f>D9-D11</f>
        <v>0</v>
      </c>
      <c r="E8" s="58">
        <f>E9+E11</f>
        <v>13919421700</v>
      </c>
      <c r="F8" s="58">
        <f t="shared" ref="F8" si="0">F9+F11</f>
        <v>13919421700</v>
      </c>
      <c r="G8" s="58">
        <f>F8-E8</f>
        <v>0</v>
      </c>
      <c r="H8" s="58"/>
    </row>
    <row r="9" spans="1:19" ht="30">
      <c r="A9" s="18" t="s">
        <v>3</v>
      </c>
      <c r="B9" s="19" t="s">
        <v>4</v>
      </c>
      <c r="C9" s="20">
        <f>C10</f>
        <v>22835599.5</v>
      </c>
      <c r="D9" s="21">
        <f>D10</f>
        <v>0</v>
      </c>
      <c r="E9" s="53">
        <f>E10</f>
        <v>38302009700</v>
      </c>
      <c r="F9" s="53">
        <f t="shared" ref="F9" si="1">F10</f>
        <v>42269421700</v>
      </c>
      <c r="G9" s="53">
        <f t="shared" ref="G9:G41" si="2">F9-E9</f>
        <v>3967412000</v>
      </c>
      <c r="H9" s="75" t="s">
        <v>71</v>
      </c>
    </row>
    <row r="10" spans="1:19" ht="30">
      <c r="A10" s="23" t="s">
        <v>38</v>
      </c>
      <c r="B10" s="19" t="s">
        <v>5</v>
      </c>
      <c r="C10" s="20">
        <v>22835599.5</v>
      </c>
      <c r="D10" s="21"/>
      <c r="E10" s="53">
        <v>38302009700</v>
      </c>
      <c r="F10" s="53">
        <v>42269421700</v>
      </c>
      <c r="G10" s="53">
        <f t="shared" si="2"/>
        <v>3967412000</v>
      </c>
      <c r="H10" s="76"/>
    </row>
    <row r="11" spans="1:19" ht="30">
      <c r="A11" s="18" t="s">
        <v>6</v>
      </c>
      <c r="B11" s="19" t="s">
        <v>7</v>
      </c>
      <c r="C11" s="20">
        <f>C12</f>
        <v>15500000</v>
      </c>
      <c r="D11" s="21">
        <f>D12</f>
        <v>0</v>
      </c>
      <c r="E11" s="53">
        <f>E12</f>
        <v>-24382588000</v>
      </c>
      <c r="F11" s="53">
        <f t="shared" ref="F11" si="3">F12</f>
        <v>-28350000000</v>
      </c>
      <c r="G11" s="53">
        <f t="shared" si="2"/>
        <v>-3967412000</v>
      </c>
      <c r="H11" s="76"/>
    </row>
    <row r="12" spans="1:19" ht="30">
      <c r="A12" s="24" t="s">
        <v>39</v>
      </c>
      <c r="B12" s="25" t="s">
        <v>8</v>
      </c>
      <c r="C12" s="26">
        <v>15500000</v>
      </c>
      <c r="D12" s="27"/>
      <c r="E12" s="59">
        <v>-24382588000</v>
      </c>
      <c r="F12" s="59">
        <v>-28350000000</v>
      </c>
      <c r="G12" s="59">
        <f t="shared" si="2"/>
        <v>-3967412000</v>
      </c>
      <c r="H12" s="77"/>
    </row>
    <row r="13" spans="1:19" ht="28.5" hidden="1">
      <c r="A13" s="28" t="s">
        <v>46</v>
      </c>
      <c r="B13" s="29" t="s">
        <v>9</v>
      </c>
      <c r="C13" s="30">
        <f>C15-C18</f>
        <v>577474150</v>
      </c>
      <c r="D13" s="31">
        <f>D15-D18</f>
        <v>577474150</v>
      </c>
      <c r="E13" s="58">
        <f>E15+E18</f>
        <v>-5577474150.0000019</v>
      </c>
      <c r="F13" s="58">
        <f t="shared" ref="F13" si="4">F15+F18</f>
        <v>-5577474150.0000019</v>
      </c>
      <c r="G13" s="58">
        <f t="shared" si="2"/>
        <v>0</v>
      </c>
      <c r="H13" s="58"/>
    </row>
    <row r="14" spans="1:19" ht="30" hidden="1">
      <c r="A14" s="18" t="s">
        <v>47</v>
      </c>
      <c r="B14" s="19" t="s">
        <v>32</v>
      </c>
      <c r="C14" s="20">
        <f>C15-C18</f>
        <v>577474150</v>
      </c>
      <c r="D14" s="21">
        <f>D15-D18</f>
        <v>577474150</v>
      </c>
      <c r="E14" s="53">
        <f>E15+E18</f>
        <v>-5577474150.0000019</v>
      </c>
      <c r="F14" s="53">
        <f t="shared" ref="F14" si="5">F15+F18</f>
        <v>-5577474150.0000019</v>
      </c>
      <c r="G14" s="53">
        <f t="shared" si="2"/>
        <v>0</v>
      </c>
      <c r="H14" s="53"/>
    </row>
    <row r="15" spans="1:19" ht="30" hidden="1">
      <c r="A15" s="18" t="s">
        <v>48</v>
      </c>
      <c r="B15" s="19" t="s">
        <v>33</v>
      </c>
      <c r="C15" s="20">
        <f t="shared" ref="C15:F16" si="6">C16</f>
        <v>25904950.800000001</v>
      </c>
      <c r="D15" s="21">
        <f t="shared" si="6"/>
        <v>0</v>
      </c>
      <c r="E15" s="53">
        <f t="shared" si="6"/>
        <v>13282644571.969999</v>
      </c>
      <c r="F15" s="53">
        <f t="shared" si="6"/>
        <v>13282644571.969999</v>
      </c>
      <c r="G15" s="53">
        <f t="shared" si="2"/>
        <v>0</v>
      </c>
      <c r="H15" s="53"/>
    </row>
    <row r="16" spans="1:19" ht="45" hidden="1">
      <c r="A16" s="23" t="s">
        <v>49</v>
      </c>
      <c r="B16" s="19" t="s">
        <v>34</v>
      </c>
      <c r="C16" s="20">
        <f t="shared" si="6"/>
        <v>25904950.800000001</v>
      </c>
      <c r="D16" s="21">
        <f t="shared" si="6"/>
        <v>0</v>
      </c>
      <c r="E16" s="53">
        <v>13282644571.969999</v>
      </c>
      <c r="F16" s="53">
        <v>13282644571.969999</v>
      </c>
      <c r="G16" s="53">
        <f t="shared" si="2"/>
        <v>0</v>
      </c>
      <c r="H16" s="53"/>
    </row>
    <row r="17" spans="1:8" ht="30" hidden="1">
      <c r="A17" s="32" t="s">
        <v>44</v>
      </c>
      <c r="B17" s="19"/>
      <c r="C17" s="20">
        <v>25904950.800000001</v>
      </c>
      <c r="D17" s="21"/>
      <c r="E17" s="53">
        <v>13282644571.969999</v>
      </c>
      <c r="F17" s="53">
        <v>13282644571.969999</v>
      </c>
      <c r="G17" s="53">
        <f t="shared" si="2"/>
        <v>0</v>
      </c>
      <c r="H17" s="53"/>
    </row>
    <row r="18" spans="1:8" ht="45" hidden="1">
      <c r="A18" s="18" t="s">
        <v>50</v>
      </c>
      <c r="B18" s="19" t="s">
        <v>35</v>
      </c>
      <c r="C18" s="20">
        <f>C19</f>
        <v>-551569199.20000005</v>
      </c>
      <c r="D18" s="21">
        <f>D19</f>
        <v>-577474150</v>
      </c>
      <c r="E18" s="53">
        <f>E19</f>
        <v>-18860118721.970001</v>
      </c>
      <c r="F18" s="53">
        <f t="shared" ref="F18" si="7">F19</f>
        <v>-18860118721.970001</v>
      </c>
      <c r="G18" s="53">
        <f t="shared" si="2"/>
        <v>0</v>
      </c>
      <c r="H18" s="53"/>
    </row>
    <row r="19" spans="1:8" ht="45" hidden="1">
      <c r="A19" s="23" t="s">
        <v>51</v>
      </c>
      <c r="B19" s="19" t="s">
        <v>36</v>
      </c>
      <c r="C19" s="20">
        <f>C20+C21+C22+C23+C24</f>
        <v>-551569199.20000005</v>
      </c>
      <c r="D19" s="21">
        <f>D20+D21+D22+D23+D24</f>
        <v>-577474150</v>
      </c>
      <c r="E19" s="53">
        <v>-18860118721.970001</v>
      </c>
      <c r="F19" s="53">
        <v>-18860118721.970001</v>
      </c>
      <c r="G19" s="53">
        <f t="shared" si="2"/>
        <v>0</v>
      </c>
      <c r="H19" s="53"/>
    </row>
    <row r="20" spans="1:8" ht="30" hidden="1">
      <c r="A20" s="32" t="s">
        <v>45</v>
      </c>
      <c r="B20" s="19"/>
      <c r="C20" s="20">
        <f>C17</f>
        <v>25904950.800000001</v>
      </c>
      <c r="D20" s="21">
        <f>D17</f>
        <v>0</v>
      </c>
      <c r="E20" s="53">
        <v>-13282644571.969999</v>
      </c>
      <c r="F20" s="53">
        <v>-13282644571.969999</v>
      </c>
      <c r="G20" s="53">
        <f t="shared" si="2"/>
        <v>0</v>
      </c>
      <c r="H20" s="53"/>
    </row>
    <row r="21" spans="1:8" ht="90" hidden="1">
      <c r="A21" s="32" t="s">
        <v>58</v>
      </c>
      <c r="B21" s="54"/>
      <c r="C21" s="55">
        <v>-15000000</v>
      </c>
      <c r="D21" s="56">
        <v>-15000000</v>
      </c>
      <c r="E21" s="69">
        <v>-15000000</v>
      </c>
      <c r="F21" s="69">
        <v>-15000000</v>
      </c>
      <c r="G21" s="60">
        <f t="shared" si="2"/>
        <v>0</v>
      </c>
      <c r="H21" s="60"/>
    </row>
    <row r="22" spans="1:8" ht="90" hidden="1">
      <c r="A22" s="32" t="s">
        <v>59</v>
      </c>
      <c r="B22" s="54"/>
      <c r="C22" s="55">
        <v>-253824200</v>
      </c>
      <c r="D22" s="56">
        <v>-253824200</v>
      </c>
      <c r="E22" s="69">
        <v>-253824200</v>
      </c>
      <c r="F22" s="69">
        <v>-253824200</v>
      </c>
      <c r="G22" s="60">
        <f t="shared" si="2"/>
        <v>0</v>
      </c>
      <c r="H22" s="60"/>
    </row>
    <row r="23" spans="1:8" ht="90" hidden="1">
      <c r="A23" s="32" t="s">
        <v>60</v>
      </c>
      <c r="B23" s="54"/>
      <c r="C23" s="55">
        <v>-289969600</v>
      </c>
      <c r="D23" s="56">
        <v>-289969600</v>
      </c>
      <c r="E23" s="69">
        <v>-289969600</v>
      </c>
      <c r="F23" s="69">
        <v>-289969600</v>
      </c>
      <c r="G23" s="60">
        <f t="shared" si="2"/>
        <v>0</v>
      </c>
      <c r="H23" s="60"/>
    </row>
    <row r="24" spans="1:8" ht="90" hidden="1">
      <c r="A24" s="61" t="s">
        <v>61</v>
      </c>
      <c r="B24" s="62"/>
      <c r="C24" s="63">
        <v>-18680350</v>
      </c>
      <c r="D24" s="64">
        <v>-18680350</v>
      </c>
      <c r="E24" s="70">
        <v>-16800350</v>
      </c>
      <c r="F24" s="70">
        <v>-16800350</v>
      </c>
      <c r="G24" s="65">
        <f t="shared" si="2"/>
        <v>0</v>
      </c>
      <c r="H24" s="65"/>
    </row>
    <row r="25" spans="1:8" ht="14.25">
      <c r="A25" s="13" t="s">
        <v>40</v>
      </c>
      <c r="B25" s="14" t="s">
        <v>10</v>
      </c>
      <c r="C25" s="15">
        <f>C30-C26</f>
        <v>829796.70000001788</v>
      </c>
      <c r="D25" s="16">
        <f>D30-D26</f>
        <v>-572426416.5</v>
      </c>
      <c r="E25" s="58">
        <f>E30+E26</f>
        <v>2615471232.4500122</v>
      </c>
      <c r="F25" s="58">
        <f t="shared" ref="F25" si="8">F30+F26</f>
        <v>2610138315.5299988</v>
      </c>
      <c r="G25" s="17">
        <f t="shared" si="2"/>
        <v>-5332916.9200134277</v>
      </c>
      <c r="H25" s="17"/>
    </row>
    <row r="26" spans="1:8" ht="15">
      <c r="A26" s="18" t="s">
        <v>11</v>
      </c>
      <c r="B26" s="35" t="s">
        <v>12</v>
      </c>
      <c r="C26" s="20">
        <f t="shared" ref="C26:F28" si="9">C27</f>
        <v>143277897.90000001</v>
      </c>
      <c r="D26" s="21">
        <f t="shared" si="9"/>
        <v>2816344.6</v>
      </c>
      <c r="E26" s="53">
        <f t="shared" si="9"/>
        <v>-152549673580.35999</v>
      </c>
      <c r="F26" s="53">
        <f t="shared" si="9"/>
        <v>-156993557289.48999</v>
      </c>
      <c r="G26" s="22">
        <f t="shared" si="2"/>
        <v>-4443883709.1300049</v>
      </c>
      <c r="H26" s="22"/>
    </row>
    <row r="27" spans="1:8" ht="15">
      <c r="A27" s="18" t="s">
        <v>13</v>
      </c>
      <c r="B27" s="19" t="s">
        <v>14</v>
      </c>
      <c r="C27" s="20">
        <f t="shared" si="9"/>
        <v>143277897.90000001</v>
      </c>
      <c r="D27" s="21">
        <f t="shared" si="9"/>
        <v>2816344.6</v>
      </c>
      <c r="E27" s="53">
        <f t="shared" si="9"/>
        <v>-152549673580.35999</v>
      </c>
      <c r="F27" s="53">
        <f t="shared" si="9"/>
        <v>-156993557289.48999</v>
      </c>
      <c r="G27" s="22">
        <f t="shared" si="2"/>
        <v>-4443883709.1300049</v>
      </c>
      <c r="H27" s="22"/>
    </row>
    <row r="28" spans="1:8" ht="15">
      <c r="A28" s="18" t="s">
        <v>15</v>
      </c>
      <c r="B28" s="19" t="s">
        <v>16</v>
      </c>
      <c r="C28" s="20">
        <f t="shared" si="9"/>
        <v>143277897.90000001</v>
      </c>
      <c r="D28" s="21">
        <f t="shared" si="9"/>
        <v>2816344.6</v>
      </c>
      <c r="E28" s="53">
        <f t="shared" si="9"/>
        <v>-152549673580.35999</v>
      </c>
      <c r="F28" s="53">
        <f t="shared" si="9"/>
        <v>-156993557289.48999</v>
      </c>
      <c r="G28" s="22">
        <f t="shared" si="2"/>
        <v>-4443883709.1300049</v>
      </c>
      <c r="H28" s="22"/>
    </row>
    <row r="29" spans="1:8" ht="30">
      <c r="A29" s="23" t="s">
        <v>41</v>
      </c>
      <c r="B29" s="19" t="s">
        <v>17</v>
      </c>
      <c r="C29" s="20">
        <v>143277897.90000001</v>
      </c>
      <c r="D29" s="21">
        <f>206994.2+811269.2+25000+9830.6-20449.5+428436.9+1044916.5+259577+50769.7+D10+D15+D35</f>
        <v>2816344.6</v>
      </c>
      <c r="E29" s="53">
        <v>-152549673580.35999</v>
      </c>
      <c r="F29" s="53">
        <v>-156993557289.48999</v>
      </c>
      <c r="G29" s="22">
        <f t="shared" si="2"/>
        <v>-4443883709.1300049</v>
      </c>
      <c r="H29" s="72" t="s">
        <v>68</v>
      </c>
    </row>
    <row r="30" spans="1:8" ht="15">
      <c r="A30" s="18" t="s">
        <v>18</v>
      </c>
      <c r="B30" s="19" t="s">
        <v>19</v>
      </c>
      <c r="C30" s="20">
        <f t="shared" ref="C30:F32" si="10">C31</f>
        <v>144107694.60000002</v>
      </c>
      <c r="D30" s="21">
        <f t="shared" si="10"/>
        <v>-569610071.89999998</v>
      </c>
      <c r="E30" s="53">
        <f t="shared" si="10"/>
        <v>155165144812.81</v>
      </c>
      <c r="F30" s="53">
        <f t="shared" si="10"/>
        <v>159603695605.01999</v>
      </c>
      <c r="G30" s="22">
        <f t="shared" si="2"/>
        <v>4438550792.2099915</v>
      </c>
      <c r="H30" s="22"/>
    </row>
    <row r="31" spans="1:8" ht="15">
      <c r="A31" s="18" t="s">
        <v>20</v>
      </c>
      <c r="B31" s="19" t="s">
        <v>21</v>
      </c>
      <c r="C31" s="20">
        <f t="shared" si="10"/>
        <v>144107694.60000002</v>
      </c>
      <c r="D31" s="21">
        <f t="shared" si="10"/>
        <v>-569610071.89999998</v>
      </c>
      <c r="E31" s="53">
        <f t="shared" si="10"/>
        <v>155165144812.81</v>
      </c>
      <c r="F31" s="53">
        <f t="shared" si="10"/>
        <v>159603695605.01999</v>
      </c>
      <c r="G31" s="22">
        <f t="shared" si="2"/>
        <v>4438550792.2099915</v>
      </c>
      <c r="H31" s="22"/>
    </row>
    <row r="32" spans="1:8" ht="15">
      <c r="A32" s="18" t="s">
        <v>22</v>
      </c>
      <c r="B32" s="19" t="s">
        <v>23</v>
      </c>
      <c r="C32" s="20">
        <f t="shared" si="10"/>
        <v>144107694.60000002</v>
      </c>
      <c r="D32" s="21">
        <f t="shared" si="10"/>
        <v>-569610071.89999998</v>
      </c>
      <c r="E32" s="53">
        <f t="shared" si="10"/>
        <v>155165144812.81</v>
      </c>
      <c r="F32" s="53">
        <f t="shared" si="10"/>
        <v>159603695605.01999</v>
      </c>
      <c r="G32" s="22">
        <f t="shared" si="2"/>
        <v>4438550792.2099915</v>
      </c>
      <c r="H32" s="22"/>
    </row>
    <row r="33" spans="1:8" ht="30">
      <c r="A33" s="36" t="s">
        <v>42</v>
      </c>
      <c r="B33" s="37" t="s">
        <v>24</v>
      </c>
      <c r="C33" s="33">
        <v>144107694.60000002</v>
      </c>
      <c r="D33" s="34">
        <f>4945950.8+811269.2+25000+9830.6-20449.5+428436.9+1044916.5+259577+50769.7+D11+D18-D38</f>
        <v>-569610071.89999998</v>
      </c>
      <c r="E33" s="73">
        <v>155165144812.81</v>
      </c>
      <c r="F33" s="73">
        <v>159603695605.01999</v>
      </c>
      <c r="G33" s="38">
        <f t="shared" si="2"/>
        <v>4438550792.2099915</v>
      </c>
      <c r="H33" s="72" t="s">
        <v>69</v>
      </c>
    </row>
    <row r="34" spans="1:8" ht="28.5" hidden="1">
      <c r="A34" s="39" t="s">
        <v>25</v>
      </c>
      <c r="B34" s="40" t="s">
        <v>26</v>
      </c>
      <c r="C34" s="41">
        <f>C35+C38</f>
        <v>1282495</v>
      </c>
      <c r="D34" s="42">
        <f t="shared" ref="D34:E34" si="11">D35+D38</f>
        <v>-308776.90000000002</v>
      </c>
      <c r="E34" s="57">
        <f t="shared" si="11"/>
        <v>0</v>
      </c>
      <c r="F34" s="57">
        <f t="shared" ref="F34" si="12">F35+F38</f>
        <v>0</v>
      </c>
      <c r="G34" s="43">
        <f t="shared" si="2"/>
        <v>0</v>
      </c>
      <c r="H34" s="43"/>
    </row>
    <row r="35" spans="1:8" ht="28.5" hidden="1">
      <c r="A35" s="28" t="s">
        <v>27</v>
      </c>
      <c r="B35" s="44" t="s">
        <v>28</v>
      </c>
      <c r="C35" s="15">
        <f t="shared" ref="C35:F36" si="13">C36</f>
        <v>1282495</v>
      </c>
      <c r="D35" s="16">
        <f t="shared" si="13"/>
        <v>0</v>
      </c>
      <c r="E35" s="58">
        <f t="shared" si="13"/>
        <v>0</v>
      </c>
      <c r="F35" s="58">
        <f t="shared" si="13"/>
        <v>0</v>
      </c>
      <c r="G35" s="17">
        <f t="shared" si="2"/>
        <v>0</v>
      </c>
      <c r="H35" s="17"/>
    </row>
    <row r="36" spans="1:8" ht="30" hidden="1">
      <c r="A36" s="45" t="s">
        <v>29</v>
      </c>
      <c r="B36" s="25" t="s">
        <v>30</v>
      </c>
      <c r="C36" s="20">
        <f t="shared" si="13"/>
        <v>1282495</v>
      </c>
      <c r="D36" s="21">
        <f t="shared" si="13"/>
        <v>0</v>
      </c>
      <c r="E36" s="53">
        <f t="shared" si="13"/>
        <v>0</v>
      </c>
      <c r="F36" s="53">
        <f t="shared" si="13"/>
        <v>0</v>
      </c>
      <c r="G36" s="22">
        <f t="shared" si="2"/>
        <v>0</v>
      </c>
      <c r="H36" s="22"/>
    </row>
    <row r="37" spans="1:8" ht="30" hidden="1">
      <c r="A37" s="36" t="s">
        <v>43</v>
      </c>
      <c r="B37" s="37" t="s">
        <v>31</v>
      </c>
      <c r="C37" s="33">
        <v>1282495</v>
      </c>
      <c r="D37" s="34"/>
      <c r="E37" s="73"/>
      <c r="F37" s="73"/>
      <c r="G37" s="38">
        <f t="shared" si="2"/>
        <v>0</v>
      </c>
      <c r="H37" s="38"/>
    </row>
    <row r="38" spans="1:8" ht="28.5" hidden="1">
      <c r="A38" s="13" t="s">
        <v>52</v>
      </c>
      <c r="B38" s="44" t="s">
        <v>53</v>
      </c>
      <c r="C38" s="46">
        <f>C39</f>
        <v>0</v>
      </c>
      <c r="D38" s="47">
        <f t="shared" ref="D38:F39" si="14">D39</f>
        <v>-308776.90000000002</v>
      </c>
      <c r="E38" s="74">
        <f t="shared" si="14"/>
        <v>0</v>
      </c>
      <c r="F38" s="74">
        <f t="shared" si="14"/>
        <v>0</v>
      </c>
      <c r="G38" s="52">
        <f t="shared" si="2"/>
        <v>0</v>
      </c>
      <c r="H38" s="52"/>
    </row>
    <row r="39" spans="1:8" ht="62.25" hidden="1" customHeight="1">
      <c r="A39" s="48" t="s">
        <v>54</v>
      </c>
      <c r="B39" s="49" t="s">
        <v>55</v>
      </c>
      <c r="C39" s="20">
        <f>C40</f>
        <v>0</v>
      </c>
      <c r="D39" s="21">
        <f t="shared" si="14"/>
        <v>-308776.90000000002</v>
      </c>
      <c r="E39" s="53">
        <f t="shared" si="14"/>
        <v>0</v>
      </c>
      <c r="F39" s="53">
        <f t="shared" si="14"/>
        <v>0</v>
      </c>
      <c r="G39" s="22">
        <f t="shared" si="2"/>
        <v>0</v>
      </c>
      <c r="H39" s="22"/>
    </row>
    <row r="40" spans="1:8" ht="40.5" hidden="1" customHeight="1">
      <c r="A40" s="36" t="s">
        <v>56</v>
      </c>
      <c r="B40" s="50" t="s">
        <v>57</v>
      </c>
      <c r="C40" s="20"/>
      <c r="D40" s="21">
        <v>-308776.90000000002</v>
      </c>
      <c r="E40" s="73"/>
      <c r="F40" s="73"/>
      <c r="G40" s="38">
        <f t="shared" si="2"/>
        <v>0</v>
      </c>
      <c r="H40" s="38"/>
    </row>
    <row r="41" spans="1:8" ht="15">
      <c r="A41" s="1" t="s">
        <v>70</v>
      </c>
      <c r="B41" s="51"/>
      <c r="C41" s="41">
        <f t="shared" ref="C41:E41" si="15">C8+C13+C25+C34</f>
        <v>586922041.20000005</v>
      </c>
      <c r="D41" s="42">
        <f t="shared" si="15"/>
        <v>4738956.5999999996</v>
      </c>
      <c r="E41" s="57">
        <f t="shared" si="15"/>
        <v>10957418782.45001</v>
      </c>
      <c r="F41" s="57">
        <f t="shared" ref="F41" si="16">F8+F13+F25+F34</f>
        <v>10952085865.529997</v>
      </c>
      <c r="G41" s="57">
        <f t="shared" si="2"/>
        <v>-5332916.9200134277</v>
      </c>
      <c r="H41" s="57"/>
    </row>
    <row r="43" spans="1:8" ht="47.25" customHeight="1">
      <c r="A43" s="78" t="s">
        <v>72</v>
      </c>
      <c r="B43" s="79"/>
      <c r="C43" s="79"/>
      <c r="D43" s="79"/>
      <c r="E43" s="79"/>
      <c r="F43" s="79"/>
      <c r="G43" s="79"/>
      <c r="H43" s="79"/>
    </row>
    <row r="44" spans="1:8" ht="73.5" customHeight="1"/>
    <row r="45" spans="1:8" ht="73.5" customHeight="1"/>
  </sheetData>
  <mergeCells count="4">
    <mergeCell ref="H9:H12"/>
    <mergeCell ref="A43:H43"/>
    <mergeCell ref="A4:H4"/>
    <mergeCell ref="F1:H1"/>
  </mergeCells>
  <pageMargins left="0.59055118110236227" right="0.39370078740157483" top="0.78740157480314965" bottom="0.78740157480314965" header="0.62992125984251968" footer="0.51181102362204722"/>
  <pageSetup paperSize="9" scale="70" fitToHeight="0" orientation="landscape" r:id="rId1"/>
  <headerFooter alignWithMargins="0"/>
  <colBreaks count="1" manualBreakCount="1">
    <brk id="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Карпова НН</cp:lastModifiedBy>
  <cp:lastPrinted>2021-08-03T16:56:17Z</cp:lastPrinted>
  <dcterms:created xsi:type="dcterms:W3CDTF">1996-10-08T23:32:33Z</dcterms:created>
  <dcterms:modified xsi:type="dcterms:W3CDTF">2021-08-03T16:56:22Z</dcterms:modified>
</cp:coreProperties>
</file>