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1205"/>
  </bookViews>
  <sheets>
    <sheet name="План по районам (ХВ)" sheetId="1" r:id="rId1"/>
    <sheet name="Лист1" sheetId="2" state="hidden" r:id="rId2"/>
  </sheets>
  <definedNames>
    <definedName name="_xlnm.Print_Area" localSheetId="0">'План по районам (ХВ)'!$A$1:$I$14</definedName>
  </definedNames>
  <calcPr calcId="125725"/>
</workbook>
</file>

<file path=xl/calcChain.xml><?xml version="1.0" encoding="utf-8"?>
<calcChain xmlns="http://schemas.openxmlformats.org/spreadsheetml/2006/main">
  <c r="I11" i="1"/>
  <c r="F8" l="1"/>
  <c r="G8"/>
  <c r="H8"/>
  <c r="D6" l="1"/>
  <c r="E7"/>
  <c r="F7" s="1"/>
  <c r="H7" l="1"/>
  <c r="I7" s="1"/>
  <c r="D8"/>
  <c r="E6"/>
  <c r="F6" s="1"/>
  <c r="H6" l="1"/>
  <c r="I6" l="1"/>
  <c r="I8" s="1"/>
</calcChain>
</file>

<file path=xl/sharedStrings.xml><?xml version="1.0" encoding="utf-8"?>
<sst xmlns="http://schemas.openxmlformats.org/spreadsheetml/2006/main" count="170" uniqueCount="74">
  <si>
    <t>Поселение</t>
  </si>
  <si>
    <t>Уточнение</t>
  </si>
  <si>
    <t>ИНН</t>
  </si>
  <si>
    <t>Наименование</t>
  </si>
  <si>
    <t>2907014249</t>
  </si>
  <si>
    <t>ООО "РВК-Архангельск"</t>
  </si>
  <si>
    <t>ХОЛОДНАЯ ВОДА</t>
  </si>
  <si>
    <t>Горячая вода в части компонента на холодную воду</t>
  </si>
  <si>
    <t>ВОДООТВЕДЕНИЕ</t>
  </si>
  <si>
    <t>1 полугодие</t>
  </si>
  <si>
    <t>2 полугодие</t>
  </si>
  <si>
    <t>ВСЕГО</t>
  </si>
  <si>
    <t>Потребность в средствах областного бюджета, рублей</t>
  </si>
  <si>
    <t>декабрь 2020 года,
рублей</t>
  </si>
  <si>
    <t>декабрь 2021 года,
рублей</t>
  </si>
  <si>
    <t>Потребность в средствах субсидии 
за декабрь 2020 - 
ноябрь  2021,
рублей</t>
  </si>
  <si>
    <t>ГБУЗ АО "Санаторий имени М.Н. Фаворской"</t>
  </si>
  <si>
    <t>МО "Красноборский муниципальный район"</t>
  </si>
  <si>
    <t>МО "Телеговское"</t>
  </si>
  <si>
    <t>ГАПОУ АО "Каргопольский индустриальный техникум"</t>
  </si>
  <si>
    <t>МО "Каргопольский муниципальный район"</t>
  </si>
  <si>
    <t>МО "Каргопольское"</t>
  </si>
  <si>
    <t>ФГБУ «ЦЖКУ» МО РФ</t>
  </si>
  <si>
    <t>МО "Город Архангельск"</t>
  </si>
  <si>
    <t>МО "Коношский муниципальный район"</t>
  </si>
  <si>
    <t>МО "Коношское"</t>
  </si>
  <si>
    <t>МО "Котлас"</t>
  </si>
  <si>
    <t>МО "Котласский муниципальный район"</t>
  </si>
  <si>
    <t>МО "Черемушское"</t>
  </si>
  <si>
    <t>п.Савватия</t>
  </si>
  <si>
    <t>МО "Мезенский муниципальный район"</t>
  </si>
  <si>
    <t>МО "Мезенское"</t>
  </si>
  <si>
    <t>МО "Мирный"</t>
  </si>
  <si>
    <t>в/г № 15</t>
  </si>
  <si>
    <t>МО "Новая земля"</t>
  </si>
  <si>
    <t>МО "Приморский муниципальный район"</t>
  </si>
  <si>
    <t>МО "Боброво-Лявленское"</t>
  </si>
  <si>
    <t>МО "Северодвинск"</t>
  </si>
  <si>
    <t>пос. Ненокса</t>
  </si>
  <si>
    <t>о. Ягры</t>
  </si>
  <si>
    <t>МО "Холмогорский муниципальный район"</t>
  </si>
  <si>
    <t>МО "Ухтостровское"</t>
  </si>
  <si>
    <t>Всего</t>
  </si>
  <si>
    <t>Плановый расчет потребности
 в средствах областного бюджета на предоставление грантов в форме субсидии 
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2023 год</t>
  </si>
  <si>
    <t>Муниципальное образование</t>
  </si>
  <si>
    <t>Услуга</t>
  </si>
  <si>
    <t xml:space="preserve">Запланированный объем ресурса, куб.м. </t>
  </si>
  <si>
    <t>Одноставочный тариф для прочих потребителей (без НДС), руб./куб.м.</t>
  </si>
  <si>
    <t>Одноставочный тариф для населения и потребителей приравненных к населению(без НДС), руб./куб.м.</t>
  </si>
  <si>
    <t>Потребность в средствах областного бюджета, руб.</t>
  </si>
  <si>
    <t>Кредиторская задолженность
 на 01.01.2023 г.,
руб.</t>
  </si>
  <si>
    <t xml:space="preserve">Декабрь 2023 г., руб. </t>
  </si>
  <si>
    <t>Потребность в средствах субсидии за январь-ноябрь с учетом кредиторской задолженности,
руб.</t>
  </si>
  <si>
    <t xml:space="preserve">1 квартал </t>
  </si>
  <si>
    <t xml:space="preserve">2 квартал </t>
  </si>
  <si>
    <t>3 квартал</t>
  </si>
  <si>
    <t>4 квартал</t>
  </si>
  <si>
    <t>СОГЛАСОВАНО:</t>
  </si>
  <si>
    <t>Министр ТЭК и ЖКХ АО</t>
  </si>
  <si>
    <t>Д.Н. Поташев</t>
  </si>
  <si>
    <t>Исполняющий обязанности</t>
  </si>
  <si>
    <t>руководителя АТиЦ АО</t>
  </si>
  <si>
    <t>И.С. Зиняк</t>
  </si>
  <si>
    <t>Лимит на 2021 год, 
рублей</t>
  </si>
  <si>
    <t>Недостаток средств областного бюджета, рублей</t>
  </si>
  <si>
    <t>Территории городского округа "Город Архангельск", на которых осуществляется подвоз воды населению</t>
  </si>
  <si>
    <t>Запланированный  на 2021 год объем ресурса (согласно данным АТиЦ АО), 
куб.м.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</si>
  <si>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2021 год</t>
  </si>
  <si>
    <t>ул. Пинежская, ул. Приречная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</si>
  <si>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ул. Приречная</t>
  </si>
  <si>
    <t>Исполняющий обязанности министра</t>
  </si>
  <si>
    <t>С.В. Дементей</t>
  </si>
  <si>
    <r>
      <t xml:space="preserve">Утвержденный на </t>
    </r>
    <r>
      <rPr>
        <sz val="12"/>
        <color indexed="8"/>
        <rFont val="Tahoma"/>
        <family val="2"/>
        <charset val="204"/>
      </rPr>
      <t>2021 год тарифы на подвоз воды 
без НДС,
 руб./куб.м</t>
    </r>
  </si>
  <si>
    <t>Приложение № 20
к пояснительной записке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</si>
</sst>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6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4"/>
      <name val="Tahoma"/>
      <family val="2"/>
      <charset val="204"/>
    </font>
    <font>
      <sz val="14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6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</cellStyleXfs>
  <cellXfs count="38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41" fillId="0" borderId="0" xfId="201" applyFont="1" applyFill="1" applyBorder="1" applyAlignment="1">
      <alignment vertical="center" wrapText="1"/>
    </xf>
    <xf numFmtId="0" fontId="22" fillId="0" borderId="0" xfId="0" applyNumberFormat="1" applyFont="1" applyFill="1" applyBorder="1" applyProtection="1"/>
    <xf numFmtId="0" fontId="2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 shrinkToFi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2" fillId="0" borderId="19" xfId="177" applyFont="1" applyFill="1" applyBorder="1" applyAlignment="1">
      <alignment horizontal="center" wrapText="1"/>
    </xf>
    <xf numFmtId="0" fontId="42" fillId="0" borderId="0" xfId="0" applyNumberFormat="1" applyFont="1" applyFill="1" applyBorder="1" applyProtection="1"/>
    <xf numFmtId="4" fontId="22" fillId="32" borderId="0" xfId="234" applyNumberFormat="1" applyFont="1" applyFill="1" applyBorder="1" applyAlignment="1">
      <alignment horizontal="center" vertical="center"/>
    </xf>
    <xf numFmtId="0" fontId="22" fillId="31" borderId="15" xfId="177" applyNumberFormat="1" applyFont="1" applyFill="1" applyBorder="1" applyAlignment="1" applyProtection="1">
      <alignment horizontal="center" vertical="center" wrapText="1"/>
    </xf>
    <xf numFmtId="0" fontId="22" fillId="31" borderId="16" xfId="177" applyFont="1" applyFill="1" applyBorder="1" applyAlignment="1">
      <alignment horizontal="center" vertical="center" wrapText="1"/>
    </xf>
    <xf numFmtId="4" fontId="22" fillId="31" borderId="15" xfId="177" applyNumberFormat="1" applyFont="1" applyFill="1" applyBorder="1" applyAlignment="1" applyProtection="1">
      <alignment horizontal="center" vertical="center" wrapText="1"/>
    </xf>
    <xf numFmtId="0" fontId="22" fillId="31" borderId="15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165" fontId="22" fillId="0" borderId="18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 shrinkToFit="1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2" fillId="0" borderId="0" xfId="177" applyFont="1" applyFill="1" applyBorder="1" applyAlignment="1">
      <alignment horizontal="center" wrapText="1"/>
    </xf>
    <xf numFmtId="4" fontId="22" fillId="32" borderId="0" xfId="234" applyNumberFormat="1" applyFont="1" applyFill="1" applyBorder="1" applyAlignment="1">
      <alignment horizontal="center" vertical="center"/>
    </xf>
    <xf numFmtId="4" fontId="22" fillId="32" borderId="0" xfId="234" applyNumberFormat="1" applyFont="1" applyFill="1" applyBorder="1" applyAlignment="1">
      <alignment horizontal="center" vertical="center" wrapText="1"/>
    </xf>
    <xf numFmtId="0" fontId="41" fillId="0" borderId="0" xfId="20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 shrinkToFit="1"/>
    </xf>
  </cellXfs>
  <cellStyles count="236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80" zoomScaleSheetLayoutView="80" workbookViewId="0">
      <pane xSplit="3" ySplit="5" topLeftCell="D6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ColWidth="9.140625" defaultRowHeight="12.75" customHeight="1"/>
  <cols>
    <col min="1" max="1" width="14.85546875" style="4" customWidth="1"/>
    <col min="2" max="3" width="29" style="4" customWidth="1"/>
    <col min="4" max="4" width="24.42578125" style="3" customWidth="1"/>
    <col min="5" max="5" width="19.7109375" style="1" customWidth="1"/>
    <col min="6" max="6" width="18.85546875" style="2" customWidth="1"/>
    <col min="7" max="7" width="15.140625" style="1" customWidth="1"/>
    <col min="8" max="8" width="13.42578125" style="1" customWidth="1"/>
    <col min="9" max="9" width="22.140625" style="1" customWidth="1"/>
    <col min="10" max="16384" width="9.140625" style="1"/>
  </cols>
  <sheetData>
    <row r="1" spans="1:10" ht="49.5" customHeight="1">
      <c r="H1" s="30" t="s">
        <v>73</v>
      </c>
      <c r="I1" s="31"/>
    </row>
    <row r="2" spans="1:10" ht="49.5" customHeight="1">
      <c r="H2" s="28"/>
      <c r="I2" s="29"/>
    </row>
    <row r="3" spans="1:10" s="6" customFormat="1" ht="111" customHeight="1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5"/>
    </row>
    <row r="4" spans="1:10">
      <c r="A4" s="7"/>
      <c r="B4" s="8"/>
      <c r="C4" s="7"/>
      <c r="D4" s="9"/>
      <c r="E4" s="9"/>
    </row>
    <row r="5" spans="1:10" s="10" customFormat="1" ht="168.75" customHeight="1">
      <c r="A5" s="19" t="s">
        <v>2</v>
      </c>
      <c r="B5" s="19" t="s">
        <v>3</v>
      </c>
      <c r="C5" s="19" t="s">
        <v>65</v>
      </c>
      <c r="D5" s="20" t="s">
        <v>66</v>
      </c>
      <c r="E5" s="20" t="s">
        <v>72</v>
      </c>
      <c r="F5" s="21" t="s">
        <v>12</v>
      </c>
      <c r="G5" s="22" t="s">
        <v>13</v>
      </c>
      <c r="H5" s="22" t="s">
        <v>14</v>
      </c>
      <c r="I5" s="22" t="s">
        <v>15</v>
      </c>
    </row>
    <row r="6" spans="1:10" s="11" customFormat="1" ht="179.25" customHeight="1">
      <c r="A6" s="36" t="s">
        <v>4</v>
      </c>
      <c r="B6" s="37" t="s">
        <v>5</v>
      </c>
      <c r="C6" s="23" t="s">
        <v>69</v>
      </c>
      <c r="D6" s="24">
        <f>6251</f>
        <v>6251</v>
      </c>
      <c r="E6" s="25">
        <f>353.05/1.2</f>
        <v>294.20833333333337</v>
      </c>
      <c r="F6" s="25">
        <f>D6*E6</f>
        <v>1839096.291666667</v>
      </c>
      <c r="G6" s="25">
        <v>153754.15</v>
      </c>
      <c r="H6" s="25">
        <f>F6/12</f>
        <v>153258.02430555559</v>
      </c>
      <c r="I6" s="25">
        <f>F6+G6-H6</f>
        <v>1839592.4173611114</v>
      </c>
    </row>
    <row r="7" spans="1:10" s="11" customFormat="1" ht="72" customHeight="1">
      <c r="A7" s="36"/>
      <c r="B7" s="37"/>
      <c r="C7" s="23" t="s">
        <v>68</v>
      </c>
      <c r="D7" s="26">
        <v>676.34500000000003</v>
      </c>
      <c r="E7" s="25">
        <f>353.05/1.2</f>
        <v>294.20833333333337</v>
      </c>
      <c r="F7" s="25">
        <f>D7*E7</f>
        <v>198986.33520833336</v>
      </c>
      <c r="G7" s="26">
        <v>0</v>
      </c>
      <c r="H7" s="25">
        <f>F7/12</f>
        <v>16582.194600694445</v>
      </c>
      <c r="I7" s="25">
        <f>F7+G7-H7</f>
        <v>182404.14060763892</v>
      </c>
    </row>
    <row r="8" spans="1:10" s="11" customFormat="1" ht="42.75" customHeight="1">
      <c r="A8" s="36"/>
      <c r="B8" s="37"/>
      <c r="C8" s="23" t="s">
        <v>42</v>
      </c>
      <c r="D8" s="25">
        <f>SUM(D6:D7)</f>
        <v>6927.3450000000003</v>
      </c>
      <c r="E8" s="25"/>
      <c r="F8" s="25">
        <f t="shared" ref="F8:H8" si="0">SUM(F6:F7)</f>
        <v>2038082.6268750003</v>
      </c>
      <c r="G8" s="25">
        <f t="shared" si="0"/>
        <v>153754.15</v>
      </c>
      <c r="H8" s="25">
        <f t="shared" si="0"/>
        <v>169840.21890625003</v>
      </c>
      <c r="I8" s="25">
        <f>SUM(I6:I7)</f>
        <v>2021996.5579687504</v>
      </c>
    </row>
    <row r="9" spans="1:10" ht="16.5" hidden="1" customHeight="1">
      <c r="A9" s="14"/>
      <c r="B9" s="14"/>
      <c r="C9" s="27"/>
      <c r="D9" s="27"/>
      <c r="E9" s="14"/>
      <c r="F9" s="14"/>
      <c r="G9" s="14"/>
      <c r="H9" s="14"/>
      <c r="I9" s="27"/>
    </row>
    <row r="10" spans="1:10" ht="34.5" hidden="1" customHeight="1">
      <c r="A10" s="14"/>
      <c r="B10" s="14"/>
      <c r="C10" s="27"/>
      <c r="D10" s="27"/>
      <c r="E10" s="14"/>
      <c r="F10" s="14"/>
      <c r="G10" s="33" t="s">
        <v>63</v>
      </c>
      <c r="H10" s="33"/>
      <c r="I10" s="18">
        <v>1839096.3</v>
      </c>
    </row>
    <row r="11" spans="1:10" ht="59.25" hidden="1" customHeight="1">
      <c r="A11" s="14"/>
      <c r="B11" s="14"/>
      <c r="C11" s="27"/>
      <c r="D11" s="27"/>
      <c r="E11" s="14"/>
      <c r="F11" s="14"/>
      <c r="G11" s="34" t="s">
        <v>64</v>
      </c>
      <c r="H11" s="34"/>
      <c r="I11" s="18">
        <f>I8-I10</f>
        <v>182900.25796875032</v>
      </c>
    </row>
    <row r="12" spans="1:10" ht="34.5" hidden="1" customHeight="1">
      <c r="A12" s="12"/>
      <c r="B12" s="12"/>
      <c r="C12" s="13"/>
      <c r="D12" s="13"/>
      <c r="E12" s="12"/>
      <c r="F12" s="12"/>
      <c r="G12" s="12"/>
      <c r="H12" s="12"/>
      <c r="I12" s="13"/>
    </row>
    <row r="13" spans="1:10" s="17" customFormat="1" ht="41.25" hidden="1" customHeight="1">
      <c r="A13" s="15"/>
      <c r="B13" s="15"/>
      <c r="C13" s="32" t="s">
        <v>70</v>
      </c>
      <c r="D13" s="32"/>
      <c r="E13" s="16"/>
      <c r="F13" s="32" t="s">
        <v>71</v>
      </c>
      <c r="G13" s="32"/>
    </row>
    <row r="14" spans="1:10" ht="34.5" hidden="1" customHeight="1">
      <c r="A14" s="12"/>
      <c r="B14" s="12"/>
      <c r="C14" s="13"/>
      <c r="D14" s="13"/>
      <c r="E14" s="12"/>
      <c r="F14" s="12"/>
      <c r="G14" s="12"/>
      <c r="H14" s="12"/>
      <c r="I14" s="13"/>
    </row>
  </sheetData>
  <mergeCells count="8">
    <mergeCell ref="H1:I1"/>
    <mergeCell ref="F13:G13"/>
    <mergeCell ref="C13:D13"/>
    <mergeCell ref="G10:H10"/>
    <mergeCell ref="G11:H11"/>
    <mergeCell ref="A3:I3"/>
    <mergeCell ref="A6:A8"/>
    <mergeCell ref="B6:B8"/>
  </mergeCells>
  <pageMargins left="0.78740157480314965" right="0.39370078740157483" top="0.78740157480314965" bottom="0.78740157480314965" header="0" footer="0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activeCell="A5" sqref="A5:W35"/>
    </sheetView>
  </sheetViews>
  <sheetFormatPr defaultRowHeight="12.75"/>
  <sheetData>
    <row r="1" spans="1:23">
      <c r="A1" t="s">
        <v>43</v>
      </c>
    </row>
    <row r="3" spans="1:23">
      <c r="A3" t="s">
        <v>2</v>
      </c>
      <c r="B3" t="s">
        <v>3</v>
      </c>
      <c r="C3" t="s">
        <v>44</v>
      </c>
      <c r="D3" t="s">
        <v>0</v>
      </c>
      <c r="E3" t="s">
        <v>1</v>
      </c>
      <c r="F3" t="s">
        <v>45</v>
      </c>
      <c r="G3" t="s">
        <v>46</v>
      </c>
      <c r="L3" t="s">
        <v>47</v>
      </c>
      <c r="N3" t="s">
        <v>48</v>
      </c>
      <c r="P3" t="s">
        <v>49</v>
      </c>
      <c r="U3" t="s">
        <v>50</v>
      </c>
      <c r="V3" t="s">
        <v>51</v>
      </c>
      <c r="W3" t="s">
        <v>52</v>
      </c>
    </row>
    <row r="4" spans="1:23">
      <c r="G4" t="s">
        <v>53</v>
      </c>
      <c r="H4" t="s">
        <v>54</v>
      </c>
      <c r="I4" t="s">
        <v>55</v>
      </c>
      <c r="J4" t="s">
        <v>56</v>
      </c>
      <c r="K4" t="s">
        <v>11</v>
      </c>
      <c r="L4" t="s">
        <v>9</v>
      </c>
      <c r="M4" t="s">
        <v>10</v>
      </c>
      <c r="N4" t="s">
        <v>9</v>
      </c>
      <c r="O4" t="s">
        <v>10</v>
      </c>
      <c r="P4" t="s">
        <v>53</v>
      </c>
      <c r="Q4" t="s">
        <v>54</v>
      </c>
      <c r="R4" t="s">
        <v>55</v>
      </c>
      <c r="S4" t="s">
        <v>56</v>
      </c>
      <c r="T4" t="s">
        <v>11</v>
      </c>
    </row>
    <row r="5" spans="1:23">
      <c r="A5">
        <v>2901070303</v>
      </c>
      <c r="B5" t="s">
        <v>16</v>
      </c>
      <c r="C5" t="s">
        <v>17</v>
      </c>
      <c r="D5" t="s">
        <v>18</v>
      </c>
      <c r="F5" t="s">
        <v>8</v>
      </c>
      <c r="G5">
        <v>149.75</v>
      </c>
      <c r="H5">
        <v>149.75</v>
      </c>
      <c r="I5">
        <v>149.75</v>
      </c>
      <c r="J5">
        <v>149.75</v>
      </c>
      <c r="K5">
        <v>599</v>
      </c>
      <c r="L5">
        <v>162.38559999999998</v>
      </c>
      <c r="M5">
        <v>175.37644800000001</v>
      </c>
      <c r="N5">
        <v>55.244799999999998</v>
      </c>
      <c r="O5">
        <v>57.454591999999998</v>
      </c>
      <c r="P5">
        <v>16044.334799999997</v>
      </c>
      <c r="Q5">
        <v>16044.334799999997</v>
      </c>
      <c r="R5">
        <v>17658.797936000003</v>
      </c>
      <c r="S5">
        <v>17658.797936000003</v>
      </c>
      <c r="T5">
        <v>67406.265471999999</v>
      </c>
      <c r="U5">
        <v>5348.1115999999993</v>
      </c>
      <c r="V5">
        <v>5886.2659786666673</v>
      </c>
      <c r="W5">
        <v>66868.111093333326</v>
      </c>
    </row>
    <row r="6" spans="1:23">
      <c r="A6">
        <v>2911001370</v>
      </c>
      <c r="B6" t="s">
        <v>19</v>
      </c>
      <c r="C6" t="s">
        <v>20</v>
      </c>
      <c r="D6" t="s">
        <v>21</v>
      </c>
      <c r="F6" t="s">
        <v>6</v>
      </c>
      <c r="G6">
        <v>915</v>
      </c>
      <c r="H6">
        <v>915</v>
      </c>
      <c r="I6">
        <v>915</v>
      </c>
      <c r="J6">
        <v>915</v>
      </c>
      <c r="K6">
        <v>3660</v>
      </c>
      <c r="L6">
        <v>24.9392</v>
      </c>
      <c r="M6">
        <v>26.934336000000002</v>
      </c>
      <c r="N6">
        <v>24.211200000000002</v>
      </c>
      <c r="O6">
        <v>25.179648000000004</v>
      </c>
      <c r="P6">
        <v>666.11999999999819</v>
      </c>
      <c r="Q6">
        <v>666.11999999999819</v>
      </c>
      <c r="R6">
        <v>1605.5395199999982</v>
      </c>
      <c r="S6">
        <v>1605.5395199999982</v>
      </c>
      <c r="T6">
        <v>4543.319039999993</v>
      </c>
      <c r="U6">
        <v>222.0399999999994</v>
      </c>
      <c r="V6">
        <v>535.17983999999944</v>
      </c>
      <c r="W6">
        <v>4230.1791999999932</v>
      </c>
    </row>
    <row r="7" spans="1:23">
      <c r="A7">
        <v>7729314745</v>
      </c>
      <c r="B7" t="s">
        <v>22</v>
      </c>
      <c r="C7" t="s">
        <v>23</v>
      </c>
      <c r="F7" t="s">
        <v>6</v>
      </c>
      <c r="G7">
        <v>816</v>
      </c>
      <c r="H7">
        <v>816</v>
      </c>
      <c r="I7">
        <v>816</v>
      </c>
      <c r="J7">
        <v>816</v>
      </c>
      <c r="K7">
        <v>3264</v>
      </c>
      <c r="L7">
        <v>98.105199999999996</v>
      </c>
      <c r="M7">
        <v>105.64660800000001</v>
      </c>
      <c r="N7">
        <v>36.363391999999997</v>
      </c>
      <c r="O7">
        <v>37.817927679999997</v>
      </c>
      <c r="P7">
        <v>50381.315327999997</v>
      </c>
      <c r="Q7">
        <v>50381.315327999997</v>
      </c>
      <c r="R7">
        <v>55348.203141120015</v>
      </c>
      <c r="S7">
        <v>55348.203141120015</v>
      </c>
      <c r="T7">
        <v>211459.03693824005</v>
      </c>
      <c r="U7">
        <v>16793.771775999998</v>
      </c>
      <c r="V7">
        <v>18449.401047040006</v>
      </c>
      <c r="W7">
        <v>209803.40766720005</v>
      </c>
    </row>
    <row r="8" spans="1:23">
      <c r="A8">
        <v>7729314745</v>
      </c>
      <c r="B8" t="s">
        <v>22</v>
      </c>
      <c r="C8" t="s">
        <v>24</v>
      </c>
      <c r="D8" t="s">
        <v>25</v>
      </c>
      <c r="F8" t="s">
        <v>6</v>
      </c>
      <c r="G8">
        <v>760.75</v>
      </c>
      <c r="H8">
        <v>760.75</v>
      </c>
      <c r="I8">
        <v>760.75</v>
      </c>
      <c r="J8">
        <v>760.75</v>
      </c>
      <c r="K8">
        <v>3043</v>
      </c>
      <c r="L8">
        <v>120.40080000000002</v>
      </c>
      <c r="M8">
        <v>130.03286400000002</v>
      </c>
      <c r="N8">
        <v>41.47936</v>
      </c>
      <c r="O8">
        <v>43.138534400000005</v>
      </c>
      <c r="P8">
        <v>60039.48548000001</v>
      </c>
      <c r="Q8">
        <v>60039.48548000001</v>
      </c>
      <c r="R8">
        <v>66104.861243200008</v>
      </c>
      <c r="S8">
        <v>66104.861243200008</v>
      </c>
      <c r="T8">
        <v>252288.69344640005</v>
      </c>
      <c r="U8">
        <v>20013.16182666667</v>
      </c>
      <c r="V8">
        <v>22034.953747733336</v>
      </c>
      <c r="W8">
        <v>250266.90152533341</v>
      </c>
    </row>
    <row r="9" spans="1:23">
      <c r="A9">
        <v>7729314745</v>
      </c>
      <c r="B9" t="s">
        <v>22</v>
      </c>
      <c r="C9" t="s">
        <v>26</v>
      </c>
      <c r="F9" t="s">
        <v>6</v>
      </c>
      <c r="G9">
        <v>1022.5</v>
      </c>
      <c r="H9">
        <v>1022.5</v>
      </c>
      <c r="I9">
        <v>1022.5</v>
      </c>
      <c r="J9">
        <v>1022.5</v>
      </c>
      <c r="K9">
        <v>4090</v>
      </c>
      <c r="L9">
        <v>51.440896000000009</v>
      </c>
      <c r="M9">
        <v>53.498531840000012</v>
      </c>
      <c r="N9">
        <v>35.325056000000004</v>
      </c>
      <c r="O9">
        <v>36.738058240000008</v>
      </c>
      <c r="P9">
        <v>16478.446400000004</v>
      </c>
      <c r="Q9">
        <v>16478.446400000004</v>
      </c>
      <c r="R9">
        <v>17137.584256000006</v>
      </c>
      <c r="S9">
        <v>17137.584256000006</v>
      </c>
      <c r="T9">
        <v>67232.06131200002</v>
      </c>
      <c r="U9">
        <v>5492.8154666666678</v>
      </c>
      <c r="V9">
        <v>5712.5280853333352</v>
      </c>
      <c r="W9">
        <v>67012.348693333348</v>
      </c>
    </row>
    <row r="10" spans="1:23">
      <c r="A10">
        <v>7729314745</v>
      </c>
      <c r="B10" t="s">
        <v>22</v>
      </c>
      <c r="C10" t="s">
        <v>27</v>
      </c>
      <c r="D10" t="s">
        <v>28</v>
      </c>
      <c r="E10" t="s">
        <v>29</v>
      </c>
      <c r="F10" t="s">
        <v>6</v>
      </c>
      <c r="G10">
        <v>2819.75</v>
      </c>
      <c r="H10">
        <v>2819.75</v>
      </c>
      <c r="I10">
        <v>2819.75</v>
      </c>
      <c r="J10">
        <v>2819.75</v>
      </c>
      <c r="K10">
        <v>11279</v>
      </c>
      <c r="L10">
        <v>42.322800000000001</v>
      </c>
      <c r="M10">
        <v>45.708624</v>
      </c>
      <c r="N10">
        <v>26.391039999999997</v>
      </c>
      <c r="O10">
        <v>27.446681599999998</v>
      </c>
      <c r="P10">
        <v>44923.58026000001</v>
      </c>
      <c r="Q10">
        <v>44923.58026000001</v>
      </c>
      <c r="R10">
        <v>51494.11208240001</v>
      </c>
      <c r="S10">
        <v>51494.11208240001</v>
      </c>
      <c r="T10">
        <v>192835.38468480005</v>
      </c>
      <c r="U10">
        <v>14974.526753333337</v>
      </c>
      <c r="V10">
        <v>17164.704027466669</v>
      </c>
      <c r="W10">
        <v>190645.20741066671</v>
      </c>
    </row>
    <row r="11" spans="1:23">
      <c r="A11">
        <v>7729314745</v>
      </c>
      <c r="B11" t="s">
        <v>22</v>
      </c>
      <c r="C11" t="s">
        <v>30</v>
      </c>
      <c r="D11" t="s">
        <v>31</v>
      </c>
      <c r="F11" t="s">
        <v>6</v>
      </c>
      <c r="G11">
        <v>71.5</v>
      </c>
      <c r="H11">
        <v>71.5</v>
      </c>
      <c r="I11">
        <v>71.5</v>
      </c>
      <c r="J11">
        <v>71.5</v>
      </c>
      <c r="K11">
        <v>286</v>
      </c>
      <c r="L11">
        <v>491.97760000000011</v>
      </c>
      <c r="M11">
        <v>494.64710400000007</v>
      </c>
      <c r="N11">
        <v>66.767168000000012</v>
      </c>
      <c r="O11">
        <v>69.437854720000018</v>
      </c>
      <c r="P11">
        <v>30402.545888000004</v>
      </c>
      <c r="Q11">
        <v>30402.545888000004</v>
      </c>
      <c r="R11">
        <v>30402.461323520005</v>
      </c>
      <c r="S11">
        <v>30402.461323520005</v>
      </c>
      <c r="T11">
        <v>121610.01442304002</v>
      </c>
      <c r="U11">
        <v>10134.181962666667</v>
      </c>
      <c r="V11">
        <v>10134.153774506669</v>
      </c>
      <c r="W11">
        <v>121610.04261120001</v>
      </c>
    </row>
    <row r="12" spans="1:23">
      <c r="A12">
        <v>7729314745</v>
      </c>
      <c r="B12" t="s">
        <v>22</v>
      </c>
      <c r="C12" t="s">
        <v>32</v>
      </c>
      <c r="E12" t="s">
        <v>33</v>
      </c>
      <c r="F12" t="s">
        <v>6</v>
      </c>
      <c r="G12">
        <v>23956</v>
      </c>
      <c r="H12">
        <v>23956</v>
      </c>
      <c r="I12">
        <v>23956</v>
      </c>
      <c r="J12">
        <v>23956</v>
      </c>
      <c r="K12">
        <v>95824</v>
      </c>
      <c r="L12">
        <v>51.51720000000001</v>
      </c>
      <c r="M12">
        <v>55.485487999999997</v>
      </c>
      <c r="N12">
        <v>27.818752</v>
      </c>
      <c r="O12">
        <v>28.931502080000001</v>
      </c>
      <c r="P12">
        <v>567720.02028800023</v>
      </c>
      <c r="Q12">
        <v>567720.02028800023</v>
      </c>
      <c r="R12">
        <v>636127.28669951984</v>
      </c>
      <c r="S12">
        <v>636127.28669951984</v>
      </c>
      <c r="T12">
        <v>2407694.6139750401</v>
      </c>
      <c r="U12">
        <v>189240.00676266674</v>
      </c>
      <c r="V12">
        <v>212042.42889983996</v>
      </c>
      <c r="W12">
        <v>2384892.1918378668</v>
      </c>
    </row>
    <row r="13" spans="1:23">
      <c r="A13">
        <v>7729314745</v>
      </c>
      <c r="B13" t="s">
        <v>22</v>
      </c>
      <c r="C13" t="s">
        <v>34</v>
      </c>
      <c r="D13" t="s">
        <v>34</v>
      </c>
      <c r="F13" t="s">
        <v>6</v>
      </c>
      <c r="G13">
        <v>15367.5</v>
      </c>
      <c r="H13">
        <v>15367.5</v>
      </c>
      <c r="I13">
        <v>15367.5</v>
      </c>
      <c r="J13">
        <v>15367.5</v>
      </c>
      <c r="K13">
        <v>61470</v>
      </c>
      <c r="L13">
        <v>139.06131199999996</v>
      </c>
      <c r="M13">
        <v>144.62376448000001</v>
      </c>
      <c r="N13">
        <v>139.06131199999999</v>
      </c>
      <c r="O13">
        <v>144.62376447999998</v>
      </c>
      <c r="P13">
        <v>-4.3677061967173358E-10</v>
      </c>
      <c r="Q13">
        <v>-4.3677061967173358E-10</v>
      </c>
      <c r="R13">
        <v>4.3677061967173358E-10</v>
      </c>
      <c r="S13">
        <v>4.3677061967173358E-10</v>
      </c>
      <c r="T13">
        <v>0</v>
      </c>
      <c r="U13">
        <v>-1.4559020655724453E-10</v>
      </c>
      <c r="V13">
        <v>1.4559020655724453E-10</v>
      </c>
      <c r="W13">
        <v>-2.9118041311448906E-10</v>
      </c>
    </row>
    <row r="14" spans="1:23">
      <c r="A14">
        <v>7729314745</v>
      </c>
      <c r="B14" t="s">
        <v>22</v>
      </c>
      <c r="C14" t="s">
        <v>35</v>
      </c>
      <c r="D14" t="s">
        <v>36</v>
      </c>
      <c r="F14" t="s">
        <v>6</v>
      </c>
      <c r="G14">
        <v>735.5</v>
      </c>
      <c r="H14">
        <v>735.5</v>
      </c>
      <c r="I14">
        <v>735.5</v>
      </c>
      <c r="J14">
        <v>735.5</v>
      </c>
      <c r="K14">
        <v>2942</v>
      </c>
      <c r="L14">
        <v>51.51720000000001</v>
      </c>
      <c r="M14">
        <v>55.485487999999997</v>
      </c>
      <c r="N14">
        <v>34.394880000000001</v>
      </c>
      <c r="O14">
        <v>35.770675199999999</v>
      </c>
      <c r="P14">
        <v>12593.466360000006</v>
      </c>
      <c r="Q14">
        <v>12593.466360000006</v>
      </c>
      <c r="R14">
        <v>14500.244814399997</v>
      </c>
      <c r="S14">
        <v>14500.244814399997</v>
      </c>
      <c r="T14">
        <v>54187.422348799999</v>
      </c>
      <c r="U14">
        <v>4197.8221200000016</v>
      </c>
      <c r="V14">
        <v>4833.4149381333327</v>
      </c>
      <c r="W14">
        <v>53551.82953066667</v>
      </c>
    </row>
    <row r="15" spans="1:23">
      <c r="A15">
        <v>7729314745</v>
      </c>
      <c r="B15" t="s">
        <v>22</v>
      </c>
      <c r="C15" t="s">
        <v>37</v>
      </c>
      <c r="E15" t="s">
        <v>38</v>
      </c>
      <c r="F15" t="s">
        <v>6</v>
      </c>
      <c r="G15">
        <v>5759.5</v>
      </c>
      <c r="H15">
        <v>5759.5</v>
      </c>
      <c r="I15">
        <v>5759.5</v>
      </c>
      <c r="J15">
        <v>5759.5</v>
      </c>
      <c r="K15">
        <v>23038</v>
      </c>
      <c r="L15">
        <v>152.12680000000003</v>
      </c>
      <c r="M15">
        <v>158.20587200000003</v>
      </c>
      <c r="N15">
        <v>31.528639999999999</v>
      </c>
      <c r="O15">
        <v>32.789785600000002</v>
      </c>
      <c r="P15">
        <v>694585.10252000019</v>
      </c>
      <c r="Q15">
        <v>694585.10252000019</v>
      </c>
      <c r="R15">
        <v>722333.94962080009</v>
      </c>
      <c r="S15">
        <v>722333.94962080009</v>
      </c>
      <c r="T15">
        <v>2833838.1042816006</v>
      </c>
      <c r="U15">
        <v>231528.36750666672</v>
      </c>
      <c r="V15">
        <v>240777.98320693336</v>
      </c>
      <c r="W15">
        <v>2824588.4885813338</v>
      </c>
    </row>
    <row r="16" spans="1:23">
      <c r="A16">
        <v>7729314745</v>
      </c>
      <c r="B16" t="s">
        <v>22</v>
      </c>
      <c r="C16" t="s">
        <v>37</v>
      </c>
      <c r="E16" t="s">
        <v>39</v>
      </c>
      <c r="F16" t="s">
        <v>6</v>
      </c>
      <c r="G16">
        <v>3520.75</v>
      </c>
      <c r="H16">
        <v>3520.75</v>
      </c>
      <c r="I16">
        <v>3520.75</v>
      </c>
      <c r="J16">
        <v>3520.75</v>
      </c>
      <c r="K16">
        <v>14083</v>
      </c>
      <c r="L16">
        <v>51.440896000000009</v>
      </c>
      <c r="M16">
        <v>53.498531840000012</v>
      </c>
      <c r="N16">
        <v>31.528639999999999</v>
      </c>
      <c r="O16">
        <v>32.789785600000002</v>
      </c>
      <c r="P16">
        <v>70106.07531200003</v>
      </c>
      <c r="Q16">
        <v>70106.07531200003</v>
      </c>
      <c r="R16">
        <v>72910.318324480031</v>
      </c>
      <c r="S16">
        <v>72910.318324480031</v>
      </c>
      <c r="T16">
        <v>286032.78727296012</v>
      </c>
      <c r="U16">
        <v>23368.691770666675</v>
      </c>
      <c r="V16">
        <v>24303.439441493345</v>
      </c>
      <c r="W16">
        <v>285098.03960213345</v>
      </c>
    </row>
    <row r="17" spans="1:23">
      <c r="A17">
        <v>7729314745</v>
      </c>
      <c r="B17" t="s">
        <v>22</v>
      </c>
      <c r="C17" t="s">
        <v>40</v>
      </c>
      <c r="D17" t="s">
        <v>41</v>
      </c>
      <c r="F17" t="s">
        <v>6</v>
      </c>
      <c r="G17">
        <v>2836.5</v>
      </c>
      <c r="H17">
        <v>2836.5</v>
      </c>
      <c r="I17">
        <v>2836.5</v>
      </c>
      <c r="J17">
        <v>2836.5</v>
      </c>
      <c r="K17">
        <v>11346</v>
      </c>
      <c r="L17">
        <v>64.013199999999998</v>
      </c>
      <c r="M17">
        <v>65.594927999999996</v>
      </c>
      <c r="N17">
        <v>63.034400000000005</v>
      </c>
      <c r="O17">
        <v>65.555776000000009</v>
      </c>
      <c r="P17">
        <v>2776.366199999979</v>
      </c>
      <c r="Q17">
        <v>2776.366199999979</v>
      </c>
      <c r="R17">
        <v>111.05464799996369</v>
      </c>
      <c r="S17">
        <v>111.05464799996369</v>
      </c>
      <c r="T17">
        <v>5774.8416959998858</v>
      </c>
      <c r="U17">
        <v>925.45539999999301</v>
      </c>
      <c r="V17">
        <v>37.018215999987895</v>
      </c>
      <c r="W17">
        <v>6663.2788799998907</v>
      </c>
    </row>
    <row r="18" spans="1:23">
      <c r="A18">
        <v>7729314745</v>
      </c>
      <c r="B18" t="s">
        <v>22</v>
      </c>
      <c r="C18" t="s">
        <v>23</v>
      </c>
      <c r="F18" t="s">
        <v>8</v>
      </c>
      <c r="G18">
        <v>2257.25</v>
      </c>
      <c r="H18">
        <v>2257.25</v>
      </c>
      <c r="I18">
        <v>2257.25</v>
      </c>
      <c r="J18">
        <v>2257.25</v>
      </c>
      <c r="K18">
        <v>9029</v>
      </c>
      <c r="L18">
        <v>78.688800000000001</v>
      </c>
      <c r="M18">
        <v>78.921952000000019</v>
      </c>
      <c r="N18">
        <v>32.988800000000005</v>
      </c>
      <c r="O18">
        <v>34.308352000000006</v>
      </c>
      <c r="P18">
        <v>103156.325</v>
      </c>
      <c r="Q18">
        <v>103156.325</v>
      </c>
      <c r="R18">
        <v>100704.04860000002</v>
      </c>
      <c r="S18">
        <v>100704.04860000002</v>
      </c>
      <c r="T18">
        <v>407720.74720000004</v>
      </c>
      <c r="U18">
        <v>34385.441666666666</v>
      </c>
      <c r="V18">
        <v>33568.016200000005</v>
      </c>
      <c r="W18">
        <v>408538.17266666668</v>
      </c>
    </row>
    <row r="19" spans="1:23">
      <c r="A19">
        <v>7729314745</v>
      </c>
      <c r="B19" t="s">
        <v>22</v>
      </c>
      <c r="C19" t="s">
        <v>24</v>
      </c>
      <c r="D19" t="s">
        <v>25</v>
      </c>
      <c r="F19" t="s">
        <v>8</v>
      </c>
      <c r="G19">
        <v>1544.5</v>
      </c>
      <c r="H19">
        <v>1544.5</v>
      </c>
      <c r="I19">
        <v>1544.5</v>
      </c>
      <c r="J19">
        <v>1544.5</v>
      </c>
      <c r="K19">
        <v>6178</v>
      </c>
      <c r="L19">
        <v>148.07920000000001</v>
      </c>
      <c r="M19">
        <v>159.07356800000002</v>
      </c>
      <c r="N19">
        <v>69.838912000000008</v>
      </c>
      <c r="O19">
        <v>72.632468480000014</v>
      </c>
      <c r="P19">
        <v>120842.12481600001</v>
      </c>
      <c r="Q19">
        <v>120842.12481600001</v>
      </c>
      <c r="R19">
        <v>133508.27820864003</v>
      </c>
      <c r="S19">
        <v>133508.27820864003</v>
      </c>
      <c r="T19">
        <v>508700.8060492801</v>
      </c>
      <c r="U19">
        <v>40280.708272000003</v>
      </c>
      <c r="V19">
        <v>44502.759402880009</v>
      </c>
      <c r="W19">
        <v>504478.75491840014</v>
      </c>
    </row>
    <row r="20" spans="1:23">
      <c r="A20">
        <v>7729314745</v>
      </c>
      <c r="B20" t="s">
        <v>22</v>
      </c>
      <c r="C20" t="s">
        <v>26</v>
      </c>
      <c r="F20" t="s">
        <v>8</v>
      </c>
      <c r="G20">
        <v>2828.75</v>
      </c>
      <c r="H20">
        <v>2828.75</v>
      </c>
      <c r="I20">
        <v>2828.75</v>
      </c>
      <c r="J20">
        <v>2828.75</v>
      </c>
      <c r="K20">
        <v>11315</v>
      </c>
      <c r="L20">
        <v>38.041999999999994</v>
      </c>
      <c r="M20">
        <v>40.968880000000006</v>
      </c>
      <c r="N20">
        <v>37.682944000000006</v>
      </c>
      <c r="O20">
        <v>39.190261760000006</v>
      </c>
      <c r="P20">
        <v>1015.6796599999668</v>
      </c>
      <c r="Q20">
        <v>1015.6796599999668</v>
      </c>
      <c r="R20">
        <v>5031.2663464000007</v>
      </c>
      <c r="S20">
        <v>5031.2663464000007</v>
      </c>
      <c r="T20">
        <v>12093.892012799934</v>
      </c>
      <c r="U20">
        <v>338.55988666665559</v>
      </c>
      <c r="V20">
        <v>1677.0887821333336</v>
      </c>
      <c r="W20">
        <v>10755.363117333254</v>
      </c>
    </row>
    <row r="21" spans="1:23">
      <c r="A21">
        <v>7729314745</v>
      </c>
      <c r="B21" t="s">
        <v>22</v>
      </c>
      <c r="C21" t="s">
        <v>27</v>
      </c>
      <c r="D21" t="s">
        <v>28</v>
      </c>
      <c r="F21" t="s">
        <v>8</v>
      </c>
      <c r="G21">
        <v>5164</v>
      </c>
      <c r="H21">
        <v>5164</v>
      </c>
      <c r="I21">
        <v>5164</v>
      </c>
      <c r="J21">
        <v>5164</v>
      </c>
      <c r="K21">
        <v>20656</v>
      </c>
      <c r="L21">
        <v>50.450400000000002</v>
      </c>
      <c r="M21">
        <v>54.486432000000008</v>
      </c>
      <c r="N21">
        <v>28.900351999999998</v>
      </c>
      <c r="O21">
        <v>30.05636608</v>
      </c>
      <c r="P21">
        <v>111284.44787200002</v>
      </c>
      <c r="Q21">
        <v>111284.44787200002</v>
      </c>
      <c r="R21">
        <v>126156.86041088004</v>
      </c>
      <c r="S21">
        <v>126156.86041088004</v>
      </c>
      <c r="T21">
        <v>474882.61656576011</v>
      </c>
      <c r="U21">
        <v>37094.81595733334</v>
      </c>
      <c r="V21">
        <v>42052.286803626681</v>
      </c>
      <c r="W21">
        <v>469925.14571946673</v>
      </c>
    </row>
    <row r="22" spans="1:23">
      <c r="A22">
        <v>7729314745</v>
      </c>
      <c r="B22" t="s">
        <v>22</v>
      </c>
      <c r="C22" t="s">
        <v>32</v>
      </c>
      <c r="E22" t="s">
        <v>33</v>
      </c>
      <c r="F22" t="s">
        <v>8</v>
      </c>
      <c r="G22">
        <v>39806.75</v>
      </c>
      <c r="H22">
        <v>39806.75</v>
      </c>
      <c r="I22">
        <v>39806.75</v>
      </c>
      <c r="J22">
        <v>39806.75</v>
      </c>
      <c r="K22">
        <v>159227</v>
      </c>
      <c r="L22">
        <v>38.041999999999994</v>
      </c>
      <c r="M22">
        <v>40.968880000000006</v>
      </c>
      <c r="N22">
        <v>25.850239999999999</v>
      </c>
      <c r="O22">
        <v>26.8842496</v>
      </c>
      <c r="P22">
        <v>485314.34237999981</v>
      </c>
      <c r="Q22">
        <v>485314.34237999981</v>
      </c>
      <c r="R22">
        <v>560663.3611752002</v>
      </c>
      <c r="S22">
        <v>560663.3611752002</v>
      </c>
      <c r="T22">
        <v>2091955.4071104</v>
      </c>
      <c r="U22">
        <v>161771.44745999994</v>
      </c>
      <c r="V22">
        <v>186887.78705840008</v>
      </c>
      <c r="W22">
        <v>2066839.067512</v>
      </c>
    </row>
    <row r="23" spans="1:23">
      <c r="A23">
        <v>7729314745</v>
      </c>
      <c r="B23" t="s">
        <v>22</v>
      </c>
      <c r="C23" t="s">
        <v>34</v>
      </c>
      <c r="D23" t="s">
        <v>34</v>
      </c>
      <c r="F23" t="s">
        <v>8</v>
      </c>
      <c r="G23">
        <v>27242.25</v>
      </c>
      <c r="H23">
        <v>27242.25</v>
      </c>
      <c r="I23">
        <v>27242.25</v>
      </c>
      <c r="J23">
        <v>27242.25</v>
      </c>
      <c r="K23">
        <v>108969</v>
      </c>
      <c r="L23">
        <v>20.884</v>
      </c>
      <c r="M23">
        <v>22.488160000000001</v>
      </c>
      <c r="N23">
        <v>20.853248000000001</v>
      </c>
      <c r="O23">
        <v>21.687377920000003</v>
      </c>
      <c r="P23">
        <v>837.75367199999096</v>
      </c>
      <c r="Q23">
        <v>837.75367199999096</v>
      </c>
      <c r="R23">
        <v>21815.105618879934</v>
      </c>
      <c r="S23">
        <v>21815.105618879934</v>
      </c>
      <c r="T23">
        <v>45305.718581759851</v>
      </c>
      <c r="U23">
        <v>279.25122399999697</v>
      </c>
      <c r="V23">
        <v>7271.7018729599777</v>
      </c>
      <c r="W23">
        <v>38313.26793279987</v>
      </c>
    </row>
    <row r="24" spans="1:23">
      <c r="A24">
        <v>7729314745</v>
      </c>
      <c r="B24" t="s">
        <v>22</v>
      </c>
      <c r="C24" t="s">
        <v>35</v>
      </c>
      <c r="D24" t="s">
        <v>36</v>
      </c>
      <c r="F24" t="s">
        <v>8</v>
      </c>
      <c r="G24">
        <v>436.5</v>
      </c>
      <c r="H24">
        <v>436.5</v>
      </c>
      <c r="I24">
        <v>436.5</v>
      </c>
      <c r="J24">
        <v>436.5</v>
      </c>
      <c r="K24">
        <v>1746</v>
      </c>
      <c r="L24">
        <v>38.041999999999994</v>
      </c>
      <c r="M24">
        <v>40.968880000000006</v>
      </c>
      <c r="N24">
        <v>34.275903999999997</v>
      </c>
      <c r="O24">
        <v>35.64694016</v>
      </c>
      <c r="P24">
        <v>1643.9009039999989</v>
      </c>
      <c r="Q24">
        <v>1643.9009039999989</v>
      </c>
      <c r="R24">
        <v>2323.0267401600026</v>
      </c>
      <c r="S24">
        <v>2323.0267401600026</v>
      </c>
      <c r="T24">
        <v>7933.8552883200027</v>
      </c>
      <c r="U24">
        <v>547.96696799999961</v>
      </c>
      <c r="V24">
        <v>774.34224672000084</v>
      </c>
      <c r="W24">
        <v>7707.4800096000017</v>
      </c>
    </row>
    <row r="25" spans="1:23">
      <c r="A25">
        <v>7729314745</v>
      </c>
      <c r="B25" t="s">
        <v>22</v>
      </c>
      <c r="C25" t="s">
        <v>37</v>
      </c>
      <c r="E25" t="s">
        <v>38</v>
      </c>
      <c r="F25" t="s">
        <v>8</v>
      </c>
      <c r="G25">
        <v>9963.5</v>
      </c>
      <c r="H25">
        <v>9963.5</v>
      </c>
      <c r="I25">
        <v>9963.5</v>
      </c>
      <c r="J25">
        <v>9963.5</v>
      </c>
      <c r="K25">
        <v>39854</v>
      </c>
      <c r="L25">
        <v>82.015199999999993</v>
      </c>
      <c r="M25">
        <v>82.258207999999996</v>
      </c>
      <c r="N25">
        <v>20.961408000000002</v>
      </c>
      <c r="O25">
        <v>21.799864320000005</v>
      </c>
      <c r="P25">
        <v>608309.45659199986</v>
      </c>
      <c r="Q25">
        <v>608309.45659199986</v>
      </c>
      <c r="R25">
        <v>602376.70725567988</v>
      </c>
      <c r="S25">
        <v>602376.70725567988</v>
      </c>
      <c r="T25">
        <v>2421372.3276953595</v>
      </c>
      <c r="U25">
        <v>202769.81886399994</v>
      </c>
      <c r="V25">
        <v>200792.23575189328</v>
      </c>
      <c r="W25">
        <v>2423349.9108074661</v>
      </c>
    </row>
    <row r="26" spans="1:23">
      <c r="A26">
        <v>7729314745</v>
      </c>
      <c r="B26" t="s">
        <v>22</v>
      </c>
      <c r="C26" t="s">
        <v>37</v>
      </c>
      <c r="E26" t="s">
        <v>39</v>
      </c>
      <c r="F26" t="s">
        <v>8</v>
      </c>
      <c r="G26">
        <v>5661</v>
      </c>
      <c r="H26">
        <v>5661</v>
      </c>
      <c r="I26">
        <v>5661</v>
      </c>
      <c r="J26">
        <v>5661</v>
      </c>
      <c r="K26">
        <v>22644</v>
      </c>
      <c r="L26">
        <v>38.041999999999994</v>
      </c>
      <c r="M26">
        <v>40.968880000000006</v>
      </c>
      <c r="N26">
        <v>27.970176000000002</v>
      </c>
      <c r="O26">
        <v>29.088983040000002</v>
      </c>
      <c r="P26">
        <v>57016.595663999957</v>
      </c>
      <c r="Q26">
        <v>57016.595663999957</v>
      </c>
      <c r="R26">
        <v>67252.096690560022</v>
      </c>
      <c r="S26">
        <v>67252.096690560022</v>
      </c>
      <c r="T26">
        <v>248537.38470911994</v>
      </c>
      <c r="U26">
        <v>19005.531887999987</v>
      </c>
      <c r="V26">
        <v>22417.365563520008</v>
      </c>
      <c r="W26">
        <v>245125.55103359994</v>
      </c>
    </row>
    <row r="27" spans="1:23">
      <c r="A27">
        <v>7729314745</v>
      </c>
      <c r="B27" t="s">
        <v>22</v>
      </c>
      <c r="C27" t="s">
        <v>40</v>
      </c>
      <c r="D27" t="s">
        <v>41</v>
      </c>
      <c r="F27" t="s">
        <v>8</v>
      </c>
      <c r="G27">
        <v>4854</v>
      </c>
      <c r="H27">
        <v>4854</v>
      </c>
      <c r="I27">
        <v>4854</v>
      </c>
      <c r="J27">
        <v>4854</v>
      </c>
      <c r="K27">
        <v>19416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>
      <c r="A28">
        <v>7729314745</v>
      </c>
      <c r="B28" t="s">
        <v>22</v>
      </c>
      <c r="C28" t="s">
        <v>23</v>
      </c>
      <c r="F28" t="s">
        <v>7</v>
      </c>
      <c r="G28">
        <v>694</v>
      </c>
      <c r="H28">
        <v>694</v>
      </c>
      <c r="I28">
        <v>694</v>
      </c>
      <c r="J28">
        <v>694</v>
      </c>
      <c r="K28">
        <v>2776</v>
      </c>
      <c r="L28">
        <v>98.105199999999996</v>
      </c>
      <c r="M28">
        <v>105.64660800000001</v>
      </c>
      <c r="N28">
        <v>36.363391999999997</v>
      </c>
      <c r="O28">
        <v>37.817927679999997</v>
      </c>
      <c r="P28">
        <v>42848.814751999998</v>
      </c>
      <c r="Q28">
        <v>42848.814751999998</v>
      </c>
      <c r="R28">
        <v>47073.10414208001</v>
      </c>
      <c r="S28">
        <v>47073.10414208001</v>
      </c>
      <c r="T28">
        <v>179843.83778816002</v>
      </c>
      <c r="U28">
        <v>14282.938250666666</v>
      </c>
      <c r="V28">
        <v>15691.034714026669</v>
      </c>
      <c r="W28">
        <v>178435.74132480001</v>
      </c>
    </row>
    <row r="29" spans="1:23">
      <c r="A29">
        <v>7729314745</v>
      </c>
      <c r="B29" t="s">
        <v>22</v>
      </c>
      <c r="C29" t="s">
        <v>24</v>
      </c>
      <c r="D29" t="s">
        <v>25</v>
      </c>
      <c r="F29" t="s">
        <v>7</v>
      </c>
      <c r="G29">
        <v>1100.25</v>
      </c>
      <c r="H29">
        <v>1100.25</v>
      </c>
      <c r="I29">
        <v>1100.25</v>
      </c>
      <c r="J29">
        <v>1100.25</v>
      </c>
      <c r="K29">
        <v>4401</v>
      </c>
      <c r="L29">
        <v>120.40080000000002</v>
      </c>
      <c r="M29">
        <v>130.03286400000002</v>
      </c>
      <c r="N29">
        <v>41.47936</v>
      </c>
      <c r="O29">
        <v>43.138534400000005</v>
      </c>
      <c r="P29">
        <v>86833.314360000018</v>
      </c>
      <c r="Q29">
        <v>86833.314360000018</v>
      </c>
      <c r="R29">
        <v>95605.486142400026</v>
      </c>
      <c r="S29">
        <v>95605.486142400026</v>
      </c>
      <c r="T29">
        <v>364877.60100480006</v>
      </c>
      <c r="U29">
        <v>28944.438120000006</v>
      </c>
      <c r="V29">
        <v>31868.49538080001</v>
      </c>
      <c r="W29">
        <v>361953.54374400008</v>
      </c>
    </row>
    <row r="30" spans="1:23">
      <c r="A30">
        <v>7729314745</v>
      </c>
      <c r="B30" t="s">
        <v>22</v>
      </c>
      <c r="C30" t="s">
        <v>26</v>
      </c>
      <c r="F30" t="s">
        <v>7</v>
      </c>
      <c r="G30">
        <v>1961.25</v>
      </c>
      <c r="H30">
        <v>1961.25</v>
      </c>
      <c r="I30">
        <v>1961.25</v>
      </c>
      <c r="J30">
        <v>1961.25</v>
      </c>
      <c r="K30">
        <v>7845</v>
      </c>
      <c r="L30">
        <v>51.440896000000009</v>
      </c>
      <c r="M30">
        <v>53.498531840000012</v>
      </c>
      <c r="N30">
        <v>35.325056000000004</v>
      </c>
      <c r="O30">
        <v>36.738058240000008</v>
      </c>
      <c r="P30">
        <v>31607.191200000012</v>
      </c>
      <c r="Q30">
        <v>31607.191200000012</v>
      </c>
      <c r="R30">
        <v>32871.478848000006</v>
      </c>
      <c r="S30">
        <v>32871.478848000006</v>
      </c>
      <c r="T30">
        <v>128957.34009600003</v>
      </c>
      <c r="U30">
        <v>10535.730400000004</v>
      </c>
      <c r="V30">
        <v>10957.159616000003</v>
      </c>
      <c r="W30">
        <v>128535.91088000002</v>
      </c>
    </row>
    <row r="31" spans="1:23">
      <c r="A31">
        <v>7729314745</v>
      </c>
      <c r="B31" t="s">
        <v>22</v>
      </c>
      <c r="C31" t="s">
        <v>27</v>
      </c>
      <c r="D31" t="s">
        <v>28</v>
      </c>
      <c r="F31" t="s">
        <v>7</v>
      </c>
      <c r="G31">
        <v>3818.75</v>
      </c>
      <c r="H31">
        <v>3818.75</v>
      </c>
      <c r="I31">
        <v>3818.75</v>
      </c>
      <c r="J31">
        <v>3818.75</v>
      </c>
      <c r="K31">
        <v>15275</v>
      </c>
      <c r="L31">
        <v>42.322800000000001</v>
      </c>
      <c r="M31">
        <v>45.708624</v>
      </c>
      <c r="N31">
        <v>26.391039999999997</v>
      </c>
      <c r="O31">
        <v>27.446681599999998</v>
      </c>
      <c r="P31">
        <v>60839.408500000012</v>
      </c>
      <c r="Q31">
        <v>60839.408500000012</v>
      </c>
      <c r="R31">
        <v>69737.792540000009</v>
      </c>
      <c r="S31">
        <v>69737.792540000009</v>
      </c>
      <c r="T31">
        <v>261154.40208000003</v>
      </c>
      <c r="U31">
        <v>20279.802833333339</v>
      </c>
      <c r="V31">
        <v>23245.93084666667</v>
      </c>
      <c r="W31">
        <v>258188.27406666669</v>
      </c>
    </row>
    <row r="32" spans="1:23">
      <c r="A32">
        <v>7729314745</v>
      </c>
      <c r="B32" t="s">
        <v>22</v>
      </c>
      <c r="C32" t="s">
        <v>32</v>
      </c>
      <c r="E32" t="s">
        <v>33</v>
      </c>
      <c r="F32" t="s">
        <v>7</v>
      </c>
      <c r="G32">
        <v>7555.75</v>
      </c>
      <c r="H32">
        <v>7555.75</v>
      </c>
      <c r="I32">
        <v>7555.75</v>
      </c>
      <c r="J32">
        <v>7555.75</v>
      </c>
      <c r="K32">
        <v>30223</v>
      </c>
      <c r="L32">
        <v>27.818752000000007</v>
      </c>
      <c r="M32">
        <v>28.931502080000005</v>
      </c>
      <c r="N32">
        <v>27.818752</v>
      </c>
      <c r="O32">
        <v>28.931502080000001</v>
      </c>
      <c r="P32">
        <v>5.368683275719377E-11</v>
      </c>
      <c r="Q32">
        <v>5.368683275719377E-11</v>
      </c>
      <c r="R32">
        <v>2.6843416378596885E-11</v>
      </c>
      <c r="S32">
        <v>2.6843416378596885E-11</v>
      </c>
      <c r="T32">
        <v>1.6106049827158131E-10</v>
      </c>
      <c r="U32">
        <v>1.7895610919064591E-11</v>
      </c>
      <c r="V32">
        <v>8.9478054595322955E-12</v>
      </c>
      <c r="W32">
        <v>1.7000830373111359E-10</v>
      </c>
    </row>
    <row r="33" spans="1:23">
      <c r="A33">
        <v>7729314745</v>
      </c>
      <c r="B33" t="s">
        <v>22</v>
      </c>
      <c r="C33" t="s">
        <v>34</v>
      </c>
      <c r="D33" t="s">
        <v>34</v>
      </c>
      <c r="F33" t="s">
        <v>7</v>
      </c>
      <c r="G33">
        <v>11874.75</v>
      </c>
      <c r="H33">
        <v>11874.75</v>
      </c>
      <c r="I33">
        <v>11874.75</v>
      </c>
      <c r="J33">
        <v>11874.75</v>
      </c>
      <c r="K33">
        <v>47499</v>
      </c>
      <c r="L33">
        <v>139.06131199999996</v>
      </c>
      <c r="M33">
        <v>144.62376448000001</v>
      </c>
      <c r="N33">
        <v>139.06131199999999</v>
      </c>
      <c r="O33">
        <v>144.62376447999998</v>
      </c>
      <c r="P33">
        <v>-3.3750069405868999E-10</v>
      </c>
      <c r="Q33">
        <v>-3.3750069405868999E-10</v>
      </c>
      <c r="R33">
        <v>3.3750069405868999E-10</v>
      </c>
      <c r="S33">
        <v>3.3750069405868999E-10</v>
      </c>
      <c r="T33">
        <v>0</v>
      </c>
      <c r="U33">
        <v>-1.1250023135289666E-10</v>
      </c>
      <c r="V33">
        <v>1.1250023135289666E-10</v>
      </c>
      <c r="W33">
        <v>-2.2500046270579332E-10</v>
      </c>
    </row>
    <row r="34" spans="1:23">
      <c r="A34">
        <v>7729314745</v>
      </c>
      <c r="B34" t="s">
        <v>22</v>
      </c>
      <c r="C34" t="s">
        <v>37</v>
      </c>
      <c r="E34" t="s">
        <v>38</v>
      </c>
      <c r="F34" t="s">
        <v>7</v>
      </c>
      <c r="G34">
        <v>4273.75</v>
      </c>
      <c r="H34">
        <v>4273.75</v>
      </c>
      <c r="I34">
        <v>4273.75</v>
      </c>
      <c r="J34">
        <v>4273.75</v>
      </c>
      <c r="K34">
        <v>17095</v>
      </c>
      <c r="L34">
        <v>152.12680000000003</v>
      </c>
      <c r="M34">
        <v>158.20587200000003</v>
      </c>
      <c r="N34">
        <v>31.528639999999999</v>
      </c>
      <c r="O34">
        <v>32.789785600000002</v>
      </c>
      <c r="P34">
        <v>515406.38630000013</v>
      </c>
      <c r="Q34">
        <v>515406.38630000013</v>
      </c>
      <c r="R34">
        <v>535996.99925200013</v>
      </c>
      <c r="S34">
        <v>535996.99925200013</v>
      </c>
      <c r="T34">
        <v>2102806.7711040005</v>
      </c>
      <c r="U34">
        <v>171802.12876666672</v>
      </c>
      <c r="V34">
        <v>178665.66641733338</v>
      </c>
      <c r="W34">
        <v>2095943.2334533338</v>
      </c>
    </row>
    <row r="35" spans="1:23">
      <c r="B35" t="s">
        <v>42</v>
      </c>
      <c r="G35">
        <v>189768</v>
      </c>
      <c r="H35">
        <v>189768</v>
      </c>
      <c r="I35">
        <v>189768</v>
      </c>
      <c r="J35">
        <v>189768</v>
      </c>
      <c r="K35">
        <v>759072</v>
      </c>
      <c r="P35">
        <v>3793672.6005079998</v>
      </c>
      <c r="Q35">
        <v>3793672.6005079998</v>
      </c>
      <c r="R35">
        <v>4086850.0255803214</v>
      </c>
      <c r="S35">
        <v>4086850.0255803214</v>
      </c>
      <c r="T35">
        <v>15761045.252176641</v>
      </c>
      <c r="U35">
        <v>1264557.5335026667</v>
      </c>
      <c r="V35">
        <v>1362283.3418601067</v>
      </c>
      <c r="W35">
        <v>15663319.443819199</v>
      </c>
    </row>
    <row r="41" spans="1:23">
      <c r="I41" t="s">
        <v>57</v>
      </c>
    </row>
    <row r="45" spans="1:23">
      <c r="I45" t="s">
        <v>58</v>
      </c>
      <c r="N45" t="s">
        <v>59</v>
      </c>
    </row>
    <row r="51" spans="9:14">
      <c r="I51" t="s">
        <v>60</v>
      </c>
    </row>
    <row r="52" spans="9:14">
      <c r="I52" t="s">
        <v>61</v>
      </c>
      <c r="N5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по районам (ХВ)</vt:lpstr>
      <vt:lpstr>Лист1</vt:lpstr>
      <vt:lpstr>'План по районам (ХВ)'!Область_печати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2021-09-15T11:12:41Z</cp:lastPrinted>
  <dcterms:created xsi:type="dcterms:W3CDTF">2011-02-24T08:11:32Z</dcterms:created>
  <dcterms:modified xsi:type="dcterms:W3CDTF">2021-09-15T11:12:43Z</dcterms:modified>
</cp:coreProperties>
</file>