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335"/>
  </bookViews>
  <sheets>
    <sheet name="всего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1"/>
  <c r="M11"/>
  <c r="D11" l="1"/>
  <c r="E11"/>
  <c r="F11"/>
  <c r="G11"/>
  <c r="I11"/>
  <c r="J11"/>
  <c r="L11"/>
  <c r="C11"/>
  <c r="H9" l="1"/>
  <c r="H8"/>
  <c r="H10" l="1"/>
  <c r="H7"/>
  <c r="H11" l="1"/>
</calcChain>
</file>

<file path=xl/sharedStrings.xml><?xml version="1.0" encoding="utf-8"?>
<sst xmlns="http://schemas.openxmlformats.org/spreadsheetml/2006/main" count="28" uniqueCount="26">
  <si>
    <t>№ п/п</t>
  </si>
  <si>
    <t>Название сельхоз организации, контактные данные</t>
  </si>
  <si>
    <t xml:space="preserve"> </t>
  </si>
  <si>
    <t>га</t>
  </si>
  <si>
    <t>тонн</t>
  </si>
  <si>
    <t>Разработано ПСД на площадь</t>
  </si>
  <si>
    <t>Потребность в мелиоранте в соответствии с ПСД</t>
  </si>
  <si>
    <t>Затраты в соответствии с ПСД (без НДС)</t>
  </si>
  <si>
    <t>рублей</t>
  </si>
  <si>
    <t>Фактически произвесткованная площадь</t>
  </si>
  <si>
    <t>всего</t>
  </si>
  <si>
    <t>Фактически внесено мелиоранта в почву</t>
  </si>
  <si>
    <t>Фактически понесенные затраты, рублей</t>
  </si>
  <si>
    <t>в том числе транспортные расходы мелиорантов</t>
  </si>
  <si>
    <t>в том числе на разработку ПСД</t>
  </si>
  <si>
    <t xml:space="preserve">в том числе стоимость мелиоранта </t>
  </si>
  <si>
    <t>в том числе технологические работы</t>
  </si>
  <si>
    <t>ООО "Агрофирма Судромская"</t>
  </si>
  <si>
    <t>ООО "Пежма"</t>
  </si>
  <si>
    <t>ООО "УМК"</t>
  </si>
  <si>
    <t>АО "Важское"</t>
  </si>
  <si>
    <t>Дополнительная потребность в субсидии, рублей</t>
  </si>
  <si>
    <t>Процент возмещения затрат, %</t>
  </si>
  <si>
    <t>Расчет  потребности в субсидии на известкование в 2021 году (по факту выполненных работ в 2020 году)</t>
  </si>
  <si>
    <t>Предусмотрено сводной бюджетной росписью , рублей</t>
  </si>
  <si>
    <t xml:space="preserve">         Приложение № 24 
 к пояснительной записке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</si>
</sst>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4" fontId="4" fillId="0" borderId="1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tabSelected="1" view="pageBreakPreview" zoomScale="60" zoomScaleNormal="100" workbookViewId="0">
      <selection activeCell="J25" sqref="J25"/>
    </sheetView>
  </sheetViews>
  <sheetFormatPr defaultRowHeight="15"/>
  <cols>
    <col min="1" max="1" width="5.28515625" customWidth="1"/>
    <col min="2" max="2" width="17.42578125" customWidth="1"/>
    <col min="3" max="3" width="13.28515625" customWidth="1"/>
    <col min="4" max="4" width="12.7109375" customWidth="1"/>
    <col min="5" max="5" width="12.140625" customWidth="1"/>
    <col min="6" max="6" width="11.7109375" customWidth="1"/>
    <col min="7" max="7" width="12" customWidth="1"/>
    <col min="8" max="8" width="14.7109375" customWidth="1"/>
    <col min="9" max="9" width="13.28515625" customWidth="1"/>
    <col min="10" max="10" width="14.28515625" customWidth="1"/>
    <col min="11" max="11" width="17" customWidth="1"/>
    <col min="12" max="14" width="13.42578125" customWidth="1"/>
    <col min="15" max="15" width="14" customWidth="1"/>
    <col min="16" max="16" width="2.5703125" customWidth="1"/>
    <col min="17" max="17" width="16.42578125" customWidth="1"/>
    <col min="18" max="18" width="14.85546875" customWidth="1"/>
    <col min="19" max="19" width="15.85546875" customWidth="1"/>
    <col min="20" max="20" width="9.28515625" customWidth="1"/>
    <col min="21" max="21" width="18.28515625" customWidth="1"/>
    <col min="22" max="22" width="14" customWidth="1"/>
    <col min="23" max="23" width="13.85546875" customWidth="1"/>
    <col min="24" max="24" width="13" customWidth="1"/>
  </cols>
  <sheetData>
    <row r="1" spans="1:17" ht="3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2" t="s">
        <v>25</v>
      </c>
      <c r="O1" s="33"/>
      <c r="P1" s="1"/>
      <c r="Q1" s="1"/>
    </row>
    <row r="2" spans="1:17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  <c r="Q2" s="1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</row>
    <row r="4" spans="1:17" ht="15" customHeight="1">
      <c r="A4" s="23" t="s">
        <v>0</v>
      </c>
      <c r="B4" s="30" t="s">
        <v>1</v>
      </c>
      <c r="C4" s="23" t="s">
        <v>5</v>
      </c>
      <c r="D4" s="23" t="s">
        <v>6</v>
      </c>
      <c r="E4" s="23" t="s">
        <v>7</v>
      </c>
      <c r="F4" s="28" t="s">
        <v>9</v>
      </c>
      <c r="G4" s="28" t="s">
        <v>11</v>
      </c>
      <c r="H4" s="31" t="s">
        <v>12</v>
      </c>
      <c r="I4" s="31"/>
      <c r="J4" s="31"/>
      <c r="K4" s="31"/>
      <c r="L4" s="31"/>
      <c r="M4" s="23" t="s">
        <v>24</v>
      </c>
      <c r="N4" s="23" t="s">
        <v>21</v>
      </c>
      <c r="O4" s="23" t="s">
        <v>22</v>
      </c>
      <c r="P4" s="27"/>
    </row>
    <row r="5" spans="1:17" ht="42" customHeight="1">
      <c r="A5" s="24"/>
      <c r="B5" s="30"/>
      <c r="C5" s="25"/>
      <c r="D5" s="25"/>
      <c r="E5" s="25"/>
      <c r="F5" s="29"/>
      <c r="G5" s="29"/>
      <c r="H5" s="31"/>
      <c r="I5" s="31"/>
      <c r="J5" s="31"/>
      <c r="K5" s="31"/>
      <c r="L5" s="31"/>
      <c r="M5" s="24"/>
      <c r="N5" s="24"/>
      <c r="O5" s="24"/>
      <c r="P5" s="27"/>
    </row>
    <row r="6" spans="1:17" ht="53.25" customHeight="1">
      <c r="A6" s="25"/>
      <c r="B6" s="30"/>
      <c r="C6" s="15" t="s">
        <v>3</v>
      </c>
      <c r="D6" s="15" t="s">
        <v>4</v>
      </c>
      <c r="E6" s="14" t="s">
        <v>8</v>
      </c>
      <c r="F6" s="8" t="s">
        <v>3</v>
      </c>
      <c r="G6" s="8" t="s">
        <v>4</v>
      </c>
      <c r="H6" s="16" t="s">
        <v>10</v>
      </c>
      <c r="I6" s="15" t="s">
        <v>14</v>
      </c>
      <c r="J6" s="15" t="s">
        <v>15</v>
      </c>
      <c r="K6" s="15" t="s">
        <v>13</v>
      </c>
      <c r="L6" s="15" t="s">
        <v>16</v>
      </c>
      <c r="M6" s="25"/>
      <c r="N6" s="25"/>
      <c r="O6" s="25"/>
      <c r="P6" s="27"/>
    </row>
    <row r="7" spans="1:17" ht="30" customHeight="1">
      <c r="A7" s="12">
        <v>1</v>
      </c>
      <c r="B7" s="13" t="s">
        <v>17</v>
      </c>
      <c r="C7" s="10">
        <v>324.41000000000003</v>
      </c>
      <c r="D7" s="10">
        <v>111.4</v>
      </c>
      <c r="E7" s="9">
        <v>3313793.15</v>
      </c>
      <c r="F7" s="9">
        <v>128.11000000000001</v>
      </c>
      <c r="G7" s="9">
        <v>44</v>
      </c>
      <c r="H7" s="17">
        <f>I7+J7+K7+L7</f>
        <v>1531310.47</v>
      </c>
      <c r="I7" s="13">
        <v>43907.08</v>
      </c>
      <c r="J7" s="13">
        <v>1388701.97</v>
      </c>
      <c r="K7" s="13">
        <v>0</v>
      </c>
      <c r="L7" s="13">
        <v>98701.42</v>
      </c>
      <c r="M7" s="13"/>
      <c r="N7" s="13"/>
      <c r="O7" s="19"/>
      <c r="P7" s="5"/>
    </row>
    <row r="8" spans="1:17">
      <c r="A8" s="12">
        <v>2</v>
      </c>
      <c r="B8" s="10" t="s">
        <v>18</v>
      </c>
      <c r="C8" s="10">
        <v>165.9</v>
      </c>
      <c r="D8" s="10">
        <v>66</v>
      </c>
      <c r="E8" s="10">
        <v>2168988.06</v>
      </c>
      <c r="F8" s="10">
        <v>165.9</v>
      </c>
      <c r="G8" s="10">
        <v>66</v>
      </c>
      <c r="H8" s="17">
        <f>I8+J8+K8+L8</f>
        <v>2031325.75</v>
      </c>
      <c r="I8" s="13">
        <v>54553.04</v>
      </c>
      <c r="J8" s="10">
        <v>1859552.71</v>
      </c>
      <c r="K8" s="10">
        <v>0</v>
      </c>
      <c r="L8" s="10">
        <v>117220</v>
      </c>
      <c r="M8" s="10"/>
      <c r="N8" s="10"/>
      <c r="O8" s="19"/>
      <c r="P8" s="5"/>
    </row>
    <row r="9" spans="1:17">
      <c r="A9" s="12">
        <v>3</v>
      </c>
      <c r="B9" s="10" t="s">
        <v>19</v>
      </c>
      <c r="C9" s="10">
        <v>245.95</v>
      </c>
      <c r="D9" s="13">
        <v>156</v>
      </c>
      <c r="E9" s="9">
        <v>5241861.41</v>
      </c>
      <c r="F9" s="9">
        <v>245.95</v>
      </c>
      <c r="G9" s="9">
        <v>156</v>
      </c>
      <c r="H9" s="17">
        <f>I9+J9+K9+L9</f>
        <v>5002278.75</v>
      </c>
      <c r="I9" s="13">
        <v>47335.34</v>
      </c>
      <c r="J9" s="10">
        <v>4340178.1500000004</v>
      </c>
      <c r="K9" s="10">
        <v>0</v>
      </c>
      <c r="L9" s="13">
        <v>614765.26</v>
      </c>
      <c r="M9" s="13"/>
      <c r="N9" s="13"/>
      <c r="O9" s="19"/>
      <c r="P9" s="5"/>
    </row>
    <row r="10" spans="1:17" ht="30" customHeight="1">
      <c r="A10" s="12">
        <v>4</v>
      </c>
      <c r="B10" s="10" t="s">
        <v>20</v>
      </c>
      <c r="C10" s="10">
        <v>265.10000000000002</v>
      </c>
      <c r="D10" s="10">
        <v>208.4</v>
      </c>
      <c r="E10" s="11">
        <v>6602258.0099999998</v>
      </c>
      <c r="F10" s="11">
        <v>265</v>
      </c>
      <c r="G10" s="11">
        <v>220</v>
      </c>
      <c r="H10" s="17">
        <f>I10+J10+K10+L10</f>
        <v>7225268.2300000004</v>
      </c>
      <c r="I10" s="13">
        <v>59974</v>
      </c>
      <c r="J10" s="10">
        <v>6968419.2300000004</v>
      </c>
      <c r="K10" s="10">
        <v>0</v>
      </c>
      <c r="L10" s="10">
        <v>196875</v>
      </c>
      <c r="M10" s="10"/>
      <c r="N10" s="10"/>
      <c r="O10" s="19"/>
      <c r="P10" s="5"/>
    </row>
    <row r="11" spans="1:17">
      <c r="A11" s="4"/>
      <c r="B11" s="7"/>
      <c r="C11" s="7">
        <f>SUM(C7:C10)</f>
        <v>1001.36</v>
      </c>
      <c r="D11" s="7">
        <f t="shared" ref="D11:L11" si="0">SUM(D7:D10)</f>
        <v>541.79999999999995</v>
      </c>
      <c r="E11" s="7">
        <f t="shared" si="0"/>
        <v>17326900.630000003</v>
      </c>
      <c r="F11" s="7">
        <f t="shared" si="0"/>
        <v>804.96</v>
      </c>
      <c r="G11" s="7">
        <f t="shared" si="0"/>
        <v>486</v>
      </c>
      <c r="H11" s="18">
        <f t="shared" si="0"/>
        <v>15790183.199999999</v>
      </c>
      <c r="I11" s="7">
        <f t="shared" si="0"/>
        <v>205769.46</v>
      </c>
      <c r="J11" s="7">
        <f t="shared" si="0"/>
        <v>14556852.060000001</v>
      </c>
      <c r="K11" s="7">
        <v>0</v>
      </c>
      <c r="L11" s="7">
        <f t="shared" si="0"/>
        <v>1027561.6799999999</v>
      </c>
      <c r="M11" s="7">
        <f>6430772.24+41609.2</f>
        <v>6472381.4400000004</v>
      </c>
      <c r="N11" s="7">
        <f>1526697.66-41609.2</f>
        <v>1485088.46</v>
      </c>
      <c r="O11" s="20">
        <v>50</v>
      </c>
      <c r="P11" s="5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6"/>
      <c r="P12" s="6"/>
      <c r="Q12" s="1"/>
    </row>
    <row r="13" spans="1:17" ht="45" customHeight="1">
      <c r="A13" s="21"/>
      <c r="B13" s="1"/>
      <c r="C13" s="1"/>
      <c r="D13" s="1"/>
      <c r="E13" s="1"/>
      <c r="F13" s="1"/>
      <c r="G13" s="1"/>
      <c r="H13" s="6"/>
      <c r="I13" s="1"/>
      <c r="J13" s="21"/>
      <c r="K13" s="1"/>
      <c r="L13" s="1"/>
      <c r="M13" s="1"/>
      <c r="N13" s="1"/>
      <c r="O13" s="1"/>
      <c r="P13" s="1"/>
      <c r="Q13" s="1"/>
    </row>
    <row r="14" spans="1:17">
      <c r="J14" s="22"/>
    </row>
    <row r="17" spans="15:15">
      <c r="O17" t="s">
        <v>2</v>
      </c>
    </row>
  </sheetData>
  <mergeCells count="14">
    <mergeCell ref="N1:O1"/>
    <mergeCell ref="M4:M6"/>
    <mergeCell ref="N4:N6"/>
    <mergeCell ref="A2:O2"/>
    <mergeCell ref="O4:O6"/>
    <mergeCell ref="P4:P6"/>
    <mergeCell ref="E4:E5"/>
    <mergeCell ref="F4:F5"/>
    <mergeCell ref="G4:G5"/>
    <mergeCell ref="A4:A6"/>
    <mergeCell ref="B4:B6"/>
    <mergeCell ref="D4:D5"/>
    <mergeCell ref="C4:C5"/>
    <mergeCell ref="H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всего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pestryakova</dc:creator>
  <cp:lastModifiedBy>minfin user</cp:lastModifiedBy>
  <cp:lastPrinted>2021-12-01T08:10:48Z</cp:lastPrinted>
  <dcterms:created xsi:type="dcterms:W3CDTF">2020-03-27T06:38:22Z</dcterms:created>
  <dcterms:modified xsi:type="dcterms:W3CDTF">2021-12-01T08:11:57Z</dcterms:modified>
</cp:coreProperties>
</file>