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27795" windowHeight="12090"/>
  </bookViews>
  <sheets>
    <sheet name="Лист1" sheetId="3" r:id="rId1"/>
  </sheets>
  <definedNames>
    <definedName name="_xlnm.Print_Titles" localSheetId="0">Лист1!$9:$10</definedName>
  </definedNames>
  <calcPr calcId="125725"/>
</workbook>
</file>

<file path=xl/calcChain.xml><?xml version="1.0" encoding="utf-8"?>
<calcChain xmlns="http://schemas.openxmlformats.org/spreadsheetml/2006/main">
  <c r="K43" i="3"/>
  <c r="L43"/>
  <c r="L42" s="1"/>
  <c r="M43"/>
  <c r="N43"/>
  <c r="O43"/>
  <c r="O42" s="1"/>
  <c r="J43"/>
  <c r="J42" s="1"/>
  <c r="K42"/>
  <c r="K18"/>
  <c r="L18"/>
  <c r="M18"/>
  <c r="N18"/>
  <c r="O18"/>
  <c r="J18"/>
  <c r="N42"/>
  <c r="M42"/>
  <c r="O39"/>
  <c r="O38" s="1"/>
  <c r="O37" s="1"/>
  <c r="N39"/>
  <c r="N38" s="1"/>
  <c r="N37" s="1"/>
  <c r="M39"/>
  <c r="M38" s="1"/>
  <c r="M37" s="1"/>
  <c r="L39"/>
  <c r="L38" s="1"/>
  <c r="L37" s="1"/>
  <c r="K39"/>
  <c r="K38" s="1"/>
  <c r="K37" s="1"/>
  <c r="J39"/>
  <c r="J38" s="1"/>
  <c r="J37" s="1"/>
  <c r="O35"/>
  <c r="O31" s="1"/>
  <c r="O30" s="1"/>
  <c r="N35"/>
  <c r="M35"/>
  <c r="L35"/>
  <c r="L31" s="1"/>
  <c r="L30" s="1"/>
  <c r="K35"/>
  <c r="K31" s="1"/>
  <c r="J35"/>
  <c r="J31" s="1"/>
  <c r="O27"/>
  <c r="O26" s="1"/>
  <c r="N27"/>
  <c r="N26" s="1"/>
  <c r="M27"/>
  <c r="M26" s="1"/>
  <c r="L27"/>
  <c r="L26" s="1"/>
  <c r="K27"/>
  <c r="K26" s="1"/>
  <c r="J27"/>
  <c r="J26" s="1"/>
  <c r="O24"/>
  <c r="N24"/>
  <c r="M24"/>
  <c r="L24"/>
  <c r="K24"/>
  <c r="J24"/>
  <c r="O22"/>
  <c r="N22"/>
  <c r="M22"/>
  <c r="L22"/>
  <c r="K22"/>
  <c r="J22"/>
  <c r="O20"/>
  <c r="N20"/>
  <c r="M20"/>
  <c r="L20"/>
  <c r="K20"/>
  <c r="J20"/>
  <c r="O15"/>
  <c r="O14" s="1"/>
  <c r="O13" s="1"/>
  <c r="N15"/>
  <c r="N14" s="1"/>
  <c r="N13" s="1"/>
  <c r="M15"/>
  <c r="M14" s="1"/>
  <c r="M13" s="1"/>
  <c r="L15"/>
  <c r="L14" s="1"/>
  <c r="L13" s="1"/>
  <c r="K15"/>
  <c r="K14" s="1"/>
  <c r="K13" s="1"/>
  <c r="J15"/>
  <c r="J14" s="1"/>
  <c r="J13" s="1"/>
  <c r="N31" l="1"/>
  <c r="N30" s="1"/>
  <c r="N29" s="1"/>
  <c r="M31"/>
  <c r="M30" s="1"/>
  <c r="M29" s="1"/>
  <c r="K30"/>
  <c r="J30"/>
  <c r="J29" s="1"/>
  <c r="N17"/>
  <c r="N12" s="1"/>
  <c r="M17"/>
  <c r="M12" s="1"/>
  <c r="O17"/>
  <c r="O12" s="1"/>
  <c r="O29"/>
  <c r="L17"/>
  <c r="L12" s="1"/>
  <c r="K17"/>
  <c r="K12" s="1"/>
  <c r="J17"/>
  <c r="J12" s="1"/>
  <c r="L29"/>
  <c r="K29"/>
  <c r="J46" l="1"/>
  <c r="O46"/>
  <c r="M46"/>
  <c r="N46"/>
  <c r="K46"/>
  <c r="L46"/>
</calcChain>
</file>

<file path=xl/sharedStrings.xml><?xml version="1.0" encoding="utf-8"?>
<sst xmlns="http://schemas.openxmlformats.org/spreadsheetml/2006/main" count="144" uniqueCount="105">
  <si>
    <t>Наименование бюджета</t>
  </si>
  <si>
    <t>Номер реест-ровой записи</t>
  </si>
  <si>
    <t>Наименование главного администратора доходов бюджета</t>
  </si>
  <si>
    <t>Норматив зачислени 
в бюджет субъекта, %</t>
  </si>
  <si>
    <t>Прогноз доходов бюджетов</t>
  </si>
  <si>
    <t>2017 год</t>
  </si>
  <si>
    <t>2018 год</t>
  </si>
  <si>
    <t>2019 год</t>
  </si>
  <si>
    <t>2020 год</t>
  </si>
  <si>
    <t>Налоговые и неналоговые доходы</t>
  </si>
  <si>
    <t>Доходы от оказания платных услуг (работ) и компенсации затрат государства</t>
  </si>
  <si>
    <t>Штрафы, санкции, возмещение ущерба</t>
  </si>
  <si>
    <t xml:space="preserve">Прочие неналоговые доходы </t>
  </si>
  <si>
    <t xml:space="preserve">Единица измерения: </t>
  </si>
  <si>
    <t>Классификация
доходов бюджетов</t>
  </si>
  <si>
    <t>код</t>
  </si>
  <si>
    <t>наименование</t>
  </si>
  <si>
    <t>Наименование группы (подгруппы) источников доходов бюджета / 
наименование источника доходов</t>
  </si>
  <si>
    <t>Бюджет территориального фонда обязательного медицинского страхования Архангельской области</t>
  </si>
  <si>
    <t>Наименование финансового органа 
(органа управления территориального фонда обязательного медицинского страхования)</t>
  </si>
  <si>
    <t>Территориальный фонд обязательного медицинского страхования Архангельской области</t>
  </si>
  <si>
    <t>тыс. рублей</t>
  </si>
  <si>
    <t>Прочие доходы от компенсации затрат бюджетов территориальных фондов обязательного медицинского страхования</t>
  </si>
  <si>
    <t>395 113 02999 09 0000 130</t>
  </si>
  <si>
    <t>395 116 00000 00 0000 000</t>
  </si>
  <si>
    <t>395 113 00000 00 0000 000</t>
  </si>
  <si>
    <t>395 117 00000 00 0000 000</t>
  </si>
  <si>
    <t>395 117 06040 09 0000 180</t>
  </si>
  <si>
    <t>Прочие неналоговые поступления  в территориальные фонды обязательного медицинского страхования</t>
  </si>
  <si>
    <t>Безвозмездные поступления</t>
  </si>
  <si>
    <t>395 200 00000 00 0000 000</t>
  </si>
  <si>
    <t>Безвозмездные поступления от других бюджетов бюджетной системы Российской Федерации</t>
  </si>
  <si>
    <t>395 202 00000 00 0000 000</t>
  </si>
  <si>
    <t>Субвенции бюджетам территориальных фондов обязательного медицинского страхования на финансовое обеспечение организации обязательного медицинского страхования на территориях субъектов Российской Федерации</t>
  </si>
  <si>
    <t>Прочие межбюджетные трансферты, передаваемые бюджетам территориальных фондов обязательного медицинского страхования</t>
  </si>
  <si>
    <t>395 218 00000 00 0000 000</t>
  </si>
  <si>
    <t>Доходы бюджета территориального фонда обязательного медицинского страхования от возврата остатков межбюджетных трансфертов прошлых лет на осуществление единовременных выплат медицинским работникам</t>
  </si>
  <si>
    <t>Доходы бюджетов территориальных фондов обязательного медицинского страхования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</si>
  <si>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</si>
  <si>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395 219 00000 00 0000 000</t>
  </si>
  <si>
    <t>Возврат остатков субвенций прошлых лет на финансовое обеспечение организации обязательного медицинского страхования на территориях субъектов Российской Федерации в бюджет Федерального фонда обязательного медицинского страхования из бюджетов территориальных фондов обязательного медицинского страхования</t>
  </si>
  <si>
    <t>Возврат остатков межбюджетных трансфертов прошлых лет на осуществление единовременных выплат медицинским работникам в бюджет Федерального фонда обязательного медицинского страхования из бюджетов территориальных фондов обязательного медицинского страхования</t>
  </si>
  <si>
    <t>Итого</t>
  </si>
  <si>
    <t>395 100 00000 00 0000 000</t>
  </si>
  <si>
    <t>395 202 55093 09 0000 150</t>
  </si>
  <si>
    <t>395 202 59999 09 0000 150</t>
  </si>
  <si>
    <t>395 218 51360 09 0000 150</t>
  </si>
  <si>
    <t>395 218 73000 09 0000 150</t>
  </si>
  <si>
    <t>395 219 50930 09 0000 150</t>
  </si>
  <si>
    <t>395 219  51360 09 0000 150</t>
  </si>
  <si>
    <t>Исполнитель</t>
  </si>
  <si>
    <t>Директор ТФОМС АО</t>
  </si>
  <si>
    <t>(должность)</t>
  </si>
  <si>
    <t>_____________________________</t>
  </si>
  <si>
    <t>(подпись)</t>
  </si>
  <si>
    <t>(расшифровка подписи)</t>
  </si>
  <si>
    <t>Н.Н. Ясько</t>
  </si>
  <si>
    <t>Н.Н. Фокина</t>
  </si>
  <si>
    <t>Руководитель 
(уполномоченное лицо)</t>
  </si>
  <si>
    <t>Доходы от компенсации затрат государства</t>
  </si>
  <si>
    <t>Прочие доходы от компенсации затрат государства</t>
  </si>
  <si>
    <t>Прочие неналоговые поступления в бюджеты государственных внебюджетных фондов</t>
  </si>
  <si>
    <t>395 117 06000 00 0000 180</t>
  </si>
  <si>
    <t>Межбюджетные трансферты, передаваемые бюджетам государственных внебюджетных фондов</t>
  </si>
  <si>
    <t>Прочие межбюджетные трансферты, передаваемые бюджетам государственных внебюджетных фондов</t>
  </si>
  <si>
    <t>395 202 59999 00 0000 150</t>
  </si>
  <si>
    <t>395 218 00000 00 0000 150</t>
  </si>
  <si>
    <t>395 218 00000 09 0000 150</t>
  </si>
  <si>
    <t>Возврат остатков субсидий, субвенций и иных межбюджетных трансфертов, имеющих целевое назначение, прошлых лет из бюджетов территориальных фондов обязательного медицинского страхования</t>
  </si>
  <si>
    <t>395 113 02000 00 0000 130</t>
  </si>
  <si>
    <t>395 113 02990 00 0000 130</t>
  </si>
  <si>
    <t>395 202 50000 00 0000 150</t>
  </si>
  <si>
    <t>395 219 00000 09 0000 150</t>
  </si>
  <si>
    <t>395 116 07090 00 0000 140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</si>
  <si>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территориальным фондом обязательного медицинского страхования</t>
  </si>
  <si>
    <t>396 116 07090 09 0000 140</t>
  </si>
  <si>
    <t>Реестр источников доходов бюджета территориального фонда обязательного медицинского страхования Архангельской области
(к проекту закона Архангельской области "О бюджете территориального фонда обязательного медицинского страхования Архангельской области 
на 2021 год и на плановый период 2022 и 2023 годов")</t>
  </si>
  <si>
    <t>План 
на 
2020 год</t>
  </si>
  <si>
    <t>Кассовые поступления 
в текущем финансовом году
(по состоянию на 01 июля 2020 года)</t>
  </si>
  <si>
    <t>Оценка исполнения
 на 2020 (текущий финановый
 год)</t>
  </si>
  <si>
    <t>на 2021 год
(очередной финансовый год)</t>
  </si>
  <si>
    <t>на 2022 год (первый год планового периода)</t>
  </si>
  <si>
    <t>на 2023 год
(второй год планового периода)</t>
  </si>
  <si>
    <t>395 116 10100 00 0000 140</t>
  </si>
  <si>
    <t>Денежные взыскания, налагаемые 
в возмещение ущерба, причиненного 
в результате незаконного или нецелевого использования бюджетных средств</t>
  </si>
  <si>
    <t xml:space="preserve">395 116 10100 09 0000 140 </t>
  </si>
  <si>
    <t>Денежные взыскания, налагаемые 
в возмещение ущерба, причиненного 
в результате незаконного или нецелевого использования бюджетных средств (в части бюджетов территориальных фондов обязательного медицинского страхования)</t>
  </si>
  <si>
    <t xml:space="preserve">395 116 10110 00 0000 140 </t>
  </si>
  <si>
    <t>Возмещение ущерба при возникновении страховых случаев, когда выгодоприобретателями выступают получатели средств бюджетов государственных внебюджетных фондов, 
и прочее возмещение ущерба, причиненного федеральному имуществу, находящемуся в их владении и пользовании</t>
  </si>
  <si>
    <t xml:space="preserve">395 116 10119 09 0000 140 </t>
  </si>
  <si>
    <t>Платежи по искам, предъявленным территориальным фондом обязательного медицинского страхования, к лицам, ответственным за причинение вреда здоровью застрахованного лица, в целях возмещения расходов 
на оказание медицинской помощи</t>
  </si>
  <si>
    <t>395 116 10120 00 0000 140</t>
  </si>
  <si>
    <t>Доходы от денежных взысканий (штрафов), поступающие в счет погашения задолженности, образовавшейся 
до 1 января 2020 года, подлежащие зачислению в бюджеты бюджетной системы Российской Федерации 
по нормативам, действовавшим в 2019 году</t>
  </si>
  <si>
    <t>395 116 10127 01 0000 140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</si>
  <si>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территориального фонда обязательного медицинского страхования по нормативам, действовавшим в 2019 году</t>
  </si>
  <si>
    <t>395 202 55257 09 0000 150</t>
  </si>
  <si>
    <t>Межбюджетные трансферты, передаваемые бюджетам территориальных фондов обязательного медицинского страхования 
на финансовое обеспечение формирования нормированного страхового запаса территориального фонда обязательного медицинского страхования</t>
  </si>
  <si>
    <t>395 202 55258 09 0000 150</t>
  </si>
  <si>
    <t>Межбюджетные трансферты, передаваемые бюджетам территориальных фондов обязательного медицинского страхования на финансовое обеспечение осуществления денежных выплат стимулирующего характера медицинским работникам 
за выявление онкологических заболеваний в ходе проведения диспансеризации 
и профилактических медицинских осмотров населения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</si>
  <si>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</si>
  <si>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</si>
  <si>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>Главный экономист ФБО</t>
  </si>
  <si>
    <t>Иные штрафы, неустойки, пени, уплаченные в соответствии с 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</si>
  <si>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   Примечание. Заполняется на основании документов и материалов, представленных в Архангельское областное Собрание депутатов одновременно с проектом областного закона о бюджете территориального фонда обязательного медицинского страхования Архангельской области на 2021 год и на плановый период 2022 и 2023 годов.</t>
  </si>
  <si>
    <t>"01" октября 2020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</si>
</sst>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 Cyr"/>
    </font>
    <font>
      <b/>
      <sz val="12"/>
      <color rgb="FF000000"/>
      <name val="Arial Cyr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9">
    <xf numFmtId="0" fontId="0" fillId="0" borderId="0"/>
    <xf numFmtId="0" fontId="4" fillId="0" borderId="2">
      <alignment horizontal="left" vertical="top" wrapText="1"/>
    </xf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2" borderId="0"/>
    <xf numFmtId="0" fontId="4" fillId="0" borderId="2">
      <alignment horizontal="center" vertical="center" wrapText="1"/>
    </xf>
    <xf numFmtId="49" fontId="4" fillId="0" borderId="2">
      <alignment horizontal="center" vertical="top" shrinkToFit="1"/>
    </xf>
    <xf numFmtId="0" fontId="4" fillId="0" borderId="0"/>
    <xf numFmtId="0" fontId="4" fillId="0" borderId="2">
      <alignment horizontal="center" vertical="top" wrapText="1"/>
    </xf>
    <xf numFmtId="0" fontId="9" fillId="0" borderId="0"/>
    <xf numFmtId="49" fontId="10" fillId="0" borderId="2">
      <alignment horizontal="left" vertical="top" shrinkToFit="1"/>
    </xf>
    <xf numFmtId="4" fontId="4" fillId="0" borderId="2">
      <alignment horizontal="right" vertical="top" shrinkToFit="1"/>
    </xf>
    <xf numFmtId="4" fontId="10" fillId="3" borderId="2">
      <alignment horizontal="right" vertical="top" shrinkToFit="1"/>
    </xf>
    <xf numFmtId="0" fontId="4" fillId="0" borderId="0">
      <alignment horizontal="left" wrapText="1"/>
    </xf>
    <xf numFmtId="10" fontId="4" fillId="0" borderId="2">
      <alignment horizontal="center" vertical="top" shrinkToFit="1"/>
    </xf>
    <xf numFmtId="10" fontId="10" fillId="3" borderId="2">
      <alignment horizontal="center" vertical="top" shrinkToFit="1"/>
    </xf>
    <xf numFmtId="0" fontId="11" fillId="0" borderId="0">
      <alignment horizontal="center" wrapText="1"/>
    </xf>
    <xf numFmtId="0" fontId="11" fillId="0" borderId="0">
      <alignment horizontal="center"/>
    </xf>
    <xf numFmtId="0" fontId="4" fillId="0" borderId="0">
      <alignment horizontal="right"/>
    </xf>
    <xf numFmtId="0" fontId="8" fillId="0" borderId="0"/>
    <xf numFmtId="4" fontId="10" fillId="4" borderId="2">
      <alignment horizontal="right" vertical="top" shrinkToFit="1"/>
    </xf>
    <xf numFmtId="10" fontId="10" fillId="4" borderId="2">
      <alignment horizontal="center" vertical="top" shrinkToFit="1"/>
    </xf>
    <xf numFmtId="49" fontId="12" fillId="0" borderId="2">
      <alignment horizontal="center"/>
    </xf>
    <xf numFmtId="0" fontId="13" fillId="0" borderId="0"/>
    <xf numFmtId="0" fontId="7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 applyProtection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Fill="1" applyAlignment="1">
      <alignment horizontal="left"/>
    </xf>
    <xf numFmtId="3" fontId="2" fillId="0" borderId="0" xfId="0" applyNumberFormat="1" applyFont="1"/>
    <xf numFmtId="16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2" fontId="15" fillId="0" borderId="1" xfId="1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/>
    <xf numFmtId="0" fontId="6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 vertical="top" wrapText="1"/>
    </xf>
    <xf numFmtId="0" fontId="2" fillId="0" borderId="0" xfId="0" applyFont="1" applyBorder="1"/>
    <xf numFmtId="164" fontId="2" fillId="0" borderId="0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/>
    </xf>
  </cellXfs>
  <cellStyles count="29">
    <cellStyle name="br" xfId="2"/>
    <cellStyle name="col" xfId="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1"/>
    <cellStyle name="xl38" xfId="23"/>
    <cellStyle name="xl39" xfId="24"/>
    <cellStyle name="xl52" xfId="25"/>
    <cellStyle name="Обычный" xfId="0" builtinId="0"/>
    <cellStyle name="Обычный 2" xfId="26"/>
    <cellStyle name="Обычный 3" xfId="27"/>
    <cellStyle name="Обычный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58"/>
  <sheetViews>
    <sheetView tabSelected="1" zoomScale="82" zoomScaleNormal="82" workbookViewId="0">
      <pane ySplit="11" topLeftCell="A45" activePane="bottomLeft" state="frozen"/>
      <selection pane="bottomLeft" activeCell="A59" sqref="A59"/>
    </sheetView>
  </sheetViews>
  <sheetFormatPr defaultRowHeight="15.75"/>
  <cols>
    <col min="1" max="1" width="7.42578125" style="1" customWidth="1"/>
    <col min="2" max="2" width="22.42578125" style="1" customWidth="1"/>
    <col min="3" max="3" width="26.5703125" style="1" customWidth="1"/>
    <col min="4" max="4" width="41.5703125" style="1" customWidth="1"/>
    <col min="5" max="5" width="21" style="1" customWidth="1"/>
    <col min="6" max="9" width="9.7109375" style="1" hidden="1" customWidth="1"/>
    <col min="10" max="10" width="13.85546875" style="2" customWidth="1"/>
    <col min="11" max="11" width="15.28515625" style="2" customWidth="1"/>
    <col min="12" max="12" width="16.42578125" style="2" customWidth="1"/>
    <col min="13" max="15" width="13.7109375" style="2" customWidth="1"/>
    <col min="16" max="16" width="30.7109375" style="1" customWidth="1"/>
    <col min="17" max="16384" width="9.140625" style="1"/>
  </cols>
  <sheetData>
    <row r="2" spans="1:16" ht="57.75" customHeight="1">
      <c r="A2" s="34" t="s">
        <v>76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6" ht="12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5" spans="1:16" ht="57" customHeight="1">
      <c r="A5" s="37" t="s">
        <v>19</v>
      </c>
      <c r="B5" s="37"/>
      <c r="C5" s="37"/>
      <c r="D5" s="21" t="s">
        <v>20</v>
      </c>
      <c r="E5" s="22"/>
      <c r="F5" s="22"/>
      <c r="G5" s="22"/>
      <c r="H5" s="22"/>
      <c r="I5" s="22"/>
      <c r="J5" s="22"/>
      <c r="K5" s="22"/>
      <c r="L5" s="22"/>
      <c r="M5" s="17"/>
      <c r="N5" s="17"/>
      <c r="O5" s="17"/>
    </row>
    <row r="6" spans="1:16" ht="18.75">
      <c r="A6" s="11" t="s">
        <v>0</v>
      </c>
      <c r="B6" s="11"/>
      <c r="C6" s="12"/>
      <c r="D6" s="23" t="s">
        <v>18</v>
      </c>
      <c r="E6" s="24"/>
      <c r="F6" s="24"/>
      <c r="G6" s="24"/>
      <c r="H6" s="24"/>
      <c r="I6" s="24"/>
      <c r="J6" s="24"/>
      <c r="K6" s="24"/>
      <c r="L6" s="24"/>
      <c r="M6" s="17"/>
      <c r="N6" s="17"/>
      <c r="O6" s="17"/>
    </row>
    <row r="7" spans="1:16" ht="21" customHeight="1">
      <c r="A7" s="11" t="s">
        <v>13</v>
      </c>
      <c r="B7" s="11"/>
      <c r="C7" s="12"/>
      <c r="D7" s="11" t="s">
        <v>21</v>
      </c>
    </row>
    <row r="9" spans="1:16" ht="36.75" customHeight="1">
      <c r="A9" s="38" t="s">
        <v>1</v>
      </c>
      <c r="B9" s="40" t="s">
        <v>17</v>
      </c>
      <c r="C9" s="42" t="s">
        <v>14</v>
      </c>
      <c r="D9" s="42"/>
      <c r="E9" s="38" t="s">
        <v>2</v>
      </c>
      <c r="F9" s="43" t="s">
        <v>3</v>
      </c>
      <c r="G9" s="44"/>
      <c r="H9" s="44"/>
      <c r="I9" s="45"/>
      <c r="J9" s="40" t="s">
        <v>77</v>
      </c>
      <c r="K9" s="40" t="s">
        <v>78</v>
      </c>
      <c r="L9" s="40" t="s">
        <v>79</v>
      </c>
      <c r="M9" s="49" t="s">
        <v>4</v>
      </c>
      <c r="N9" s="50"/>
      <c r="O9" s="51"/>
    </row>
    <row r="10" spans="1:16" ht="90.75" customHeight="1">
      <c r="A10" s="39"/>
      <c r="B10" s="41"/>
      <c r="C10" s="15" t="s">
        <v>15</v>
      </c>
      <c r="D10" s="15" t="s">
        <v>16</v>
      </c>
      <c r="E10" s="39"/>
      <c r="F10" s="15" t="s">
        <v>5</v>
      </c>
      <c r="G10" s="15" t="s">
        <v>6</v>
      </c>
      <c r="H10" s="15" t="s">
        <v>7</v>
      </c>
      <c r="I10" s="15" t="s">
        <v>8</v>
      </c>
      <c r="J10" s="41"/>
      <c r="K10" s="41"/>
      <c r="L10" s="41"/>
      <c r="M10" s="3" t="s">
        <v>80</v>
      </c>
      <c r="N10" s="3" t="s">
        <v>81</v>
      </c>
      <c r="O10" s="3" t="s">
        <v>82</v>
      </c>
    </row>
    <row r="11" spans="1:16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/>
      <c r="G11" s="15"/>
      <c r="H11" s="15"/>
      <c r="I11" s="15"/>
      <c r="J11" s="3">
        <v>6</v>
      </c>
      <c r="K11" s="3">
        <v>7</v>
      </c>
      <c r="L11" s="3">
        <v>8</v>
      </c>
      <c r="M11" s="3">
        <v>9</v>
      </c>
      <c r="N11" s="3">
        <v>10</v>
      </c>
      <c r="O11" s="3">
        <v>11</v>
      </c>
    </row>
    <row r="12" spans="1:16" ht="94.5">
      <c r="A12" s="15"/>
      <c r="B12" s="4" t="s">
        <v>9</v>
      </c>
      <c r="C12" s="6" t="s">
        <v>43</v>
      </c>
      <c r="D12" s="6"/>
      <c r="E12" s="6" t="s">
        <v>20</v>
      </c>
      <c r="F12" s="15"/>
      <c r="G12" s="15"/>
      <c r="H12" s="15"/>
      <c r="I12" s="15"/>
      <c r="J12" s="19">
        <f t="shared" ref="J12:O12" si="0">J13+J17+J26</f>
        <v>43383.700000000004</v>
      </c>
      <c r="K12" s="19">
        <f t="shared" si="0"/>
        <v>33355.699999999997</v>
      </c>
      <c r="L12" s="19">
        <f t="shared" si="0"/>
        <v>61433.8</v>
      </c>
      <c r="M12" s="19">
        <f t="shared" si="0"/>
        <v>48562.7</v>
      </c>
      <c r="N12" s="19">
        <f t="shared" si="0"/>
        <v>50505.2</v>
      </c>
      <c r="O12" s="19">
        <f t="shared" si="0"/>
        <v>52525.5</v>
      </c>
      <c r="P12" s="13"/>
    </row>
    <row r="13" spans="1:16" ht="94.5">
      <c r="A13" s="15"/>
      <c r="B13" s="4" t="s">
        <v>10</v>
      </c>
      <c r="C13" s="6" t="s">
        <v>25</v>
      </c>
      <c r="D13" s="6"/>
      <c r="E13" s="6" t="s">
        <v>20</v>
      </c>
      <c r="F13" s="15"/>
      <c r="G13" s="15"/>
      <c r="H13" s="15"/>
      <c r="I13" s="15"/>
      <c r="J13" s="19">
        <f>J14</f>
        <v>183.2</v>
      </c>
      <c r="K13" s="19">
        <f t="shared" ref="K13:O15" si="1">K14</f>
        <v>218.2</v>
      </c>
      <c r="L13" s="19">
        <f t="shared" si="1"/>
        <v>225.5</v>
      </c>
      <c r="M13" s="19">
        <f t="shared" si="1"/>
        <v>0</v>
      </c>
      <c r="N13" s="19">
        <f t="shared" si="1"/>
        <v>0</v>
      </c>
      <c r="O13" s="19">
        <f t="shared" si="1"/>
        <v>0</v>
      </c>
    </row>
    <row r="14" spans="1:16" ht="94.5">
      <c r="A14" s="15"/>
      <c r="B14" s="6" t="s">
        <v>59</v>
      </c>
      <c r="C14" s="6" t="s">
        <v>69</v>
      </c>
      <c r="D14" s="6"/>
      <c r="E14" s="6" t="s">
        <v>20</v>
      </c>
      <c r="F14" s="15"/>
      <c r="G14" s="15"/>
      <c r="H14" s="15"/>
      <c r="I14" s="15"/>
      <c r="J14" s="19">
        <f>J15</f>
        <v>183.2</v>
      </c>
      <c r="K14" s="19">
        <f t="shared" si="1"/>
        <v>218.2</v>
      </c>
      <c r="L14" s="19">
        <f t="shared" si="1"/>
        <v>225.5</v>
      </c>
      <c r="M14" s="19">
        <f t="shared" si="1"/>
        <v>0</v>
      </c>
      <c r="N14" s="19">
        <f t="shared" si="1"/>
        <v>0</v>
      </c>
      <c r="O14" s="19">
        <f t="shared" si="1"/>
        <v>0</v>
      </c>
    </row>
    <row r="15" spans="1:16" ht="94.5">
      <c r="A15" s="15"/>
      <c r="B15" s="6" t="s">
        <v>60</v>
      </c>
      <c r="C15" s="6" t="s">
        <v>70</v>
      </c>
      <c r="D15" s="6"/>
      <c r="E15" s="6" t="s">
        <v>20</v>
      </c>
      <c r="F15" s="15"/>
      <c r="G15" s="15"/>
      <c r="H15" s="15"/>
      <c r="I15" s="15"/>
      <c r="J15" s="19">
        <f>J16</f>
        <v>183.2</v>
      </c>
      <c r="K15" s="19">
        <f t="shared" si="1"/>
        <v>218.2</v>
      </c>
      <c r="L15" s="19">
        <f t="shared" si="1"/>
        <v>225.5</v>
      </c>
      <c r="M15" s="19">
        <f t="shared" si="1"/>
        <v>0</v>
      </c>
      <c r="N15" s="19">
        <f t="shared" si="1"/>
        <v>0</v>
      </c>
      <c r="O15" s="19">
        <f t="shared" si="1"/>
        <v>0</v>
      </c>
    </row>
    <row r="16" spans="1:16" ht="94.5">
      <c r="A16" s="15"/>
      <c r="B16" s="4"/>
      <c r="C16" s="6" t="s">
        <v>23</v>
      </c>
      <c r="D16" s="6" t="s">
        <v>22</v>
      </c>
      <c r="E16" s="6" t="s">
        <v>20</v>
      </c>
      <c r="F16" s="15">
        <v>85</v>
      </c>
      <c r="G16" s="15"/>
      <c r="H16" s="15"/>
      <c r="I16" s="15"/>
      <c r="J16" s="19">
        <v>183.2</v>
      </c>
      <c r="K16" s="19">
        <v>218.2</v>
      </c>
      <c r="L16" s="19">
        <v>225.5</v>
      </c>
      <c r="M16" s="19">
        <v>0</v>
      </c>
      <c r="N16" s="19">
        <v>0</v>
      </c>
      <c r="O16" s="19">
        <v>0</v>
      </c>
    </row>
    <row r="17" spans="1:15" ht="94.5">
      <c r="A17" s="15"/>
      <c r="B17" s="4" t="s">
        <v>11</v>
      </c>
      <c r="C17" s="6" t="s">
        <v>24</v>
      </c>
      <c r="D17" s="6"/>
      <c r="E17" s="6" t="s">
        <v>20</v>
      </c>
      <c r="F17" s="15"/>
      <c r="G17" s="15"/>
      <c r="H17" s="15"/>
      <c r="I17" s="15"/>
      <c r="J17" s="19">
        <f t="shared" ref="J17:O17" si="2">J18+J20+J22+J24</f>
        <v>7362.2</v>
      </c>
      <c r="K17" s="19">
        <f t="shared" si="2"/>
        <v>7629.5</v>
      </c>
      <c r="L17" s="19">
        <f t="shared" si="2"/>
        <v>11455.4</v>
      </c>
      <c r="M17" s="19">
        <f t="shared" si="2"/>
        <v>6763</v>
      </c>
      <c r="N17" s="19">
        <f t="shared" si="2"/>
        <v>7033.5</v>
      </c>
      <c r="O17" s="19">
        <f t="shared" si="2"/>
        <v>7314.9</v>
      </c>
    </row>
    <row r="18" spans="1:15" ht="268.5" customHeight="1">
      <c r="A18" s="31"/>
      <c r="B18" s="6" t="s">
        <v>102</v>
      </c>
      <c r="C18" s="6" t="s">
        <v>73</v>
      </c>
      <c r="D18" s="6"/>
      <c r="E18" s="6" t="s">
        <v>20</v>
      </c>
      <c r="F18" s="31"/>
      <c r="G18" s="31"/>
      <c r="H18" s="31"/>
      <c r="I18" s="31"/>
      <c r="J18" s="19">
        <f>J19</f>
        <v>4667.5</v>
      </c>
      <c r="K18" s="19">
        <f t="shared" ref="K18:O18" si="3">K19</f>
        <v>872.7</v>
      </c>
      <c r="L18" s="19">
        <f t="shared" si="3"/>
        <v>1776.3</v>
      </c>
      <c r="M18" s="19">
        <f t="shared" si="3"/>
        <v>3698.7</v>
      </c>
      <c r="N18" s="19">
        <f t="shared" si="3"/>
        <v>3846.6</v>
      </c>
      <c r="O18" s="19">
        <f t="shared" si="3"/>
        <v>4000.5</v>
      </c>
    </row>
    <row r="19" spans="1:15" ht="110.25">
      <c r="A19" s="31"/>
      <c r="B19" s="6"/>
      <c r="C19" s="6" t="s">
        <v>75</v>
      </c>
      <c r="D19" s="6" t="s">
        <v>74</v>
      </c>
      <c r="E19" s="6" t="s">
        <v>20</v>
      </c>
      <c r="F19" s="31"/>
      <c r="G19" s="31"/>
      <c r="H19" s="31"/>
      <c r="I19" s="31"/>
      <c r="J19" s="19">
        <v>4667.5</v>
      </c>
      <c r="K19" s="19">
        <v>872.7</v>
      </c>
      <c r="L19" s="19">
        <v>1776.3</v>
      </c>
      <c r="M19" s="19">
        <v>3698.7</v>
      </c>
      <c r="N19" s="19">
        <v>3846.6</v>
      </c>
      <c r="O19" s="19">
        <v>4000.5</v>
      </c>
    </row>
    <row r="20" spans="1:15" ht="141" customHeight="1">
      <c r="A20" s="15"/>
      <c r="B20" s="33" t="s">
        <v>84</v>
      </c>
      <c r="C20" s="6" t="s">
        <v>83</v>
      </c>
      <c r="D20" s="6"/>
      <c r="E20" s="6" t="s">
        <v>20</v>
      </c>
      <c r="F20" s="15"/>
      <c r="G20" s="15"/>
      <c r="H20" s="15"/>
      <c r="I20" s="15"/>
      <c r="J20" s="19">
        <f>J21</f>
        <v>2.5</v>
      </c>
      <c r="K20" s="19">
        <f t="shared" ref="K20:O20" si="4">K21</f>
        <v>1695.7</v>
      </c>
      <c r="L20" s="19">
        <f t="shared" si="4"/>
        <v>2014.2</v>
      </c>
      <c r="M20" s="19">
        <f t="shared" si="4"/>
        <v>0</v>
      </c>
      <c r="N20" s="19">
        <f t="shared" si="4"/>
        <v>0</v>
      </c>
      <c r="O20" s="19">
        <f t="shared" si="4"/>
        <v>0</v>
      </c>
    </row>
    <row r="21" spans="1:15" ht="93" customHeight="1">
      <c r="A21" s="8"/>
      <c r="B21" s="7"/>
      <c r="C21" s="6" t="s">
        <v>85</v>
      </c>
      <c r="D21" s="33" t="s">
        <v>86</v>
      </c>
      <c r="E21" s="6" t="s">
        <v>20</v>
      </c>
      <c r="F21" s="15"/>
      <c r="G21" s="9"/>
      <c r="H21" s="9"/>
      <c r="I21" s="9"/>
      <c r="J21" s="19">
        <v>2.5</v>
      </c>
      <c r="K21" s="19">
        <v>1695.7</v>
      </c>
      <c r="L21" s="19">
        <v>2014.2</v>
      </c>
      <c r="M21" s="19">
        <v>0</v>
      </c>
      <c r="N21" s="14">
        <v>0</v>
      </c>
      <c r="O21" s="14">
        <v>0</v>
      </c>
    </row>
    <row r="22" spans="1:15" ht="266.25" customHeight="1">
      <c r="A22" s="8"/>
      <c r="B22" s="33" t="s">
        <v>88</v>
      </c>
      <c r="C22" s="6" t="s">
        <v>87</v>
      </c>
      <c r="D22" s="6"/>
      <c r="E22" s="6" t="s">
        <v>20</v>
      </c>
      <c r="F22" s="15"/>
      <c r="G22" s="9"/>
      <c r="H22" s="9"/>
      <c r="I22" s="9"/>
      <c r="J22" s="19">
        <f>J23</f>
        <v>2234.4</v>
      </c>
      <c r="K22" s="19">
        <f t="shared" ref="K22:O22" si="5">K23</f>
        <v>1883.3</v>
      </c>
      <c r="L22" s="19">
        <f t="shared" si="5"/>
        <v>4134.7</v>
      </c>
      <c r="M22" s="19">
        <f t="shared" si="5"/>
        <v>3064.3</v>
      </c>
      <c r="N22" s="19">
        <f t="shared" si="5"/>
        <v>3186.9</v>
      </c>
      <c r="O22" s="19">
        <f t="shared" si="5"/>
        <v>3314.4</v>
      </c>
    </row>
    <row r="23" spans="1:15" ht="111" customHeight="1">
      <c r="A23" s="8"/>
      <c r="B23" s="7"/>
      <c r="C23" s="6" t="s">
        <v>89</v>
      </c>
      <c r="D23" s="33" t="s">
        <v>90</v>
      </c>
      <c r="E23" s="6" t="s">
        <v>20</v>
      </c>
      <c r="F23" s="15"/>
      <c r="G23" s="9"/>
      <c r="H23" s="9"/>
      <c r="I23" s="9"/>
      <c r="J23" s="19">
        <v>2234.4</v>
      </c>
      <c r="K23" s="19">
        <v>1883.3</v>
      </c>
      <c r="L23" s="19">
        <v>4134.7</v>
      </c>
      <c r="M23" s="19">
        <v>3064.3</v>
      </c>
      <c r="N23" s="14">
        <v>3186.9</v>
      </c>
      <c r="O23" s="14">
        <v>3314.4</v>
      </c>
    </row>
    <row r="24" spans="1:15" ht="218.25" customHeight="1">
      <c r="A24" s="8"/>
      <c r="B24" s="28" t="s">
        <v>92</v>
      </c>
      <c r="C24" s="6" t="s">
        <v>91</v>
      </c>
      <c r="D24" s="6"/>
      <c r="E24" s="6" t="s">
        <v>20</v>
      </c>
      <c r="F24" s="15"/>
      <c r="G24" s="9"/>
      <c r="H24" s="9"/>
      <c r="I24" s="9"/>
      <c r="J24" s="19">
        <f>J25</f>
        <v>457.8</v>
      </c>
      <c r="K24" s="19">
        <f t="shared" ref="K24:O24" si="6">K25</f>
        <v>3177.8</v>
      </c>
      <c r="L24" s="19">
        <f t="shared" si="6"/>
        <v>3530.2</v>
      </c>
      <c r="M24" s="19">
        <f t="shared" si="6"/>
        <v>0</v>
      </c>
      <c r="N24" s="19">
        <f t="shared" si="6"/>
        <v>0</v>
      </c>
      <c r="O24" s="19">
        <f t="shared" si="6"/>
        <v>0</v>
      </c>
    </row>
    <row r="25" spans="1:15" ht="110.25" customHeight="1">
      <c r="A25" s="8"/>
      <c r="B25" s="7"/>
      <c r="C25" s="6" t="s">
        <v>93</v>
      </c>
      <c r="D25" s="33" t="s">
        <v>94</v>
      </c>
      <c r="E25" s="6" t="s">
        <v>20</v>
      </c>
      <c r="F25" s="15"/>
      <c r="G25" s="9"/>
      <c r="H25" s="9"/>
      <c r="I25" s="9"/>
      <c r="J25" s="19">
        <v>457.8</v>
      </c>
      <c r="K25" s="19">
        <v>3177.8</v>
      </c>
      <c r="L25" s="19">
        <v>3530.2</v>
      </c>
      <c r="M25" s="19">
        <v>0</v>
      </c>
      <c r="N25" s="14">
        <v>0</v>
      </c>
      <c r="O25" s="14">
        <v>0</v>
      </c>
    </row>
    <row r="26" spans="1:15" ht="94.5">
      <c r="A26" s="8"/>
      <c r="B26" s="18" t="s">
        <v>12</v>
      </c>
      <c r="C26" s="6" t="s">
        <v>26</v>
      </c>
      <c r="D26" s="6"/>
      <c r="E26" s="6" t="s">
        <v>20</v>
      </c>
      <c r="F26" s="15"/>
      <c r="G26" s="9"/>
      <c r="H26" s="9"/>
      <c r="I26" s="9"/>
      <c r="J26" s="19">
        <f t="shared" ref="J26:O26" si="7">J27</f>
        <v>35838.300000000003</v>
      </c>
      <c r="K26" s="19">
        <f t="shared" si="7"/>
        <v>25508</v>
      </c>
      <c r="L26" s="19">
        <f t="shared" si="7"/>
        <v>49752.9</v>
      </c>
      <c r="M26" s="19">
        <f t="shared" si="7"/>
        <v>41799.699999999997</v>
      </c>
      <c r="N26" s="19">
        <f t="shared" si="7"/>
        <v>43471.7</v>
      </c>
      <c r="O26" s="19">
        <f t="shared" si="7"/>
        <v>45210.6</v>
      </c>
    </row>
    <row r="27" spans="1:15" ht="94.5">
      <c r="A27" s="8"/>
      <c r="B27" s="7" t="s">
        <v>61</v>
      </c>
      <c r="C27" s="6" t="s">
        <v>62</v>
      </c>
      <c r="D27" s="6"/>
      <c r="E27" s="6" t="s">
        <v>20</v>
      </c>
      <c r="F27" s="15"/>
      <c r="G27" s="9"/>
      <c r="H27" s="9"/>
      <c r="I27" s="9"/>
      <c r="J27" s="19">
        <f>J28</f>
        <v>35838.300000000003</v>
      </c>
      <c r="K27" s="19">
        <f t="shared" ref="K27:O27" si="8">K28</f>
        <v>25508</v>
      </c>
      <c r="L27" s="19">
        <f t="shared" si="8"/>
        <v>49752.9</v>
      </c>
      <c r="M27" s="19">
        <f t="shared" si="8"/>
        <v>41799.699999999997</v>
      </c>
      <c r="N27" s="19">
        <f t="shared" si="8"/>
        <v>43471.7</v>
      </c>
      <c r="O27" s="19">
        <f t="shared" si="8"/>
        <v>45210.6</v>
      </c>
    </row>
    <row r="28" spans="1:15" ht="94.5">
      <c r="A28" s="8"/>
      <c r="B28" s="7"/>
      <c r="C28" s="6" t="s">
        <v>27</v>
      </c>
      <c r="D28" s="6" t="s">
        <v>28</v>
      </c>
      <c r="E28" s="6" t="s">
        <v>20</v>
      </c>
      <c r="F28" s="15"/>
      <c r="G28" s="9"/>
      <c r="H28" s="9"/>
      <c r="I28" s="9"/>
      <c r="J28" s="19">
        <v>35838.300000000003</v>
      </c>
      <c r="K28" s="19">
        <v>25508</v>
      </c>
      <c r="L28" s="19">
        <v>49752.9</v>
      </c>
      <c r="M28" s="19">
        <v>41799.699999999997</v>
      </c>
      <c r="N28" s="14">
        <v>43471.7</v>
      </c>
      <c r="O28" s="14">
        <v>45210.6</v>
      </c>
    </row>
    <row r="29" spans="1:15" ht="94.5">
      <c r="A29" s="8"/>
      <c r="B29" s="18" t="s">
        <v>29</v>
      </c>
      <c r="C29" s="6" t="s">
        <v>30</v>
      </c>
      <c r="D29" s="6"/>
      <c r="E29" s="6" t="s">
        <v>20</v>
      </c>
      <c r="F29" s="15"/>
      <c r="G29" s="9"/>
      <c r="H29" s="9"/>
      <c r="I29" s="9"/>
      <c r="J29" s="19">
        <f>J30+J37+J42</f>
        <v>24076602.200000003</v>
      </c>
      <c r="K29" s="19">
        <f t="shared" ref="K29:O29" si="9">K30+K37+K42</f>
        <v>12105041.9</v>
      </c>
      <c r="L29" s="19">
        <f t="shared" si="9"/>
        <v>24304835.099999998</v>
      </c>
      <c r="M29" s="19">
        <f t="shared" si="9"/>
        <v>24455408.800000001</v>
      </c>
      <c r="N29" s="19">
        <f t="shared" si="9"/>
        <v>25608389.699999999</v>
      </c>
      <c r="O29" s="19">
        <f t="shared" si="9"/>
        <v>27046708.199999999</v>
      </c>
    </row>
    <row r="30" spans="1:15" ht="110.25">
      <c r="A30" s="8"/>
      <c r="B30" s="4" t="s">
        <v>31</v>
      </c>
      <c r="C30" s="6" t="s">
        <v>32</v>
      </c>
      <c r="D30" s="6"/>
      <c r="E30" s="6" t="s">
        <v>20</v>
      </c>
      <c r="F30" s="9"/>
      <c r="G30" s="9"/>
      <c r="H30" s="9"/>
      <c r="I30" s="9"/>
      <c r="J30" s="19">
        <f>J31</f>
        <v>24185172.300000001</v>
      </c>
      <c r="K30" s="19">
        <f t="shared" ref="K30:O30" si="10">K31</f>
        <v>12219213.5</v>
      </c>
      <c r="L30" s="19">
        <f t="shared" si="10"/>
        <v>24419016</v>
      </c>
      <c r="M30" s="19">
        <f t="shared" si="10"/>
        <v>24455408.800000001</v>
      </c>
      <c r="N30" s="19">
        <f t="shared" si="10"/>
        <v>25608389.699999999</v>
      </c>
      <c r="O30" s="19">
        <f t="shared" si="10"/>
        <v>27046708.199999999</v>
      </c>
    </row>
    <row r="31" spans="1:15" ht="110.25">
      <c r="A31" s="8"/>
      <c r="B31" s="6" t="s">
        <v>63</v>
      </c>
      <c r="C31" s="6" t="s">
        <v>71</v>
      </c>
      <c r="D31" s="6"/>
      <c r="E31" s="6" t="s">
        <v>20</v>
      </c>
      <c r="F31" s="9"/>
      <c r="G31" s="9"/>
      <c r="H31" s="9"/>
      <c r="I31" s="9"/>
      <c r="J31" s="19">
        <f>J32+J33+J34+J35</f>
        <v>24185172.300000001</v>
      </c>
      <c r="K31" s="19">
        <f t="shared" ref="K31:O31" si="11">K32+K33+K34+K35</f>
        <v>12219213.5</v>
      </c>
      <c r="L31" s="19">
        <f t="shared" si="11"/>
        <v>24419016</v>
      </c>
      <c r="M31" s="19">
        <f t="shared" si="11"/>
        <v>24455408.800000001</v>
      </c>
      <c r="N31" s="19">
        <f t="shared" si="11"/>
        <v>25608389.699999999</v>
      </c>
      <c r="O31" s="19">
        <f t="shared" si="11"/>
        <v>27046708.199999999</v>
      </c>
    </row>
    <row r="32" spans="1:15" ht="95.25" customHeight="1">
      <c r="A32" s="8"/>
      <c r="B32" s="4"/>
      <c r="C32" s="6" t="s">
        <v>44</v>
      </c>
      <c r="D32" s="6" t="s">
        <v>33</v>
      </c>
      <c r="E32" s="6" t="s">
        <v>20</v>
      </c>
      <c r="F32" s="9"/>
      <c r="G32" s="9"/>
      <c r="H32" s="9"/>
      <c r="I32" s="9"/>
      <c r="J32" s="19">
        <v>23857894.5</v>
      </c>
      <c r="K32" s="19">
        <v>11928947.4</v>
      </c>
      <c r="L32" s="19">
        <v>23857894.5</v>
      </c>
      <c r="M32" s="14">
        <v>24070905.5</v>
      </c>
      <c r="N32" s="14">
        <v>25208506.300000001</v>
      </c>
      <c r="O32" s="14">
        <v>26630829.5</v>
      </c>
    </row>
    <row r="33" spans="1:15" ht="111.75" customHeight="1">
      <c r="A33" s="8"/>
      <c r="B33" s="4"/>
      <c r="C33" s="6" t="s">
        <v>95</v>
      </c>
      <c r="D33" s="28" t="s">
        <v>96</v>
      </c>
      <c r="E33" s="6" t="s">
        <v>20</v>
      </c>
      <c r="F33" s="9"/>
      <c r="G33" s="9"/>
      <c r="H33" s="9"/>
      <c r="I33" s="9"/>
      <c r="J33" s="19">
        <v>0</v>
      </c>
      <c r="K33" s="19">
        <v>87903</v>
      </c>
      <c r="L33" s="19">
        <v>175806.2</v>
      </c>
      <c r="M33" s="14">
        <v>0</v>
      </c>
      <c r="N33" s="14">
        <v>0</v>
      </c>
      <c r="O33" s="14">
        <v>0</v>
      </c>
    </row>
    <row r="34" spans="1:15" ht="156" customHeight="1">
      <c r="A34" s="8"/>
      <c r="B34" s="4"/>
      <c r="C34" s="6" t="s">
        <v>97</v>
      </c>
      <c r="D34" s="28" t="s">
        <v>98</v>
      </c>
      <c r="E34" s="6" t="s">
        <v>20</v>
      </c>
      <c r="F34" s="9"/>
      <c r="G34" s="9"/>
      <c r="H34" s="9"/>
      <c r="I34" s="9"/>
      <c r="J34" s="19">
        <v>0</v>
      </c>
      <c r="K34" s="19">
        <v>7265.4</v>
      </c>
      <c r="L34" s="19">
        <v>14531</v>
      </c>
      <c r="M34" s="14">
        <v>0</v>
      </c>
      <c r="N34" s="14">
        <v>0</v>
      </c>
      <c r="O34" s="14">
        <v>0</v>
      </c>
    </row>
    <row r="35" spans="1:15" ht="94.5" customHeight="1">
      <c r="A35" s="8"/>
      <c r="B35" s="6" t="s">
        <v>64</v>
      </c>
      <c r="C35" s="6" t="s">
        <v>65</v>
      </c>
      <c r="D35" s="6"/>
      <c r="E35" s="6" t="s">
        <v>20</v>
      </c>
      <c r="F35" s="9"/>
      <c r="G35" s="9"/>
      <c r="H35" s="9"/>
      <c r="I35" s="9"/>
      <c r="J35" s="19">
        <f>J36</f>
        <v>327277.8</v>
      </c>
      <c r="K35" s="19">
        <f t="shared" ref="K35:O35" si="12">K36</f>
        <v>195097.7</v>
      </c>
      <c r="L35" s="19">
        <f t="shared" si="12"/>
        <v>370784.3</v>
      </c>
      <c r="M35" s="19">
        <f t="shared" si="12"/>
        <v>384503.3</v>
      </c>
      <c r="N35" s="19">
        <f t="shared" si="12"/>
        <v>399883.4</v>
      </c>
      <c r="O35" s="19">
        <f t="shared" si="12"/>
        <v>415878.7</v>
      </c>
    </row>
    <row r="36" spans="1:15" ht="65.25" customHeight="1">
      <c r="A36" s="8"/>
      <c r="B36" s="4"/>
      <c r="C36" s="6" t="s">
        <v>45</v>
      </c>
      <c r="D36" s="6" t="s">
        <v>34</v>
      </c>
      <c r="E36" s="6" t="s">
        <v>20</v>
      </c>
      <c r="F36" s="9"/>
      <c r="G36" s="9"/>
      <c r="H36" s="9"/>
      <c r="I36" s="9"/>
      <c r="J36" s="19">
        <v>327277.8</v>
      </c>
      <c r="K36" s="19">
        <v>195097.7</v>
      </c>
      <c r="L36" s="19">
        <v>370784.3</v>
      </c>
      <c r="M36" s="14">
        <v>384503.3</v>
      </c>
      <c r="N36" s="14">
        <v>399883.4</v>
      </c>
      <c r="O36" s="14">
        <v>415878.7</v>
      </c>
    </row>
    <row r="37" spans="1:15" ht="171.75" customHeight="1">
      <c r="A37" s="8"/>
      <c r="B37" s="4" t="s">
        <v>99</v>
      </c>
      <c r="C37" s="6" t="s">
        <v>35</v>
      </c>
      <c r="D37" s="6"/>
      <c r="E37" s="6" t="s">
        <v>20</v>
      </c>
      <c r="F37" s="9"/>
      <c r="G37" s="9"/>
      <c r="H37" s="9"/>
      <c r="I37" s="9"/>
      <c r="J37" s="19">
        <f>J38</f>
        <v>438.6</v>
      </c>
      <c r="K37" s="19">
        <f t="shared" ref="K37:O38" si="13">K38</f>
        <v>2250.3999999999996</v>
      </c>
      <c r="L37" s="19">
        <f t="shared" si="13"/>
        <v>3086.8999999999996</v>
      </c>
      <c r="M37" s="19">
        <f t="shared" si="13"/>
        <v>0</v>
      </c>
      <c r="N37" s="19">
        <f t="shared" si="13"/>
        <v>0</v>
      </c>
      <c r="O37" s="19">
        <f t="shared" si="13"/>
        <v>0</v>
      </c>
    </row>
    <row r="38" spans="1:15" ht="252" customHeight="1">
      <c r="A38" s="8"/>
      <c r="B38" s="28" t="s">
        <v>100</v>
      </c>
      <c r="C38" s="6" t="s">
        <v>66</v>
      </c>
      <c r="D38" s="6"/>
      <c r="E38" s="6" t="s">
        <v>20</v>
      </c>
      <c r="F38" s="9"/>
      <c r="G38" s="9"/>
      <c r="H38" s="9"/>
      <c r="I38" s="9"/>
      <c r="J38" s="19">
        <f>J39</f>
        <v>438.6</v>
      </c>
      <c r="K38" s="19">
        <f t="shared" si="13"/>
        <v>2250.3999999999996</v>
      </c>
      <c r="L38" s="19">
        <f t="shared" si="13"/>
        <v>3086.8999999999996</v>
      </c>
      <c r="M38" s="19">
        <f t="shared" si="13"/>
        <v>0</v>
      </c>
      <c r="N38" s="19">
        <f t="shared" si="13"/>
        <v>0</v>
      </c>
      <c r="O38" s="19">
        <f t="shared" si="13"/>
        <v>0</v>
      </c>
    </row>
    <row r="39" spans="1:15" ht="173.25" customHeight="1">
      <c r="A39" s="8"/>
      <c r="B39" s="28" t="s">
        <v>37</v>
      </c>
      <c r="C39" s="6" t="s">
        <v>67</v>
      </c>
      <c r="D39" s="6"/>
      <c r="E39" s="6" t="s">
        <v>20</v>
      </c>
      <c r="F39" s="9"/>
      <c r="G39" s="9"/>
      <c r="H39" s="9"/>
      <c r="I39" s="9"/>
      <c r="J39" s="19">
        <f>J40+J41</f>
        <v>438.6</v>
      </c>
      <c r="K39" s="19">
        <f t="shared" ref="K39:O39" si="14">K40+K41</f>
        <v>2250.3999999999996</v>
      </c>
      <c r="L39" s="19">
        <f t="shared" si="14"/>
        <v>3086.8999999999996</v>
      </c>
      <c r="M39" s="19">
        <f t="shared" si="14"/>
        <v>0</v>
      </c>
      <c r="N39" s="19">
        <f t="shared" si="14"/>
        <v>0</v>
      </c>
      <c r="O39" s="19">
        <f t="shared" si="14"/>
        <v>0</v>
      </c>
    </row>
    <row r="40" spans="1:15" ht="94.5" customHeight="1">
      <c r="A40" s="8"/>
      <c r="B40" s="5"/>
      <c r="C40" s="6" t="s">
        <v>46</v>
      </c>
      <c r="D40" s="6" t="s">
        <v>36</v>
      </c>
      <c r="E40" s="6" t="s">
        <v>20</v>
      </c>
      <c r="F40" s="15">
        <v>100</v>
      </c>
      <c r="G40" s="9"/>
      <c r="H40" s="9"/>
      <c r="I40" s="9"/>
      <c r="J40" s="19">
        <v>292.60000000000002</v>
      </c>
      <c r="K40" s="19">
        <v>1111.0999999999999</v>
      </c>
      <c r="L40" s="19">
        <v>1947.6</v>
      </c>
      <c r="M40" s="19">
        <v>0</v>
      </c>
      <c r="N40" s="19">
        <v>0</v>
      </c>
      <c r="O40" s="19">
        <v>0</v>
      </c>
    </row>
    <row r="41" spans="1:15" ht="79.5" customHeight="1">
      <c r="A41" s="8"/>
      <c r="B41" s="5"/>
      <c r="C41" s="6" t="s">
        <v>47</v>
      </c>
      <c r="D41" s="6" t="s">
        <v>37</v>
      </c>
      <c r="E41" s="6" t="s">
        <v>20</v>
      </c>
      <c r="F41" s="15"/>
      <c r="G41" s="9"/>
      <c r="H41" s="9"/>
      <c r="I41" s="9"/>
      <c r="J41" s="19">
        <v>146</v>
      </c>
      <c r="K41" s="19">
        <v>1139.3</v>
      </c>
      <c r="L41" s="19">
        <v>1139.3</v>
      </c>
      <c r="M41" s="19">
        <v>0</v>
      </c>
      <c r="N41" s="14">
        <v>0</v>
      </c>
      <c r="O41" s="14">
        <v>0</v>
      </c>
    </row>
    <row r="42" spans="1:15" ht="111" customHeight="1">
      <c r="A42" s="8"/>
      <c r="B42" s="10" t="s">
        <v>38</v>
      </c>
      <c r="C42" s="6" t="s">
        <v>39</v>
      </c>
      <c r="D42" s="6"/>
      <c r="E42" s="6" t="s">
        <v>20</v>
      </c>
      <c r="F42" s="15"/>
      <c r="G42" s="9"/>
      <c r="H42" s="9"/>
      <c r="I42" s="9"/>
      <c r="J42" s="19">
        <f>J43</f>
        <v>-109008.70000000001</v>
      </c>
      <c r="K42" s="19">
        <f t="shared" ref="K42:O42" si="15">K43</f>
        <v>-116422</v>
      </c>
      <c r="L42" s="19">
        <f t="shared" si="15"/>
        <v>-117267.8</v>
      </c>
      <c r="M42" s="19">
        <f t="shared" si="15"/>
        <v>0</v>
      </c>
      <c r="N42" s="19">
        <f t="shared" si="15"/>
        <v>0</v>
      </c>
      <c r="O42" s="19">
        <f t="shared" si="15"/>
        <v>0</v>
      </c>
    </row>
    <row r="43" spans="1:15" ht="174" customHeight="1">
      <c r="A43" s="8"/>
      <c r="B43" s="28" t="s">
        <v>68</v>
      </c>
      <c r="C43" s="6" t="s">
        <v>72</v>
      </c>
      <c r="D43" s="6"/>
      <c r="E43" s="6" t="s">
        <v>20</v>
      </c>
      <c r="F43" s="15"/>
      <c r="G43" s="9"/>
      <c r="H43" s="9"/>
      <c r="I43" s="9"/>
      <c r="J43" s="19">
        <f>J44+J45</f>
        <v>-109008.70000000001</v>
      </c>
      <c r="K43" s="19">
        <f t="shared" ref="K43:O43" si="16">K44+K45</f>
        <v>-116422</v>
      </c>
      <c r="L43" s="19">
        <f t="shared" si="16"/>
        <v>-117267.8</v>
      </c>
      <c r="M43" s="19">
        <f t="shared" si="16"/>
        <v>0</v>
      </c>
      <c r="N43" s="19">
        <f t="shared" si="16"/>
        <v>0</v>
      </c>
      <c r="O43" s="19">
        <f t="shared" si="16"/>
        <v>0</v>
      </c>
    </row>
    <row r="44" spans="1:15" ht="126" customHeight="1">
      <c r="A44" s="8"/>
      <c r="B44" s="5"/>
      <c r="C44" s="6" t="s">
        <v>48</v>
      </c>
      <c r="D44" s="6" t="s">
        <v>40</v>
      </c>
      <c r="E44" s="6" t="s">
        <v>20</v>
      </c>
      <c r="F44" s="15">
        <v>100</v>
      </c>
      <c r="G44" s="9"/>
      <c r="H44" s="9"/>
      <c r="I44" s="9"/>
      <c r="J44" s="19">
        <v>-108716.1</v>
      </c>
      <c r="K44" s="19">
        <v>-115320.2</v>
      </c>
      <c r="L44" s="19">
        <v>-115320.2</v>
      </c>
      <c r="M44" s="19">
        <v>0</v>
      </c>
      <c r="N44" s="19">
        <v>0</v>
      </c>
      <c r="O44" s="19">
        <v>0</v>
      </c>
    </row>
    <row r="45" spans="1:15" ht="111.75" customHeight="1">
      <c r="A45" s="8"/>
      <c r="B45" s="5"/>
      <c r="C45" s="6" t="s">
        <v>49</v>
      </c>
      <c r="D45" s="6" t="s">
        <v>41</v>
      </c>
      <c r="E45" s="6" t="s">
        <v>20</v>
      </c>
      <c r="F45" s="15"/>
      <c r="G45" s="9"/>
      <c r="H45" s="9"/>
      <c r="I45" s="9"/>
      <c r="J45" s="19">
        <v>-292.60000000000002</v>
      </c>
      <c r="K45" s="19">
        <v>-1101.8</v>
      </c>
      <c r="L45" s="19">
        <v>-1947.6</v>
      </c>
      <c r="M45" s="19">
        <v>0</v>
      </c>
      <c r="N45" s="14">
        <v>0</v>
      </c>
      <c r="O45" s="14">
        <v>0</v>
      </c>
    </row>
    <row r="46" spans="1:15">
      <c r="A46" s="8" t="s">
        <v>42</v>
      </c>
      <c r="B46" s="8"/>
      <c r="C46" s="8"/>
      <c r="D46" s="8"/>
      <c r="E46" s="8"/>
      <c r="F46" s="8"/>
      <c r="G46" s="8"/>
      <c r="H46" s="8"/>
      <c r="I46" s="8"/>
      <c r="J46" s="20">
        <f t="shared" ref="J46:O46" si="17">J12+J29</f>
        <v>24119985.900000002</v>
      </c>
      <c r="K46" s="20">
        <f t="shared" si="17"/>
        <v>12138397.6</v>
      </c>
      <c r="L46" s="20">
        <f t="shared" si="17"/>
        <v>24366268.899999999</v>
      </c>
      <c r="M46" s="20">
        <f t="shared" si="17"/>
        <v>24503971.5</v>
      </c>
      <c r="N46" s="20">
        <f t="shared" si="17"/>
        <v>25658894.899999999</v>
      </c>
      <c r="O46" s="20">
        <f t="shared" si="17"/>
        <v>27099233.699999999</v>
      </c>
    </row>
    <row r="47" spans="1:15">
      <c r="A47" s="29"/>
      <c r="B47" s="29"/>
      <c r="C47" s="29"/>
      <c r="D47" s="29"/>
      <c r="E47" s="29"/>
      <c r="F47" s="29"/>
      <c r="G47" s="29"/>
      <c r="H47" s="29"/>
      <c r="I47" s="29"/>
      <c r="J47" s="30"/>
      <c r="K47" s="30"/>
      <c r="L47" s="30"/>
      <c r="M47" s="30"/>
      <c r="N47" s="30"/>
      <c r="O47" s="30"/>
    </row>
    <row r="48" spans="1:15" ht="33.75" customHeight="1">
      <c r="A48" s="48" t="s">
        <v>103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</row>
    <row r="49" spans="1:16" ht="33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</row>
    <row r="50" spans="1:16" ht="32.25" customHeight="1">
      <c r="A50" s="52" t="s">
        <v>58</v>
      </c>
      <c r="B50" s="52"/>
      <c r="C50" s="26" t="s">
        <v>51</v>
      </c>
      <c r="D50" s="16" t="s">
        <v>53</v>
      </c>
      <c r="E50" s="53" t="s">
        <v>56</v>
      </c>
      <c r="F50" s="53"/>
      <c r="G50" s="53"/>
      <c r="H50" s="53"/>
      <c r="I50" s="53"/>
      <c r="J50" s="53"/>
    </row>
    <row r="51" spans="1:16">
      <c r="A51" s="25"/>
      <c r="B51" s="25"/>
      <c r="C51" s="16" t="s">
        <v>52</v>
      </c>
      <c r="D51" s="16" t="s">
        <v>54</v>
      </c>
      <c r="E51" s="46" t="s">
        <v>55</v>
      </c>
      <c r="F51" s="46"/>
      <c r="G51" s="46"/>
      <c r="H51" s="46"/>
      <c r="I51" s="46"/>
      <c r="J51" s="46"/>
    </row>
    <row r="52" spans="1:16" s="2" customFormat="1">
      <c r="A52" s="25"/>
      <c r="B52" s="25"/>
      <c r="C52" s="16"/>
      <c r="D52" s="16"/>
      <c r="E52" s="27"/>
      <c r="F52" s="27"/>
      <c r="G52" s="27"/>
      <c r="H52" s="27"/>
      <c r="I52" s="27"/>
      <c r="J52" s="27"/>
      <c r="P52" s="1"/>
    </row>
    <row r="53" spans="1:16" s="2" customFormat="1">
      <c r="A53" s="25"/>
      <c r="B53" s="25"/>
      <c r="C53" s="16"/>
      <c r="D53" s="16"/>
      <c r="E53" s="27"/>
      <c r="F53" s="27"/>
      <c r="G53" s="27"/>
      <c r="H53" s="27"/>
      <c r="I53" s="27"/>
      <c r="J53" s="27"/>
      <c r="P53" s="1"/>
    </row>
    <row r="54" spans="1:16" s="2" customFormat="1">
      <c r="A54" s="1" t="s">
        <v>50</v>
      </c>
      <c r="B54" s="1"/>
      <c r="C54" s="32" t="s">
        <v>101</v>
      </c>
      <c r="D54" s="16" t="s">
        <v>53</v>
      </c>
      <c r="E54" s="53" t="s">
        <v>57</v>
      </c>
      <c r="F54" s="53"/>
      <c r="G54" s="53"/>
      <c r="H54" s="53"/>
      <c r="I54" s="53"/>
      <c r="J54" s="53"/>
      <c r="P54" s="1"/>
    </row>
    <row r="55" spans="1:16" s="2" customFormat="1">
      <c r="A55" s="1"/>
      <c r="B55" s="1"/>
      <c r="C55" s="16" t="s">
        <v>52</v>
      </c>
      <c r="D55" s="16" t="s">
        <v>54</v>
      </c>
      <c r="E55" s="46" t="s">
        <v>55</v>
      </c>
      <c r="F55" s="46"/>
      <c r="G55" s="46"/>
      <c r="H55" s="46"/>
      <c r="I55" s="46"/>
      <c r="J55" s="46"/>
      <c r="P55" s="1"/>
    </row>
    <row r="56" spans="1:16" s="2" customFormat="1">
      <c r="A56" s="1"/>
      <c r="B56" s="1"/>
      <c r="C56" s="16"/>
      <c r="D56" s="16"/>
      <c r="E56" s="27"/>
      <c r="F56" s="27"/>
      <c r="G56" s="27"/>
      <c r="H56" s="27"/>
      <c r="I56" s="27"/>
      <c r="J56" s="27"/>
      <c r="P56" s="1"/>
    </row>
    <row r="57" spans="1:16" s="2" customFormat="1">
      <c r="A57" s="1"/>
      <c r="B57" s="1"/>
      <c r="C57" s="16"/>
      <c r="D57" s="16"/>
      <c r="E57" s="27"/>
      <c r="F57" s="27"/>
      <c r="G57" s="27"/>
      <c r="H57" s="27"/>
      <c r="I57" s="27"/>
      <c r="J57" s="27"/>
      <c r="P57" s="1"/>
    </row>
    <row r="58" spans="1:16" s="2" customFormat="1">
      <c r="A58" s="47" t="s">
        <v>104</v>
      </c>
      <c r="B58" s="47"/>
      <c r="C58" s="1"/>
      <c r="D58" s="1"/>
      <c r="E58" s="1"/>
      <c r="F58" s="1"/>
      <c r="G58" s="1"/>
      <c r="H58" s="1"/>
      <c r="I58" s="1"/>
      <c r="P58" s="1"/>
    </row>
  </sheetData>
  <mergeCells count="19">
    <mergeCell ref="E55:J55"/>
    <mergeCell ref="A58:B58"/>
    <mergeCell ref="A48:O48"/>
    <mergeCell ref="L9:L10"/>
    <mergeCell ref="M9:O9"/>
    <mergeCell ref="A50:B50"/>
    <mergeCell ref="E50:J50"/>
    <mergeCell ref="E51:J51"/>
    <mergeCell ref="E54:J54"/>
    <mergeCell ref="A2:O2"/>
    <mergeCell ref="A3:O3"/>
    <mergeCell ref="A5:C5"/>
    <mergeCell ref="A9:A10"/>
    <mergeCell ref="B9:B10"/>
    <mergeCell ref="C9:D9"/>
    <mergeCell ref="E9:E10"/>
    <mergeCell ref="F9:I9"/>
    <mergeCell ref="J9:J10"/>
    <mergeCell ref="K9:K10"/>
  </mergeCells>
  <printOptions horizontalCentered="1"/>
  <pageMargins left="0" right="0" top="0.39370078740157483" bottom="0.19685039370078741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Чечко Людмила Станиславовна</dc:creator>
  <cp:lastModifiedBy>Фокина</cp:lastModifiedBy>
  <cp:lastPrinted>2020-09-29T13:46:42Z</cp:lastPrinted>
  <dcterms:created xsi:type="dcterms:W3CDTF">2017-10-31T15:07:42Z</dcterms:created>
  <dcterms:modified xsi:type="dcterms:W3CDTF">2020-10-01T14:52:57Z</dcterms:modified>
</cp:coreProperties>
</file>