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доходы!$9:$11</definedName>
    <definedName name="_xlnm.Print_Titles" localSheetId="1">'доходы по федер бюдж'!$10:$12</definedName>
    <definedName name="_xlnm.Print_Area" localSheetId="0">'для руководства'!$A$1:$K$193</definedName>
    <definedName name="_xlnm.Print_Area" localSheetId="2">доходы!$A$1:$F$192</definedName>
    <definedName name="_xlnm.Print_Area" localSheetId="1">'доходы по федер бюдж'!$A$1:$K$193</definedName>
  </definedNames>
  <calcPr calcId="125725"/>
</workbook>
</file>

<file path=xl/calcChain.xml><?xml version="1.0" encoding="utf-8"?>
<calcChain xmlns="http://schemas.openxmlformats.org/spreadsheetml/2006/main">
  <c r="E16" i="6"/>
  <c r="D16"/>
  <c r="C16"/>
  <c r="D61"/>
  <c r="E61"/>
  <c r="C61"/>
  <c r="D77" l="1"/>
  <c r="E77"/>
  <c r="F77"/>
  <c r="C77"/>
  <c r="D189"/>
  <c r="E189"/>
  <c r="C189"/>
  <c r="D167" l="1"/>
  <c r="E167"/>
  <c r="C167"/>
  <c r="D148" l="1"/>
  <c r="E148"/>
  <c r="C148"/>
  <c r="C73" l="1"/>
  <c r="D73"/>
  <c r="E73"/>
  <c r="E185" l="1"/>
  <c r="D185"/>
  <c r="C185"/>
  <c r="E64"/>
  <c r="D64"/>
  <c r="C64"/>
  <c r="E57"/>
  <c r="D57"/>
  <c r="C57"/>
  <c r="E53"/>
  <c r="D53"/>
  <c r="C53"/>
  <c r="E48"/>
  <c r="D48"/>
  <c r="C48"/>
  <c r="E40"/>
  <c r="D40"/>
  <c r="C40"/>
  <c r="E36"/>
  <c r="D36"/>
  <c r="C36"/>
  <c r="E31"/>
  <c r="D31"/>
  <c r="C31"/>
  <c r="E26"/>
  <c r="D26"/>
  <c r="C26"/>
  <c r="E22"/>
  <c r="D22"/>
  <c r="C22"/>
  <c r="E19"/>
  <c r="D19"/>
  <c r="C19"/>
  <c r="E15"/>
  <c r="D15"/>
  <c r="C15"/>
  <c r="C184" l="1"/>
  <c r="D188"/>
  <c r="C188"/>
  <c r="E184"/>
  <c r="D184"/>
  <c r="E188"/>
  <c r="E13"/>
  <c r="D13"/>
  <c r="E72"/>
  <c r="C72"/>
  <c r="D72"/>
  <c r="C13"/>
  <c r="E70" l="1"/>
  <c r="C70"/>
  <c r="D70"/>
  <c r="D192" l="1"/>
  <c r="C192"/>
  <c r="E192"/>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l="1"/>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<sst xmlns="http://schemas.openxmlformats.org/spreadsheetml/2006/main" count="1017" uniqueCount="446">
  <si>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</si>
  <si>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</si>
  <si>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</si>
  <si>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</si>
  <si>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</si>
  <si>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</si>
  <si>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</si>
  <si>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</si>
  <si>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</si>
  <si>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</si>
  <si>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</si>
  <si>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</si>
  <si>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</si>
  <si>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</si>
  <si>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</si>
  <si>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</si>
  <si>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</si>
  <si>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</si>
  <si>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</si>
  <si>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</si>
  <si>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</si>
  <si>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</si>
  <si>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</si>
  <si>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</si>
  <si>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</si>
  <si>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</si>
  <si>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</si>
  <si>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</si>
  <si>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</si>
  <si>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</si>
  <si>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</si>
  <si>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</si>
  <si>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</si>
  <si>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</si>
  <si>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</si>
  <si>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</si>
  <si>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</si>
  <si>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</si>
  <si>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</si>
  <si>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</si>
  <si>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</si>
  <si>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</si>
  <si>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</si>
  <si>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</si>
  <si>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</si>
  <si>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</si>
  <si>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</si>
  <si>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</si>
  <si>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</si>
  <si>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</si>
  <si>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</si>
  <si>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</si>
  <si>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</si>
  <si>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</si>
  <si>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</si>
  <si>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</si>
  <si>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</si>
  <si>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</si>
  <si>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</si>
  <si>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</si>
  <si>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</si>
  <si>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</si>
  <si>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</si>
  <si>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</si>
  <si>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</si>
  <si>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</si>
  <si>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</si>
  <si>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</si>
  <si>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</si>
  <si>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</si>
  <si>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</si>
  <si>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</si>
  <si>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</si>
  <si>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</si>
  <si>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</si>
  <si>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</si>
  <si>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</si>
  <si>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</si>
  <si>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</si>
  <si>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</si>
  <si>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</si>
  <si>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</si>
  <si>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</si>
  <si>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</si>
  <si>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</si>
  <si>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</si>
  <si>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</si>
  <si>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</si>
  <si>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</si>
  <si>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</si>
  <si>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</si>
  <si>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</si>
  <si>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</si>
  <si>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</si>
  <si>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</si>
  <si>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</si>
  <si>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</si>
  <si>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</si>
  <si>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</si>
  <si>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</si>
  <si>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</si>
  <si>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</si>
  <si>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</si>
  <si>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</si>
  <si>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</si>
  <si>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</si>
  <si>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</si>
  <si>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</si>
  <si>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</si>
  <si>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</si>
  <si>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</si>
  <si>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</si>
  <si>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</si>
  <si>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</si>
  <si>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</si>
  <si>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</si>
  <si>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</si>
  <si>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</si>
  <si>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</si>
  <si>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</si>
  <si>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</si>
  <si>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</si>
  <si>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</si>
  <si>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</si>
  <si>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</si>
  <si>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</si>
  <si>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</si>
  <si>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</si>
  <si>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</si>
  <si>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</si>
  <si>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</si>
  <si>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</si>
  <si>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</si>
  <si>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</si>
  <si>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</si>
  <si>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</si>
  <si>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</si>
  <si>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</si>
  <si>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</si>
  <si>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</si>
  <si>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</si>
  <si>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</si>
  <si>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</si>
  <si>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</si>
  <si>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</si>
  <si>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</si>
  <si>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</si>
  <si>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</si>
  <si>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</si>
  <si>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</si>
  <si>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</si>
  <si>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</si>
  <si>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</si>
  <si>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</si>
  <si>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</si>
  <si>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</si>
  <si>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</si>
  <si>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</si>
  <si>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</si>
  <si>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</si>
  <si>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</si>
  <si>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</si>
  <si>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</si>
  <si>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</si>
  <si>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</si>
  <si>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</si>
  <si>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</si>
  <si>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</si>
  <si>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</si>
  <si>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</si>
  <si>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</si>
  <si>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</si>
  <si>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</si>
  <si>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</si>
  <si>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</si>
  <si>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</si>
  <si>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</si>
  <si>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</si>
  <si>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</si>
  <si>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</si>
  <si>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</si>
  <si>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</si>
  <si>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</si>
  <si>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</si>
  <si>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</si>
  <si>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</si>
  <si>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</si>
  <si>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</si>
  <si>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</si>
  <si>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</si>
  <si>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</si>
  <si>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</si>
  <si>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</si>
  <si>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</si>
  <si>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</si>
  <si>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</si>
  <si>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</si>
  <si>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</si>
  <si>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</si>
  <si>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</si>
  <si>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</si>
  <si>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</si>
  <si>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</si>
  <si>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</si>
  <si>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</si>
  <si>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</si>
  <si>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</si>
  <si>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</si>
  <si>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</si>
  <si>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</si>
  <si>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</si>
  <si>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</si>
  <si>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</si>
  <si>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</si>
  <si>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</si>
  <si>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</si>
  <si>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</si>
  <si>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</si>
  <si>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</si>
  <si>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</si>
  <si>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</si>
  <si>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</si>
  <si>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</si>
  <si>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</si>
  <si>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</si>
  <si>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</si>
  <si>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</si>
  <si>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</si>
  <si>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</si>
  <si>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</si>
  <si>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</si>
  <si>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</si>
  <si>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</si>
  <si>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</si>
  <si>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</si>
  <si>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</si>
  <si>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</si>
  <si>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</si>
  <si>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</si>
  <si>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</si>
  <si>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</si>
  <si>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</si>
  <si>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</si>
  <si>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</si>
  <si>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</si>
  <si>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</si>
  <si>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</si>
  <si>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</si>
  <si>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</si>
  <si>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</si>
  <si>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</si>
  <si>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</si>
  <si>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</si>
  <si>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</si>
  <si>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</si>
  <si>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</si>
  <si>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</si>
  <si>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</si>
  <si>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</si>
  <si>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</si>
  <si>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</si>
  <si>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</si>
  <si>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</si>
  <si>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</si>
  <si>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</si>
  <si>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</si>
  <si>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</si>
  <si>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</si>
  <si>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</si>
  <si>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</si>
  <si>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</si>
  <si>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</si>
  <si>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</si>
  <si>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</si>
  <si>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</si>
  <si>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</si>
  <si>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</si>
  <si>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</si>
  <si>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</si>
  <si>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</si>
  <si>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</si>
  <si>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</si>
  <si>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</si>
  <si>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</si>
  <si>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</si>
  <si>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</si>
  <si>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</si>
  <si>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</si>
  <si>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</si>
  <si>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</si>
  <si>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</si>
  <si>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</si>
  <si>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</si>
  <si>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</si>
  <si>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</si>
  <si>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</si>
  <si>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</si>
  <si>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</si>
  <si>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</si>
  <si>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</si>
  <si>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</si>
  <si>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</si>
  <si>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</si>
  <si>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</si>
  <si>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</si>
  <si>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</si>
  <si>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</si>
  <si>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</si>
  <si>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</si>
  <si>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</si>
  <si>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</si>
  <si>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</si>
  <si>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</si>
  <si>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</si>
  <si>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</si>
  <si>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</si>
  <si>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</si>
  <si>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</si>
  <si>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</si>
  <si>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</si>
  <si>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</si>
  <si>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</si>
  <si>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</si>
  <si>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</si>
  <si>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</si>
  <si>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</si>
  <si>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</si>
  <si>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</si>
  <si>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</si>
  <si>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</si>
  <si>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</si>
  <si>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</si>
  <si>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</si>
  <si>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</si>
  <si>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</si>
  <si>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</si>
  <si>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</si>
  <si>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</si>
  <si>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</si>
  <si>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</si>
  <si>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</si>
  <si>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</si>
  <si>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</si>
  <si>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</si>
  <si>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</si>
  <si>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</si>
  <si>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</si>
  <si>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</si>
  <si>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</si>
  <si>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</si>
  <si>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</si>
  <si>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</si>
  <si>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</si>
  <si>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</si>
  <si>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</si>
  <si>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</si>
  <si>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</si>
  <si>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</si>
  <si>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</si>
  <si>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</si>
  <si>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</si>
  <si>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</si>
  <si>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</si>
  <si>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</si>
  <si>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</si>
  <si>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</si>
  <si>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</si>
  <si>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</si>
  <si>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</si>
  <si>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</si>
  <si>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</si>
  <si>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</si>
  <si>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</si>
  <si>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</si>
  <si>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</si>
  <si>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</si>
  <si>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</si>
  <si>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</si>
  <si>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</si>
  <si>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</si>
  <si>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</si>
  <si>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</si>
  <si>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</si>
  <si>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</si>
  <si>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</si>
  <si>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</si>
  <si>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</si>
  <si>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 xml:space="preserve">                        к областному закону</t>
  </si>
  <si>
    <t>1 11 02000 00 0000 120</t>
  </si>
  <si>
    <t>Доходы от размещения средств бюджетов</t>
  </si>
  <si>
    <t>ПРОГНОЗИРУЕМОЕ ПОСТУПЛЕНИЕ
доходов областного бюджета на 2022 год и на плановый период 2023 и 2024 годов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</si>
  <si>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</si>
  <si>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</si>
  <si>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</si>
  <si>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</si>
  <si>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</si>
  <si>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</si>
  <si>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</si>
  <si>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</si>
  <si>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</si>
  <si>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</si>
  <si>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</si>
  <si>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</si>
  <si>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</si>
  <si>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</si>
  <si>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</si>
  <si>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</si>
  <si>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</si>
  <si>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</si>
  <si>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</si>
  <si>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</si>
  <si>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</si>
  <si>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</si>
  <si>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</si>
  <si>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</si>
  <si>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</si>
  <si>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</si>
  <si>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</si>
  <si>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</si>
  <si>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</si>
  <si>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2 02 45450 02 0000 150</t>
  </si>
  <si>
    <t>Межбюджетные трансферты, передаваемые бюджетам субъектов Российской Федерации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</si>
  <si>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</si>
  <si>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Сумма, рублей</t>
  </si>
  <si>
    <t xml:space="preserve">                        Приложение № 3</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</si>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</sst>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2"/>
      <name val="Arial"/>
      <family val="2"/>
      <charset val="204"/>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7" fillId="0" borderId="28">
      <alignment horizontal="left" vertical="top" wrapText="1"/>
    </xf>
  </cellStyleXfs>
  <cellXfs count="243">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20" fillId="0" borderId="2" xfId="0" applyFont="1" applyFill="1" applyBorder="1" applyAlignment="1">
      <alignment vertical="center" wrapText="1"/>
    </xf>
    <xf numFmtId="49" fontId="20"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2" fillId="0" borderId="2" xfId="0" applyFont="1" applyFill="1" applyBorder="1" applyAlignment="1">
      <alignment horizontal="left" vertical="center" wrapText="1" indent="2"/>
    </xf>
    <xf numFmtId="0" fontId="22"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10" fillId="0" borderId="14" xfId="0" applyFont="1" applyFill="1" applyBorder="1" applyAlignment="1">
      <alignment horizontal="left" vertical="center" wrapText="1" indent="2"/>
    </xf>
    <xf numFmtId="165" fontId="10" fillId="0" borderId="14" xfId="0" applyNumberFormat="1"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6" t="s">
        <v>336</v>
      </c>
      <c r="B8" s="226"/>
      <c r="C8" s="227"/>
      <c r="D8" s="227"/>
      <c r="E8" s="227"/>
      <c r="F8" s="227"/>
      <c r="G8" s="227"/>
      <c r="H8" s="227"/>
      <c r="I8" s="227"/>
      <c r="J8" s="227"/>
      <c r="K8" s="128"/>
      <c r="L8" s="128"/>
    </row>
    <row r="9" spans="1:12" ht="12" customHeight="1">
      <c r="A9" s="3"/>
      <c r="B9" s="5"/>
      <c r="C9" s="5"/>
      <c r="D9" s="5"/>
      <c r="E9" s="5"/>
      <c r="F9" s="5"/>
      <c r="G9" s="5"/>
      <c r="H9" s="5"/>
      <c r="I9" s="5"/>
      <c r="J9" s="5"/>
      <c r="K9" s="5"/>
      <c r="L9" s="11"/>
    </row>
    <row r="10" spans="1:12" ht="30" customHeight="1">
      <c r="A10" s="228" t="s">
        <v>50</v>
      </c>
      <c r="B10" s="230" t="s">
        <v>51</v>
      </c>
      <c r="C10" s="232" t="s">
        <v>337</v>
      </c>
      <c r="D10" s="233"/>
      <c r="E10" s="234"/>
      <c r="F10" s="232" t="s">
        <v>290</v>
      </c>
      <c r="G10" s="233"/>
      <c r="H10" s="234"/>
      <c r="I10" s="235" t="s">
        <v>338</v>
      </c>
      <c r="J10" s="236"/>
      <c r="K10" s="237"/>
      <c r="L10" s="11"/>
    </row>
    <row r="11" spans="1:12" ht="22.5" customHeight="1">
      <c r="A11" s="229"/>
      <c r="B11" s="23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6" t="s">
        <v>292</v>
      </c>
      <c r="B8" s="226"/>
      <c r="C8" s="227"/>
      <c r="D8" s="227"/>
      <c r="E8" s="227"/>
      <c r="F8" s="227"/>
      <c r="G8" s="227"/>
      <c r="H8" s="227"/>
      <c r="I8" s="227"/>
      <c r="J8" s="227"/>
      <c r="K8" s="19"/>
      <c r="L8" s="19"/>
    </row>
    <row r="9" spans="1:12" ht="12" customHeight="1">
      <c r="A9" s="3"/>
      <c r="B9" s="5"/>
      <c r="C9" s="5"/>
      <c r="D9" s="5"/>
      <c r="E9" s="5"/>
      <c r="F9" s="5"/>
      <c r="G9" s="5"/>
      <c r="H9" s="5"/>
      <c r="I9" s="5"/>
      <c r="J9" s="5"/>
      <c r="K9" s="5"/>
      <c r="L9" s="11"/>
    </row>
    <row r="10" spans="1:12" ht="20.25" customHeight="1">
      <c r="A10" s="228" t="s">
        <v>50</v>
      </c>
      <c r="B10" s="230" t="s">
        <v>51</v>
      </c>
      <c r="C10" s="232" t="s">
        <v>289</v>
      </c>
      <c r="D10" s="233"/>
      <c r="E10" s="234"/>
      <c r="F10" s="232" t="s">
        <v>290</v>
      </c>
      <c r="G10" s="233"/>
      <c r="H10" s="234"/>
      <c r="I10" s="235" t="s">
        <v>291</v>
      </c>
      <c r="J10" s="236"/>
      <c r="K10" s="237"/>
      <c r="L10" s="11"/>
    </row>
    <row r="11" spans="1:12" ht="22.5" customHeight="1">
      <c r="A11" s="229"/>
      <c r="B11" s="23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F194"/>
  <sheetViews>
    <sheetView tabSelected="1" view="pageBreakPreview" zoomScaleNormal="85" zoomScaleSheetLayoutView="100" workbookViewId="0">
      <pane xSplit="1" ySplit="11" topLeftCell="B12" activePane="bottomRight" state="frozen"/>
      <selection pane="topRight" activeCell="B1" sqref="B1"/>
      <selection pane="bottomLeft" activeCell="A14" sqref="A14"/>
      <selection pane="bottomRight" activeCell="A12" sqref="A12"/>
    </sheetView>
  </sheetViews>
  <sheetFormatPr defaultColWidth="9.140625" defaultRowHeight="12.75"/>
  <cols>
    <col min="1" max="1" width="69.7109375" style="2" customWidth="1"/>
    <col min="2" max="2" width="26.28515625" style="2" customWidth="1"/>
    <col min="3" max="5" width="22" style="20" customWidth="1"/>
    <col min="6" max="6" width="1.28515625" style="20" customWidth="1"/>
    <col min="7" max="7" width="15.7109375" style="2" customWidth="1"/>
    <col min="8" max="16384" width="9.140625" style="2"/>
  </cols>
  <sheetData>
    <row r="1" spans="1:5" ht="15">
      <c r="D1" s="238" t="s">
        <v>424</v>
      </c>
      <c r="E1" s="239"/>
    </row>
    <row r="2" spans="1:5" ht="15.75" customHeight="1">
      <c r="D2" s="238" t="s">
        <v>387</v>
      </c>
      <c r="E2" s="239"/>
    </row>
    <row r="4" spans="1:5" ht="15.75" customHeight="1"/>
    <row r="5" spans="1:5" ht="15.75" customHeight="1"/>
    <row r="6" spans="1:5" ht="15.75" customHeight="1"/>
    <row r="7" spans="1:5" ht="43.5" customHeight="1">
      <c r="A7" s="226" t="s">
        <v>390</v>
      </c>
      <c r="B7" s="226"/>
      <c r="C7" s="226"/>
      <c r="D7" s="226"/>
      <c r="E7" s="226"/>
    </row>
    <row r="8" spans="1:5" ht="8.25" customHeight="1">
      <c r="A8" s="3"/>
      <c r="B8" s="5"/>
      <c r="C8" s="5"/>
      <c r="D8" s="5"/>
      <c r="E8" s="5"/>
    </row>
    <row r="9" spans="1:5" ht="20.25" customHeight="1">
      <c r="A9" s="228" t="s">
        <v>50</v>
      </c>
      <c r="B9" s="230" t="s">
        <v>51</v>
      </c>
      <c r="C9" s="232" t="s">
        <v>423</v>
      </c>
      <c r="D9" s="240"/>
      <c r="E9" s="241"/>
    </row>
    <row r="10" spans="1:5" ht="22.5" customHeight="1">
      <c r="A10" s="229"/>
      <c r="B10" s="242"/>
      <c r="C10" s="223" t="s">
        <v>191</v>
      </c>
      <c r="D10" s="214" t="s">
        <v>351</v>
      </c>
      <c r="E10" s="215" t="s">
        <v>391</v>
      </c>
    </row>
    <row r="11" spans="1:5">
      <c r="A11" s="6">
        <v>1</v>
      </c>
      <c r="B11" s="48">
        <v>2</v>
      </c>
      <c r="C11" s="190">
        <v>2</v>
      </c>
      <c r="D11" s="191">
        <v>3</v>
      </c>
      <c r="E11" s="192">
        <v>4</v>
      </c>
    </row>
    <row r="12" spans="1:5">
      <c r="A12" s="45"/>
      <c r="B12" s="49"/>
      <c r="C12" s="193"/>
      <c r="D12" s="194"/>
      <c r="E12" s="195"/>
    </row>
    <row r="13" spans="1:5" s="22" customFormat="1" ht="21" customHeight="1">
      <c r="A13" s="32" t="s">
        <v>59</v>
      </c>
      <c r="B13" s="51" t="s">
        <v>22</v>
      </c>
      <c r="C13" s="220">
        <f>C15+C19+C22+C26+C31+C36+C40+C48+C53+C57+C61+C64</f>
        <v>77045988839</v>
      </c>
      <c r="D13" s="221">
        <f>D15+D19+D22+D26+D31+D36+D40+D48+D53+D57+D61+D64</f>
        <v>80571077980</v>
      </c>
      <c r="E13" s="222">
        <f>E15+E19+E22+E26+E31+E36+E40+E48+E53+E57+E61+E64</f>
        <v>83687069982</v>
      </c>
    </row>
    <row r="14" spans="1:5" ht="12.75" customHeight="1">
      <c r="A14" s="202"/>
      <c r="B14" s="203"/>
      <c r="C14" s="187"/>
      <c r="D14" s="188"/>
      <c r="E14" s="189"/>
    </row>
    <row r="15" spans="1:5" s="22" customFormat="1" ht="18" customHeight="1">
      <c r="A15" s="139" t="s">
        <v>18</v>
      </c>
      <c r="B15" s="53" t="s">
        <v>23</v>
      </c>
      <c r="C15" s="196">
        <f t="shared" ref="C15:E15" si="0">C16+C17</f>
        <v>50154571812</v>
      </c>
      <c r="D15" s="197">
        <f t="shared" si="0"/>
        <v>52553744212</v>
      </c>
      <c r="E15" s="198">
        <f t="shared" si="0"/>
        <v>54646507488</v>
      </c>
    </row>
    <row r="16" spans="1:5" ht="17.25" customHeight="1">
      <c r="A16" s="7" t="s">
        <v>0</v>
      </c>
      <c r="B16" s="53" t="s">
        <v>24</v>
      </c>
      <c r="C16" s="196">
        <f>23274143000+3446000000</f>
        <v>26720143000</v>
      </c>
      <c r="D16" s="188">
        <f>24683773000+2981576000</f>
        <v>27665349000</v>
      </c>
      <c r="E16" s="189">
        <f>25576344000+2871744000</f>
        <v>28448088000</v>
      </c>
    </row>
    <row r="17" spans="1:5" ht="16.5" customHeight="1">
      <c r="A17" s="7" t="s">
        <v>1</v>
      </c>
      <c r="B17" s="53" t="s">
        <v>25</v>
      </c>
      <c r="C17" s="196">
        <v>23434428812</v>
      </c>
      <c r="D17" s="188">
        <v>24888395212</v>
      </c>
      <c r="E17" s="189">
        <v>26198419488</v>
      </c>
    </row>
    <row r="18" spans="1:5" ht="12.75" customHeight="1">
      <c r="A18" s="205"/>
      <c r="B18" s="204"/>
      <c r="C18" s="187"/>
      <c r="D18" s="188"/>
      <c r="E18" s="189"/>
    </row>
    <row r="19" spans="1:5" ht="28.5" customHeight="1">
      <c r="A19" s="140" t="s">
        <v>9</v>
      </c>
      <c r="B19" s="53" t="s">
        <v>26</v>
      </c>
      <c r="C19" s="196">
        <f t="shared" ref="C19:E19" si="1">C20</f>
        <v>8432908100</v>
      </c>
      <c r="D19" s="188">
        <f t="shared" si="1"/>
        <v>8935142500</v>
      </c>
      <c r="E19" s="189">
        <f t="shared" si="1"/>
        <v>9299944700</v>
      </c>
    </row>
    <row r="20" spans="1:5" ht="30.75" customHeight="1">
      <c r="A20" s="7" t="s">
        <v>10</v>
      </c>
      <c r="B20" s="53" t="s">
        <v>27</v>
      </c>
      <c r="C20" s="196">
        <v>8432908100</v>
      </c>
      <c r="D20" s="188">
        <v>8935142500</v>
      </c>
      <c r="E20" s="189">
        <v>9299944700</v>
      </c>
    </row>
    <row r="21" spans="1:5" ht="12.75" customHeight="1">
      <c r="A21" s="205"/>
      <c r="B21" s="204"/>
      <c r="C21" s="187"/>
      <c r="D21" s="188"/>
      <c r="E21" s="189"/>
    </row>
    <row r="22" spans="1:5" ht="19.5" customHeight="1">
      <c r="A22" s="140" t="s">
        <v>2</v>
      </c>
      <c r="B22" s="53" t="s">
        <v>28</v>
      </c>
      <c r="C22" s="196">
        <f t="shared" ref="C22:E22" si="2">C23+C24</f>
        <v>4737189199.999999</v>
      </c>
      <c r="D22" s="188">
        <f t="shared" si="2"/>
        <v>4921590339</v>
      </c>
      <c r="E22" s="189">
        <f t="shared" si="2"/>
        <v>5118279773</v>
      </c>
    </row>
    <row r="23" spans="1:5" ht="28.5" customHeight="1">
      <c r="A23" s="7" t="s">
        <v>58</v>
      </c>
      <c r="B23" s="53" t="s">
        <v>29</v>
      </c>
      <c r="C23" s="196">
        <v>4713689199.999999</v>
      </c>
      <c r="D23" s="188">
        <v>4897490339</v>
      </c>
      <c r="E23" s="189">
        <v>5093579773</v>
      </c>
    </row>
    <row r="24" spans="1:5" s="22" customFormat="1" ht="20.25" customHeight="1">
      <c r="A24" s="7" t="s">
        <v>364</v>
      </c>
      <c r="B24" s="53" t="s">
        <v>438</v>
      </c>
      <c r="C24" s="196">
        <v>23500000</v>
      </c>
      <c r="D24" s="197">
        <v>24100000</v>
      </c>
      <c r="E24" s="198">
        <v>24700000</v>
      </c>
    </row>
    <row r="25" spans="1:5" ht="12.75" customHeight="1">
      <c r="A25" s="205"/>
      <c r="B25" s="204"/>
      <c r="C25" s="187"/>
      <c r="D25" s="188"/>
      <c r="E25" s="189"/>
    </row>
    <row r="26" spans="1:5" ht="19.5" customHeight="1">
      <c r="A26" s="140" t="s">
        <v>3</v>
      </c>
      <c r="B26" s="53" t="s">
        <v>30</v>
      </c>
      <c r="C26" s="196">
        <f>SUM(C27:C29)</f>
        <v>8721669000</v>
      </c>
      <c r="D26" s="188">
        <f t="shared" ref="D26:E26" si="3">SUM(D27:D29)</f>
        <v>8952367000</v>
      </c>
      <c r="E26" s="189">
        <f t="shared" si="3"/>
        <v>9207760000</v>
      </c>
    </row>
    <row r="27" spans="1:5" ht="18" customHeight="1">
      <c r="A27" s="7" t="s">
        <v>4</v>
      </c>
      <c r="B27" s="53" t="s">
        <v>31</v>
      </c>
      <c r="C27" s="196">
        <v>7416975000</v>
      </c>
      <c r="D27" s="188">
        <v>7621479000</v>
      </c>
      <c r="E27" s="189">
        <v>7850026000</v>
      </c>
    </row>
    <row r="28" spans="1:5" ht="17.25" customHeight="1">
      <c r="A28" s="7" t="s">
        <v>6</v>
      </c>
      <c r="B28" s="53" t="s">
        <v>32</v>
      </c>
      <c r="C28" s="196">
        <v>1302510000</v>
      </c>
      <c r="D28" s="188">
        <v>1328704000</v>
      </c>
      <c r="E28" s="189">
        <v>1355550000</v>
      </c>
    </row>
    <row r="29" spans="1:5" ht="19.5" customHeight="1">
      <c r="A29" s="7" t="s">
        <v>68</v>
      </c>
      <c r="B29" s="53" t="s">
        <v>69</v>
      </c>
      <c r="C29" s="196">
        <v>2184000</v>
      </c>
      <c r="D29" s="188">
        <v>2184000</v>
      </c>
      <c r="E29" s="189">
        <v>2184000</v>
      </c>
    </row>
    <row r="30" spans="1:5" ht="12.75" customHeight="1">
      <c r="A30" s="205"/>
      <c r="B30" s="204"/>
      <c r="C30" s="187"/>
      <c r="D30" s="188"/>
      <c r="E30" s="189"/>
    </row>
    <row r="31" spans="1:5" ht="31.5" customHeight="1">
      <c r="A31" s="140" t="s">
        <v>11</v>
      </c>
      <c r="B31" s="53" t="s">
        <v>34</v>
      </c>
      <c r="C31" s="196">
        <f>SUM(C32:C34)</f>
        <v>3071829800</v>
      </c>
      <c r="D31" s="188">
        <f t="shared" ref="D31:E31" si="4">SUM(D32:D34)</f>
        <v>3239189320</v>
      </c>
      <c r="E31" s="189">
        <f t="shared" si="4"/>
        <v>3398948100</v>
      </c>
    </row>
    <row r="32" spans="1:5" ht="17.25" customHeight="1">
      <c r="A32" s="7" t="s">
        <v>5</v>
      </c>
      <c r="B32" s="53" t="s">
        <v>35</v>
      </c>
      <c r="C32" s="196">
        <v>2931198500</v>
      </c>
      <c r="D32" s="188">
        <v>3116916000</v>
      </c>
      <c r="E32" s="189">
        <v>3294381500</v>
      </c>
    </row>
    <row r="33" spans="1:5" ht="30.75" customHeight="1">
      <c r="A33" s="7" t="s">
        <v>21</v>
      </c>
      <c r="B33" s="53" t="s">
        <v>33</v>
      </c>
      <c r="C33" s="196">
        <v>95883300</v>
      </c>
      <c r="D33" s="188">
        <v>81386500</v>
      </c>
      <c r="E33" s="189">
        <v>67277300</v>
      </c>
    </row>
    <row r="34" spans="1:5" ht="30" customHeight="1">
      <c r="A34" s="7" t="s">
        <v>12</v>
      </c>
      <c r="B34" s="53" t="s">
        <v>36</v>
      </c>
      <c r="C34" s="196">
        <v>44748000</v>
      </c>
      <c r="D34" s="188">
        <v>40886820</v>
      </c>
      <c r="E34" s="189">
        <v>37289300</v>
      </c>
    </row>
    <row r="35" spans="1:5" ht="12.75" customHeight="1">
      <c r="A35" s="205"/>
      <c r="B35" s="204"/>
      <c r="C35" s="187"/>
      <c r="D35" s="188"/>
      <c r="E35" s="189"/>
    </row>
    <row r="36" spans="1:5" ht="19.5" customHeight="1">
      <c r="A36" s="140" t="s">
        <v>56</v>
      </c>
      <c r="B36" s="53" t="s">
        <v>37</v>
      </c>
      <c r="C36" s="196">
        <f>SUM(C37:C38)</f>
        <v>122634100</v>
      </c>
      <c r="D36" s="188">
        <f t="shared" ref="D36:E36" si="5">SUM(D37:D38)</f>
        <v>110215800</v>
      </c>
      <c r="E36" s="189">
        <f t="shared" si="5"/>
        <v>104951300</v>
      </c>
    </row>
    <row r="37" spans="1:5" ht="54.75" customHeight="1">
      <c r="A37" s="7" t="s">
        <v>78</v>
      </c>
      <c r="B37" s="53" t="s">
        <v>72</v>
      </c>
      <c r="C37" s="196">
        <v>3232600</v>
      </c>
      <c r="D37" s="188">
        <v>2733700</v>
      </c>
      <c r="E37" s="189">
        <v>3014600</v>
      </c>
    </row>
    <row r="38" spans="1:5" ht="29.25" customHeight="1">
      <c r="A38" s="7" t="s">
        <v>17</v>
      </c>
      <c r="B38" s="53" t="s">
        <v>38</v>
      </c>
      <c r="C38" s="196">
        <v>119401500</v>
      </c>
      <c r="D38" s="188">
        <v>107482100</v>
      </c>
      <c r="E38" s="189">
        <v>101936700</v>
      </c>
    </row>
    <row r="39" spans="1:5" ht="12.75" customHeight="1">
      <c r="A39" s="205"/>
      <c r="B39" s="204"/>
      <c r="C39" s="187"/>
      <c r="D39" s="188"/>
      <c r="E39" s="189"/>
    </row>
    <row r="40" spans="1:5" s="22" customFormat="1" ht="29.25" customHeight="1">
      <c r="A40" s="139" t="s">
        <v>13</v>
      </c>
      <c r="B40" s="53" t="s">
        <v>39</v>
      </c>
      <c r="C40" s="196">
        <f>SUM(C41:C46)</f>
        <v>27369037</v>
      </c>
      <c r="D40" s="188">
        <f t="shared" ref="D40:E40" si="6">SUM(D41:D46)</f>
        <v>29947639</v>
      </c>
      <c r="E40" s="189">
        <f t="shared" si="6"/>
        <v>23489251</v>
      </c>
    </row>
    <row r="41" spans="1:5" s="22" customFormat="1" ht="54.75" customHeight="1">
      <c r="A41" s="7" t="s">
        <v>53</v>
      </c>
      <c r="B41" s="53" t="s">
        <v>40</v>
      </c>
      <c r="C41" s="187">
        <v>4870570</v>
      </c>
      <c r="D41" s="188">
        <v>6958900</v>
      </c>
      <c r="E41" s="189">
        <v>5456940</v>
      </c>
    </row>
    <row r="42" spans="1:5" s="22" customFormat="1" ht="18.75" customHeight="1">
      <c r="A42" s="7" t="s">
        <v>389</v>
      </c>
      <c r="B42" s="53" t="s">
        <v>388</v>
      </c>
      <c r="C42" s="196">
        <v>4000000</v>
      </c>
      <c r="D42" s="188">
        <v>4000000</v>
      </c>
      <c r="E42" s="189">
        <v>4000000</v>
      </c>
    </row>
    <row r="43" spans="1:5" s="22" customFormat="1" ht="29.25" customHeight="1">
      <c r="A43" s="7" t="s">
        <v>61</v>
      </c>
      <c r="B43" s="53" t="s">
        <v>62</v>
      </c>
      <c r="C43" s="196">
        <v>711467</v>
      </c>
      <c r="D43" s="197">
        <v>704839</v>
      </c>
      <c r="E43" s="189">
        <v>633711</v>
      </c>
    </row>
    <row r="44" spans="1:5" s="22" customFormat="1" ht="66.75" customHeight="1">
      <c r="A44" s="7" t="s">
        <v>60</v>
      </c>
      <c r="B44" s="53" t="s">
        <v>41</v>
      </c>
      <c r="C44" s="196">
        <v>10233600</v>
      </c>
      <c r="D44" s="188">
        <v>10502600</v>
      </c>
      <c r="E44" s="189">
        <v>10512100</v>
      </c>
    </row>
    <row r="45" spans="1:5" s="22" customFormat="1" ht="18.75" customHeight="1">
      <c r="A45" s="7" t="s">
        <v>14</v>
      </c>
      <c r="B45" s="53" t="s">
        <v>42</v>
      </c>
      <c r="C45" s="196">
        <v>6553400</v>
      </c>
      <c r="D45" s="188">
        <v>6781300</v>
      </c>
      <c r="E45" s="189">
        <v>1886500</v>
      </c>
    </row>
    <row r="46" spans="1:5" s="22" customFormat="1" ht="69" customHeight="1">
      <c r="A46" s="37" t="s">
        <v>80</v>
      </c>
      <c r="B46" s="53" t="s">
        <v>77</v>
      </c>
      <c r="C46" s="187">
        <v>1000000</v>
      </c>
      <c r="D46" s="188">
        <v>1000000</v>
      </c>
      <c r="E46" s="189">
        <v>1000000</v>
      </c>
    </row>
    <row r="47" spans="1:5" ht="12.75" customHeight="1">
      <c r="A47" s="206"/>
      <c r="B47" s="204"/>
      <c r="C47" s="187"/>
      <c r="D47" s="188"/>
      <c r="E47" s="189"/>
    </row>
    <row r="48" spans="1:5" s="22" customFormat="1" ht="17.25" customHeight="1">
      <c r="A48" s="140" t="s">
        <v>19</v>
      </c>
      <c r="B48" s="53" t="s">
        <v>43</v>
      </c>
      <c r="C48" s="196">
        <f>SUM(C49:C51)</f>
        <v>1298486680</v>
      </c>
      <c r="D48" s="188">
        <f t="shared" ref="D48:E48" si="7">SUM(D49:D51)</f>
        <v>1349164580</v>
      </c>
      <c r="E48" s="189">
        <f t="shared" si="7"/>
        <v>1407608880</v>
      </c>
    </row>
    <row r="49" spans="1:5" s="22" customFormat="1" ht="18" customHeight="1">
      <c r="A49" s="7" t="s">
        <v>7</v>
      </c>
      <c r="B49" s="53" t="s">
        <v>44</v>
      </c>
      <c r="C49" s="196">
        <v>118772980</v>
      </c>
      <c r="D49" s="188">
        <v>119518180</v>
      </c>
      <c r="E49" s="189">
        <v>119746980</v>
      </c>
    </row>
    <row r="50" spans="1:5" s="22" customFormat="1" ht="17.25" customHeight="1">
      <c r="A50" s="7" t="s">
        <v>16</v>
      </c>
      <c r="B50" s="53" t="s">
        <v>140</v>
      </c>
      <c r="C50" s="196">
        <v>10678000</v>
      </c>
      <c r="D50" s="188">
        <v>10469000</v>
      </c>
      <c r="E50" s="189">
        <v>9955000</v>
      </c>
    </row>
    <row r="51" spans="1:5" s="22" customFormat="1" ht="18" customHeight="1">
      <c r="A51" s="7" t="s">
        <v>52</v>
      </c>
      <c r="B51" s="53" t="s">
        <v>45</v>
      </c>
      <c r="C51" s="196">
        <v>1169035700</v>
      </c>
      <c r="D51" s="188">
        <v>1219177400</v>
      </c>
      <c r="E51" s="189">
        <v>1277906900</v>
      </c>
    </row>
    <row r="52" spans="1:5" ht="12.75" customHeight="1">
      <c r="A52" s="205"/>
      <c r="B52" s="204"/>
      <c r="C52" s="187"/>
      <c r="D52" s="188"/>
      <c r="E52" s="189"/>
    </row>
    <row r="53" spans="1:5" s="22" customFormat="1" ht="33" customHeight="1">
      <c r="A53" s="140" t="s">
        <v>141</v>
      </c>
      <c r="B53" s="53" t="s">
        <v>46</v>
      </c>
      <c r="C53" s="196">
        <f>SUM(C54:C55)</f>
        <v>110966710</v>
      </c>
      <c r="D53" s="188">
        <f t="shared" ref="D53:E53" si="8">SUM(D54:D55)</f>
        <v>112544290</v>
      </c>
      <c r="E53" s="189">
        <f t="shared" si="8"/>
        <v>110162690</v>
      </c>
    </row>
    <row r="54" spans="1:5" s="22" customFormat="1" ht="17.25" customHeight="1">
      <c r="A54" s="7" t="s">
        <v>63</v>
      </c>
      <c r="B54" s="53" t="s">
        <v>64</v>
      </c>
      <c r="C54" s="196">
        <v>6540280</v>
      </c>
      <c r="D54" s="188">
        <v>6579680</v>
      </c>
      <c r="E54" s="189">
        <v>6619880</v>
      </c>
    </row>
    <row r="55" spans="1:5" s="22" customFormat="1" ht="18" customHeight="1">
      <c r="A55" s="7" t="s">
        <v>67</v>
      </c>
      <c r="B55" s="53" t="s">
        <v>439</v>
      </c>
      <c r="C55" s="196">
        <v>104426430</v>
      </c>
      <c r="D55" s="188">
        <v>105964610</v>
      </c>
      <c r="E55" s="189">
        <v>103542810</v>
      </c>
    </row>
    <row r="56" spans="1:5" s="22" customFormat="1" ht="12.75" customHeight="1">
      <c r="A56" s="205"/>
      <c r="B56" s="204"/>
      <c r="C56" s="187"/>
      <c r="D56" s="188"/>
      <c r="E56" s="189"/>
    </row>
    <row r="57" spans="1:5" s="22" customFormat="1" ht="16.5" customHeight="1">
      <c r="A57" s="140" t="s">
        <v>20</v>
      </c>
      <c r="B57" s="53" t="s">
        <v>47</v>
      </c>
      <c r="C57" s="187">
        <f t="shared" ref="C57:E57" si="9">C58+C59</f>
        <v>1406500</v>
      </c>
      <c r="D57" s="188">
        <f t="shared" si="9"/>
        <v>694900</v>
      </c>
      <c r="E57" s="189">
        <f t="shared" si="9"/>
        <v>3246500</v>
      </c>
    </row>
    <row r="58" spans="1:5" s="22" customFormat="1" ht="63.75" customHeight="1">
      <c r="A58" s="7" t="s">
        <v>349</v>
      </c>
      <c r="B58" s="53" t="s">
        <v>350</v>
      </c>
      <c r="C58" s="187">
        <v>1306500</v>
      </c>
      <c r="D58" s="188">
        <v>594900</v>
      </c>
      <c r="E58" s="189">
        <v>3146500</v>
      </c>
    </row>
    <row r="59" spans="1:5" s="22" customFormat="1" ht="29.25" customHeight="1">
      <c r="A59" s="7" t="s">
        <v>79</v>
      </c>
      <c r="B59" s="53" t="s">
        <v>55</v>
      </c>
      <c r="C59" s="187">
        <v>100000</v>
      </c>
      <c r="D59" s="188">
        <v>100000</v>
      </c>
      <c r="E59" s="189">
        <v>100000</v>
      </c>
    </row>
    <row r="60" spans="1:5" s="22" customFormat="1" ht="12.75" customHeight="1">
      <c r="A60" s="205"/>
      <c r="B60" s="204"/>
      <c r="C60" s="187"/>
      <c r="D60" s="188"/>
      <c r="E60" s="189"/>
    </row>
    <row r="61" spans="1:5" s="22" customFormat="1" ht="18.75" customHeight="1">
      <c r="A61" s="140" t="s">
        <v>8</v>
      </c>
      <c r="B61" s="53" t="s">
        <v>48</v>
      </c>
      <c r="C61" s="196">
        <f>C62</f>
        <v>51500</v>
      </c>
      <c r="D61" s="188">
        <f t="shared" ref="D61:E61" si="10">D62</f>
        <v>51500</v>
      </c>
      <c r="E61" s="189">
        <f t="shared" si="10"/>
        <v>51500</v>
      </c>
    </row>
    <row r="62" spans="1:5" s="22" customFormat="1" ht="45" customHeight="1">
      <c r="A62" s="7" t="s">
        <v>74</v>
      </c>
      <c r="B62" s="53" t="s">
        <v>73</v>
      </c>
      <c r="C62" s="143">
        <v>51500</v>
      </c>
      <c r="D62" s="144">
        <v>51500</v>
      </c>
      <c r="E62" s="145">
        <v>51500</v>
      </c>
    </row>
    <row r="63" spans="1:5" s="22" customFormat="1" ht="12.75" customHeight="1">
      <c r="A63" s="7"/>
      <c r="B63" s="53"/>
      <c r="C63" s="187"/>
      <c r="D63" s="188"/>
      <c r="E63" s="189"/>
    </row>
    <row r="64" spans="1:5" s="22" customFormat="1" ht="17.25" customHeight="1">
      <c r="A64" s="140" t="s">
        <v>15</v>
      </c>
      <c r="B64" s="53" t="s">
        <v>49</v>
      </c>
      <c r="C64" s="187">
        <f>SUM(C65:C68)</f>
        <v>366906400</v>
      </c>
      <c r="D64" s="188">
        <f t="shared" ref="D64:E64" si="11">SUM(D65:D68)</f>
        <v>366425900</v>
      </c>
      <c r="E64" s="189">
        <f t="shared" si="11"/>
        <v>366119800</v>
      </c>
    </row>
    <row r="65" spans="1:6" s="22" customFormat="1" ht="32.25" customHeight="1">
      <c r="A65" s="7" t="s">
        <v>282</v>
      </c>
      <c r="B65" s="54" t="s">
        <v>263</v>
      </c>
      <c r="C65" s="187">
        <v>349208600</v>
      </c>
      <c r="D65" s="188">
        <v>348775800</v>
      </c>
      <c r="E65" s="189">
        <v>348451800</v>
      </c>
    </row>
    <row r="66" spans="1:6" s="22" customFormat="1" ht="83.25" customHeight="1">
      <c r="A66" s="7" t="s">
        <v>260</v>
      </c>
      <c r="B66" s="53" t="s">
        <v>440</v>
      </c>
      <c r="C66" s="187">
        <v>6972800</v>
      </c>
      <c r="D66" s="188">
        <v>6972800</v>
      </c>
      <c r="E66" s="189">
        <v>6972800</v>
      </c>
    </row>
    <row r="67" spans="1:6" s="22" customFormat="1" ht="18" customHeight="1">
      <c r="A67" s="7" t="s">
        <v>261</v>
      </c>
      <c r="B67" s="53" t="s">
        <v>283</v>
      </c>
      <c r="C67" s="187">
        <v>225000</v>
      </c>
      <c r="D67" s="188">
        <v>177300</v>
      </c>
      <c r="E67" s="189">
        <v>195200</v>
      </c>
    </row>
    <row r="68" spans="1:6" s="22" customFormat="1" ht="18" customHeight="1">
      <c r="A68" s="7" t="s">
        <v>262</v>
      </c>
      <c r="B68" s="53" t="s">
        <v>265</v>
      </c>
      <c r="C68" s="187">
        <v>10500000</v>
      </c>
      <c r="D68" s="188">
        <v>10500000</v>
      </c>
      <c r="E68" s="189">
        <v>10500000</v>
      </c>
    </row>
    <row r="69" spans="1:6" ht="12.75" customHeight="1">
      <c r="A69" s="205"/>
      <c r="B69" s="204"/>
      <c r="C69" s="187"/>
      <c r="D69" s="188"/>
      <c r="E69" s="189"/>
    </row>
    <row r="70" spans="1:6" s="20" customFormat="1" ht="22.5" customHeight="1">
      <c r="A70" s="33" t="s">
        <v>270</v>
      </c>
      <c r="B70" s="55" t="s">
        <v>271</v>
      </c>
      <c r="C70" s="184">
        <f>C72+C184+C188</f>
        <v>35811733857.809998</v>
      </c>
      <c r="D70" s="185">
        <f>D72+D184+D188</f>
        <v>32544133952.579998</v>
      </c>
      <c r="E70" s="186">
        <f>E72+E184+E188</f>
        <v>33381470070.500004</v>
      </c>
    </row>
    <row r="71" spans="1:6">
      <c r="A71" s="205"/>
      <c r="B71" s="204"/>
      <c r="C71" s="187"/>
      <c r="D71" s="188"/>
      <c r="E71" s="189"/>
    </row>
    <row r="72" spans="1:6" s="20" customFormat="1" ht="29.25" customHeight="1">
      <c r="A72" s="141" t="s">
        <v>65</v>
      </c>
      <c r="B72" s="142" t="s">
        <v>57</v>
      </c>
      <c r="C72" s="187">
        <f>C73+C77+C148+C167</f>
        <v>29636667482.599998</v>
      </c>
      <c r="D72" s="188">
        <f>D73+D77+D148+D167</f>
        <v>27814653368.799999</v>
      </c>
      <c r="E72" s="189">
        <f>E73+E77+E148+E167</f>
        <v>27891221534.690002</v>
      </c>
    </row>
    <row r="73" spans="1:6" s="20" customFormat="1" ht="23.25" customHeight="1">
      <c r="A73" s="146" t="s">
        <v>75</v>
      </c>
      <c r="B73" s="147" t="s">
        <v>134</v>
      </c>
      <c r="C73" s="187">
        <f>SUM(C74:C75)</f>
        <v>11485075720</v>
      </c>
      <c r="D73" s="188">
        <f>SUM(D74:D75)</f>
        <v>11559307509</v>
      </c>
      <c r="E73" s="189">
        <f>SUM(E74:E75)</f>
        <v>11636508569</v>
      </c>
    </row>
    <row r="74" spans="1:6" s="20" customFormat="1" ht="29.25" customHeight="1">
      <c r="A74" s="183" t="s">
        <v>81</v>
      </c>
      <c r="B74" s="142" t="s">
        <v>98</v>
      </c>
      <c r="C74" s="187">
        <v>9629281000</v>
      </c>
      <c r="D74" s="188">
        <v>9629281000</v>
      </c>
      <c r="E74" s="189">
        <v>9629281000</v>
      </c>
    </row>
    <row r="75" spans="1:6" s="20" customFormat="1" ht="42.75" customHeight="1">
      <c r="A75" s="183" t="s">
        <v>99</v>
      </c>
      <c r="B75" s="142" t="s">
        <v>100</v>
      </c>
      <c r="C75" s="187">
        <v>1855794720</v>
      </c>
      <c r="D75" s="188">
        <v>1930026509</v>
      </c>
      <c r="E75" s="189">
        <v>2007227569</v>
      </c>
    </row>
    <row r="76" spans="1:6">
      <c r="A76" s="207"/>
      <c r="B76" s="208"/>
      <c r="C76" s="187"/>
      <c r="D76" s="188"/>
      <c r="E76" s="189"/>
    </row>
    <row r="77" spans="1:6" s="20" customFormat="1" ht="30.75" customHeight="1">
      <c r="A77" s="146" t="s">
        <v>71</v>
      </c>
      <c r="B77" s="142" t="s">
        <v>135</v>
      </c>
      <c r="C77" s="187">
        <f>SUM(C78:C146)</f>
        <v>12216092562.6</v>
      </c>
      <c r="D77" s="188">
        <f>SUM(D78:D146)</f>
        <v>10637814559.799999</v>
      </c>
      <c r="E77" s="189">
        <f>SUM(E78:E146)</f>
        <v>11503927665.690001</v>
      </c>
      <c r="F77" s="187">
        <f>SUM(F78:F146)</f>
        <v>0</v>
      </c>
    </row>
    <row r="78" spans="1:6" s="22" customFormat="1" ht="30" customHeight="1">
      <c r="A78" s="17" t="s">
        <v>242</v>
      </c>
      <c r="B78" s="59" t="s">
        <v>243</v>
      </c>
      <c r="C78" s="196">
        <v>955584000</v>
      </c>
      <c r="D78" s="197">
        <v>913248000</v>
      </c>
      <c r="E78" s="198">
        <v>867888000</v>
      </c>
    </row>
    <row r="79" spans="1:6" s="22" customFormat="1" ht="44.25" customHeight="1">
      <c r="A79" s="17" t="s">
        <v>275</v>
      </c>
      <c r="B79" s="59" t="s">
        <v>192</v>
      </c>
      <c r="C79" s="196">
        <v>0</v>
      </c>
      <c r="D79" s="197">
        <v>15720100</v>
      </c>
      <c r="E79" s="198">
        <v>56613800</v>
      </c>
    </row>
    <row r="80" spans="1:6" s="20" customFormat="1" ht="42.75" customHeight="1">
      <c r="A80" s="152" t="s">
        <v>193</v>
      </c>
      <c r="B80" s="153" t="s">
        <v>194</v>
      </c>
      <c r="C80" s="187">
        <v>990300</v>
      </c>
      <c r="D80" s="188">
        <v>990300</v>
      </c>
      <c r="E80" s="189">
        <v>990300</v>
      </c>
    </row>
    <row r="81" spans="1:5" s="20" customFormat="1" ht="60" customHeight="1">
      <c r="A81" s="152" t="s">
        <v>340</v>
      </c>
      <c r="B81" s="224" t="s">
        <v>195</v>
      </c>
      <c r="C81" s="187">
        <v>5977900</v>
      </c>
      <c r="D81" s="188">
        <v>5977900</v>
      </c>
      <c r="E81" s="189">
        <v>6946200</v>
      </c>
    </row>
    <row r="82" spans="1:5" ht="57.75" customHeight="1">
      <c r="A82" s="152" t="s">
        <v>83</v>
      </c>
      <c r="B82" s="153" t="s">
        <v>102</v>
      </c>
      <c r="C82" s="187">
        <v>88761200</v>
      </c>
      <c r="D82" s="188">
        <v>88761200</v>
      </c>
      <c r="E82" s="189">
        <v>88761200</v>
      </c>
    </row>
    <row r="83" spans="1:5" s="20" customFormat="1" ht="57" customHeight="1">
      <c r="A83" s="152" t="s">
        <v>182</v>
      </c>
      <c r="B83" s="59" t="s">
        <v>103</v>
      </c>
      <c r="C83" s="187">
        <v>689399400</v>
      </c>
      <c r="D83" s="188">
        <v>765936000</v>
      </c>
      <c r="E83" s="189">
        <v>808828400</v>
      </c>
    </row>
    <row r="84" spans="1:5" s="20" customFormat="1" ht="68.25" customHeight="1">
      <c r="A84" s="152" t="s">
        <v>84</v>
      </c>
      <c r="B84" s="59" t="s">
        <v>104</v>
      </c>
      <c r="C84" s="187">
        <v>720000</v>
      </c>
      <c r="D84" s="188">
        <v>765000</v>
      </c>
      <c r="E84" s="189">
        <v>810000</v>
      </c>
    </row>
    <row r="85" spans="1:5" s="20" customFormat="1" ht="54" customHeight="1">
      <c r="A85" s="152" t="s">
        <v>341</v>
      </c>
      <c r="B85" s="59" t="s">
        <v>197</v>
      </c>
      <c r="C85" s="187">
        <v>12363000</v>
      </c>
      <c r="D85" s="188">
        <v>12128900</v>
      </c>
      <c r="E85" s="189">
        <v>13703200</v>
      </c>
    </row>
    <row r="86" spans="1:5" s="20" customFormat="1" ht="55.5" customHeight="1">
      <c r="A86" s="152" t="s">
        <v>159</v>
      </c>
      <c r="B86" s="153" t="s">
        <v>160</v>
      </c>
      <c r="C86" s="187">
        <v>61321900</v>
      </c>
      <c r="D86" s="188">
        <v>43005000</v>
      </c>
      <c r="E86" s="189">
        <v>47351300</v>
      </c>
    </row>
    <row r="87" spans="1:5" s="20" customFormat="1" ht="90" customHeight="1">
      <c r="A87" s="152" t="s">
        <v>371</v>
      </c>
      <c r="B87" s="153" t="s">
        <v>373</v>
      </c>
      <c r="C87" s="187">
        <v>0</v>
      </c>
      <c r="D87" s="188">
        <v>80327073</v>
      </c>
      <c r="E87" s="189">
        <v>358618681.08999997</v>
      </c>
    </row>
    <row r="88" spans="1:5" s="20" customFormat="1" ht="92.25" customHeight="1">
      <c r="A88" s="152" t="s">
        <v>403</v>
      </c>
      <c r="B88" s="59" t="s">
        <v>147</v>
      </c>
      <c r="C88" s="187">
        <v>54900000</v>
      </c>
      <c r="D88" s="188">
        <v>54900000</v>
      </c>
      <c r="E88" s="189">
        <v>54900000</v>
      </c>
    </row>
    <row r="89" spans="1:5" s="20" customFormat="1" ht="60.75" customHeight="1">
      <c r="A89" s="152" t="s">
        <v>377</v>
      </c>
      <c r="B89" s="59" t="s">
        <v>198</v>
      </c>
      <c r="C89" s="187">
        <v>46121100</v>
      </c>
      <c r="D89" s="188">
        <v>46114100</v>
      </c>
      <c r="E89" s="189">
        <v>92610000</v>
      </c>
    </row>
    <row r="90" spans="1:5" s="20" customFormat="1" ht="30.75" customHeight="1">
      <c r="A90" s="152" t="s">
        <v>274</v>
      </c>
      <c r="B90" s="59" t="s">
        <v>200</v>
      </c>
      <c r="C90" s="187">
        <v>21015300</v>
      </c>
      <c r="D90" s="188">
        <v>20929900</v>
      </c>
      <c r="E90" s="189">
        <v>41373400</v>
      </c>
    </row>
    <row r="91" spans="1:5" s="20" customFormat="1" ht="44.25" customHeight="1">
      <c r="A91" s="152" t="s">
        <v>379</v>
      </c>
      <c r="B91" s="153" t="s">
        <v>352</v>
      </c>
      <c r="C91" s="187">
        <v>0</v>
      </c>
      <c r="D91" s="188">
        <v>22272800</v>
      </c>
      <c r="E91" s="189">
        <v>21843100</v>
      </c>
    </row>
    <row r="92" spans="1:5" s="20" customFormat="1" ht="56.25" customHeight="1">
      <c r="A92" s="152" t="s">
        <v>299</v>
      </c>
      <c r="B92" s="59" t="s">
        <v>199</v>
      </c>
      <c r="C92" s="187">
        <v>15581500</v>
      </c>
      <c r="D92" s="188">
        <v>7297400</v>
      </c>
      <c r="E92" s="189">
        <v>0</v>
      </c>
    </row>
    <row r="93" spans="1:5" s="20" customFormat="1" ht="44.25" customHeight="1">
      <c r="A93" s="152" t="s">
        <v>413</v>
      </c>
      <c r="B93" s="153" t="s">
        <v>431</v>
      </c>
      <c r="C93" s="187">
        <v>0</v>
      </c>
      <c r="D93" s="188">
        <v>0</v>
      </c>
      <c r="E93" s="189">
        <v>66952400</v>
      </c>
    </row>
    <row r="94" spans="1:5" s="20" customFormat="1" ht="44.25" customHeight="1">
      <c r="A94" s="152" t="s">
        <v>414</v>
      </c>
      <c r="B94" s="153" t="s">
        <v>432</v>
      </c>
      <c r="C94" s="187">
        <v>0</v>
      </c>
      <c r="D94" s="188">
        <v>0</v>
      </c>
      <c r="E94" s="189">
        <v>152126600</v>
      </c>
    </row>
    <row r="95" spans="1:5" s="20" customFormat="1" ht="30" customHeight="1">
      <c r="A95" s="152" t="s">
        <v>155</v>
      </c>
      <c r="B95" s="153" t="s">
        <v>156</v>
      </c>
      <c r="C95" s="187">
        <v>34580800</v>
      </c>
      <c r="D95" s="188">
        <v>34580800</v>
      </c>
      <c r="E95" s="189">
        <v>34580800</v>
      </c>
    </row>
    <row r="96" spans="1:5" s="20" customFormat="1" ht="42.75" customHeight="1">
      <c r="A96" s="152" t="s">
        <v>144</v>
      </c>
      <c r="B96" s="163" t="s">
        <v>145</v>
      </c>
      <c r="C96" s="187">
        <v>8550800</v>
      </c>
      <c r="D96" s="188">
        <v>8550800</v>
      </c>
      <c r="E96" s="189">
        <v>8550800</v>
      </c>
    </row>
    <row r="97" spans="1:5" s="20" customFormat="1" ht="45.75" customHeight="1">
      <c r="A97" s="152" t="s">
        <v>376</v>
      </c>
      <c r="B97" s="163" t="s">
        <v>210</v>
      </c>
      <c r="C97" s="187">
        <v>93163100</v>
      </c>
      <c r="D97" s="188">
        <v>153240300</v>
      </c>
      <c r="E97" s="189">
        <v>82913900</v>
      </c>
    </row>
    <row r="98" spans="1:5" s="20" customFormat="1" ht="32.25" customHeight="1">
      <c r="A98" s="152" t="s">
        <v>401</v>
      </c>
      <c r="B98" s="163" t="s">
        <v>402</v>
      </c>
      <c r="C98" s="187">
        <v>0</v>
      </c>
      <c r="D98" s="188">
        <v>0</v>
      </c>
      <c r="E98" s="189">
        <v>41162700</v>
      </c>
    </row>
    <row r="99" spans="1:5" s="20" customFormat="1" ht="44.25" customHeight="1">
      <c r="A99" s="152" t="s">
        <v>400</v>
      </c>
      <c r="B99" s="59" t="s">
        <v>146</v>
      </c>
      <c r="C99" s="187">
        <v>7215600</v>
      </c>
      <c r="D99" s="188">
        <v>7204900</v>
      </c>
      <c r="E99" s="189">
        <v>0</v>
      </c>
    </row>
    <row r="100" spans="1:5" s="20" customFormat="1" ht="43.5" customHeight="1">
      <c r="A100" s="152" t="s">
        <v>142</v>
      </c>
      <c r="B100" s="59" t="s">
        <v>143</v>
      </c>
      <c r="C100" s="187">
        <v>15899100</v>
      </c>
      <c r="D100" s="188">
        <v>16988600</v>
      </c>
      <c r="E100" s="189">
        <v>19816200</v>
      </c>
    </row>
    <row r="101" spans="1:5" s="20" customFormat="1" ht="43.5" customHeight="1">
      <c r="A101" s="152" t="s">
        <v>212</v>
      </c>
      <c r="B101" s="153" t="s">
        <v>213</v>
      </c>
      <c r="C101" s="187">
        <v>111707200</v>
      </c>
      <c r="D101" s="188">
        <v>108046700</v>
      </c>
      <c r="E101" s="189">
        <v>0</v>
      </c>
    </row>
    <row r="102" spans="1:5" s="20" customFormat="1" ht="30" customHeight="1">
      <c r="A102" s="152" t="s">
        <v>157</v>
      </c>
      <c r="B102" s="59" t="s">
        <v>158</v>
      </c>
      <c r="C102" s="187">
        <v>704777500</v>
      </c>
      <c r="D102" s="188">
        <v>715236200</v>
      </c>
      <c r="E102" s="189">
        <v>479376700</v>
      </c>
    </row>
    <row r="103" spans="1:5" s="20" customFormat="1" ht="47.25" customHeight="1">
      <c r="A103" s="152" t="s">
        <v>409</v>
      </c>
      <c r="B103" s="59" t="s">
        <v>408</v>
      </c>
      <c r="C103" s="187">
        <v>0</v>
      </c>
      <c r="D103" s="188">
        <v>0</v>
      </c>
      <c r="E103" s="189">
        <v>9357300</v>
      </c>
    </row>
    <row r="104" spans="1:5" s="20" customFormat="1" ht="99.75" customHeight="1">
      <c r="A104" s="152" t="s">
        <v>367</v>
      </c>
      <c r="B104" s="153" t="s">
        <v>366</v>
      </c>
      <c r="C104" s="187">
        <v>1209300</v>
      </c>
      <c r="D104" s="188">
        <v>1209300</v>
      </c>
      <c r="E104" s="189">
        <v>0</v>
      </c>
    </row>
    <row r="105" spans="1:5" s="20" customFormat="1" ht="67.5" customHeight="1">
      <c r="A105" s="152" t="s">
        <v>300</v>
      </c>
      <c r="B105" s="59" t="s">
        <v>241</v>
      </c>
      <c r="C105" s="187">
        <v>0</v>
      </c>
      <c r="D105" s="188">
        <v>11700000</v>
      </c>
      <c r="E105" s="189">
        <v>20700000</v>
      </c>
    </row>
    <row r="106" spans="1:5" s="20" customFormat="1" ht="30" customHeight="1">
      <c r="A106" s="152" t="s">
        <v>303</v>
      </c>
      <c r="B106" s="153" t="s">
        <v>304</v>
      </c>
      <c r="C106" s="187">
        <v>4900000</v>
      </c>
      <c r="D106" s="188">
        <v>4900000</v>
      </c>
      <c r="E106" s="189">
        <v>4900000</v>
      </c>
    </row>
    <row r="107" spans="1:5" s="20" customFormat="1" ht="68.25" customHeight="1">
      <c r="A107" s="152" t="s">
        <v>342</v>
      </c>
      <c r="B107" s="153" t="s">
        <v>240</v>
      </c>
      <c r="C107" s="187">
        <v>7829500</v>
      </c>
      <c r="D107" s="188">
        <v>34705500</v>
      </c>
      <c r="E107" s="189">
        <v>915000</v>
      </c>
    </row>
    <row r="108" spans="1:5" s="20" customFormat="1" ht="42" customHeight="1">
      <c r="A108" s="152" t="s">
        <v>417</v>
      </c>
      <c r="B108" s="153" t="s">
        <v>348</v>
      </c>
      <c r="C108" s="187">
        <v>3051945900</v>
      </c>
      <c r="D108" s="188">
        <v>3166307600</v>
      </c>
      <c r="E108" s="189">
        <v>3439958500</v>
      </c>
    </row>
    <row r="109" spans="1:5" s="20" customFormat="1" ht="57.75" customHeight="1">
      <c r="A109" s="152" t="s">
        <v>353</v>
      </c>
      <c r="B109" s="153" t="s">
        <v>354</v>
      </c>
      <c r="C109" s="187">
        <v>628432600</v>
      </c>
      <c r="D109" s="188">
        <v>642175900</v>
      </c>
      <c r="E109" s="189">
        <v>661525200</v>
      </c>
    </row>
    <row r="110" spans="1:5" s="20" customFormat="1" ht="51.75" customHeight="1">
      <c r="A110" s="152" t="s">
        <v>410</v>
      </c>
      <c r="B110" s="153" t="s">
        <v>428</v>
      </c>
      <c r="C110" s="187">
        <v>60965300</v>
      </c>
      <c r="D110" s="188">
        <v>17869700</v>
      </c>
      <c r="E110" s="189">
        <v>77798600</v>
      </c>
    </row>
    <row r="111" spans="1:5" s="20" customFormat="1" ht="63" customHeight="1">
      <c r="A111" s="152" t="s">
        <v>374</v>
      </c>
      <c r="B111" s="153" t="s">
        <v>375</v>
      </c>
      <c r="C111" s="187">
        <v>1115236300</v>
      </c>
      <c r="D111" s="188">
        <v>1115236300</v>
      </c>
      <c r="E111" s="189">
        <v>1115630300</v>
      </c>
    </row>
    <row r="112" spans="1:5" s="20" customFormat="1" ht="66" customHeight="1">
      <c r="A112" s="152" t="s">
        <v>105</v>
      </c>
      <c r="B112" s="153" t="s">
        <v>106</v>
      </c>
      <c r="C112" s="187">
        <v>65374300</v>
      </c>
      <c r="D112" s="188">
        <v>65374300</v>
      </c>
      <c r="E112" s="189">
        <v>65374300</v>
      </c>
    </row>
    <row r="113" spans="1:5" s="20" customFormat="1" ht="59.25" customHeight="1">
      <c r="A113" s="152" t="s">
        <v>355</v>
      </c>
      <c r="B113" s="153" t="s">
        <v>356</v>
      </c>
      <c r="C113" s="187">
        <v>216725700</v>
      </c>
      <c r="D113" s="188">
        <v>208970900</v>
      </c>
      <c r="E113" s="189">
        <v>214877900</v>
      </c>
    </row>
    <row r="114" spans="1:5" s="20" customFormat="1" ht="29.25" customHeight="1">
      <c r="A114" s="152" t="s">
        <v>398</v>
      </c>
      <c r="B114" s="153" t="s">
        <v>427</v>
      </c>
      <c r="C114" s="187">
        <v>0</v>
      </c>
      <c r="D114" s="188">
        <v>122855000</v>
      </c>
      <c r="E114" s="189">
        <v>84145000</v>
      </c>
    </row>
    <row r="115" spans="1:5" s="20" customFormat="1" ht="44.25" customHeight="1">
      <c r="A115" s="152" t="s">
        <v>97</v>
      </c>
      <c r="B115" s="59" t="s">
        <v>107</v>
      </c>
      <c r="C115" s="187">
        <v>12761200</v>
      </c>
      <c r="D115" s="188">
        <v>12100900</v>
      </c>
      <c r="E115" s="189">
        <v>11564200</v>
      </c>
    </row>
    <row r="116" spans="1:5" s="20" customFormat="1" ht="58.5" customHeight="1">
      <c r="A116" s="152" t="s">
        <v>363</v>
      </c>
      <c r="B116" s="59" t="s">
        <v>224</v>
      </c>
      <c r="C116" s="187">
        <v>3574800</v>
      </c>
      <c r="D116" s="188">
        <v>12899600</v>
      </c>
      <c r="E116" s="189">
        <v>12656300</v>
      </c>
    </row>
    <row r="117" spans="1:5" ht="44.25" customHeight="1">
      <c r="A117" s="152" t="s">
        <v>221</v>
      </c>
      <c r="B117" s="162" t="s">
        <v>222</v>
      </c>
      <c r="C117" s="187">
        <v>15803500</v>
      </c>
      <c r="D117" s="188">
        <v>15803500</v>
      </c>
      <c r="E117" s="189">
        <v>15803500</v>
      </c>
    </row>
    <row r="118" spans="1:5" s="20" customFormat="1" ht="30.75" customHeight="1">
      <c r="A118" s="152" t="s">
        <v>108</v>
      </c>
      <c r="B118" s="163" t="s">
        <v>285</v>
      </c>
      <c r="C118" s="187">
        <v>12150000</v>
      </c>
      <c r="D118" s="188">
        <v>12150000</v>
      </c>
      <c r="E118" s="189">
        <v>10125000</v>
      </c>
    </row>
    <row r="119" spans="1:5" s="20" customFormat="1" ht="30" customHeight="1">
      <c r="A119" s="152" t="s">
        <v>273</v>
      </c>
      <c r="B119" s="153" t="s">
        <v>249</v>
      </c>
      <c r="C119" s="187">
        <v>7481000</v>
      </c>
      <c r="D119" s="188">
        <v>8497000</v>
      </c>
      <c r="E119" s="189">
        <v>10490000</v>
      </c>
    </row>
    <row r="120" spans="1:5" s="20" customFormat="1" ht="51" customHeight="1">
      <c r="A120" s="152" t="s">
        <v>307</v>
      </c>
      <c r="B120" s="59" t="s">
        <v>306</v>
      </c>
      <c r="C120" s="187">
        <v>0</v>
      </c>
      <c r="D120" s="188">
        <v>0</v>
      </c>
      <c r="E120" s="189">
        <v>37123100</v>
      </c>
    </row>
    <row r="121" spans="1:5" s="20" customFormat="1" ht="31.5" customHeight="1">
      <c r="A121" s="152" t="s">
        <v>215</v>
      </c>
      <c r="B121" s="59" t="s">
        <v>216</v>
      </c>
      <c r="C121" s="187">
        <v>56248858.100000001</v>
      </c>
      <c r="D121" s="188">
        <v>56111882.299999997</v>
      </c>
      <c r="E121" s="189">
        <v>55598680.100000001</v>
      </c>
    </row>
    <row r="122" spans="1:5" s="20" customFormat="1" ht="41.25" customHeight="1">
      <c r="A122" s="152" t="s">
        <v>380</v>
      </c>
      <c r="B122" s="153" t="s">
        <v>383</v>
      </c>
      <c r="C122" s="187">
        <v>72415100</v>
      </c>
      <c r="D122" s="188">
        <v>72332000</v>
      </c>
      <c r="E122" s="189">
        <v>72415100</v>
      </c>
    </row>
    <row r="123" spans="1:5" s="22" customFormat="1" ht="42" customHeight="1">
      <c r="A123" s="17" t="s">
        <v>247</v>
      </c>
      <c r="B123" s="59" t="s">
        <v>248</v>
      </c>
      <c r="C123" s="196">
        <v>92967800</v>
      </c>
      <c r="D123" s="197">
        <v>92967800</v>
      </c>
      <c r="E123" s="189">
        <v>92967800</v>
      </c>
    </row>
    <row r="124" spans="1:5" s="20" customFormat="1" ht="29.25" customHeight="1">
      <c r="A124" s="152" t="s">
        <v>357</v>
      </c>
      <c r="B124" s="153" t="s">
        <v>358</v>
      </c>
      <c r="C124" s="187">
        <v>912300</v>
      </c>
      <c r="D124" s="188">
        <v>1212300</v>
      </c>
      <c r="E124" s="189">
        <v>0</v>
      </c>
    </row>
    <row r="125" spans="1:5" s="20" customFormat="1" ht="36.75" customHeight="1">
      <c r="A125" s="152" t="s">
        <v>443</v>
      </c>
      <c r="B125" s="153" t="s">
        <v>435</v>
      </c>
      <c r="C125" s="187">
        <v>100406100</v>
      </c>
      <c r="D125" s="188">
        <v>100010500</v>
      </c>
      <c r="E125" s="189">
        <v>100000000</v>
      </c>
    </row>
    <row r="126" spans="1:5" s="20" customFormat="1" ht="46.5" customHeight="1">
      <c r="A126" s="152" t="s">
        <v>407</v>
      </c>
      <c r="B126" s="153" t="s">
        <v>359</v>
      </c>
      <c r="C126" s="187">
        <v>0</v>
      </c>
      <c r="D126" s="188">
        <v>21735700</v>
      </c>
      <c r="E126" s="189">
        <v>15623100</v>
      </c>
    </row>
    <row r="127" spans="1:5" s="20" customFormat="1" ht="44.25" customHeight="1">
      <c r="A127" s="152" t="s">
        <v>226</v>
      </c>
      <c r="B127" s="153" t="s">
        <v>227</v>
      </c>
      <c r="C127" s="187">
        <v>5775900</v>
      </c>
      <c r="D127" s="188">
        <v>0</v>
      </c>
      <c r="E127" s="189">
        <v>0</v>
      </c>
    </row>
    <row r="128" spans="1:5" s="20" customFormat="1" ht="42" customHeight="1">
      <c r="A128" s="152" t="s">
        <v>228</v>
      </c>
      <c r="B128" s="163" t="s">
        <v>229</v>
      </c>
      <c r="C128" s="187">
        <v>8367700</v>
      </c>
      <c r="D128" s="188">
        <v>8732900</v>
      </c>
      <c r="E128" s="189">
        <v>9611100</v>
      </c>
    </row>
    <row r="129" spans="1:5" s="20" customFormat="1" ht="30" customHeight="1">
      <c r="A129" s="152" t="s">
        <v>397</v>
      </c>
      <c r="B129" s="153" t="s">
        <v>219</v>
      </c>
      <c r="C129" s="187">
        <v>107588500</v>
      </c>
      <c r="D129" s="188">
        <v>191729700</v>
      </c>
      <c r="E129" s="189">
        <v>40811600</v>
      </c>
    </row>
    <row r="130" spans="1:5" s="20" customFormat="1" ht="45" customHeight="1">
      <c r="A130" s="152" t="s">
        <v>183</v>
      </c>
      <c r="B130" s="59" t="s">
        <v>109</v>
      </c>
      <c r="C130" s="187">
        <v>613473700</v>
      </c>
      <c r="D130" s="188">
        <v>636980400</v>
      </c>
      <c r="E130" s="189">
        <v>996628200</v>
      </c>
    </row>
    <row r="131" spans="1:5" s="20" customFormat="1" ht="62.25" customHeight="1">
      <c r="A131" s="164" t="s">
        <v>378</v>
      </c>
      <c r="B131" s="165" t="s">
        <v>179</v>
      </c>
      <c r="C131" s="187">
        <v>104526700</v>
      </c>
      <c r="D131" s="188">
        <v>165710800</v>
      </c>
      <c r="E131" s="189">
        <v>75622600</v>
      </c>
    </row>
    <row r="132" spans="1:5" s="20" customFormat="1" ht="32.25" customHeight="1">
      <c r="A132" s="152" t="s">
        <v>297</v>
      </c>
      <c r="B132" s="153" t="s">
        <v>138</v>
      </c>
      <c r="C132" s="187">
        <v>71808400</v>
      </c>
      <c r="D132" s="188">
        <v>76044400</v>
      </c>
      <c r="E132" s="189">
        <v>91919900</v>
      </c>
    </row>
    <row r="133" spans="1:5" s="20" customFormat="1" ht="32.25" customHeight="1">
      <c r="A133" s="152" t="s">
        <v>184</v>
      </c>
      <c r="B133" s="59" t="s">
        <v>110</v>
      </c>
      <c r="C133" s="187">
        <v>310020900</v>
      </c>
      <c r="D133" s="188">
        <v>310020900</v>
      </c>
      <c r="E133" s="189">
        <v>344467700</v>
      </c>
    </row>
    <row r="134" spans="1:5" s="20" customFormat="1" ht="33" customHeight="1">
      <c r="A134" s="152" t="s">
        <v>381</v>
      </c>
      <c r="B134" s="59" t="s">
        <v>382</v>
      </c>
      <c r="C134" s="187">
        <v>11580200</v>
      </c>
      <c r="D134" s="188">
        <v>20162700</v>
      </c>
      <c r="E134" s="189">
        <v>8153600</v>
      </c>
    </row>
    <row r="135" spans="1:5" s="20" customFormat="1" ht="57.75" customHeight="1">
      <c r="A135" s="152" t="s">
        <v>339</v>
      </c>
      <c r="B135" s="59" t="s">
        <v>317</v>
      </c>
      <c r="C135" s="187">
        <v>91500400</v>
      </c>
      <c r="D135" s="188">
        <v>91500400</v>
      </c>
      <c r="E135" s="189">
        <v>91500400</v>
      </c>
    </row>
    <row r="136" spans="1:5" s="20" customFormat="1" ht="100.5" customHeight="1">
      <c r="A136" s="152" t="s">
        <v>425</v>
      </c>
      <c r="B136" s="153" t="s">
        <v>372</v>
      </c>
      <c r="C136" s="187">
        <v>40712100</v>
      </c>
      <c r="D136" s="188">
        <v>39897900</v>
      </c>
      <c r="E136" s="189">
        <v>814200</v>
      </c>
    </row>
    <row r="137" spans="1:5" s="20" customFormat="1" ht="35.25" customHeight="1">
      <c r="A137" s="152" t="s">
        <v>416</v>
      </c>
      <c r="B137" s="153" t="s">
        <v>433</v>
      </c>
      <c r="C137" s="187">
        <v>0</v>
      </c>
      <c r="D137" s="188">
        <v>14320100</v>
      </c>
      <c r="E137" s="189">
        <v>14437600</v>
      </c>
    </row>
    <row r="138" spans="1:5" s="20" customFormat="1" ht="36.75" customHeight="1">
      <c r="A138" s="152" t="s">
        <v>415</v>
      </c>
      <c r="B138" s="153" t="s">
        <v>434</v>
      </c>
      <c r="C138" s="187">
        <v>20657300</v>
      </c>
      <c r="D138" s="188">
        <v>0</v>
      </c>
      <c r="E138" s="189">
        <v>0</v>
      </c>
    </row>
    <row r="139" spans="1:5" s="20" customFormat="1" ht="60.75" customHeight="1">
      <c r="A139" s="152" t="s">
        <v>412</v>
      </c>
      <c r="B139" s="153" t="s">
        <v>430</v>
      </c>
      <c r="C139" s="187">
        <v>61640900</v>
      </c>
      <c r="D139" s="188">
        <v>43072500</v>
      </c>
      <c r="E139" s="189">
        <v>43957900</v>
      </c>
    </row>
    <row r="140" spans="1:5" s="20" customFormat="1" ht="44.25" customHeight="1">
      <c r="A140" s="152" t="s">
        <v>411</v>
      </c>
      <c r="B140" s="153" t="s">
        <v>429</v>
      </c>
      <c r="C140" s="187">
        <v>1294204.5</v>
      </c>
      <c r="D140" s="188">
        <v>1294204.5</v>
      </c>
      <c r="E140" s="189">
        <v>1294204.5</v>
      </c>
    </row>
    <row r="141" spans="1:5" s="20" customFormat="1" ht="41.25" customHeight="1">
      <c r="A141" s="152" t="s">
        <v>426</v>
      </c>
      <c r="B141" s="153" t="s">
        <v>154</v>
      </c>
      <c r="C141" s="187">
        <v>75800000</v>
      </c>
      <c r="D141" s="188">
        <v>119000000</v>
      </c>
      <c r="E141" s="189">
        <v>0</v>
      </c>
    </row>
    <row r="142" spans="1:5" s="20" customFormat="1" ht="85.5" customHeight="1">
      <c r="A142" s="152" t="s">
        <v>399</v>
      </c>
      <c r="B142" s="59" t="s">
        <v>343</v>
      </c>
      <c r="C142" s="187">
        <v>106554400</v>
      </c>
      <c r="D142" s="188">
        <v>0</v>
      </c>
      <c r="E142" s="189">
        <v>249642100</v>
      </c>
    </row>
    <row r="143" spans="1:5" s="20" customFormat="1" ht="55.5" customHeight="1">
      <c r="A143" s="152" t="s">
        <v>360</v>
      </c>
      <c r="B143" s="59" t="s">
        <v>361</v>
      </c>
      <c r="C143" s="187">
        <v>1712978700</v>
      </c>
      <c r="D143" s="188">
        <v>0</v>
      </c>
      <c r="E143" s="189">
        <v>0</v>
      </c>
    </row>
    <row r="144" spans="1:5" s="20" customFormat="1" ht="81" customHeight="1">
      <c r="A144" s="152" t="s">
        <v>445</v>
      </c>
      <c r="B144" s="59" t="s">
        <v>444</v>
      </c>
      <c r="C144" s="187">
        <v>200000000</v>
      </c>
      <c r="D144" s="188">
        <v>0</v>
      </c>
      <c r="E144" s="189">
        <v>0</v>
      </c>
    </row>
    <row r="145" spans="1:5" s="20" customFormat="1" ht="54" customHeight="1">
      <c r="A145" s="152" t="s">
        <v>405</v>
      </c>
      <c r="B145" s="59" t="s">
        <v>404</v>
      </c>
      <c r="C145" s="187">
        <v>0</v>
      </c>
      <c r="D145" s="188">
        <v>0</v>
      </c>
      <c r="E145" s="189">
        <v>58800000</v>
      </c>
    </row>
    <row r="146" spans="1:5" s="20" customFormat="1" ht="57.75" customHeight="1">
      <c r="A146" s="152" t="s">
        <v>385</v>
      </c>
      <c r="B146" s="153" t="s">
        <v>386</v>
      </c>
      <c r="C146" s="187">
        <v>215843300</v>
      </c>
      <c r="D146" s="188">
        <v>0</v>
      </c>
      <c r="E146" s="189">
        <v>0</v>
      </c>
    </row>
    <row r="147" spans="1:5" s="20" customFormat="1">
      <c r="A147" s="209"/>
      <c r="B147" s="208"/>
      <c r="C147" s="187"/>
      <c r="D147" s="188"/>
      <c r="E147" s="189"/>
    </row>
    <row r="148" spans="1:5" s="20" customFormat="1" ht="21.75" customHeight="1">
      <c r="A148" s="216" t="s">
        <v>76</v>
      </c>
      <c r="B148" s="59" t="s">
        <v>112</v>
      </c>
      <c r="C148" s="187">
        <f>SUM(C149:C165)</f>
        <v>3451167900</v>
      </c>
      <c r="D148" s="188">
        <f>SUM(D149:D165)</f>
        <v>3518394600</v>
      </c>
      <c r="E148" s="189">
        <f>SUM(E149:E165)</f>
        <v>3671146700</v>
      </c>
    </row>
    <row r="149" spans="1:5" s="20" customFormat="1" ht="42.75" customHeight="1">
      <c r="A149" s="152" t="s">
        <v>392</v>
      </c>
      <c r="B149" s="59" t="s">
        <v>113</v>
      </c>
      <c r="C149" s="187">
        <v>42830700</v>
      </c>
      <c r="D149" s="188">
        <v>44278600</v>
      </c>
      <c r="E149" s="189">
        <v>45847200</v>
      </c>
    </row>
    <row r="150" spans="1:5" s="20" customFormat="1" ht="58.5" customHeight="1">
      <c r="A150" s="152" t="s">
        <v>96</v>
      </c>
      <c r="B150" s="59" t="s">
        <v>114</v>
      </c>
      <c r="C150" s="187">
        <v>5859500</v>
      </c>
      <c r="D150" s="188">
        <v>221800</v>
      </c>
      <c r="E150" s="189">
        <v>197700</v>
      </c>
    </row>
    <row r="151" spans="1:5" s="20" customFormat="1" ht="29.25" customHeight="1">
      <c r="A151" s="183" t="s">
        <v>95</v>
      </c>
      <c r="B151" s="142" t="s">
        <v>115</v>
      </c>
      <c r="C151" s="187">
        <v>9144200</v>
      </c>
      <c r="D151" s="188">
        <v>9793800</v>
      </c>
      <c r="E151" s="189">
        <v>9768000</v>
      </c>
    </row>
    <row r="152" spans="1:5" s="22" customFormat="1" ht="87" customHeight="1">
      <c r="A152" s="17" t="s">
        <v>384</v>
      </c>
      <c r="B152" s="59" t="s">
        <v>370</v>
      </c>
      <c r="C152" s="196">
        <v>2029900</v>
      </c>
      <c r="D152" s="197">
        <v>2119200</v>
      </c>
      <c r="E152" s="198">
        <v>2214600</v>
      </c>
    </row>
    <row r="153" spans="1:5" s="22" customFormat="1" ht="57" customHeight="1">
      <c r="A153" s="17" t="s">
        <v>136</v>
      </c>
      <c r="B153" s="59" t="s">
        <v>117</v>
      </c>
      <c r="C153" s="196">
        <v>20988300</v>
      </c>
      <c r="D153" s="197">
        <v>18752800</v>
      </c>
      <c r="E153" s="198">
        <v>18513400</v>
      </c>
    </row>
    <row r="154" spans="1:5" s="22" customFormat="1" ht="57" customHeight="1">
      <c r="A154" s="17" t="s">
        <v>394</v>
      </c>
      <c r="B154" s="59" t="s">
        <v>119</v>
      </c>
      <c r="C154" s="196">
        <v>20265400</v>
      </c>
      <c r="D154" s="197">
        <v>18233900</v>
      </c>
      <c r="E154" s="198">
        <v>18255400</v>
      </c>
    </row>
    <row r="155" spans="1:5" s="22" customFormat="1" ht="56.25" customHeight="1">
      <c r="A155" s="17" t="s">
        <v>87</v>
      </c>
      <c r="B155" s="59" t="s">
        <v>120</v>
      </c>
      <c r="C155" s="196">
        <v>140358600</v>
      </c>
      <c r="D155" s="197">
        <v>145969000</v>
      </c>
      <c r="E155" s="198">
        <v>151809600</v>
      </c>
    </row>
    <row r="156" spans="1:5" s="22" customFormat="1" ht="74.25" customHeight="1">
      <c r="A156" s="17" t="s">
        <v>406</v>
      </c>
      <c r="B156" s="59" t="s">
        <v>301</v>
      </c>
      <c r="C156" s="196">
        <v>36100</v>
      </c>
      <c r="D156" s="197">
        <v>37600</v>
      </c>
      <c r="E156" s="198">
        <v>39100</v>
      </c>
    </row>
    <row r="157" spans="1:5" s="22" customFormat="1" ht="33.75" customHeight="1">
      <c r="A157" s="17" t="s">
        <v>88</v>
      </c>
      <c r="B157" s="59" t="s">
        <v>121</v>
      </c>
      <c r="C157" s="196">
        <v>797306300</v>
      </c>
      <c r="D157" s="197">
        <v>797199900</v>
      </c>
      <c r="E157" s="198">
        <v>797199900</v>
      </c>
    </row>
    <row r="158" spans="1:5" s="22" customFormat="1" ht="70.5" customHeight="1">
      <c r="A158" s="17" t="s">
        <v>393</v>
      </c>
      <c r="B158" s="59" t="s">
        <v>126</v>
      </c>
      <c r="C158" s="196">
        <v>753222000</v>
      </c>
      <c r="D158" s="197">
        <v>753222000</v>
      </c>
      <c r="E158" s="198">
        <v>753222000</v>
      </c>
    </row>
    <row r="159" spans="1:5" s="22" customFormat="1" ht="32.25" customHeight="1">
      <c r="A159" s="17" t="s">
        <v>187</v>
      </c>
      <c r="B159" s="59" t="s">
        <v>188</v>
      </c>
      <c r="C159" s="196">
        <v>37983700</v>
      </c>
      <c r="D159" s="197">
        <v>38893100</v>
      </c>
      <c r="E159" s="198">
        <v>38893100</v>
      </c>
    </row>
    <row r="160" spans="1:5" s="22" customFormat="1" ht="69.75" customHeight="1">
      <c r="A160" s="17" t="s">
        <v>278</v>
      </c>
      <c r="B160" s="59" t="s">
        <v>236</v>
      </c>
      <c r="C160" s="187">
        <v>10929200</v>
      </c>
      <c r="D160" s="188">
        <v>0</v>
      </c>
      <c r="E160" s="189">
        <v>0</v>
      </c>
    </row>
    <row r="161" spans="1:5" s="22" customFormat="1" ht="68.25" customHeight="1">
      <c r="A161" s="17" t="s">
        <v>190</v>
      </c>
      <c r="B161" s="59" t="s">
        <v>189</v>
      </c>
      <c r="C161" s="196">
        <v>22680700</v>
      </c>
      <c r="D161" s="197">
        <v>35125000</v>
      </c>
      <c r="E161" s="198">
        <v>80291800</v>
      </c>
    </row>
    <row r="162" spans="1:5" ht="81.75" customHeight="1">
      <c r="A162" s="17" t="s">
        <v>234</v>
      </c>
      <c r="B162" s="165" t="s">
        <v>235</v>
      </c>
      <c r="C162" s="187">
        <v>382147800</v>
      </c>
      <c r="D162" s="188">
        <v>395505300</v>
      </c>
      <c r="E162" s="189">
        <v>409397100</v>
      </c>
    </row>
    <row r="163" spans="1:5" s="22" customFormat="1" ht="44.25" customHeight="1">
      <c r="A163" s="17" t="s">
        <v>396</v>
      </c>
      <c r="B163" s="165" t="s">
        <v>436</v>
      </c>
      <c r="C163" s="196">
        <v>3999800</v>
      </c>
      <c r="D163" s="197">
        <v>0</v>
      </c>
      <c r="E163" s="198">
        <v>0</v>
      </c>
    </row>
    <row r="164" spans="1:5" s="22" customFormat="1" ht="44.25" customHeight="1">
      <c r="A164" s="17" t="s">
        <v>186</v>
      </c>
      <c r="B164" s="165" t="s">
        <v>395</v>
      </c>
      <c r="C164" s="196">
        <v>1079671700</v>
      </c>
      <c r="D164" s="197">
        <v>1143585000</v>
      </c>
      <c r="E164" s="198">
        <v>1226016000</v>
      </c>
    </row>
    <row r="165" spans="1:5" s="22" customFormat="1" ht="32.25" customHeight="1">
      <c r="A165" s="17" t="s">
        <v>92</v>
      </c>
      <c r="B165" s="165" t="s">
        <v>129</v>
      </c>
      <c r="C165" s="196">
        <v>121714000</v>
      </c>
      <c r="D165" s="197">
        <v>115457600</v>
      </c>
      <c r="E165" s="198">
        <v>119481800</v>
      </c>
    </row>
    <row r="166" spans="1:5">
      <c r="A166" s="207"/>
      <c r="B166" s="211"/>
      <c r="C166" s="187"/>
      <c r="D166" s="188"/>
      <c r="E166" s="189"/>
    </row>
    <row r="167" spans="1:5" s="22" customFormat="1" ht="21" customHeight="1">
      <c r="A167" s="7" t="s">
        <v>54</v>
      </c>
      <c r="B167" s="59" t="s">
        <v>130</v>
      </c>
      <c r="C167" s="196">
        <f>SUM(C168:C182)</f>
        <v>2484331300</v>
      </c>
      <c r="D167" s="197">
        <f>SUM(D168:D182)</f>
        <v>2099136700</v>
      </c>
      <c r="E167" s="198">
        <f>SUM(E168:E182)</f>
        <v>1079638600</v>
      </c>
    </row>
    <row r="168" spans="1:5" s="22" customFormat="1" ht="44.25" customHeight="1">
      <c r="A168" s="17" t="s">
        <v>93</v>
      </c>
      <c r="B168" s="59" t="s">
        <v>131</v>
      </c>
      <c r="C168" s="196">
        <v>134395500</v>
      </c>
      <c r="D168" s="197">
        <v>134395500</v>
      </c>
      <c r="E168" s="198">
        <v>134395500</v>
      </c>
    </row>
    <row r="169" spans="1:5" s="22" customFormat="1" ht="54" customHeight="1">
      <c r="A169" s="17" t="s">
        <v>418</v>
      </c>
      <c r="B169" s="59" t="s">
        <v>169</v>
      </c>
      <c r="C169" s="196">
        <v>228259500</v>
      </c>
      <c r="D169" s="197">
        <v>59356800</v>
      </c>
      <c r="E169" s="198">
        <v>0</v>
      </c>
    </row>
    <row r="170" spans="1:5" s="20" customFormat="1" ht="46.5" customHeight="1">
      <c r="A170" s="183" t="s">
        <v>163</v>
      </c>
      <c r="B170" s="142" t="s">
        <v>164</v>
      </c>
      <c r="C170" s="187">
        <v>162137600</v>
      </c>
      <c r="D170" s="188">
        <v>88058000</v>
      </c>
      <c r="E170" s="189">
        <v>0</v>
      </c>
    </row>
    <row r="171" spans="1:5" s="22" customFormat="1" ht="154.5" customHeight="1">
      <c r="A171" s="17" t="s">
        <v>365</v>
      </c>
      <c r="B171" s="59" t="s">
        <v>166</v>
      </c>
      <c r="C171" s="196">
        <v>3764400</v>
      </c>
      <c r="D171" s="197">
        <v>3764400</v>
      </c>
      <c r="E171" s="198">
        <v>0</v>
      </c>
    </row>
    <row r="172" spans="1:5" s="22" customFormat="1" ht="59.25" customHeight="1">
      <c r="A172" s="17" t="s">
        <v>369</v>
      </c>
      <c r="B172" s="59" t="s">
        <v>368</v>
      </c>
      <c r="C172" s="196">
        <v>920826700</v>
      </c>
      <c r="D172" s="197">
        <v>920826700</v>
      </c>
      <c r="E172" s="198">
        <v>944603200</v>
      </c>
    </row>
    <row r="173" spans="1:5" s="22" customFormat="1" ht="47.25" customHeight="1">
      <c r="A173" s="17" t="s">
        <v>422</v>
      </c>
      <c r="B173" s="59" t="s">
        <v>437</v>
      </c>
      <c r="C173" s="187">
        <v>126800</v>
      </c>
      <c r="D173" s="188">
        <v>126800</v>
      </c>
      <c r="E173" s="189">
        <v>0</v>
      </c>
    </row>
    <row r="174" spans="1:5" s="22" customFormat="1" ht="45.75" customHeight="1">
      <c r="A174" s="17" t="s">
        <v>345</v>
      </c>
      <c r="B174" s="59" t="s">
        <v>344</v>
      </c>
      <c r="C174" s="196">
        <v>800000000</v>
      </c>
      <c r="D174" s="197">
        <v>800000000</v>
      </c>
      <c r="E174" s="198">
        <v>0</v>
      </c>
    </row>
    <row r="175" spans="1:5" s="22" customFormat="1" ht="66" customHeight="1">
      <c r="A175" s="17" t="s">
        <v>347</v>
      </c>
      <c r="B175" s="59" t="s">
        <v>346</v>
      </c>
      <c r="C175" s="196">
        <v>80000000</v>
      </c>
      <c r="D175" s="197">
        <v>80000000</v>
      </c>
      <c r="E175" s="198">
        <v>0</v>
      </c>
    </row>
    <row r="176" spans="1:5" s="22" customFormat="1" ht="60" customHeight="1">
      <c r="A176" s="17" t="s">
        <v>419</v>
      </c>
      <c r="B176" s="59" t="s">
        <v>362</v>
      </c>
      <c r="C176" s="196">
        <v>106250000</v>
      </c>
      <c r="D176" s="197">
        <v>0</v>
      </c>
      <c r="E176" s="198">
        <v>0</v>
      </c>
    </row>
    <row r="177" spans="1:5" s="22" customFormat="1" ht="42.75" customHeight="1">
      <c r="A177" s="17" t="s">
        <v>315</v>
      </c>
      <c r="B177" s="225" t="s">
        <v>316</v>
      </c>
      <c r="C177" s="196">
        <v>253800</v>
      </c>
      <c r="D177" s="197">
        <v>0</v>
      </c>
      <c r="E177" s="198">
        <v>0</v>
      </c>
    </row>
    <row r="178" spans="1:5" s="22" customFormat="1" ht="60.75" customHeight="1">
      <c r="A178" s="17" t="s">
        <v>421</v>
      </c>
      <c r="B178" s="225" t="s">
        <v>420</v>
      </c>
      <c r="C178" s="196">
        <v>12017500</v>
      </c>
      <c r="D178" s="197">
        <v>12009000</v>
      </c>
      <c r="E178" s="198">
        <v>0</v>
      </c>
    </row>
    <row r="179" spans="1:5" s="22" customFormat="1" ht="30.75" customHeight="1">
      <c r="A179" s="17" t="s">
        <v>252</v>
      </c>
      <c r="B179" s="225" t="s">
        <v>253</v>
      </c>
      <c r="C179" s="196">
        <v>5700000</v>
      </c>
      <c r="D179" s="197">
        <v>0</v>
      </c>
      <c r="E179" s="198">
        <v>0</v>
      </c>
    </row>
    <row r="180" spans="1:5" s="22" customFormat="1" ht="41.25" customHeight="1">
      <c r="A180" s="17" t="s">
        <v>230</v>
      </c>
      <c r="B180" s="59" t="s">
        <v>231</v>
      </c>
      <c r="C180" s="196">
        <v>30000000</v>
      </c>
      <c r="D180" s="197">
        <v>0</v>
      </c>
      <c r="E180" s="198">
        <v>0</v>
      </c>
    </row>
    <row r="181" spans="1:5" s="22" customFormat="1" ht="58.5" customHeight="1">
      <c r="A181" s="17" t="s">
        <v>168</v>
      </c>
      <c r="B181" s="59" t="s">
        <v>167</v>
      </c>
      <c r="C181" s="196">
        <v>362900</v>
      </c>
      <c r="D181" s="197">
        <v>362900</v>
      </c>
      <c r="E181" s="198">
        <v>403300</v>
      </c>
    </row>
    <row r="182" spans="1:5" s="22" customFormat="1" ht="55.5" customHeight="1">
      <c r="A182" s="17" t="s">
        <v>319</v>
      </c>
      <c r="B182" s="59" t="s">
        <v>318</v>
      </c>
      <c r="C182" s="187">
        <v>236600</v>
      </c>
      <c r="D182" s="188">
        <v>236600</v>
      </c>
      <c r="E182" s="189">
        <v>236600</v>
      </c>
    </row>
    <row r="183" spans="1:5" s="22" customFormat="1">
      <c r="A183" s="209"/>
      <c r="B183" s="210"/>
      <c r="C183" s="187"/>
      <c r="D183" s="188"/>
      <c r="E183" s="189"/>
    </row>
    <row r="184" spans="1:5" s="22" customFormat="1" ht="34.5" customHeight="1">
      <c r="A184" s="170" t="s">
        <v>266</v>
      </c>
      <c r="B184" s="153" t="s">
        <v>267</v>
      </c>
      <c r="C184" s="187">
        <f t="shared" ref="C184:E185" si="12">C185</f>
        <v>6025066375.21</v>
      </c>
      <c r="D184" s="188">
        <f t="shared" si="12"/>
        <v>4579480583.7799997</v>
      </c>
      <c r="E184" s="189">
        <f t="shared" si="12"/>
        <v>5340248535.8100004</v>
      </c>
    </row>
    <row r="185" spans="1:5" s="22" customFormat="1" ht="32.25" customHeight="1">
      <c r="A185" s="7" t="s">
        <v>279</v>
      </c>
      <c r="B185" s="59" t="s">
        <v>280</v>
      </c>
      <c r="C185" s="196">
        <f t="shared" si="12"/>
        <v>6025066375.21</v>
      </c>
      <c r="D185" s="197">
        <f t="shared" si="12"/>
        <v>4579480583.7799997</v>
      </c>
      <c r="E185" s="198">
        <f t="shared" si="12"/>
        <v>5340248535.8100004</v>
      </c>
    </row>
    <row r="186" spans="1:5" s="22" customFormat="1" ht="83.25" customHeight="1">
      <c r="A186" s="17" t="s">
        <v>268</v>
      </c>
      <c r="B186" s="59" t="s">
        <v>269</v>
      </c>
      <c r="C186" s="196">
        <v>6025066375.21</v>
      </c>
      <c r="D186" s="197">
        <v>4579480583.7799997</v>
      </c>
      <c r="E186" s="198">
        <v>5340248535.8100004</v>
      </c>
    </row>
    <row r="187" spans="1:5" s="22" customFormat="1">
      <c r="A187" s="209"/>
      <c r="B187" s="210"/>
      <c r="C187" s="187"/>
      <c r="D187" s="188"/>
      <c r="E187" s="189"/>
    </row>
    <row r="188" spans="1:5" s="22" customFormat="1" ht="19.5" customHeight="1">
      <c r="A188" s="170" t="s">
        <v>256</v>
      </c>
      <c r="B188" s="171" t="s">
        <v>257</v>
      </c>
      <c r="C188" s="187">
        <f>C189</f>
        <v>150000000</v>
      </c>
      <c r="D188" s="188">
        <f t="shared" ref="D188:E189" si="13">D189</f>
        <v>150000000</v>
      </c>
      <c r="E188" s="189">
        <f t="shared" si="13"/>
        <v>150000000</v>
      </c>
    </row>
    <row r="189" spans="1:5" s="22" customFormat="1" ht="30" customHeight="1">
      <c r="A189" s="7" t="s">
        <v>258</v>
      </c>
      <c r="B189" s="8" t="s">
        <v>281</v>
      </c>
      <c r="C189" s="187">
        <f>C190</f>
        <v>150000000</v>
      </c>
      <c r="D189" s="188">
        <f t="shared" si="13"/>
        <v>150000000</v>
      </c>
      <c r="E189" s="189">
        <f t="shared" si="13"/>
        <v>150000000</v>
      </c>
    </row>
    <row r="190" spans="1:5" s="22" customFormat="1" ht="64.5" customHeight="1">
      <c r="A190" s="17" t="s">
        <v>441</v>
      </c>
      <c r="B190" s="59" t="s">
        <v>442</v>
      </c>
      <c r="C190" s="187">
        <v>150000000</v>
      </c>
      <c r="D190" s="188">
        <v>150000000</v>
      </c>
      <c r="E190" s="189">
        <v>150000000</v>
      </c>
    </row>
    <row r="191" spans="1:5">
      <c r="A191" s="212"/>
      <c r="B191" s="213"/>
      <c r="C191" s="199"/>
      <c r="D191" s="200"/>
      <c r="E191" s="201"/>
    </row>
    <row r="192" spans="1:5" s="22" customFormat="1" ht="27.75" customHeight="1">
      <c r="A192" s="178" t="s">
        <v>66</v>
      </c>
      <c r="B192" s="179"/>
      <c r="C192" s="217">
        <f>C13+C70</f>
        <v>112857722696.81</v>
      </c>
      <c r="D192" s="218">
        <f>D13+D70</f>
        <v>113115211932.58</v>
      </c>
      <c r="E192" s="219">
        <f>E13+E70</f>
        <v>117068540052.5</v>
      </c>
    </row>
    <row r="194" spans="3:5">
      <c r="C194" s="21"/>
      <c r="D194" s="21"/>
      <c r="E194" s="21"/>
    </row>
  </sheetData>
  <mergeCells count="6">
    <mergeCell ref="D1:E1"/>
    <mergeCell ref="D2:E2"/>
    <mergeCell ref="C9:E9"/>
    <mergeCell ref="A7:E7"/>
    <mergeCell ref="A9:A10"/>
    <mergeCell ref="B9:B10"/>
  </mergeCells>
  <pageMargins left="0.78740157480314965" right="0.39370078740157483" top="0.98425196850393704" bottom="0.74803149606299213" header="0.51181102362204722" footer="0.35433070866141736"/>
  <pageSetup paperSize="9" scale="82"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2021-10-07T09:03:30Z</cp:lastPrinted>
  <dcterms:created xsi:type="dcterms:W3CDTF">2004-09-13T07:20:24Z</dcterms:created>
  <dcterms:modified xsi:type="dcterms:W3CDTF">2021-10-22T09:27:15Z</dcterms:modified>
</cp:coreProperties>
</file>