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250" windowHeight="11205"/>
  </bookViews>
  <sheets>
    <sheet name="2022" sheetId="1" r:id="rId1"/>
    <sheet name="2023" sheetId="3" r:id="rId2"/>
    <sheet name="2024" sheetId="4" r:id="rId3"/>
  </sheets>
  <definedNames>
    <definedName name="_xlnm.Print_Area" localSheetId="0">'2022'!$A$1:$J$20</definedName>
    <definedName name="_xlnm.Print_Area" localSheetId="1">'2023'!$A$1:$J$21</definedName>
    <definedName name="_xlnm.Print_Area" localSheetId="2">'2024'!$A$1:$J$18</definedName>
  </definedNames>
  <calcPr calcId="125725"/>
</workbook>
</file>

<file path=xl/calcChain.xml><?xml version="1.0" encoding="utf-8"?>
<calcChain xmlns="http://schemas.openxmlformats.org/spreadsheetml/2006/main">
  <c r="I7" i="4"/>
  <c r="I7" i="3"/>
  <c r="I8" i="1"/>
  <c r="I7"/>
  <c r="G7"/>
  <c r="D6" i="3" l="1"/>
  <c r="D6" i="4" s="1"/>
  <c r="I6" s="1"/>
  <c r="I6" i="3" l="1"/>
  <c r="H6" i="4" s="1"/>
  <c r="H8" s="1"/>
  <c r="H7"/>
  <c r="G8" i="1"/>
  <c r="H6" i="3"/>
  <c r="E7" l="1"/>
  <c r="E6"/>
  <c r="E7" i="4" l="1"/>
  <c r="G7" s="1"/>
  <c r="J7" s="1"/>
  <c r="G7" i="3"/>
  <c r="E6" i="4"/>
  <c r="G6" s="1"/>
  <c r="G6" i="3"/>
  <c r="J6" s="1"/>
  <c r="D8" i="4"/>
  <c r="D8" i="3"/>
  <c r="G8" l="1"/>
  <c r="I8" i="4" l="1"/>
  <c r="I8" i="3"/>
  <c r="G8" i="4"/>
  <c r="J6" l="1"/>
  <c r="J8" s="1"/>
  <c r="D9" i="1" l="1"/>
  <c r="J8" l="1"/>
  <c r="H7" i="3"/>
  <c r="G9" i="1"/>
  <c r="I9"/>
  <c r="H8" i="3" l="1"/>
  <c r="J7"/>
  <c r="J8" s="1"/>
  <c r="J7" i="1"/>
  <c r="J9" s="1"/>
</calcChain>
</file>

<file path=xl/sharedStrings.xml><?xml version="1.0" encoding="utf-8"?>
<sst xmlns="http://schemas.openxmlformats.org/spreadsheetml/2006/main" count="59" uniqueCount="33">
  <si>
    <t>ИНН</t>
  </si>
  <si>
    <t>Наименование</t>
  </si>
  <si>
    <t>ООО "РВК-Архангельск"</t>
  </si>
  <si>
    <t>Потребность в средствах областного бюджета, рублей</t>
  </si>
  <si>
    <t>Всего</t>
  </si>
  <si>
    <t>СОГЛАСОВАНО:</t>
  </si>
  <si>
    <t>Территории городского округа "Город Архангельск", на которых осуществляется подвоз воды населению</t>
  </si>
  <si>
    <t>ул. Пинежская, ул. Приречная</t>
  </si>
  <si>
    <r>
      <t>Т</t>
    </r>
    <r>
      <rPr>
        <sz val="12"/>
        <color indexed="8"/>
        <rFont val="Tahoma"/>
        <family val="2"/>
        <charset val="204"/>
      </rPr>
      <t>ариф на подвоз воды 
без НДС,
 руб./куб.м</t>
    </r>
  </si>
  <si>
    <t>Руководитель АТиЦ АО</t>
  </si>
  <si>
    <t>Е.А. Попова</t>
  </si>
  <si>
    <t>декабрь 2023 года,
рублей</t>
  </si>
  <si>
    <t>декабрь 2024 года,
рублей</t>
  </si>
  <si>
    <t>декабрь 2022 года,
рублей</t>
  </si>
  <si>
    <t>1-е полугодие</t>
  </si>
  <si>
    <t>2-е полугодие</t>
  </si>
  <si>
    <t>КИЗ Лето, ул. Дорожников, 
1 – 4 линии Черная Курья, 
ул. Динамо, пер. Динамо, 
ул. Кирпичная, ул. Горная
ул. Набережная Исакогорки, 
ул. Закрытая, ул. Короткая</t>
  </si>
  <si>
    <t>Запланированный  на 2022 год объем ресурса, 
куб.м</t>
  </si>
  <si>
    <t>декабрь 
2021 года,
рублей</t>
  </si>
  <si>
    <t>ул. Пинежская, 
ул. Приречная</t>
  </si>
  <si>
    <t>Запланированный  на 2024 год объем ресурса, 
куб.м</t>
  </si>
  <si>
    <t>декабрь 
2023 года,
рублей</t>
  </si>
  <si>
    <t>декабрь 
2022 года,
рублей</t>
  </si>
  <si>
    <t>Расчет плановой потребности 
 в средствах областного бюджета для предоставления субсидии обществу с ограниченной ответственностью "РВК-Архангельск" на возмещение расходов, возникающих при подвозе воды населению,
на 2022 год</t>
  </si>
  <si>
    <t>Расчет плановой потребности 
в средствах областного бюджета для предоставления субсидии обществу с ограниченной ответственностью "РВК-Архангельск" на возмещение расходов, возникающих при подвозе воды населению,
на 2024 год</t>
  </si>
  <si>
    <t>Расчет плановой потребности 
в средствах областного бюджета для предоставления субсидии обществу с ограниченной ответственностью "РВК-Архангельск" на возмещение расходов, возникающих при подвозе воды населению,
на 2023 год</t>
  </si>
  <si>
    <t>Министр ТЭК и ЖКХ АО</t>
  </si>
  <si>
    <t>Д.Н. Поташев</t>
  </si>
  <si>
    <t>Потребность в средствах областного бюджета
за декабрь 2023 - 
ноябрь 2024,
рублей</t>
  </si>
  <si>
    <t>Потребность в средствах областного бюджета
за декабрь 2022 - 
ноябрь 2023,
рублей</t>
  </si>
  <si>
    <t>Запланированный на 2023 год объем ресурса, 
куб.м</t>
  </si>
  <si>
    <t>Потребность в средствах областного бюджета
за декабрь 2021 - 
ноябрь 2022,
рублей</t>
  </si>
  <si>
    <t xml:space="preserve"> Приложение № 17 к пояснительной записке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</si>
</sst>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"/>
    <numFmt numFmtId="165" formatCode="#,##0.00_ ;\-#,##0.00\ "/>
  </numFmts>
  <fonts count="45">
    <font>
      <sz val="10"/>
      <name val="Tahoma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  <charset val="204"/>
    </font>
    <font>
      <b/>
      <sz val="16"/>
      <name val="Tahoma"/>
      <family val="2"/>
      <charset val="204"/>
    </font>
    <font>
      <sz val="12"/>
      <color indexed="8"/>
      <name val="Tahoma"/>
      <family val="2"/>
      <charset val="204"/>
    </font>
    <font>
      <sz val="18"/>
      <name val="Tahoma"/>
      <family val="2"/>
      <charset val="204"/>
    </font>
    <font>
      <sz val="12"/>
      <color rgb="FFFF0000"/>
      <name val="Tahoma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36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3" fillId="4" borderId="0"/>
    <xf numFmtId="0" fontId="4" fillId="4" borderId="0"/>
    <xf numFmtId="0" fontId="4" fillId="4" borderId="0"/>
    <xf numFmtId="0" fontId="4" fillId="4" borderId="0"/>
    <xf numFmtId="0" fontId="4" fillId="4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23" fillId="7" borderId="0"/>
    <xf numFmtId="0" fontId="4" fillId="7" borderId="0"/>
    <xf numFmtId="0" fontId="4" fillId="7" borderId="0"/>
    <xf numFmtId="0" fontId="4" fillId="7" borderId="0"/>
    <xf numFmtId="0" fontId="4" fillId="7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9" borderId="0"/>
    <xf numFmtId="0" fontId="4" fillId="9" borderId="0"/>
    <xf numFmtId="0" fontId="4" fillId="9" borderId="0"/>
    <xf numFmtId="0" fontId="4" fillId="9" borderId="0"/>
    <xf numFmtId="0" fontId="4" fillId="9" borderId="0"/>
    <xf numFmtId="0" fontId="23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24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24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24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24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24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24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25" fillId="20" borderId="1"/>
    <xf numFmtId="0" fontId="6" fillId="7" borderId="2"/>
    <xf numFmtId="0" fontId="6" fillId="7" borderId="2"/>
    <xf numFmtId="0" fontId="6" fillId="7" borderId="2"/>
    <xf numFmtId="0" fontId="6" fillId="7" borderId="2"/>
    <xf numFmtId="0" fontId="26" fillId="21" borderId="3"/>
    <xf numFmtId="0" fontId="7" fillId="22" borderId="4"/>
    <xf numFmtId="0" fontId="7" fillId="22" borderId="4"/>
    <xf numFmtId="0" fontId="7" fillId="22" borderId="4"/>
    <xf numFmtId="0" fontId="7" fillId="22" borderId="4"/>
    <xf numFmtId="0" fontId="27" fillId="21" borderId="1"/>
    <xf numFmtId="0" fontId="8" fillId="22" borderId="2"/>
    <xf numFmtId="0" fontId="8" fillId="22" borderId="2"/>
    <xf numFmtId="0" fontId="8" fillId="22" borderId="2"/>
    <xf numFmtId="0" fontId="8" fillId="22" borderId="2"/>
    <xf numFmtId="0" fontId="28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29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30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8"/>
    <xf numFmtId="0" fontId="12" fillId="0" borderId="8"/>
    <xf numFmtId="0" fontId="12" fillId="0" borderId="8"/>
    <xf numFmtId="0" fontId="12" fillId="0" borderId="8"/>
    <xf numFmtId="0" fontId="12" fillId="0" borderId="8"/>
    <xf numFmtId="0" fontId="32" fillId="23" borderId="9"/>
    <xf numFmtId="0" fontId="13" fillId="24" borderId="10"/>
    <xf numFmtId="0" fontId="13" fillId="24" borderId="10"/>
    <xf numFmtId="0" fontId="13" fillId="24" borderId="10"/>
    <xf numFmtId="0" fontId="13" fillId="24" borderId="1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25" borderId="0"/>
    <xf numFmtId="0" fontId="15" fillId="26" borderId="0"/>
    <xf numFmtId="0" fontId="15" fillId="26" borderId="0"/>
    <xf numFmtId="0" fontId="15" fillId="26" borderId="0"/>
    <xf numFmtId="0" fontId="15" fillId="26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35" fillId="27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28" borderId="11"/>
    <xf numFmtId="0" fontId="2" fillId="29" borderId="12"/>
    <xf numFmtId="0" fontId="2" fillId="29" borderId="12"/>
    <xf numFmtId="0" fontId="2" fillId="29" borderId="12"/>
    <xf numFmtId="0" fontId="2" fillId="29" borderId="12"/>
    <xf numFmtId="0" fontId="37" fillId="0" borderId="13"/>
    <xf numFmtId="0" fontId="18" fillId="0" borderId="14"/>
    <xf numFmtId="0" fontId="18" fillId="0" borderId="14"/>
    <xf numFmtId="0" fontId="18" fillId="0" borderId="14"/>
    <xf numFmtId="0" fontId="18" fillId="0" borderId="14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0" borderId="0"/>
    <xf numFmtId="0" fontId="20" fillId="4" borderId="0"/>
    <xf numFmtId="0" fontId="20" fillId="4" borderId="0"/>
    <xf numFmtId="0" fontId="20" fillId="4" borderId="0"/>
    <xf numFmtId="0" fontId="20" fillId="4" borderId="0"/>
    <xf numFmtId="43" fontId="2" fillId="0" borderId="0" applyFont="0" applyFill="0" applyBorder="0" applyAlignment="0" applyProtection="0"/>
    <xf numFmtId="0" fontId="40" fillId="0" borderId="0"/>
  </cellStyleXfs>
  <cellXfs count="55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4" fontId="0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41" fillId="0" borderId="0" xfId="201" applyFont="1" applyFill="1" applyBorder="1" applyAlignment="1">
      <alignment vertical="center" wrapText="1"/>
    </xf>
    <xf numFmtId="0" fontId="22" fillId="0" borderId="0" xfId="0" applyNumberFormat="1" applyFont="1" applyFill="1" applyBorder="1" applyProtection="1"/>
    <xf numFmtId="0" fontId="2" fillId="0" borderId="0" xfId="200" applyNumberFormat="1" applyFont="1" applyFill="1" applyBorder="1" applyAlignment="1" applyProtection="1">
      <alignment horizontal="center" vertical="center"/>
    </xf>
    <xf numFmtId="0" fontId="21" fillId="0" borderId="0" xfId="200" applyNumberFormat="1" applyFont="1" applyFill="1" applyBorder="1" applyAlignment="1" applyProtection="1">
      <alignment horizontal="center" vertical="center"/>
    </xf>
    <xf numFmtId="0" fontId="21" fillId="0" borderId="0" xfId="20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165" fontId="22" fillId="0" borderId="17" xfId="234" applyNumberFormat="1" applyFont="1" applyFill="1" applyBorder="1" applyAlignment="1" applyProtection="1">
      <alignment horizontal="center" vertical="center" wrapText="1"/>
    </xf>
    <xf numFmtId="165" fontId="22" fillId="0" borderId="15" xfId="234" applyNumberFormat="1" applyFont="1" applyFill="1" applyBorder="1" applyAlignment="1" applyProtection="1">
      <alignment horizontal="center" vertical="center" wrapText="1"/>
    </xf>
    <xf numFmtId="165" fontId="22" fillId="0" borderId="16" xfId="234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 shrinkToFit="1"/>
    </xf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Protection="1"/>
    <xf numFmtId="0" fontId="43" fillId="0" borderId="18" xfId="177" applyFont="1" applyFill="1" applyBorder="1" applyAlignment="1">
      <alignment horizontal="center" wrapText="1"/>
    </xf>
    <xf numFmtId="0" fontId="43" fillId="0" borderId="0" xfId="177" applyFont="1" applyFill="1" applyBorder="1" applyAlignment="1">
      <alignment horizontal="center" wrapText="1"/>
    </xf>
    <xf numFmtId="164" fontId="43" fillId="0" borderId="0" xfId="0" applyNumberFormat="1" applyFont="1" applyFill="1" applyBorder="1" applyProtection="1"/>
    <xf numFmtId="4" fontId="43" fillId="0" borderId="0" xfId="0" applyNumberFormat="1" applyFont="1" applyFill="1" applyBorder="1" applyProtection="1"/>
    <xf numFmtId="165" fontId="44" fillId="0" borderId="15" xfId="234" applyNumberFormat="1" applyFont="1" applyFill="1" applyBorder="1" applyAlignment="1" applyProtection="1">
      <alignment horizontal="center" vertical="center" wrapText="1"/>
    </xf>
    <xf numFmtId="165" fontId="22" fillId="0" borderId="24" xfId="234" applyNumberFormat="1" applyFont="1" applyFill="1" applyBorder="1" applyAlignment="1" applyProtection="1">
      <alignment horizontal="center" vertical="center" wrapText="1"/>
    </xf>
    <xf numFmtId="165" fontId="22" fillId="0" borderId="20" xfId="234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43" fillId="0" borderId="18" xfId="0" applyNumberFormat="1" applyFont="1" applyFill="1" applyBorder="1" applyAlignment="1" applyProtection="1">
      <alignment horizontal="center" vertical="center" wrapText="1" shrinkToFit="1"/>
    </xf>
    <xf numFmtId="0" fontId="43" fillId="0" borderId="18" xfId="0" applyNumberFormat="1" applyFont="1" applyFill="1" applyBorder="1" applyAlignment="1" applyProtection="1">
      <alignment horizontal="center"/>
    </xf>
    <xf numFmtId="165" fontId="0" fillId="0" borderId="0" xfId="0" applyNumberFormat="1" applyFont="1" applyFill="1" applyBorder="1" applyProtection="1"/>
    <xf numFmtId="0" fontId="43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horizontal="center" vertical="center" wrapText="1" shrinkToFit="1"/>
    </xf>
    <xf numFmtId="0" fontId="22" fillId="0" borderId="15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horizontal="center" vertical="center" wrapText="1" shrinkToFit="1"/>
    </xf>
    <xf numFmtId="0" fontId="41" fillId="0" borderId="0" xfId="201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 wrapText="1" shrinkToFit="1"/>
    </xf>
    <xf numFmtId="0" fontId="43" fillId="0" borderId="0" xfId="0" applyNumberFormat="1" applyFont="1" applyFill="1" applyBorder="1" applyAlignment="1" applyProtection="1">
      <alignment horizontal="center" wrapText="1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9" xfId="177" applyNumberFormat="1" applyFont="1" applyFill="1" applyBorder="1" applyAlignment="1" applyProtection="1">
      <alignment horizontal="center" vertical="center" wrapText="1"/>
    </xf>
    <xf numFmtId="0" fontId="22" fillId="0" borderId="15" xfId="177" applyFont="1" applyFill="1" applyBorder="1" applyAlignment="1">
      <alignment horizontal="center" vertical="center" wrapText="1"/>
    </xf>
    <xf numFmtId="4" fontId="22" fillId="0" borderId="15" xfId="177" applyNumberFormat="1" applyFont="1" applyFill="1" applyBorder="1" applyAlignment="1" applyProtection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177" applyNumberFormat="1" applyFont="1" applyFill="1" applyBorder="1" applyAlignment="1" applyProtection="1">
      <alignment horizontal="center" vertical="center" wrapText="1"/>
    </xf>
    <xf numFmtId="0" fontId="22" fillId="0" borderId="15" xfId="177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4" fontId="43" fillId="0" borderId="0" xfId="234" applyNumberFormat="1" applyFont="1" applyFill="1" applyBorder="1" applyAlignment="1">
      <alignment horizontal="center" vertical="center"/>
    </xf>
    <xf numFmtId="4" fontId="43" fillId="0" borderId="0" xfId="234" applyNumberFormat="1" applyFont="1" applyFill="1" applyBorder="1" applyAlignment="1">
      <alignment horizontal="center" vertical="center" wrapText="1"/>
    </xf>
    <xf numFmtId="0" fontId="22" fillId="0" borderId="19" xfId="177" applyFont="1" applyFill="1" applyBorder="1" applyAlignment="1">
      <alignment horizontal="center" vertical="center" wrapText="1"/>
    </xf>
    <xf numFmtId="4" fontId="22" fillId="0" borderId="23" xfId="177" applyNumberFormat="1" applyFont="1" applyFill="1" applyBorder="1" applyAlignment="1" applyProtection="1">
      <alignment horizontal="center" vertical="center" wrapText="1"/>
    </xf>
    <xf numFmtId="0" fontId="22" fillId="0" borderId="20" xfId="177" applyFont="1" applyFill="1" applyBorder="1" applyAlignment="1">
      <alignment horizontal="center" vertical="center" wrapText="1"/>
    </xf>
    <xf numFmtId="4" fontId="22" fillId="0" borderId="24" xfId="177" applyNumberFormat="1" applyFont="1" applyFill="1" applyBorder="1" applyAlignment="1" applyProtection="1">
      <alignment horizontal="center" vertical="center" wrapText="1"/>
    </xf>
    <xf numFmtId="0" fontId="22" fillId="0" borderId="21" xfId="177" applyFont="1" applyFill="1" applyBorder="1" applyAlignment="1">
      <alignment horizontal="center" vertical="center" wrapText="1"/>
    </xf>
    <xf numFmtId="0" fontId="22" fillId="0" borderId="22" xfId="177" applyFont="1" applyFill="1" applyBorder="1" applyAlignment="1">
      <alignment horizontal="center" vertical="center" wrapText="1"/>
    </xf>
  </cellXfs>
  <cellStyles count="236">
    <cellStyle name="20% — акцент1" xfId="1"/>
    <cellStyle name="20% - Акцент1 2" xfId="2"/>
    <cellStyle name="20% - Акцент1 2 2" xfId="3"/>
    <cellStyle name="20% - Акцент1 3" xfId="4"/>
    <cellStyle name="20% - Акцент1 3 2" xfId="5"/>
    <cellStyle name="20% — акцент2" xfId="6"/>
    <cellStyle name="20% - Акцент2 2" xfId="7"/>
    <cellStyle name="20% - Акцент2 2 2" xfId="8"/>
    <cellStyle name="20% - Акцент2 3" xfId="9"/>
    <cellStyle name="20% - Акцент2 3 2" xfId="10"/>
    <cellStyle name="20% — акцент3" xfId="11"/>
    <cellStyle name="20% - Акцент3 2" xfId="12"/>
    <cellStyle name="20% - Акцент3 2 2" xfId="13"/>
    <cellStyle name="20% - Акцент3 3" xfId="14"/>
    <cellStyle name="20% - Акцент3 3 2" xfId="15"/>
    <cellStyle name="20% — акцент4" xfId="16"/>
    <cellStyle name="20% - Акцент4 2" xfId="17"/>
    <cellStyle name="20% - Акцент4 2 2" xfId="18"/>
    <cellStyle name="20% - Акцент4 3" xfId="19"/>
    <cellStyle name="20% - Акцент4 3 2" xfId="20"/>
    <cellStyle name="20% — акцент5" xfId="21"/>
    <cellStyle name="20% - Акцент5 2" xfId="22"/>
    <cellStyle name="20% - Акцент5 2 2" xfId="23"/>
    <cellStyle name="20% - Акцент5 3" xfId="24"/>
    <cellStyle name="20% - Акцент5 3 2" xfId="25"/>
    <cellStyle name="20% — акцент6" xfId="26"/>
    <cellStyle name="20% - Акцент6 2" xfId="27"/>
    <cellStyle name="20% - Акцент6 2 2" xfId="28"/>
    <cellStyle name="20% - Акцент6 3" xfId="29"/>
    <cellStyle name="20% - Акцент6 3 2" xfId="30"/>
    <cellStyle name="40% — акцент1" xfId="31"/>
    <cellStyle name="40% - Акцент1 2" xfId="32"/>
    <cellStyle name="40% - Акцент1 2 2" xfId="33"/>
    <cellStyle name="40% - Акцент1 3" xfId="34"/>
    <cellStyle name="40% - Акцент1 3 2" xfId="35"/>
    <cellStyle name="40% — акцент2" xfId="36"/>
    <cellStyle name="40% - Акцент2 2" xfId="37"/>
    <cellStyle name="40% - Акцент2 2 2" xfId="38"/>
    <cellStyle name="40% - Акцент2 3" xfId="39"/>
    <cellStyle name="40% - Акцент2 3 2" xfId="40"/>
    <cellStyle name="40% — акцент3" xfId="41"/>
    <cellStyle name="40% - Акцент3 2" xfId="42"/>
    <cellStyle name="40% - Акцент3 2 2" xfId="43"/>
    <cellStyle name="40% - Акцент3 3" xfId="44"/>
    <cellStyle name="40% - Акцент3 3 2" xfId="45"/>
    <cellStyle name="40% — акцент4" xfId="46"/>
    <cellStyle name="40% - Акцент4 2" xfId="47"/>
    <cellStyle name="40% - Акцент4 2 2" xfId="48"/>
    <cellStyle name="40% - Акцент4 3" xfId="49"/>
    <cellStyle name="40% - Акцент4 3 2" xfId="50"/>
    <cellStyle name="40% — акцент5" xfId="51"/>
    <cellStyle name="40% - Акцент5 2" xfId="52"/>
    <cellStyle name="40% - Акцент5 2 2" xfId="53"/>
    <cellStyle name="40% - Акцент5 3" xfId="54"/>
    <cellStyle name="40% - Акцент5 3 2" xfId="55"/>
    <cellStyle name="40% — акцент6" xfId="56"/>
    <cellStyle name="40% - Акцент6 2" xfId="57"/>
    <cellStyle name="40% - Акцент6 2 2" xfId="58"/>
    <cellStyle name="40% - Акцент6 3" xfId="59"/>
    <cellStyle name="40% - Акцент6 3 2" xfId="60"/>
    <cellStyle name="60% — акцент1" xfId="61"/>
    <cellStyle name="60% - Акцент1 2" xfId="62"/>
    <cellStyle name="60% - Акцент1 2 2" xfId="63"/>
    <cellStyle name="60% - Акцент1 3" xfId="64"/>
    <cellStyle name="60% - Акцент1 3 2" xfId="65"/>
    <cellStyle name="60% — акцент2" xfId="66"/>
    <cellStyle name="60% - Акцент2 2" xfId="67"/>
    <cellStyle name="60% - Акцент2 2 2" xfId="68"/>
    <cellStyle name="60% - Акцент2 3" xfId="69"/>
    <cellStyle name="60% - Акцент2 3 2" xfId="70"/>
    <cellStyle name="60% — акцент3" xfId="71"/>
    <cellStyle name="60% - Акцент3 2" xfId="72"/>
    <cellStyle name="60% - Акцент3 2 2" xfId="73"/>
    <cellStyle name="60% - Акцент3 3" xfId="74"/>
    <cellStyle name="60% - Акцент3 3 2" xfId="75"/>
    <cellStyle name="60% — акцент4" xfId="76"/>
    <cellStyle name="60% - Акцент4 2" xfId="77"/>
    <cellStyle name="60% - Акцент4 2 2" xfId="78"/>
    <cellStyle name="60% - Акцент4 3" xfId="79"/>
    <cellStyle name="60% - Акцент4 3 2" xfId="80"/>
    <cellStyle name="60% — акцент5" xfId="81"/>
    <cellStyle name="60% - Акцент5 2" xfId="82"/>
    <cellStyle name="60% - Акцент5 2 2" xfId="83"/>
    <cellStyle name="60% - Акцент5 3" xfId="84"/>
    <cellStyle name="60% - Акцент5 3 2" xfId="85"/>
    <cellStyle name="60% — акцент6" xfId="86"/>
    <cellStyle name="60% - Акцент6 2" xfId="87"/>
    <cellStyle name="60% - Акцент6 2 2" xfId="88"/>
    <cellStyle name="60% - Акцент6 3" xfId="89"/>
    <cellStyle name="60% - Акцент6 3 2" xfId="90"/>
    <cellStyle name="Акцент1" xfId="91"/>
    <cellStyle name="Акцент1 2" xfId="92"/>
    <cellStyle name="Акцент1 2 2" xfId="93"/>
    <cellStyle name="Акцент1 3" xfId="94"/>
    <cellStyle name="Акцент1 3 2" xfId="95"/>
    <cellStyle name="Акцент2" xfId="96"/>
    <cellStyle name="Акцент2 2" xfId="97"/>
    <cellStyle name="Акцент2 2 2" xfId="98"/>
    <cellStyle name="Акцент2 3" xfId="99"/>
    <cellStyle name="Акцент2 3 2" xfId="100"/>
    <cellStyle name="Акцент3" xfId="101"/>
    <cellStyle name="Акцент3 2" xfId="102"/>
    <cellStyle name="Акцент3 2 2" xfId="103"/>
    <cellStyle name="Акцент3 3" xfId="104"/>
    <cellStyle name="Акцент3 3 2" xfId="105"/>
    <cellStyle name="Акцент4" xfId="106"/>
    <cellStyle name="Акцент4 2" xfId="107"/>
    <cellStyle name="Акцент4 2 2" xfId="108"/>
    <cellStyle name="Акцент4 3" xfId="109"/>
    <cellStyle name="Акцент4 3 2" xfId="110"/>
    <cellStyle name="Акцент5" xfId="111"/>
    <cellStyle name="Акцент5 2" xfId="112"/>
    <cellStyle name="Акцент5 2 2" xfId="113"/>
    <cellStyle name="Акцент5 3" xfId="114"/>
    <cellStyle name="Акцент5 3 2" xfId="115"/>
    <cellStyle name="Акцент6" xfId="116"/>
    <cellStyle name="Акцент6 2" xfId="117"/>
    <cellStyle name="Акцент6 2 2" xfId="118"/>
    <cellStyle name="Акцент6 3" xfId="119"/>
    <cellStyle name="Акцент6 3 2" xfId="120"/>
    <cellStyle name="Ввод " xfId="121"/>
    <cellStyle name="Ввод  2" xfId="122"/>
    <cellStyle name="Ввод  2 2" xfId="123"/>
    <cellStyle name="Ввод  3" xfId="124"/>
    <cellStyle name="Ввод  3 2" xfId="125"/>
    <cellStyle name="Вывод" xfId="126"/>
    <cellStyle name="Вывод 2" xfId="127"/>
    <cellStyle name="Вывод 2 2" xfId="128"/>
    <cellStyle name="Вывод 3" xfId="129"/>
    <cellStyle name="Вывод 3 2" xfId="130"/>
    <cellStyle name="Вычисление" xfId="13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/>
    <cellStyle name="Итог 2" xfId="157"/>
    <cellStyle name="Итог 2 2" xfId="158"/>
    <cellStyle name="Итог 3" xfId="159"/>
    <cellStyle name="Итог 3 2" xfId="160"/>
    <cellStyle name="Контрольная ячейка" xfId="16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/>
    <cellStyle name="Название 2" xfId="167"/>
    <cellStyle name="Название 2 2" xfId="168"/>
    <cellStyle name="Название 3" xfId="169"/>
    <cellStyle name="Название 3 2" xfId="170"/>
    <cellStyle name="Нейтральный" xfId="17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235"/>
    <cellStyle name="Обычный 2" xfId="177"/>
    <cellStyle name="Обычный 2 2" xfId="178"/>
    <cellStyle name="Обычный 2 3" xfId="179"/>
    <cellStyle name="Обычный 2 4" xfId="180"/>
    <cellStyle name="Обычный 2 5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 6" xfId="187"/>
    <cellStyle name="Обычный 3 7" xfId="188"/>
    <cellStyle name="Обычный 4" xfId="189"/>
    <cellStyle name="Обычный 4 2" xfId="190"/>
    <cellStyle name="Обычный 4 3" xfId="191"/>
    <cellStyle name="Обычный 4 4" xfId="192"/>
    <cellStyle name="Обычный 4 5" xfId="193"/>
    <cellStyle name="Обычный 4 6" xfId="194"/>
    <cellStyle name="Обычный 4 7" xfId="195"/>
    <cellStyle name="Обычный 4 8" xfId="196"/>
    <cellStyle name="Обычный 4 9" xfId="197"/>
    <cellStyle name="Обычный 5" xfId="198"/>
    <cellStyle name="Обычный 6" xfId="199"/>
    <cellStyle name="Обычный 7" xfId="200"/>
    <cellStyle name="Обычный 7 2" xfId="201"/>
    <cellStyle name="Обычный 8" xfId="202"/>
    <cellStyle name="Обычный 9" xfId="203"/>
    <cellStyle name="Плохой" xfId="204"/>
    <cellStyle name="Плохой 2" xfId="205"/>
    <cellStyle name="Плохой 2 2" xfId="206"/>
    <cellStyle name="Плохой 3" xfId="207"/>
    <cellStyle name="Плохой 3 2" xfId="208"/>
    <cellStyle name="Пояснение" xfId="209"/>
    <cellStyle name="Пояснение 2" xfId="210"/>
    <cellStyle name="Пояснение 2 2" xfId="211"/>
    <cellStyle name="Пояснение 3" xfId="212"/>
    <cellStyle name="Пояснение 3 2" xfId="213"/>
    <cellStyle name="Примечание" xfId="214"/>
    <cellStyle name="Примечание 2" xfId="215"/>
    <cellStyle name="Примечание 2 2" xfId="216"/>
    <cellStyle name="Примечание 3" xfId="217"/>
    <cellStyle name="Примечание 3 2" xfId="218"/>
    <cellStyle name="Связанная ячейка" xfId="219"/>
    <cellStyle name="Связанная ячейка 2" xfId="220"/>
    <cellStyle name="Связанная ячейка 2 2" xfId="221"/>
    <cellStyle name="Связанная ячейка 3" xfId="222"/>
    <cellStyle name="Связанная ячейка 3 2" xfId="223"/>
    <cellStyle name="Текст предупреждения" xfId="224"/>
    <cellStyle name="Текст предупреждения 2" xfId="225"/>
    <cellStyle name="Текст предупреждения 2 2" xfId="226"/>
    <cellStyle name="Текст предупреждения 3" xfId="227"/>
    <cellStyle name="Текст предупреждения 3 2" xfId="228"/>
    <cellStyle name="Финансовый" xfId="234" builtinId="3"/>
    <cellStyle name="Хороший" xfId="229"/>
    <cellStyle name="Хороший 2" xfId="230"/>
    <cellStyle name="Хороший 2 2" xfId="231"/>
    <cellStyle name="Хороший 3" xfId="232"/>
    <cellStyle name="Хороший 3 2" xfId="23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view="pageBreakPreview" zoomScale="80" zoomScaleSheetLayoutView="80" workbookViewId="0">
      <pane xSplit="3" ySplit="5" topLeftCell="D6" activePane="bottomRight" state="frozen"/>
      <selection pane="topRight" activeCell="G1" sqref="G1"/>
      <selection pane="bottomLeft" activeCell="A6" sqref="A6"/>
      <selection pane="bottomRight" activeCell="B2" sqref="B2"/>
    </sheetView>
  </sheetViews>
  <sheetFormatPr defaultColWidth="9.140625" defaultRowHeight="12.75" customHeight="1"/>
  <cols>
    <col min="1" max="1" width="14.85546875" style="4" customWidth="1"/>
    <col min="2" max="2" width="29" style="4" customWidth="1"/>
    <col min="3" max="3" width="32.5703125" style="4" customWidth="1"/>
    <col min="4" max="4" width="24.42578125" style="3" customWidth="1"/>
    <col min="5" max="5" width="22.28515625" style="1" customWidth="1"/>
    <col min="6" max="6" width="24.42578125" style="3" customWidth="1"/>
    <col min="7" max="7" width="18.85546875" style="2" customWidth="1"/>
    <col min="8" max="8" width="15.140625" style="1" customWidth="1"/>
    <col min="9" max="9" width="13.42578125" style="1" customWidth="1"/>
    <col min="10" max="10" width="22.140625" style="1" customWidth="1"/>
    <col min="11" max="11" width="22.28515625" style="1" customWidth="1"/>
    <col min="12" max="16384" width="9.140625" style="1"/>
  </cols>
  <sheetData>
    <row r="1" spans="1:11" ht="42.75" customHeight="1">
      <c r="H1" s="39" t="s">
        <v>32</v>
      </c>
    </row>
    <row r="2" spans="1:11" ht="42.75" customHeight="1">
      <c r="H2" s="39"/>
    </row>
    <row r="3" spans="1:11" s="6" customFormat="1" ht="111" customHeight="1">
      <c r="A3" s="35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5"/>
    </row>
    <row r="4" spans="1:11">
      <c r="A4" s="7"/>
      <c r="B4" s="8"/>
      <c r="C4" s="7"/>
      <c r="D4" s="9"/>
      <c r="E4" s="9"/>
      <c r="F4" s="9"/>
    </row>
    <row r="5" spans="1:11" s="10" customFormat="1" ht="69" customHeight="1">
      <c r="A5" s="40" t="s">
        <v>0</v>
      </c>
      <c r="B5" s="40" t="s">
        <v>1</v>
      </c>
      <c r="C5" s="40" t="s">
        <v>6</v>
      </c>
      <c r="D5" s="41" t="s">
        <v>17</v>
      </c>
      <c r="E5" s="41" t="s">
        <v>8</v>
      </c>
      <c r="F5" s="41"/>
      <c r="G5" s="42" t="s">
        <v>3</v>
      </c>
      <c r="H5" s="43" t="s">
        <v>18</v>
      </c>
      <c r="I5" s="43" t="s">
        <v>13</v>
      </c>
      <c r="J5" s="43" t="s">
        <v>31</v>
      </c>
    </row>
    <row r="6" spans="1:11" s="10" customFormat="1" ht="30.6" customHeight="1">
      <c r="A6" s="44"/>
      <c r="B6" s="44"/>
      <c r="C6" s="44"/>
      <c r="D6" s="41"/>
      <c r="E6" s="45" t="s">
        <v>14</v>
      </c>
      <c r="F6" s="45" t="s">
        <v>15</v>
      </c>
      <c r="G6" s="42"/>
      <c r="H6" s="46"/>
      <c r="I6" s="46"/>
      <c r="J6" s="46"/>
    </row>
    <row r="7" spans="1:11" s="11" customFormat="1" ht="179.25" customHeight="1">
      <c r="A7" s="36">
        <v>7726747370</v>
      </c>
      <c r="B7" s="37" t="s">
        <v>2</v>
      </c>
      <c r="C7" s="32" t="s">
        <v>16</v>
      </c>
      <c r="D7" s="24">
        <v>6251</v>
      </c>
      <c r="E7" s="25">
        <v>294.20999999999998</v>
      </c>
      <c r="F7" s="24">
        <v>317.16000000000003</v>
      </c>
      <c r="G7" s="25">
        <f>E7*D7/2+F7*D7/2</f>
        <v>1910836.9350000001</v>
      </c>
      <c r="H7" s="14">
        <v>153258.02430555559</v>
      </c>
      <c r="I7" s="14">
        <f>F7*D7/12</f>
        <v>165213.93000000002</v>
      </c>
      <c r="J7" s="14">
        <f>G7+H7-I7</f>
        <v>1898881.0293055556</v>
      </c>
    </row>
    <row r="8" spans="1:11" s="11" customFormat="1" ht="72" customHeight="1">
      <c r="A8" s="36"/>
      <c r="B8" s="37"/>
      <c r="C8" s="32" t="s">
        <v>7</v>
      </c>
      <c r="D8" s="15">
        <v>676.34500000000003</v>
      </c>
      <c r="E8" s="14">
        <v>294.20999999999998</v>
      </c>
      <c r="F8" s="24">
        <v>317.16000000000003</v>
      </c>
      <c r="G8" s="25">
        <f>E8*D8/2+F8*D8/2</f>
        <v>206748.52132500001</v>
      </c>
      <c r="H8" s="15">
        <v>16582.194600694445</v>
      </c>
      <c r="I8" s="14">
        <f>F8*D8/12</f>
        <v>17875.798350000001</v>
      </c>
      <c r="J8" s="14">
        <f>G8+H8-I8</f>
        <v>205454.91757569445</v>
      </c>
    </row>
    <row r="9" spans="1:11" s="11" customFormat="1" ht="42.75" customHeight="1">
      <c r="A9" s="36"/>
      <c r="B9" s="37"/>
      <c r="C9" s="32" t="s">
        <v>4</v>
      </c>
      <c r="D9" s="14">
        <f>SUM(D7:D8)</f>
        <v>6927.3450000000003</v>
      </c>
      <c r="E9" s="23"/>
      <c r="F9" s="14"/>
      <c r="G9" s="14">
        <f t="shared" ref="G9:I9" si="0">SUM(G7:G8)</f>
        <v>2117585.4563250002</v>
      </c>
      <c r="H9" s="14">
        <v>169840.21890625003</v>
      </c>
      <c r="I9" s="14">
        <f t="shared" si="0"/>
        <v>183089.72835000002</v>
      </c>
      <c r="J9" s="14">
        <f>SUM(J7:J8)</f>
        <v>2104335.94688125</v>
      </c>
      <c r="K9" s="26"/>
    </row>
    <row r="10" spans="1:11" ht="16.5" customHeight="1">
      <c r="A10" s="12"/>
      <c r="B10" s="12"/>
      <c r="C10" s="16"/>
      <c r="D10" s="16"/>
      <c r="E10" s="12"/>
      <c r="F10" s="16"/>
      <c r="G10" s="12"/>
      <c r="H10" s="12"/>
      <c r="I10" s="12"/>
      <c r="J10" s="16"/>
    </row>
    <row r="11" spans="1:11" s="18" customFormat="1" ht="34.5" hidden="1" customHeight="1">
      <c r="A11" s="17"/>
      <c r="B11" s="17"/>
      <c r="C11" s="31"/>
      <c r="D11" s="31"/>
      <c r="E11" s="17"/>
      <c r="F11" s="31"/>
      <c r="G11" s="17"/>
      <c r="H11" s="47"/>
      <c r="I11" s="47"/>
      <c r="J11" s="47"/>
    </row>
    <row r="12" spans="1:11" s="18" customFormat="1" ht="15.75" customHeight="1">
      <c r="A12" s="17"/>
      <c r="B12" s="17"/>
      <c r="C12" s="31"/>
      <c r="D12" s="31"/>
      <c r="E12" s="17"/>
      <c r="F12" s="31"/>
      <c r="G12" s="17"/>
      <c r="H12" s="48"/>
      <c r="I12" s="48"/>
      <c r="J12" s="47"/>
    </row>
    <row r="13" spans="1:11" s="18" customFormat="1" ht="42" hidden="1" customHeight="1">
      <c r="A13" s="17"/>
      <c r="B13" s="17"/>
      <c r="C13" s="34"/>
      <c r="D13" s="34"/>
      <c r="E13" s="19"/>
      <c r="F13" s="27"/>
      <c r="G13" s="38"/>
      <c r="H13" s="38"/>
      <c r="J13" s="31"/>
    </row>
    <row r="14" spans="1:11" s="18" customFormat="1" ht="41.25" hidden="1" customHeight="1">
      <c r="A14" s="17"/>
      <c r="B14" s="17"/>
      <c r="C14" s="20"/>
      <c r="D14" s="20"/>
      <c r="F14" s="20"/>
      <c r="G14" s="20"/>
      <c r="H14" s="20"/>
    </row>
    <row r="15" spans="1:11" s="18" customFormat="1" ht="34.5" hidden="1" customHeight="1">
      <c r="A15" s="17"/>
      <c r="B15" s="17"/>
      <c r="C15" s="31"/>
      <c r="D15" s="31"/>
      <c r="E15" s="17"/>
      <c r="F15" s="31"/>
      <c r="G15" s="17"/>
      <c r="H15" s="17"/>
      <c r="I15" s="17"/>
      <c r="J15" s="31"/>
    </row>
    <row r="16" spans="1:11" s="18" customFormat="1" ht="33.75" hidden="1" customHeight="1">
      <c r="A16" s="30"/>
      <c r="B16" s="30"/>
      <c r="C16" s="33"/>
      <c r="D16" s="33"/>
      <c r="E16" s="19"/>
      <c r="F16" s="28"/>
      <c r="G16" s="33"/>
      <c r="H16" s="33"/>
    </row>
    <row r="17" spans="1:7" s="18" customFormat="1" ht="12.75" hidden="1" customHeight="1">
      <c r="A17" s="30"/>
      <c r="B17" s="30"/>
      <c r="C17" s="30"/>
      <c r="D17" s="21"/>
      <c r="F17" s="21"/>
      <c r="G17" s="22"/>
    </row>
    <row r="18" spans="1:7" ht="12.75" hidden="1" customHeight="1"/>
    <row r="19" spans="1:7" ht="12.75" hidden="1" customHeight="1"/>
  </sheetData>
  <mergeCells count="16">
    <mergeCell ref="G16:H16"/>
    <mergeCell ref="C13:D13"/>
    <mergeCell ref="C16:D16"/>
    <mergeCell ref="A3:J3"/>
    <mergeCell ref="A7:A9"/>
    <mergeCell ref="B7:B9"/>
    <mergeCell ref="G13:H13"/>
    <mergeCell ref="E5:F5"/>
    <mergeCell ref="A5:A6"/>
    <mergeCell ref="B5:B6"/>
    <mergeCell ref="C5:C6"/>
    <mergeCell ref="D5:D6"/>
    <mergeCell ref="G5:G6"/>
    <mergeCell ref="H5:H6"/>
    <mergeCell ref="I5:I6"/>
    <mergeCell ref="J5:J6"/>
  </mergeCells>
  <pageMargins left="0.78740157480314965" right="0.39370078740157483" top="0.78740157480314965" bottom="0.78740157480314965" header="0" footer="0.3937007874015748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view="pageBreakPreview" zoomScale="60" zoomScaleNormal="80" workbookViewId="0">
      <selection activeCell="A2" sqref="A2:J2"/>
    </sheetView>
  </sheetViews>
  <sheetFormatPr defaultColWidth="9.140625" defaultRowHeight="12.75"/>
  <cols>
    <col min="1" max="1" width="14.85546875" style="4" customWidth="1"/>
    <col min="2" max="2" width="29" style="4" customWidth="1"/>
    <col min="3" max="3" width="32.7109375" style="4" customWidth="1"/>
    <col min="4" max="4" width="24.42578125" style="3" customWidth="1"/>
    <col min="5" max="5" width="21.42578125" style="3" customWidth="1"/>
    <col min="6" max="6" width="20.85546875" style="1" customWidth="1"/>
    <col min="7" max="7" width="18.85546875" style="2" customWidth="1"/>
    <col min="8" max="8" width="15.140625" style="1" customWidth="1"/>
    <col min="9" max="9" width="13.42578125" style="1" customWidth="1"/>
    <col min="10" max="10" width="22.140625" style="1" customWidth="1"/>
    <col min="11" max="11" width="9.140625" style="1"/>
    <col min="12" max="12" width="17.5703125" style="1" customWidth="1"/>
    <col min="13" max="13" width="12.7109375" style="1" bestFit="1" customWidth="1"/>
    <col min="14" max="16384" width="9.140625" style="1"/>
  </cols>
  <sheetData>
    <row r="1" spans="1:12" ht="35.25" customHeight="1">
      <c r="H1" s="6"/>
    </row>
    <row r="2" spans="1:12" s="6" customFormat="1" ht="111" customHeight="1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5"/>
    </row>
    <row r="3" spans="1:12">
      <c r="A3" s="7"/>
      <c r="B3" s="8"/>
      <c r="C3" s="7"/>
      <c r="D3" s="9"/>
      <c r="E3" s="9"/>
      <c r="F3" s="9"/>
    </row>
    <row r="4" spans="1:12" s="10" customFormat="1" ht="72.599999999999994" customHeight="1">
      <c r="A4" s="40" t="s">
        <v>0</v>
      </c>
      <c r="B4" s="40" t="s">
        <v>1</v>
      </c>
      <c r="C4" s="40" t="s">
        <v>6</v>
      </c>
      <c r="D4" s="49" t="s">
        <v>30</v>
      </c>
      <c r="E4" s="41" t="s">
        <v>8</v>
      </c>
      <c r="F4" s="41"/>
      <c r="G4" s="50" t="s">
        <v>3</v>
      </c>
      <c r="H4" s="43" t="s">
        <v>22</v>
      </c>
      <c r="I4" s="43" t="s">
        <v>11</v>
      </c>
      <c r="J4" s="43" t="s">
        <v>29</v>
      </c>
    </row>
    <row r="5" spans="1:12" s="10" customFormat="1" ht="33" customHeight="1">
      <c r="A5" s="44"/>
      <c r="B5" s="44"/>
      <c r="C5" s="44"/>
      <c r="D5" s="51"/>
      <c r="E5" s="45" t="s">
        <v>14</v>
      </c>
      <c r="F5" s="45" t="s">
        <v>15</v>
      </c>
      <c r="G5" s="52"/>
      <c r="H5" s="46"/>
      <c r="I5" s="46"/>
      <c r="J5" s="46"/>
    </row>
    <row r="6" spans="1:12" s="11" customFormat="1" ht="179.25" customHeight="1">
      <c r="A6" s="36">
        <v>7726747370</v>
      </c>
      <c r="B6" s="37" t="s">
        <v>2</v>
      </c>
      <c r="C6" s="32" t="s">
        <v>16</v>
      </c>
      <c r="D6" s="13">
        <f>'2022'!D7</f>
        <v>6251</v>
      </c>
      <c r="E6" s="13">
        <f>'2022'!F7</f>
        <v>317.16000000000003</v>
      </c>
      <c r="F6" s="14">
        <v>318.67</v>
      </c>
      <c r="G6" s="14">
        <f>D6*E6/2+F6*D6/2</f>
        <v>1987286.665</v>
      </c>
      <c r="H6" s="14">
        <f>'2022'!I7</f>
        <v>165213.93000000002</v>
      </c>
      <c r="I6" s="14">
        <f>D6*F6/12</f>
        <v>166000.51416666669</v>
      </c>
      <c r="J6" s="14">
        <f>G6+H6-I6</f>
        <v>1986500.0808333335</v>
      </c>
    </row>
    <row r="7" spans="1:12" s="11" customFormat="1" ht="72" customHeight="1">
      <c r="A7" s="36"/>
      <c r="B7" s="37"/>
      <c r="C7" s="32" t="s">
        <v>19</v>
      </c>
      <c r="D7" s="13">
        <v>676.34500000000003</v>
      </c>
      <c r="E7" s="13">
        <f>'2022'!F8</f>
        <v>317.16000000000003</v>
      </c>
      <c r="F7" s="14">
        <v>318.67</v>
      </c>
      <c r="G7" s="14">
        <f>D7*E7/2+F7*D7/2</f>
        <v>215020.22067500002</v>
      </c>
      <c r="H7" s="14">
        <f>'2022'!I8</f>
        <v>17875.798350000001</v>
      </c>
      <c r="I7" s="14">
        <f>D7*F7/12</f>
        <v>17960.905095833336</v>
      </c>
      <c r="J7" s="14">
        <f>G7+H7-I7</f>
        <v>214935.11392916669</v>
      </c>
    </row>
    <row r="8" spans="1:12" s="11" customFormat="1" ht="42.75" customHeight="1">
      <c r="A8" s="36"/>
      <c r="B8" s="37"/>
      <c r="C8" s="32" t="s">
        <v>4</v>
      </c>
      <c r="D8" s="14">
        <f>SUM(D6:D7)</f>
        <v>6927.3450000000003</v>
      </c>
      <c r="E8" s="14"/>
      <c r="F8" s="23"/>
      <c r="G8" s="14">
        <f t="shared" ref="G8:H8" si="0">SUM(G6:G7)</f>
        <v>2202306.885675</v>
      </c>
      <c r="H8" s="14">
        <f t="shared" si="0"/>
        <v>183089.72835000002</v>
      </c>
      <c r="I8" s="14">
        <f>SUM(I6:I7)</f>
        <v>183961.41926250001</v>
      </c>
      <c r="J8" s="14">
        <f>SUM(J6:J7)</f>
        <v>2201435.1947625</v>
      </c>
      <c r="L8" s="26"/>
    </row>
    <row r="9" spans="1:12" ht="16.5" customHeight="1">
      <c r="A9" s="12"/>
      <c r="B9" s="12"/>
      <c r="C9" s="16"/>
      <c r="D9" s="16"/>
      <c r="E9" s="16"/>
      <c r="F9" s="12"/>
      <c r="G9" s="12"/>
      <c r="H9" s="12"/>
      <c r="I9" s="12"/>
      <c r="J9" s="16"/>
      <c r="L9" s="29"/>
    </row>
    <row r="10" spans="1:12" s="18" customFormat="1" ht="34.5" hidden="1" customHeight="1">
      <c r="A10" s="17"/>
      <c r="B10" s="17"/>
      <c r="C10" s="31" t="s">
        <v>5</v>
      </c>
      <c r="D10" s="31"/>
      <c r="E10" s="31"/>
      <c r="F10" s="17"/>
      <c r="G10" s="17"/>
      <c r="H10" s="47"/>
      <c r="I10" s="47"/>
      <c r="J10" s="47"/>
    </row>
    <row r="11" spans="1:12" s="18" customFormat="1" ht="15.75" hidden="1" customHeight="1">
      <c r="A11" s="17"/>
      <c r="B11" s="17"/>
      <c r="C11" s="31"/>
      <c r="D11" s="31"/>
      <c r="E11" s="31"/>
      <c r="F11" s="17"/>
      <c r="G11" s="17"/>
      <c r="H11" s="48"/>
      <c r="I11" s="48"/>
      <c r="J11" s="47"/>
    </row>
    <row r="12" spans="1:12" s="18" customFormat="1" ht="51" hidden="1" customHeight="1">
      <c r="A12" s="17"/>
      <c r="B12" s="17"/>
      <c r="C12" s="34" t="s">
        <v>26</v>
      </c>
      <c r="D12" s="34"/>
      <c r="E12" s="19"/>
      <c r="F12" s="27"/>
      <c r="G12" s="38" t="s">
        <v>27</v>
      </c>
      <c r="H12" s="38"/>
      <c r="J12" s="31"/>
    </row>
    <row r="13" spans="1:12" s="18" customFormat="1" ht="41.25" hidden="1" customHeight="1">
      <c r="A13" s="17"/>
      <c r="B13" s="17"/>
      <c r="C13" s="20"/>
      <c r="D13" s="20"/>
      <c r="E13" s="20"/>
      <c r="G13" s="20"/>
      <c r="H13" s="20"/>
    </row>
    <row r="14" spans="1:12" s="18" customFormat="1" ht="34.5" hidden="1" customHeight="1">
      <c r="A14" s="17"/>
      <c r="B14" s="17"/>
      <c r="C14" s="31"/>
      <c r="D14" s="31"/>
      <c r="E14" s="31"/>
      <c r="F14" s="17"/>
      <c r="G14" s="17"/>
      <c r="H14" s="17"/>
      <c r="I14" s="17"/>
      <c r="J14" s="31"/>
    </row>
    <row r="15" spans="1:12" s="18" customFormat="1" ht="33.75" hidden="1" customHeight="1">
      <c r="A15" s="30"/>
      <c r="B15" s="30"/>
      <c r="C15" s="33" t="s">
        <v>9</v>
      </c>
      <c r="D15" s="33"/>
      <c r="E15" s="28"/>
      <c r="F15" s="19"/>
      <c r="G15" s="33" t="s">
        <v>10</v>
      </c>
      <c r="H15" s="33"/>
    </row>
    <row r="16" spans="1:12" s="18" customFormat="1" ht="12.75" hidden="1" customHeight="1">
      <c r="A16" s="30"/>
      <c r="B16" s="30"/>
      <c r="C16" s="30"/>
      <c r="D16" s="21"/>
      <c r="E16" s="21"/>
      <c r="G16" s="22"/>
    </row>
    <row r="17" hidden="1"/>
    <row r="18" hidden="1"/>
    <row r="19" hidden="1"/>
    <row r="20" hidden="1"/>
    <row r="21" hidden="1"/>
    <row r="22" hidden="1"/>
  </sheetData>
  <mergeCells count="16">
    <mergeCell ref="A2:J2"/>
    <mergeCell ref="A6:A8"/>
    <mergeCell ref="B6:B8"/>
    <mergeCell ref="C12:D12"/>
    <mergeCell ref="G12:H12"/>
    <mergeCell ref="I4:I5"/>
    <mergeCell ref="J4:J5"/>
    <mergeCell ref="C15:D15"/>
    <mergeCell ref="G15:H15"/>
    <mergeCell ref="E4:F4"/>
    <mergeCell ref="A4:A5"/>
    <mergeCell ref="B4:B5"/>
    <mergeCell ref="C4:C5"/>
    <mergeCell ref="D4:D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view="pageBreakPreview" zoomScaleNormal="80" zoomScaleSheetLayoutView="100" workbookViewId="0">
      <selection activeCell="H1" sqref="H1"/>
    </sheetView>
  </sheetViews>
  <sheetFormatPr defaultColWidth="9.140625" defaultRowHeight="12.75"/>
  <cols>
    <col min="1" max="1" width="14.85546875" style="4" customWidth="1"/>
    <col min="2" max="2" width="29" style="4" customWidth="1"/>
    <col min="3" max="3" width="34.42578125" style="4" customWidth="1"/>
    <col min="4" max="4" width="24.42578125" style="3" customWidth="1"/>
    <col min="5" max="5" width="20.42578125" style="3" customWidth="1"/>
    <col min="6" max="6" width="19.7109375" style="1" customWidth="1"/>
    <col min="7" max="7" width="18.85546875" style="2" customWidth="1"/>
    <col min="8" max="8" width="15.140625" style="1" customWidth="1"/>
    <col min="9" max="9" width="13.42578125" style="1" customWidth="1"/>
    <col min="10" max="10" width="22.140625" style="1" customWidth="1"/>
    <col min="11" max="11" width="9.140625" style="1"/>
    <col min="12" max="12" width="13.140625" style="1" customWidth="1"/>
    <col min="13" max="16384" width="9.140625" style="1"/>
  </cols>
  <sheetData>
    <row r="1" spans="1:11" ht="24.75" customHeight="1">
      <c r="H1" s="6"/>
    </row>
    <row r="2" spans="1:11" s="6" customFormat="1" ht="111" customHeight="1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5"/>
    </row>
    <row r="3" spans="1:11">
      <c r="A3" s="7"/>
      <c r="B3" s="8"/>
      <c r="C3" s="7"/>
      <c r="D3" s="9"/>
      <c r="E3" s="9"/>
      <c r="F3" s="9"/>
    </row>
    <row r="4" spans="1:11" s="10" customFormat="1" ht="57" customHeight="1">
      <c r="A4" s="40" t="s">
        <v>0</v>
      </c>
      <c r="B4" s="40" t="s">
        <v>1</v>
      </c>
      <c r="C4" s="40" t="s">
        <v>6</v>
      </c>
      <c r="D4" s="53" t="s">
        <v>20</v>
      </c>
      <c r="E4" s="41" t="s">
        <v>8</v>
      </c>
      <c r="F4" s="41"/>
      <c r="G4" s="50" t="s">
        <v>3</v>
      </c>
      <c r="H4" s="43" t="s">
        <v>21</v>
      </c>
      <c r="I4" s="43" t="s">
        <v>12</v>
      </c>
      <c r="J4" s="43" t="s">
        <v>28</v>
      </c>
    </row>
    <row r="5" spans="1:11" s="10" customFormat="1" ht="61.5" customHeight="1">
      <c r="A5" s="44"/>
      <c r="B5" s="44"/>
      <c r="C5" s="44"/>
      <c r="D5" s="54"/>
      <c r="E5" s="45" t="s">
        <v>14</v>
      </c>
      <c r="F5" s="45" t="s">
        <v>15</v>
      </c>
      <c r="G5" s="52"/>
      <c r="H5" s="46"/>
      <c r="I5" s="46"/>
      <c r="J5" s="46"/>
    </row>
    <row r="6" spans="1:11" s="11" customFormat="1" ht="179.25" customHeight="1">
      <c r="A6" s="36">
        <v>7726747370</v>
      </c>
      <c r="B6" s="37" t="s">
        <v>2</v>
      </c>
      <c r="C6" s="32" t="s">
        <v>16</v>
      </c>
      <c r="D6" s="13">
        <f>'2023'!D6</f>
        <v>6251</v>
      </c>
      <c r="E6" s="13">
        <f>'2023'!F6</f>
        <v>318.67</v>
      </c>
      <c r="F6" s="14">
        <v>342.59</v>
      </c>
      <c r="G6" s="14">
        <f>E6*D6/2+F6*D6/2</f>
        <v>2066768.13</v>
      </c>
      <c r="H6" s="14">
        <f>'2023'!I6</f>
        <v>166000.51416666669</v>
      </c>
      <c r="I6" s="14">
        <f>D6*F6/12</f>
        <v>178460.84083333332</v>
      </c>
      <c r="J6" s="14">
        <f>G6+H6-I6</f>
        <v>2054307.8033333332</v>
      </c>
    </row>
    <row r="7" spans="1:11" s="11" customFormat="1" ht="72" customHeight="1">
      <c r="A7" s="36"/>
      <c r="B7" s="37"/>
      <c r="C7" s="32" t="s">
        <v>7</v>
      </c>
      <c r="D7" s="13">
        <v>676.34500000000003</v>
      </c>
      <c r="E7" s="13">
        <f>'2023'!F7</f>
        <v>318.67</v>
      </c>
      <c r="F7" s="14">
        <v>342.59</v>
      </c>
      <c r="G7" s="14">
        <f>E7*D7/2+F7*D7/2</f>
        <v>223619.94735</v>
      </c>
      <c r="H7" s="14">
        <f>'2023'!I7</f>
        <v>17960.905095833336</v>
      </c>
      <c r="I7" s="14">
        <f>D7*F7/12</f>
        <v>19309.086129166666</v>
      </c>
      <c r="J7" s="14">
        <f>G7+H7-I7</f>
        <v>222271.76631666668</v>
      </c>
    </row>
    <row r="8" spans="1:11" s="11" customFormat="1" ht="42.75" customHeight="1">
      <c r="A8" s="36"/>
      <c r="B8" s="37"/>
      <c r="C8" s="32" t="s">
        <v>4</v>
      </c>
      <c r="D8" s="14">
        <f>SUM(D6:D7)</f>
        <v>6927.3450000000003</v>
      </c>
      <c r="E8" s="14"/>
      <c r="F8" s="14"/>
      <c r="G8" s="14">
        <f t="shared" ref="G8:H8" si="0">SUM(G6:G7)</f>
        <v>2290388.0773499999</v>
      </c>
      <c r="H8" s="14">
        <f t="shared" si="0"/>
        <v>183961.41926250001</v>
      </c>
      <c r="I8" s="14">
        <f>SUM(I6:I7)</f>
        <v>197769.92696249997</v>
      </c>
      <c r="J8" s="14">
        <f>SUM(J6:J7)</f>
        <v>2276579.56965</v>
      </c>
    </row>
    <row r="9" spans="1:11" ht="16.5" customHeight="1">
      <c r="A9" s="12"/>
      <c r="B9" s="12"/>
      <c r="C9" s="16"/>
      <c r="D9" s="16"/>
      <c r="E9" s="16"/>
      <c r="F9" s="12"/>
      <c r="G9" s="12"/>
      <c r="H9" s="12"/>
      <c r="I9" s="12"/>
      <c r="J9" s="16"/>
    </row>
    <row r="10" spans="1:11" s="18" customFormat="1" ht="34.5" hidden="1" customHeight="1">
      <c r="A10" s="17"/>
      <c r="B10" s="17"/>
      <c r="C10" s="31" t="s">
        <v>5</v>
      </c>
      <c r="D10" s="31"/>
      <c r="E10" s="31"/>
      <c r="F10" s="17"/>
      <c r="G10" s="17"/>
      <c r="H10" s="47"/>
      <c r="I10" s="47"/>
      <c r="J10" s="47"/>
    </row>
    <row r="11" spans="1:11" s="18" customFormat="1" ht="15.75" hidden="1" customHeight="1">
      <c r="A11" s="17"/>
      <c r="B11" s="17"/>
      <c r="C11" s="31"/>
      <c r="D11" s="31"/>
      <c r="E11" s="31"/>
      <c r="F11" s="17"/>
      <c r="G11" s="17"/>
      <c r="H11" s="48"/>
      <c r="I11" s="48"/>
      <c r="J11" s="47"/>
    </row>
    <row r="12" spans="1:11" s="18" customFormat="1" ht="48.75" hidden="1" customHeight="1">
      <c r="A12" s="17"/>
      <c r="B12" s="17"/>
      <c r="C12" s="34" t="s">
        <v>26</v>
      </c>
      <c r="D12" s="34"/>
      <c r="E12" s="19"/>
      <c r="F12" s="27"/>
      <c r="G12" s="38" t="s">
        <v>27</v>
      </c>
      <c r="H12" s="38"/>
      <c r="J12" s="31"/>
    </row>
    <row r="13" spans="1:11" s="18" customFormat="1" ht="41.25" hidden="1" customHeight="1">
      <c r="A13" s="17"/>
      <c r="B13" s="17"/>
      <c r="C13" s="20"/>
      <c r="D13" s="20"/>
      <c r="E13" s="20"/>
      <c r="G13" s="20"/>
      <c r="H13" s="20"/>
    </row>
    <row r="14" spans="1:11" s="18" customFormat="1" ht="34.5" hidden="1" customHeight="1">
      <c r="A14" s="17"/>
      <c r="B14" s="17"/>
      <c r="C14" s="31"/>
      <c r="D14" s="31"/>
      <c r="E14" s="31"/>
      <c r="F14" s="17"/>
      <c r="G14" s="17"/>
      <c r="H14" s="17"/>
      <c r="I14" s="17"/>
      <c r="J14" s="31"/>
    </row>
    <row r="15" spans="1:11" s="18" customFormat="1" ht="33.75" hidden="1" customHeight="1">
      <c r="A15" s="30"/>
      <c r="B15" s="30"/>
      <c r="C15" s="33" t="s">
        <v>9</v>
      </c>
      <c r="D15" s="33"/>
      <c r="E15" s="28"/>
      <c r="F15" s="19"/>
      <c r="G15" s="33" t="s">
        <v>10</v>
      </c>
      <c r="H15" s="33"/>
    </row>
    <row r="16" spans="1:11" s="18" customFormat="1" ht="12.75" hidden="1" customHeight="1">
      <c r="A16" s="30"/>
      <c r="B16" s="30"/>
      <c r="C16" s="30"/>
      <c r="D16" s="21"/>
      <c r="E16" s="21"/>
      <c r="G16" s="22"/>
    </row>
    <row r="17" hidden="1"/>
  </sheetData>
  <mergeCells count="16">
    <mergeCell ref="A2:J2"/>
    <mergeCell ref="A6:A8"/>
    <mergeCell ref="B6:B8"/>
    <mergeCell ref="C12:D12"/>
    <mergeCell ref="G12:H12"/>
    <mergeCell ref="I4:I5"/>
    <mergeCell ref="J4:J5"/>
    <mergeCell ref="C15:D15"/>
    <mergeCell ref="G15:H15"/>
    <mergeCell ref="A4:A5"/>
    <mergeCell ref="B4:B5"/>
    <mergeCell ref="C4:C5"/>
    <mergeCell ref="D4:D5"/>
    <mergeCell ref="E4:F4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2022</vt:lpstr>
      <vt:lpstr>2023</vt:lpstr>
      <vt:lpstr>2024</vt:lpstr>
      <vt:lpstr>'2022'!Область_печати</vt:lpstr>
      <vt:lpstr>'2023'!Область_печати</vt:lpstr>
      <vt:lpstr>'2024'!Область_печати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2021-10-19T06:07:10Z</cp:lastPrinted>
  <dcterms:created xsi:type="dcterms:W3CDTF">2011-02-24T08:11:32Z</dcterms:created>
  <dcterms:modified xsi:type="dcterms:W3CDTF">2021-10-19T06:09:14Z</dcterms:modified>
</cp:coreProperties>
</file>