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335"/>
  </bookViews>
  <sheets>
    <sheet name="Лист1" sheetId="1" r:id="rId1"/>
  </sheets>
  <definedNames>
    <definedName name="_xlnm.Print_Area" localSheetId="0">Лист1!$A$2:$G$31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B31"/>
  <c r="G30"/>
  <c r="C30"/>
  <c r="E30" s="1"/>
  <c r="G29"/>
  <c r="C29"/>
  <c r="E29" s="1"/>
  <c r="G28"/>
  <c r="C28"/>
  <c r="E28" s="1"/>
  <c r="G27"/>
  <c r="C27"/>
  <c r="E27" s="1"/>
  <c r="G26"/>
  <c r="E26"/>
  <c r="G25"/>
  <c r="E25"/>
  <c r="G24"/>
  <c r="C24"/>
  <c r="E24" s="1"/>
  <c r="G23"/>
  <c r="E23"/>
  <c r="C23"/>
  <c r="G22"/>
  <c r="C22"/>
  <c r="E22" s="1"/>
  <c r="G21"/>
  <c r="E21"/>
  <c r="G20"/>
  <c r="E20"/>
  <c r="G19"/>
  <c r="E19"/>
  <c r="C19"/>
  <c r="G18"/>
  <c r="C18"/>
  <c r="E18" s="1"/>
  <c r="G17"/>
  <c r="E17"/>
  <c r="C17"/>
  <c r="G16"/>
  <c r="C16"/>
  <c r="E16" s="1"/>
  <c r="G15"/>
  <c r="E15"/>
  <c r="G14"/>
  <c r="E14"/>
  <c r="C14"/>
  <c r="G13"/>
  <c r="C13"/>
  <c r="E13" s="1"/>
  <c r="G12"/>
  <c r="E12"/>
  <c r="C12"/>
  <c r="G11"/>
  <c r="E11"/>
  <c r="G10"/>
  <c r="E10"/>
  <c r="G9"/>
  <c r="C9"/>
  <c r="E9" s="1"/>
  <c r="G8"/>
  <c r="E8"/>
  <c r="C8"/>
  <c r="G7"/>
  <c r="C7"/>
  <c r="E7" s="1"/>
  <c r="G6"/>
  <c r="G31" s="1"/>
  <c r="E6"/>
  <c r="C6"/>
  <c r="E31" l="1"/>
  <c r="C31"/>
</calcChain>
</file>

<file path=xl/sharedStrings.xml><?xml version="1.0" encoding="utf-8"?>
<sst xmlns="http://schemas.openxmlformats.org/spreadsheetml/2006/main" count="41" uniqueCount="41">
  <si>
    <t>Расчет субсидий бюджетам муниципальных образований Архангельской области на обеспечение условий для развития кадрового потенциала муниципальных образовательных организаций в Архангельской области на 2022 год и на плановый период 2023 и 2024 годов</t>
  </si>
  <si>
    <t>Муниципальное образование</t>
  </si>
  <si>
    <t>Численность студентов 1 курса, чел.</t>
  </si>
  <si>
    <t>Численность студентов на 01.01.2022 г., чел.</t>
  </si>
  <si>
    <t>Объем средств на 2022 год, рублей</t>
  </si>
  <si>
    <t>1</t>
  </si>
  <si>
    <t>2</t>
  </si>
  <si>
    <t>3</t>
  </si>
  <si>
    <t xml:space="preserve"> 4</t>
  </si>
  <si>
    <t>гр.5= (гр.3+гр.2*4мес./12мес.) *гр.4*12мес.</t>
  </si>
  <si>
    <t>6</t>
  </si>
  <si>
    <t>7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</si>
  <si>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</si>
  <si>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</si>
  <si>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</si>
  <si>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</si>
  <si>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</si>
  <si>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</si>
  <si>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</si>
  <si>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</si>
  <si>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</si>
  <si>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</si>
  <si>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</si>
  <si>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</si>
  <si>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</si>
  <si>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</si>
  <si>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</si>
  <si>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</si>
  <si>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</si>
  <si>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</si>
  <si>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</si>
  <si>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</si>
  <si>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</si>
  <si>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</si>
  <si>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</si>
  <si>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</si>
  <si>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</si>
  <si>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ВСЕГО</t>
  </si>
  <si>
    <t>Размер выплаты на 1 студента при софинансировании с местными бюджетами в размере 70 %, рублей</t>
  </si>
  <si>
    <t>Объем средств  на 2023 год с учетом корректирующего коэффициента, рублей</t>
  </si>
  <si>
    <t>Объем средств  на 2024 год с учетом корректирующего коэффициента, рублей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</si>
</sst>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7" fillId="0" borderId="3" xfId="0" applyFont="1" applyBorder="1"/>
    <xf numFmtId="0" fontId="8" fillId="0" borderId="3" xfId="0" applyFont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2" fontId="4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A3" sqref="A3"/>
    </sheetView>
  </sheetViews>
  <sheetFormatPr defaultRowHeight="15"/>
  <cols>
    <col min="1" max="1" width="63.28515625" style="1" customWidth="1"/>
    <col min="2" max="2" width="13.7109375" style="1" customWidth="1"/>
    <col min="3" max="3" width="14" style="1" customWidth="1"/>
    <col min="4" max="4" width="20.85546875" style="1" customWidth="1"/>
    <col min="5" max="5" width="24.28515625" style="1" customWidth="1"/>
    <col min="6" max="6" width="17.85546875" style="1" customWidth="1"/>
    <col min="7" max="7" width="19" style="1" customWidth="1"/>
  </cols>
  <sheetData>
    <row r="1" spans="1:7" ht="4.5" customHeight="1">
      <c r="G1" s="2"/>
    </row>
    <row r="2" spans="1:7" ht="32.25" customHeight="1">
      <c r="A2" s="23" t="s">
        <v>0</v>
      </c>
      <c r="B2" s="23"/>
      <c r="C2" s="23"/>
      <c r="D2" s="23"/>
      <c r="E2" s="23"/>
      <c r="F2" s="23"/>
      <c r="G2" s="23"/>
    </row>
    <row r="3" spans="1:7" ht="15.75">
      <c r="A3" s="3"/>
      <c r="B3" s="3"/>
      <c r="C3" s="3"/>
      <c r="D3" s="3"/>
      <c r="E3" s="3"/>
    </row>
    <row r="4" spans="1:7" ht="110.25">
      <c r="A4" s="4" t="s">
        <v>1</v>
      </c>
      <c r="B4" s="5" t="s">
        <v>2</v>
      </c>
      <c r="C4" s="6" t="s">
        <v>3</v>
      </c>
      <c r="D4" s="7" t="s">
        <v>38</v>
      </c>
      <c r="E4" s="8" t="s">
        <v>4</v>
      </c>
      <c r="F4" s="8" t="s">
        <v>39</v>
      </c>
      <c r="G4" s="8" t="s">
        <v>40</v>
      </c>
    </row>
    <row r="5" spans="1:7" ht="24">
      <c r="A5" s="9" t="s">
        <v>5</v>
      </c>
      <c r="B5" s="9" t="s">
        <v>6</v>
      </c>
      <c r="C5" s="10" t="s">
        <v>7</v>
      </c>
      <c r="D5" s="9" t="s">
        <v>8</v>
      </c>
      <c r="E5" s="9" t="s">
        <v>9</v>
      </c>
      <c r="F5" s="9" t="s">
        <v>10</v>
      </c>
      <c r="G5" s="9" t="s">
        <v>11</v>
      </c>
    </row>
    <row r="6" spans="1:7" ht="15.75">
      <c r="A6" s="11" t="s">
        <v>12</v>
      </c>
      <c r="B6" s="8">
        <v>2</v>
      </c>
      <c r="C6" s="12">
        <f>1+4</f>
        <v>5</v>
      </c>
      <c r="D6" s="21">
        <v>2800</v>
      </c>
      <c r="E6" s="13">
        <f>(C6+B6*4/12)*D6*12</f>
        <v>190400</v>
      </c>
      <c r="F6" s="14">
        <v>82531</v>
      </c>
      <c r="G6" s="14">
        <f>F6</f>
        <v>82531</v>
      </c>
    </row>
    <row r="7" spans="1:7" ht="31.5">
      <c r="A7" s="11" t="s">
        <v>13</v>
      </c>
      <c r="B7" s="8">
        <v>1</v>
      </c>
      <c r="C7" s="12">
        <f>0+2</f>
        <v>2</v>
      </c>
      <c r="D7" s="21">
        <v>2800</v>
      </c>
      <c r="E7" s="13">
        <f>(C7+B7*4/12)*D7*12</f>
        <v>78400</v>
      </c>
      <c r="F7" s="14">
        <v>33983</v>
      </c>
      <c r="G7" s="14">
        <f t="shared" ref="G7:G30" si="0">F7</f>
        <v>33983</v>
      </c>
    </row>
    <row r="8" spans="1:7" ht="15.75">
      <c r="A8" s="11" t="s">
        <v>14</v>
      </c>
      <c r="B8" s="8">
        <v>2</v>
      </c>
      <c r="C8" s="12">
        <f>1+2</f>
        <v>3</v>
      </c>
      <c r="D8" s="21">
        <v>2800</v>
      </c>
      <c r="E8" s="13">
        <f t="shared" ref="E8:E30" si="1">(C8+B8*4/12)*D8*12</f>
        <v>123200</v>
      </c>
      <c r="F8" s="14">
        <v>53402</v>
      </c>
      <c r="G8" s="14">
        <f t="shared" si="0"/>
        <v>53402</v>
      </c>
    </row>
    <row r="9" spans="1:7" ht="31.5">
      <c r="A9" s="11" t="s">
        <v>15</v>
      </c>
      <c r="B9" s="8">
        <v>2</v>
      </c>
      <c r="C9" s="12">
        <f>1+2</f>
        <v>3</v>
      </c>
      <c r="D9" s="21">
        <v>2800</v>
      </c>
      <c r="E9" s="13">
        <f t="shared" si="1"/>
        <v>123200</v>
      </c>
      <c r="F9" s="14">
        <v>53402</v>
      </c>
      <c r="G9" s="14">
        <f t="shared" si="0"/>
        <v>53402</v>
      </c>
    </row>
    <row r="10" spans="1:7" ht="31.5">
      <c r="A10" s="11" t="s">
        <v>16</v>
      </c>
      <c r="B10" s="8">
        <v>2</v>
      </c>
      <c r="C10" s="12">
        <v>3</v>
      </c>
      <c r="D10" s="21">
        <v>2800</v>
      </c>
      <c r="E10" s="13">
        <f t="shared" si="1"/>
        <v>123200</v>
      </c>
      <c r="F10" s="14">
        <v>53402</v>
      </c>
      <c r="G10" s="14">
        <f t="shared" si="0"/>
        <v>53402</v>
      </c>
    </row>
    <row r="11" spans="1:7" ht="15.75">
      <c r="A11" s="11" t="s">
        <v>17</v>
      </c>
      <c r="B11" s="8">
        <v>2</v>
      </c>
      <c r="C11" s="12">
        <v>5</v>
      </c>
      <c r="D11" s="21">
        <v>2800</v>
      </c>
      <c r="E11" s="13">
        <f t="shared" si="1"/>
        <v>190400</v>
      </c>
      <c r="F11" s="14">
        <v>82531</v>
      </c>
      <c r="G11" s="14">
        <f t="shared" si="0"/>
        <v>82531</v>
      </c>
    </row>
    <row r="12" spans="1:7" ht="15.75">
      <c r="A12" s="11" t="s">
        <v>18</v>
      </c>
      <c r="B12" s="8">
        <v>2</v>
      </c>
      <c r="C12" s="12">
        <f>1+2</f>
        <v>3</v>
      </c>
      <c r="D12" s="21">
        <v>2800</v>
      </c>
      <c r="E12" s="13">
        <f t="shared" si="1"/>
        <v>123200</v>
      </c>
      <c r="F12" s="14">
        <v>53402</v>
      </c>
      <c r="G12" s="14">
        <f t="shared" si="0"/>
        <v>53402</v>
      </c>
    </row>
    <row r="13" spans="1:7" ht="31.5">
      <c r="A13" s="11" t="s">
        <v>19</v>
      </c>
      <c r="B13" s="8">
        <v>2</v>
      </c>
      <c r="C13" s="12">
        <f>0+4</f>
        <v>4</v>
      </c>
      <c r="D13" s="21">
        <v>2800</v>
      </c>
      <c r="E13" s="13">
        <f t="shared" si="1"/>
        <v>156800</v>
      </c>
      <c r="F13" s="14">
        <v>67967</v>
      </c>
      <c r="G13" s="14">
        <f t="shared" si="0"/>
        <v>67967</v>
      </c>
    </row>
    <row r="14" spans="1:7" ht="15.75">
      <c r="A14" s="11" t="s">
        <v>20</v>
      </c>
      <c r="B14" s="8">
        <v>2</v>
      </c>
      <c r="C14" s="12">
        <f>1+2</f>
        <v>3</v>
      </c>
      <c r="D14" s="21">
        <v>2800</v>
      </c>
      <c r="E14" s="13">
        <f t="shared" si="1"/>
        <v>123200</v>
      </c>
      <c r="F14" s="14">
        <v>53402</v>
      </c>
      <c r="G14" s="14">
        <f t="shared" si="0"/>
        <v>53402</v>
      </c>
    </row>
    <row r="15" spans="1:7" ht="15.75">
      <c r="A15" s="11" t="s">
        <v>21</v>
      </c>
      <c r="B15" s="8">
        <v>2</v>
      </c>
      <c r="C15" s="12">
        <v>5</v>
      </c>
      <c r="D15" s="21">
        <v>2800</v>
      </c>
      <c r="E15" s="13">
        <f t="shared" si="1"/>
        <v>190400</v>
      </c>
      <c r="F15" s="14">
        <v>82531</v>
      </c>
      <c r="G15" s="14">
        <f t="shared" si="0"/>
        <v>82531</v>
      </c>
    </row>
    <row r="16" spans="1:7" ht="15.75">
      <c r="A16" s="11" t="s">
        <v>22</v>
      </c>
      <c r="B16" s="8">
        <v>2</v>
      </c>
      <c r="C16" s="12">
        <f>0+4</f>
        <v>4</v>
      </c>
      <c r="D16" s="21">
        <v>2800</v>
      </c>
      <c r="E16" s="13">
        <f t="shared" si="1"/>
        <v>156800</v>
      </c>
      <c r="F16" s="14">
        <v>67967</v>
      </c>
      <c r="G16" s="14">
        <f t="shared" si="0"/>
        <v>67967</v>
      </c>
    </row>
    <row r="17" spans="1:7" ht="15.75">
      <c r="A17" s="11" t="s">
        <v>23</v>
      </c>
      <c r="B17" s="8">
        <v>2</v>
      </c>
      <c r="C17" s="12">
        <f>1+2</f>
        <v>3</v>
      </c>
      <c r="D17" s="21">
        <v>2800</v>
      </c>
      <c r="E17" s="13">
        <f t="shared" si="1"/>
        <v>123200</v>
      </c>
      <c r="F17" s="14">
        <v>53402</v>
      </c>
      <c r="G17" s="14">
        <f t="shared" si="0"/>
        <v>53402</v>
      </c>
    </row>
    <row r="18" spans="1:7" ht="15.75">
      <c r="A18" s="11" t="s">
        <v>24</v>
      </c>
      <c r="B18" s="8">
        <v>2</v>
      </c>
      <c r="C18" s="12">
        <f>0+2</f>
        <v>2</v>
      </c>
      <c r="D18" s="21">
        <v>2800</v>
      </c>
      <c r="E18" s="13">
        <f t="shared" si="1"/>
        <v>89600</v>
      </c>
      <c r="F18" s="14">
        <v>38838</v>
      </c>
      <c r="G18" s="14">
        <f t="shared" si="0"/>
        <v>38838</v>
      </c>
    </row>
    <row r="19" spans="1:7" ht="15.75">
      <c r="A19" s="11" t="s">
        <v>25</v>
      </c>
      <c r="B19" s="8">
        <v>2</v>
      </c>
      <c r="C19" s="12">
        <f>1+2</f>
        <v>3</v>
      </c>
      <c r="D19" s="21">
        <v>2800</v>
      </c>
      <c r="E19" s="13">
        <f t="shared" si="1"/>
        <v>123200</v>
      </c>
      <c r="F19" s="14">
        <v>53402</v>
      </c>
      <c r="G19" s="14">
        <f t="shared" si="0"/>
        <v>53402</v>
      </c>
    </row>
    <row r="20" spans="1:7" ht="15.75">
      <c r="A20" s="11" t="s">
        <v>26</v>
      </c>
      <c r="B20" s="8">
        <v>2</v>
      </c>
      <c r="C20" s="12">
        <v>3</v>
      </c>
      <c r="D20" s="21">
        <v>2800</v>
      </c>
      <c r="E20" s="13">
        <f t="shared" si="1"/>
        <v>123200</v>
      </c>
      <c r="F20" s="14">
        <v>53402</v>
      </c>
      <c r="G20" s="14">
        <f t="shared" si="0"/>
        <v>53402</v>
      </c>
    </row>
    <row r="21" spans="1:7" ht="15.75">
      <c r="A21" s="11" t="s">
        <v>27</v>
      </c>
      <c r="B21" s="8">
        <v>2</v>
      </c>
      <c r="C21" s="8">
        <v>3</v>
      </c>
      <c r="D21" s="21">
        <v>2800</v>
      </c>
      <c r="E21" s="13">
        <f t="shared" si="1"/>
        <v>123200</v>
      </c>
      <c r="F21" s="14">
        <v>53402</v>
      </c>
      <c r="G21" s="14">
        <f t="shared" si="0"/>
        <v>53402</v>
      </c>
    </row>
    <row r="22" spans="1:7" ht="15.75">
      <c r="A22" s="11" t="s">
        <v>28</v>
      </c>
      <c r="B22" s="8">
        <v>2</v>
      </c>
      <c r="C22" s="8">
        <f>1+2</f>
        <v>3</v>
      </c>
      <c r="D22" s="21">
        <v>2800</v>
      </c>
      <c r="E22" s="13">
        <f t="shared" si="1"/>
        <v>123200</v>
      </c>
      <c r="F22" s="14">
        <v>53402</v>
      </c>
      <c r="G22" s="14">
        <f t="shared" si="0"/>
        <v>53402</v>
      </c>
    </row>
    <row r="23" spans="1:7" ht="31.5">
      <c r="A23" s="11" t="s">
        <v>29</v>
      </c>
      <c r="B23" s="8">
        <v>2</v>
      </c>
      <c r="C23" s="8">
        <f>2+3</f>
        <v>5</v>
      </c>
      <c r="D23" s="21">
        <v>2800</v>
      </c>
      <c r="E23" s="13">
        <f t="shared" si="1"/>
        <v>190400</v>
      </c>
      <c r="F23" s="14">
        <v>82531</v>
      </c>
      <c r="G23" s="14">
        <f t="shared" si="0"/>
        <v>82531</v>
      </c>
    </row>
    <row r="24" spans="1:7" ht="15.75">
      <c r="A24" s="11" t="s">
        <v>30</v>
      </c>
      <c r="B24" s="8">
        <v>2</v>
      </c>
      <c r="C24" s="8">
        <f>1+2</f>
        <v>3</v>
      </c>
      <c r="D24" s="21">
        <v>2800</v>
      </c>
      <c r="E24" s="13">
        <f t="shared" si="1"/>
        <v>123200</v>
      </c>
      <c r="F24" s="14">
        <v>53402</v>
      </c>
      <c r="G24" s="14">
        <f t="shared" si="0"/>
        <v>53402</v>
      </c>
    </row>
    <row r="25" spans="1:7" ht="15.75">
      <c r="A25" s="11" t="s">
        <v>31</v>
      </c>
      <c r="B25" s="8">
        <v>20</v>
      </c>
      <c r="C25" s="8">
        <v>25</v>
      </c>
      <c r="D25" s="21">
        <v>2800</v>
      </c>
      <c r="E25" s="13">
        <f t="shared" si="1"/>
        <v>1064000</v>
      </c>
      <c r="F25" s="14">
        <v>461210</v>
      </c>
      <c r="G25" s="14">
        <f t="shared" si="0"/>
        <v>461210</v>
      </c>
    </row>
    <row r="26" spans="1:7" ht="15.75">
      <c r="A26" s="15" t="s">
        <v>32</v>
      </c>
      <c r="B26" s="8">
        <v>15</v>
      </c>
      <c r="C26" s="8">
        <v>22</v>
      </c>
      <c r="D26" s="21">
        <v>2800</v>
      </c>
      <c r="E26" s="13">
        <f t="shared" si="1"/>
        <v>907200</v>
      </c>
      <c r="F26" s="14">
        <v>393237</v>
      </c>
      <c r="G26" s="14">
        <f t="shared" si="0"/>
        <v>393237</v>
      </c>
    </row>
    <row r="27" spans="1:7" ht="15.75">
      <c r="A27" s="15" t="s">
        <v>33</v>
      </c>
      <c r="B27" s="8">
        <v>2</v>
      </c>
      <c r="C27" s="8">
        <f>1+4</f>
        <v>5</v>
      </c>
      <c r="D27" s="21">
        <v>2800</v>
      </c>
      <c r="E27" s="13">
        <f t="shared" si="1"/>
        <v>190400</v>
      </c>
      <c r="F27" s="14">
        <v>82531</v>
      </c>
      <c r="G27" s="14">
        <f t="shared" si="0"/>
        <v>82531</v>
      </c>
    </row>
    <row r="28" spans="1:7" ht="15.75">
      <c r="A28" s="15" t="s">
        <v>34</v>
      </c>
      <c r="B28" s="8">
        <v>2</v>
      </c>
      <c r="C28" s="8">
        <f>0+5</f>
        <v>5</v>
      </c>
      <c r="D28" s="21">
        <v>2800</v>
      </c>
      <c r="E28" s="13">
        <f t="shared" si="1"/>
        <v>190400</v>
      </c>
      <c r="F28" s="14">
        <v>82531</v>
      </c>
      <c r="G28" s="14">
        <f t="shared" si="0"/>
        <v>82531</v>
      </c>
    </row>
    <row r="29" spans="1:7" ht="15.75">
      <c r="A29" s="15" t="s">
        <v>35</v>
      </c>
      <c r="B29" s="8">
        <v>2</v>
      </c>
      <c r="C29" s="8">
        <f>2+4</f>
        <v>6</v>
      </c>
      <c r="D29" s="21">
        <v>2800</v>
      </c>
      <c r="E29" s="13">
        <f t="shared" si="1"/>
        <v>224000</v>
      </c>
      <c r="F29" s="14">
        <v>97095</v>
      </c>
      <c r="G29" s="14">
        <f t="shared" si="0"/>
        <v>97095</v>
      </c>
    </row>
    <row r="30" spans="1:7" ht="15.75">
      <c r="A30" s="15" t="s">
        <v>36</v>
      </c>
      <c r="B30" s="8">
        <v>2</v>
      </c>
      <c r="C30" s="8">
        <f>2+4</f>
        <v>6</v>
      </c>
      <c r="D30" s="21">
        <v>2800</v>
      </c>
      <c r="E30" s="13">
        <f t="shared" si="1"/>
        <v>224000</v>
      </c>
      <c r="F30" s="14">
        <v>97095</v>
      </c>
      <c r="G30" s="14">
        <f t="shared" si="0"/>
        <v>97095</v>
      </c>
    </row>
    <row r="31" spans="1:7" ht="15.75">
      <c r="A31" s="16" t="s">
        <v>37</v>
      </c>
      <c r="B31" s="17">
        <f>SUM(B6:B30)</f>
        <v>80</v>
      </c>
      <c r="C31" s="17">
        <f>SUM(C6:C30)</f>
        <v>134</v>
      </c>
      <c r="D31" s="22">
        <v>2800</v>
      </c>
      <c r="E31" s="18">
        <f>SUM(E6:E30)</f>
        <v>5398400</v>
      </c>
      <c r="F31" s="19">
        <f t="shared" ref="F31:G31" si="2">SUM(F6:F30)</f>
        <v>2340000</v>
      </c>
      <c r="G31" s="19">
        <f t="shared" si="2"/>
        <v>2340000</v>
      </c>
    </row>
    <row r="32" spans="1:7" ht="5.25" customHeight="1"/>
    <row r="33" spans="6:6">
      <c r="F33" s="20"/>
    </row>
  </sheetData>
  <mergeCells count="1">
    <mergeCell ref="A2:G2"/>
  </mergeCells>
  <pageMargins left="0.70866141732283472" right="0.70866141732283472" top="0.74803149606299213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Шмарченко Лариса Геннадьевна</dc:creator>
  <cp:lastModifiedBy>minfin user</cp:lastModifiedBy>
  <cp:lastPrinted>2021-10-29T05:37:24Z</cp:lastPrinted>
  <dcterms:created xsi:type="dcterms:W3CDTF">2021-10-14T09:23:35Z</dcterms:created>
  <dcterms:modified xsi:type="dcterms:W3CDTF">2021-10-29T05:37:29Z</dcterms:modified>
</cp:coreProperties>
</file>