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45" windowWidth="28755" windowHeight="12765"/>
  </bookViews>
  <sheets>
    <sheet name="Показатели объема гос.услуг" sheetId="1" r:id="rId1"/>
    <sheet name="Объемы бюдж.ассигн." sheetId="4" r:id="rId2"/>
    <sheet name="Колич.гос. учрежд." sheetId="5" r:id="rId3"/>
  </sheets>
  <definedNames>
    <definedName name="_xlnm.Print_Titles" localSheetId="2">'Колич.гос. учрежд.'!$6:$9</definedName>
    <definedName name="_xlnm.Print_Titles" localSheetId="1">'Объемы бюдж.ассигн.'!$4:$6</definedName>
    <definedName name="_xlnm.Print_Titles" localSheetId="0">'Показатели объема гос.услуг'!$5:$7</definedName>
    <definedName name="_xlnm.Print_Area" localSheetId="2">'Колич.гос. учрежд.'!$A$1:$M$113</definedName>
    <definedName name="_xlnm.Print_Area" localSheetId="1">'Объемы бюдж.ассигн.'!$A$1:$I$19</definedName>
    <definedName name="_xlnm.Print_Area" localSheetId="0">'Показатели объема гос.услуг'!$A$1:$G$145</definedName>
  </definedNames>
  <calcPr calcId="125725"/>
</workbook>
</file>

<file path=xl/calcChain.xml><?xml version="1.0" encoding="utf-8"?>
<calcChain xmlns="http://schemas.openxmlformats.org/spreadsheetml/2006/main">
  <c r="F16" i="4"/>
  <c r="G94" i="1" l="1"/>
  <c r="F94"/>
  <c r="E94"/>
  <c r="G91"/>
  <c r="F91"/>
  <c r="E91"/>
  <c r="G93"/>
  <c r="F93"/>
  <c r="E93"/>
  <c r="D93"/>
  <c r="G92"/>
  <c r="F92"/>
  <c r="E92"/>
  <c r="G28"/>
  <c r="F28"/>
  <c r="E28"/>
  <c r="G29"/>
  <c r="F29"/>
  <c r="E29"/>
  <c r="G30"/>
  <c r="F30"/>
  <c r="E30"/>
  <c r="I16" i="4" l="1"/>
  <c r="H16"/>
  <c r="G16"/>
  <c r="I10" l="1"/>
  <c r="I19" s="1"/>
  <c r="H10"/>
  <c r="H19" s="1"/>
  <c r="G10"/>
  <c r="G19" s="1"/>
  <c r="F7"/>
  <c r="F10" s="1"/>
  <c r="F19" s="1"/>
  <c r="D94" i="1"/>
  <c r="D91" l="1"/>
  <c r="D92"/>
  <c r="D30" l="1"/>
  <c r="D29"/>
</calcChain>
</file>

<file path=xl/sharedStrings.xml><?xml version="1.0" encoding="utf-8"?>
<sst xmlns="http://schemas.openxmlformats.org/spreadsheetml/2006/main" count="519" uniqueCount="193">
  <si>
    <t>Таблица № 1</t>
  </si>
  <si>
    <t xml:space="preserve"> Показатели объема государственных услуг (работ)</t>
  </si>
  <si>
    <t>Наименование государственной услуги (работы)</t>
  </si>
  <si>
    <t>Показатель объема государственной услуги (работы)</t>
  </si>
  <si>
    <t xml:space="preserve">Значения показателей объема государственных услуг (работ) </t>
  </si>
  <si>
    <t>наименование</t>
  </si>
  <si>
    <t>наименование единицы измерения</t>
  </si>
  <si>
    <t>I. Государственные услуги</t>
  </si>
  <si>
    <t>Код расходов по БК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</si>
  <si>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</si>
  <si>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</si>
  <si>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</si>
  <si>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</si>
  <si>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</si>
  <si>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II. Работы</t>
  </si>
  <si>
    <t>Всего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</si>
  <si>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</si>
  <si>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</si>
  <si>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</si>
  <si>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</si>
  <si>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 xml:space="preserve">Руководитель                                                                                                                                                                                                                                                                                                                                                                                                                                                                                                                    (уполномоченное лицо)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</si>
  <si>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</si>
  <si>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</si>
  <si>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>(подпись)</t>
  </si>
  <si>
    <t>(расшифровка подписи)</t>
  </si>
  <si>
    <t>Исполнитель</t>
  </si>
  <si>
    <t>Главный распорядитель средств областного бюджета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</si>
  <si>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</si>
  <si>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</t>
  </si>
  <si>
    <t>(наименование органа исполнительной власти Архангельской области)</t>
  </si>
  <si>
    <t>(должность)</t>
  </si>
  <si>
    <t>Сведения о количестве подведомственных государственных учреждений Архангельской области, оказывающих государственные услуги (выполняющих работы)</t>
  </si>
  <si>
    <t>2021 год</t>
  </si>
  <si>
    <t>2022 год</t>
  </si>
  <si>
    <t>* - показатель указывается в случае, если установленный в государственном задании показатель объема работы имеет количественное выражение</t>
  </si>
  <si>
    <t>II. Работы *</t>
  </si>
  <si>
    <t>2023 год</t>
  </si>
  <si>
    <t>2024 год</t>
  </si>
  <si>
    <t>263</t>
  </si>
  <si>
    <t>07</t>
  </si>
  <si>
    <t>621</t>
  </si>
  <si>
    <t xml:space="preserve"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 </t>
  </si>
  <si>
    <t>единица</t>
  </si>
  <si>
    <t>мероприятие</t>
  </si>
  <si>
    <t xml:space="preserve">Консультационная и методическая поддержка в сфере содействия занятости молодежи </t>
  </si>
  <si>
    <t>Организация мероприятий в сфере молодежной политики, направленных на вовлечение молодежи в инновационную,предпринимательскую, добровольческую деятельность, а также на развитие гражданской активности молодежи и формированию здорового образа жизни</t>
  </si>
  <si>
    <t>Спортивная подготовка по спорту лиц с поражением ОДА</t>
  </si>
  <si>
    <t>Бадминтон-этап совершенствования спортивного мастерства</t>
  </si>
  <si>
    <t>Число лиц, прошедших спортивную подготовку на этапах спортивной подготовки</t>
  </si>
  <si>
    <t>человек</t>
  </si>
  <si>
    <t>Бадминтон-этап высшего спортивного мастерства</t>
  </si>
  <si>
    <t>Бадминтон - этап начальной подготовки</t>
  </si>
  <si>
    <t>Биатлон - этап высшего спортивного мастерства</t>
  </si>
  <si>
    <t>Легкая атлетика -этап высшего спортивного мастерства</t>
  </si>
  <si>
    <t>Легкая атлетика -этап совершенствования спортивного мастерства</t>
  </si>
  <si>
    <t>Бочча-этап начальной подготовки</t>
  </si>
  <si>
    <t>число лиц, прошедших спортивную подготовку на этапах спортивной подготовки</t>
  </si>
  <si>
    <t>Настольный теннис-этап начальной подготовки</t>
  </si>
  <si>
    <t>Настольный теннис-тренировочный этап (этап спортивной специализации)</t>
  </si>
  <si>
    <t>Настольный теннис-этап совершенствования спортивного мастерства</t>
  </si>
  <si>
    <t>Плавание-этап высшего спортивного мастерства</t>
  </si>
  <si>
    <t>Плавание-тренировочный этап (этап спортивной специализации)</t>
  </si>
  <si>
    <t>Плавние-этап совершенствования спортивного мастерства</t>
  </si>
  <si>
    <t>Пауэрлифтинг-этап совершенствования спортивного мастерства</t>
  </si>
  <si>
    <t>Спортивная подготовка по спорту слепых</t>
  </si>
  <si>
    <t>Плавание-этап начальной подготовки</t>
  </si>
  <si>
    <t>Спортивная подготовка по спорту лиц с интеллектуальными нарушениями</t>
  </si>
  <si>
    <t>Легкая атлетика -тренировочный этап (этап спортивной специализации)</t>
  </si>
  <si>
    <t>Лыжные гонки -тренировочный этап (этап спортивной специализации)</t>
  </si>
  <si>
    <t>Спортивная подготовка по спорту глухих</t>
  </si>
  <si>
    <t>Легкая атлетика- этап высшего спортивного мастерства</t>
  </si>
  <si>
    <t>Легкая атлетика -этап начальной подготовки</t>
  </si>
  <si>
    <t>Легкая атлетика-тренировочный этап (этап спортивной специализации)</t>
  </si>
  <si>
    <t>Обеспечение участия лиц, проходящих спортивную подготовку, в физкультурных и спортивных мероприятиях (всероссийских, межрегиональных, региональных)</t>
  </si>
  <si>
    <t>Количество мероприятий</t>
  </si>
  <si>
    <t>штука</t>
  </si>
  <si>
    <t>Организация и проведение спортивно-оздоровительной работы по развитию физической кльтуры и спорта среди различных групп населения</t>
  </si>
  <si>
    <t>Количество посещений</t>
  </si>
  <si>
    <t>03</t>
  </si>
  <si>
    <t>28 0 11 70100</t>
  </si>
  <si>
    <t>11</t>
  </si>
  <si>
    <t>29 1 14 70100</t>
  </si>
  <si>
    <t>-</t>
  </si>
  <si>
    <t>Начальник отдела</t>
  </si>
  <si>
    <t>А.А. Пермякова</t>
  </si>
  <si>
    <t>телефон 215-934</t>
  </si>
  <si>
    <t>Консультационная и методическая поддержка в сфере молодежной политики</t>
  </si>
  <si>
    <t>Количество проведенных консультаций</t>
  </si>
  <si>
    <t>шт</t>
  </si>
  <si>
    <t>Консультационная и методическая поддержка в сфере содействия занятости молодежи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</si>
  <si>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гражданскоц активности молодежи и формирование здорового образа жизни</t>
  </si>
  <si>
    <t>ед</t>
  </si>
  <si>
    <t>29 1 01 70100</t>
  </si>
  <si>
    <t>Количество проведенных мероприятий</t>
  </si>
  <si>
    <t>Количество консультаций</t>
  </si>
  <si>
    <t xml:space="preserve"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
</t>
  </si>
  <si>
    <t>29 1 11 70100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</si>
  <si>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интелектуального потенциалов подростков и молодежи</t>
  </si>
  <si>
    <t>Спортивная подготовка по олимпийским видам спорта</t>
  </si>
  <si>
    <t>Баскетбол 
(Этап совершенствования спортивного мастерства)</t>
  </si>
  <si>
    <t>Человек</t>
  </si>
  <si>
    <t>Биатлон
(Тренировочный этап 
(этап спортивной специализации)</t>
  </si>
  <si>
    <t>Бокс 
(Этап высшего спортивного мастерства)</t>
  </si>
  <si>
    <t>Бокс 
(Этап совершенствования спортивного мастерства)</t>
  </si>
  <si>
    <t>Бокс 
(Тренировочный этап 
(этап спортивной специализации)</t>
  </si>
  <si>
    <t>Гребля на байдарках и каноэ  
(Этап высшего спортивного мастерства)</t>
  </si>
  <si>
    <t>Гребля на байдарках и каноэ  
(Этап совершенствования спортивного мастерства)</t>
  </si>
  <si>
    <t>Гребля на байдарках и каноэ 
(Тренировочный этап 
(этап спортивной специализации)</t>
  </si>
  <si>
    <t>Дзюдо  
(Этап высшего спортивного мастерства)</t>
  </si>
  <si>
    <t>Дзюдо  
(Этап совершенствования спортивного мастерства)</t>
  </si>
  <si>
    <t>Дзюдо 
(Тренировочный этап 
(этап спортивной специализации)</t>
  </si>
  <si>
    <t>Конькобежный спорт  
(Этап высшего спортивного мастерства)</t>
  </si>
  <si>
    <t>Конькобежный спорт  
(Этап совершенствования спортивного мастерства)</t>
  </si>
  <si>
    <t>Легкая атлетика  
(Этап высшего спортивного мастерства)</t>
  </si>
  <si>
    <t>Легкая атлетика  
(Этап совершенствования спортивного мастерства)</t>
  </si>
  <si>
    <t>Лыжные гонки  
(Этап высшего спортивного мастерства)</t>
  </si>
  <si>
    <t>Лыжные гонки  
(Этап совершенствования спортивного мастерства)</t>
  </si>
  <si>
    <t>Лыжные гонки 
(Тренировочный этап 
(этап спортивной специализации)</t>
  </si>
  <si>
    <t>Настольный теннис  
(Этап высшего спортивного мастерства)</t>
  </si>
  <si>
    <t>Настольный теннис  
(Этап совершенствования спортивного мастерства)</t>
  </si>
  <si>
    <t>Настольный теннис 
(Тренировочный этап 
(этап спортивной специализации)</t>
  </si>
  <si>
    <t>Плавание  
(Этап высшего спортивного мастерства)</t>
  </si>
  <si>
    <t>Плавание  
(Этап совершенствования спортивного мастерства)</t>
  </si>
  <si>
    <t>Плавание 
(Тренировочный этап 
(этап спортивной специализации)</t>
  </si>
  <si>
    <t xml:space="preserve">Плавание 
(Этап начальной подготовки) 
</t>
  </si>
  <si>
    <t>Пулевая стрельба  
(Этап высшего спортивного мастерства)</t>
  </si>
  <si>
    <t>Пулевая стрельба  
(Этап совершенствования спортивного мастерства)</t>
  </si>
  <si>
    <t>Пулевая стрельба 
(Тренировочный этап 
(этап спортивной специализации)</t>
  </si>
  <si>
    <t>Спортивная борьба  
(Этап высшего спортивного мастерства)</t>
  </si>
  <si>
    <t>Тхэквондо  
(Этап высшего спортивного мастерства)</t>
  </si>
  <si>
    <t>Тхэквондо  
(Этап совершенствования спортивного мастерства)</t>
  </si>
  <si>
    <t>Тхэквондо 
(Тренировочный этап 
(этап спортивной специализации)</t>
  </si>
  <si>
    <t>Тяжелая атлетика  
(Этап высшего спортивного мастерства)</t>
  </si>
  <si>
    <t>Тяжелая атлетика  
(Этап совершенствования спортивного мастерства)</t>
  </si>
  <si>
    <t>Футбол
(Этап высшего спортивного мастерства)</t>
  </si>
  <si>
    <t>Футбол 
(Этап совершенствования спортивного мастерства)</t>
  </si>
  <si>
    <t>Футбол 
(Тренировочный этап 
(этап спортивной специализации)</t>
  </si>
  <si>
    <t xml:space="preserve">Футбол 
(Этап начальной подготовки) 
</t>
  </si>
  <si>
    <t xml:space="preserve">Спортивная подготовка по неолимпийским видам спорта </t>
  </si>
  <si>
    <t>Спортивная акробатика
(Этап высшего спортивного мастерства)</t>
  </si>
  <si>
    <t>Спортивная акробатика  
(Этап совершенствования спортивного мастерства)</t>
  </si>
  <si>
    <t>Спортивная акробатика  
(Тренировочный этап 
(этап спортивной специализации)</t>
  </si>
  <si>
    <t>Стрельба из арбалета  
(Этап высшего спортивного мастерства)</t>
  </si>
  <si>
    <t>Хоккей с мячом  
(Этап высшего спортивного мастерства)</t>
  </si>
  <si>
    <t>Хоккей с мячом  
(Этап совершенствования спортивного мастерства)</t>
  </si>
  <si>
    <t>Хоккей с мячом 
(Тренировочный этап 
(этап спортивной специализации)</t>
  </si>
  <si>
    <t xml:space="preserve">Хоккей с мячом 
(Этап начальной подготовки) 
</t>
  </si>
  <si>
    <t>611</t>
  </si>
  <si>
    <t>28 0 11 7010Е</t>
  </si>
  <si>
    <t>Лыжные гонки 
(Этап  начальной подготовки)</t>
  </si>
  <si>
    <t>Обеспечение доступа к объектам спорта</t>
  </si>
  <si>
    <t>Количество часов в день</t>
  </si>
  <si>
    <t>час</t>
  </si>
  <si>
    <t>Молодежный центр</t>
  </si>
  <si>
    <t>Патриот</t>
  </si>
  <si>
    <t>Организация мероприятий (конференции, чтения, круглые столы, семинары)</t>
  </si>
  <si>
    <t>количество проведенных мероприятий</t>
  </si>
  <si>
    <t>Организация мероприятий (конкурсы)</t>
  </si>
  <si>
    <t>Организация мероприятий (Фестивали)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</si>
  <si>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 и нравственных ценностей среди молодежимолодежной среде, формирование правовых, культурных  и нравственныхценностей среди молодежи</t>
  </si>
  <si>
    <t>Органищзация досуга детей, подростков и молодежи (кружки,секции)</t>
  </si>
  <si>
    <t>Научно-методическое и информационное обеспечение функционирования системы гражданско-патриотического воспитания молодежи</t>
  </si>
  <si>
    <t>количество экземпляров</t>
  </si>
  <si>
    <t>Организация деятельности  регионального учебно-методического центра по военно-патриотическому воспитанию молодежи "Авангар"</t>
  </si>
  <si>
    <t>количество специализированных (профильных) лагерей</t>
  </si>
  <si>
    <t>Организация учебных сборов по основам военной службы</t>
  </si>
  <si>
    <t>количество проведенных сборов</t>
  </si>
  <si>
    <t>Деятельность по организации отдыха детей и их оздоровления</t>
  </si>
  <si>
    <t>Деятельность по дополнительному профессиональномуц образованию прочая</t>
  </si>
  <si>
    <t>Пропаганда физической культуры, спорта и здорового образа жизни</t>
  </si>
  <si>
    <t>Штука</t>
  </si>
  <si>
    <t>Организация мероприятий по подготовке спортивных сборных команд (спортивные сборные команды Российской Федерации )</t>
  </si>
  <si>
    <t>Организация мероприятий по подготовке спортивных сборных команд (спортивные сборные команды Архангельской области)</t>
  </si>
  <si>
    <t>Количество привлеченных лиц</t>
  </si>
  <si>
    <t>Организация и обеспечение координации деятельности физкультурно-спортивных организаций по подготовке спортивного резерва</t>
  </si>
  <si>
    <t>Количество физкультурно-спортивных организаций</t>
  </si>
  <si>
    <t>Единица</t>
  </si>
  <si>
    <t>Обеспечение участия спортивных сборных команд Архангельской области в официальных спортивных мероприятиях (международных, всероссийских, межрегиональных)</t>
  </si>
  <si>
    <t>Организация мероприятий по научно-методическому обеспечению спортивных сборных команд Архангельской области</t>
  </si>
  <si>
    <t>Организация мероприятий по антидопинговому обеспечению спортивных сборных команд Архангельской области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</si>
  <si>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</si>
  <si>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мероприятий (фестивали)</t>
  </si>
  <si>
    <t>Итого</t>
  </si>
  <si>
    <t>29 2 04 70100</t>
  </si>
  <si>
    <t>ЦПМС</t>
  </si>
  <si>
    <t xml:space="preserve">ШТМО </t>
  </si>
  <si>
    <t>Министерство по делам молодежи и спорту Архангельской области</t>
  </si>
  <si>
    <t>Исполняющий обязанности министра</t>
  </si>
  <si>
    <t>А.Р. Гибадуллин</t>
  </si>
  <si>
    <t>дата 06.10.2021</t>
  </si>
  <si>
    <t>Таблица № 3</t>
  </si>
  <si>
    <t>Таблица № 2</t>
  </si>
  <si>
    <t>СПРАВОЧНО:                                                               Общее количество подведомственных государственных учреждений, для которых формируются госзадания</t>
  </si>
</sst>
</file>

<file path=xl/styles.xml><?xml version="1.0" encoding="utf-8"?>
<styleSheet xmlns="http://schemas.openxmlformats.org/spreadsheetml/2006/main">
  <numFmts count="5">
    <numFmt numFmtId="164" formatCode="_-* #,##0.0_р_._-;\-* #,##0.0_р_._-;_-* &quot;-&quot;?_р_._-;_-@_-"/>
    <numFmt numFmtId="165" formatCode="#,##0.0"/>
    <numFmt numFmtId="166" formatCode="#,##0_ ;\-#,##0\ "/>
    <numFmt numFmtId="167" formatCode="0_ ;\-0\ "/>
    <numFmt numFmtId="168" formatCode="_-* #,##0_р_._-;\-* #,##0_р_._-;_-* &quot;-&quot;?_р_._-;_-@_-"/>
  </numFmts>
  <fonts count="9"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7">
    <xf numFmtId="0" fontId="0" fillId="0" borderId="0" xfId="0"/>
    <xf numFmtId="0" fontId="3" fillId="0" borderId="0" xfId="1" applyFont="1" applyFill="1" applyProtection="1">
      <protection locked="0"/>
    </xf>
    <xf numFmtId="0" fontId="3" fillId="0" borderId="0" xfId="0" applyFont="1" applyAlignment="1"/>
    <xf numFmtId="0" fontId="3" fillId="0" borderId="0" xfId="0" applyFont="1" applyBorder="1" applyAlignment="1"/>
    <xf numFmtId="49" fontId="3" fillId="0" borderId="7" xfId="1" applyNumberFormat="1" applyFont="1" applyFill="1" applyBorder="1" applyAlignment="1" applyProtection="1">
      <alignment horizontal="center" vertical="center"/>
      <protection locked="0"/>
    </xf>
    <xf numFmtId="49" fontId="3" fillId="0" borderId="10" xfId="1" applyNumberFormat="1" applyFont="1" applyFill="1" applyBorder="1" applyAlignment="1" applyProtection="1">
      <alignment horizontal="center" vertical="center"/>
      <protection locked="0"/>
    </xf>
    <xf numFmtId="49" fontId="3" fillId="0" borderId="12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NumberFormat="1" applyFont="1" applyFill="1" applyBorder="1" applyAlignment="1" applyProtection="1">
      <alignment vertical="top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1" applyNumberFormat="1" applyFont="1" applyFill="1" applyBorder="1" applyAlignment="1" applyProtection="1">
      <alignment horizontal="center" vertical="center"/>
      <protection locked="0"/>
    </xf>
    <xf numFmtId="49" fontId="3" fillId="0" borderId="11" xfId="1" applyNumberFormat="1" applyFont="1" applyFill="1" applyBorder="1" applyAlignment="1" applyProtection="1">
      <alignment horizontal="center" vertical="center"/>
      <protection locked="0"/>
    </xf>
    <xf numFmtId="49" fontId="3" fillId="0" borderId="13" xfId="1" applyNumberFormat="1" applyFont="1" applyFill="1" applyBorder="1" applyAlignment="1" applyProtection="1">
      <alignment horizontal="center" vertical="center"/>
      <protection locked="0"/>
    </xf>
    <xf numFmtId="10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0" xfId="1" applyNumberFormat="1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6" fillId="0" borderId="0" xfId="1" applyNumberFormat="1" applyFont="1" applyFill="1" applyBorder="1" applyAlignment="1" applyProtection="1">
      <alignment vertical="top"/>
      <protection locked="0"/>
    </xf>
    <xf numFmtId="0" fontId="2" fillId="0" borderId="0" xfId="0" applyFont="1" applyBorder="1" applyAlignment="1"/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2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1" applyNumberFormat="1" applyFont="1" applyFill="1" applyBorder="1" applyAlignment="1" applyProtection="1">
      <alignment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Alignment="1" applyProtection="1">
      <alignment vertical="top"/>
      <protection locked="0"/>
    </xf>
    <xf numFmtId="0" fontId="3" fillId="0" borderId="0" xfId="0" applyFont="1" applyAlignment="1">
      <alignment vertical="top" wrapText="1"/>
    </xf>
    <xf numFmtId="0" fontId="3" fillId="0" borderId="0" xfId="1" applyFont="1" applyAlignment="1">
      <alignment horizontal="left" wrapText="1"/>
    </xf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1" applyFont="1" applyBorder="1" applyAlignment="1">
      <alignment vertical="top"/>
    </xf>
    <xf numFmtId="0" fontId="3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49" fontId="3" fillId="0" borderId="14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top"/>
    </xf>
    <xf numFmtId="1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19" xfId="0" applyFont="1" applyBorder="1" applyAlignment="1"/>
    <xf numFmtId="0" fontId="5" fillId="0" borderId="19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1" applyFont="1" applyFill="1" applyBorder="1" applyAlignment="1" applyProtection="1">
      <alignment wrapText="1"/>
      <protection locked="0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wrapText="1"/>
    </xf>
    <xf numFmtId="0" fontId="3" fillId="0" borderId="0" xfId="1" applyNumberFormat="1" applyFont="1" applyFill="1" applyBorder="1" applyAlignment="1" applyProtection="1">
      <alignment vertical="top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0" xfId="1" applyFont="1" applyFill="1" applyBorder="1" applyProtection="1">
      <protection locked="0"/>
    </xf>
    <xf numFmtId="0" fontId="3" fillId="0" borderId="19" xfId="1" applyFont="1" applyFill="1" applyBorder="1" applyProtection="1">
      <protection locked="0"/>
    </xf>
    <xf numFmtId="49" fontId="3" fillId="0" borderId="6" xfId="1" applyNumberFormat="1" applyFont="1" applyFill="1" applyBorder="1" applyAlignment="1" applyProtection="1">
      <alignment vertical="center" wrapText="1"/>
      <protection locked="0"/>
    </xf>
    <xf numFmtId="49" fontId="3" fillId="0" borderId="6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5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9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6" xfId="1" applyNumberFormat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Protection="1">
      <protection locked="0"/>
    </xf>
    <xf numFmtId="1" fontId="3" fillId="0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 applyProtection="1">
      <alignment vertical="top" wrapText="1"/>
      <protection locked="0"/>
    </xf>
    <xf numFmtId="49" fontId="3" fillId="0" borderId="6" xfId="1" applyNumberFormat="1" applyFont="1" applyFill="1" applyBorder="1" applyAlignment="1" applyProtection="1">
      <alignment horizontal="center" vertical="top" wrapText="1"/>
      <protection locked="0"/>
    </xf>
    <xf numFmtId="49" fontId="3" fillId="0" borderId="6" xfId="1" applyNumberFormat="1" applyFont="1" applyFill="1" applyBorder="1" applyAlignment="1" applyProtection="1">
      <alignment horizontal="center" vertical="center"/>
      <protection locked="0"/>
    </xf>
    <xf numFmtId="49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wrapText="1"/>
      <protection locked="0"/>
    </xf>
    <xf numFmtId="49" fontId="3" fillId="0" borderId="0" xfId="1" applyNumberFormat="1" applyFont="1" applyFill="1" applyBorder="1" applyAlignment="1" applyProtection="1">
      <alignment horizontal="left" vertical="center"/>
      <protection locked="0"/>
    </xf>
    <xf numFmtId="49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8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/>
      <protection locked="0"/>
    </xf>
    <xf numFmtId="164" fontId="3" fillId="2" borderId="6" xfId="1" applyNumberFormat="1" applyFont="1" applyFill="1" applyBorder="1" applyAlignment="1" applyProtection="1">
      <alignment horizontal="center" vertical="center"/>
      <protection locked="0"/>
    </xf>
    <xf numFmtId="49" fontId="8" fillId="0" borderId="6" xfId="1" applyNumberFormat="1" applyFont="1" applyFill="1" applyBorder="1" applyAlignment="1" applyProtection="1">
      <alignment horizontal="center" vertical="center"/>
      <protection locked="0"/>
    </xf>
    <xf numFmtId="49" fontId="3" fillId="0" borderId="6" xfId="1" applyNumberFormat="1" applyFont="1" applyFill="1" applyBorder="1" applyAlignment="1" applyProtection="1">
      <alignment horizontal="center" vertical="center"/>
      <protection locked="0"/>
    </xf>
    <xf numFmtId="49" fontId="3" fillId="0" borderId="6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20" xfId="1" applyNumberFormat="1" applyFont="1" applyFill="1" applyBorder="1" applyAlignment="1" applyProtection="1">
      <alignment horizontal="center" vertical="center"/>
      <protection locked="0"/>
    </xf>
    <xf numFmtId="49" fontId="3" fillId="0" borderId="21" xfId="1" applyNumberFormat="1" applyFont="1" applyFill="1" applyBorder="1" applyAlignment="1" applyProtection="1">
      <alignment horizontal="center" vertical="center"/>
      <protection locked="0"/>
    </xf>
    <xf numFmtId="49" fontId="3" fillId="0" borderId="22" xfId="1" applyNumberFormat="1" applyFont="1" applyFill="1" applyBorder="1" applyAlignment="1" applyProtection="1">
      <alignment horizontal="center" vertical="center"/>
      <protection locked="0"/>
    </xf>
    <xf numFmtId="164" fontId="3" fillId="0" borderId="23" xfId="1" applyNumberFormat="1" applyFont="1" applyFill="1" applyBorder="1" applyAlignment="1" applyProtection="1">
      <alignment vertical="center"/>
      <protection locked="0"/>
    </xf>
    <xf numFmtId="49" fontId="3" fillId="0" borderId="6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wrapText="1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4" fontId="3" fillId="0" borderId="6" xfId="1" applyNumberFormat="1" applyFont="1" applyFill="1" applyBorder="1" applyAlignment="1" applyProtection="1">
      <alignment vertical="center"/>
      <protection locked="0"/>
    </xf>
    <xf numFmtId="167" fontId="3" fillId="0" borderId="6" xfId="1" applyNumberFormat="1" applyFont="1" applyFill="1" applyBorder="1" applyAlignment="1" applyProtection="1">
      <alignment horizontal="center" vertical="center"/>
      <protection locked="0"/>
    </xf>
    <xf numFmtId="49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49" fontId="3" fillId="0" borderId="6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/>
    <xf numFmtId="49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166" fontId="3" fillId="2" borderId="6" xfId="1" applyNumberFormat="1" applyFont="1" applyFill="1" applyBorder="1" applyAlignment="1" applyProtection="1">
      <alignment horizontal="center" vertical="center"/>
      <protection locked="0"/>
    </xf>
    <xf numFmtId="49" fontId="3" fillId="0" borderId="6" xfId="1" applyNumberFormat="1" applyFont="1" applyFill="1" applyBorder="1" applyAlignment="1" applyProtection="1">
      <alignment vertical="top" wrapText="1"/>
      <protection locked="0"/>
    </xf>
    <xf numFmtId="49" fontId="7" fillId="0" borderId="14" xfId="1" applyNumberFormat="1" applyFont="1" applyFill="1" applyBorder="1" applyAlignment="1" applyProtection="1">
      <alignment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3" fillId="0" borderId="15" xfId="1" applyFont="1" applyBorder="1" applyAlignment="1">
      <alignment horizontal="left" vertical="center"/>
    </xf>
    <xf numFmtId="0" fontId="3" fillId="0" borderId="0" xfId="1" applyFont="1" applyAlignment="1">
      <alignment horizontal="left" wrapText="1"/>
    </xf>
    <xf numFmtId="49" fontId="7" fillId="0" borderId="1" xfId="1" applyNumberFormat="1" applyFont="1" applyFill="1" applyBorder="1" applyAlignment="1" applyProtection="1">
      <alignment horizontal="left" vertical="center"/>
      <protection locked="0"/>
    </xf>
    <xf numFmtId="49" fontId="7" fillId="0" borderId="9" xfId="1" applyNumberFormat="1" applyFont="1" applyFill="1" applyBorder="1" applyAlignment="1" applyProtection="1">
      <alignment horizontal="left" vertical="center"/>
      <protection locked="0"/>
    </xf>
    <xf numFmtId="49" fontId="7" fillId="0" borderId="5" xfId="1" applyNumberFormat="1" applyFont="1" applyFill="1" applyBorder="1" applyAlignment="1" applyProtection="1">
      <alignment horizontal="left" vertical="center"/>
      <protection locked="0"/>
    </xf>
    <xf numFmtId="49" fontId="7" fillId="0" borderId="6" xfId="1" applyNumberFormat="1" applyFont="1" applyFill="1" applyBorder="1" applyAlignment="1" applyProtection="1">
      <alignment horizontal="left" vertical="center"/>
      <protection locked="0"/>
    </xf>
    <xf numFmtId="167" fontId="3" fillId="0" borderId="6" xfId="1" applyNumberFormat="1" applyFont="1" applyFill="1" applyBorder="1" applyAlignment="1" applyProtection="1">
      <alignment horizontal="center" vertical="center"/>
      <protection locked="0"/>
    </xf>
    <xf numFmtId="49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1" applyNumberFormat="1" applyFont="1" applyFill="1" applyBorder="1" applyAlignment="1" applyProtection="1">
      <alignment horizontal="center" vertical="center"/>
      <protection locked="0"/>
    </xf>
    <xf numFmtId="49" fontId="7" fillId="0" borderId="4" xfId="1" applyNumberFormat="1" applyFont="1" applyFill="1" applyBorder="1" applyAlignment="1" applyProtection="1">
      <alignment horizontal="center" vertical="center"/>
      <protection locked="0"/>
    </xf>
    <xf numFmtId="49" fontId="7" fillId="0" borderId="3" xfId="1" applyNumberFormat="1" applyFont="1" applyFill="1" applyBorder="1" applyAlignment="1" applyProtection="1">
      <alignment horizontal="center" vertical="center"/>
      <protection locked="0"/>
    </xf>
    <xf numFmtId="49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49" fontId="3" fillId="3" borderId="2" xfId="1" applyNumberFormat="1" applyFont="1" applyFill="1" applyBorder="1" applyAlignment="1" applyProtection="1">
      <alignment horizontal="center" vertical="center"/>
      <protection locked="0"/>
    </xf>
    <xf numFmtId="49" fontId="3" fillId="3" borderId="4" xfId="1" applyNumberFormat="1" applyFont="1" applyFill="1" applyBorder="1" applyAlignment="1" applyProtection="1">
      <alignment horizontal="center" vertical="center"/>
      <protection locked="0"/>
    </xf>
    <xf numFmtId="49" fontId="3" fillId="3" borderId="3" xfId="1" applyNumberFormat="1" applyFont="1" applyFill="1" applyBorder="1" applyAlignment="1" applyProtection="1">
      <alignment horizontal="center" vertical="center"/>
      <protection locked="0"/>
    </xf>
    <xf numFmtId="49" fontId="7" fillId="0" borderId="14" xfId="1" applyNumberFormat="1" applyFont="1" applyFill="1" applyBorder="1" applyAlignment="1" applyProtection="1">
      <alignment horizontal="center" vertical="center"/>
      <protection locked="0"/>
    </xf>
    <xf numFmtId="49" fontId="7" fillId="0" borderId="15" xfId="1" applyNumberFormat="1" applyFont="1" applyFill="1" applyBorder="1" applyAlignment="1" applyProtection="1">
      <alignment horizontal="center" vertical="center"/>
      <protection locked="0"/>
    </xf>
    <xf numFmtId="49" fontId="7" fillId="0" borderId="16" xfId="1" applyNumberFormat="1" applyFont="1" applyFill="1" applyBorder="1" applyAlignment="1" applyProtection="1">
      <alignment horizontal="center" vertical="center"/>
      <protection locked="0"/>
    </xf>
    <xf numFmtId="49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3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3" fillId="3" borderId="3" xfId="1" applyNumberFormat="1" applyFont="1" applyFill="1" applyBorder="1" applyAlignment="1" applyProtection="1">
      <alignment horizontal="center" vertical="center" wrapText="1"/>
      <protection locked="0"/>
    </xf>
    <xf numFmtId="2" fontId="3" fillId="0" borderId="6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1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>
      <alignment horizontal="center" vertical="top"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/>
    <xf numFmtId="49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3" fillId="0" borderId="4" xfId="1" applyNumberFormat="1" applyFont="1" applyFill="1" applyBorder="1" applyAlignment="1" applyProtection="1">
      <alignment horizontal="center" vertical="center"/>
      <protection locked="0"/>
    </xf>
    <xf numFmtId="49" fontId="3" fillId="0" borderId="3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15" xfId="1" applyNumberFormat="1" applyFont="1" applyFill="1" applyBorder="1" applyAlignment="1" applyProtection="1">
      <alignment horizontal="center" vertical="top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15" xfId="0" applyFont="1" applyBorder="1" applyAlignment="1">
      <alignment horizontal="center" vertical="top" wrapText="1"/>
    </xf>
    <xf numFmtId="49" fontId="7" fillId="0" borderId="2" xfId="1" applyNumberFormat="1" applyFont="1" applyFill="1" applyBorder="1" applyAlignment="1" applyProtection="1">
      <alignment horizontal="left" vertical="center"/>
      <protection locked="0"/>
    </xf>
    <xf numFmtId="49" fontId="7" fillId="0" borderId="4" xfId="1" applyNumberFormat="1" applyFont="1" applyFill="1" applyBorder="1" applyAlignment="1" applyProtection="1">
      <alignment horizontal="left" vertical="center"/>
      <protection locked="0"/>
    </xf>
    <xf numFmtId="49" fontId="7" fillId="0" borderId="3" xfId="1" applyNumberFormat="1" applyFont="1" applyFill="1" applyBorder="1" applyAlignment="1" applyProtection="1">
      <alignment horizontal="left" vertical="center"/>
      <protection locked="0"/>
    </xf>
    <xf numFmtId="0" fontId="4" fillId="0" borderId="19" xfId="1" applyNumberFormat="1" applyFont="1" applyFill="1" applyBorder="1" applyAlignment="1" applyProtection="1">
      <alignment horizontal="center" vertical="top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Стиль 1" xfId="3"/>
    <cellStyle name="Стиль 2" xfId="4"/>
    <cellStyle name="Стиль 3" xfId="5"/>
    <cellStyle name="Стиль 4" xfId="6"/>
    <cellStyle name="Стиль 5" xfId="7"/>
    <cellStyle name="Стиль 6" xfId="8"/>
    <cellStyle name="Финансовый [0]_Копия CAU83JU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8"/>
  <sheetViews>
    <sheetView showGridLines="0" tabSelected="1" view="pageBreakPreview" zoomScaleSheetLayoutView="100" workbookViewId="0">
      <selection activeCell="A17" sqref="A17"/>
    </sheetView>
  </sheetViews>
  <sheetFormatPr defaultRowHeight="12.75"/>
  <cols>
    <col min="1" max="1" width="45.85546875" style="1" customWidth="1"/>
    <col min="2" max="2" width="25.28515625" style="1" customWidth="1"/>
    <col min="3" max="3" width="17.5703125" style="1" customWidth="1"/>
    <col min="4" max="7" width="9.7109375" style="1" customWidth="1"/>
    <col min="8" max="16384" width="9.140625" style="1"/>
  </cols>
  <sheetData>
    <row r="1" spans="1:11">
      <c r="A1" s="2"/>
      <c r="B1" s="2"/>
      <c r="C1" s="2"/>
      <c r="D1" s="2"/>
      <c r="E1" s="2"/>
      <c r="F1" s="2"/>
      <c r="G1" s="21" t="s">
        <v>0</v>
      </c>
      <c r="H1" s="2"/>
      <c r="I1" s="2"/>
      <c r="J1" s="2"/>
      <c r="K1" s="3"/>
    </row>
    <row r="2" spans="1:11" ht="15.75">
      <c r="A2" s="116" t="s">
        <v>1</v>
      </c>
      <c r="B2" s="116"/>
      <c r="C2" s="116"/>
      <c r="D2" s="116"/>
      <c r="E2" s="116"/>
      <c r="F2" s="116"/>
      <c r="G2" s="116"/>
      <c r="H2" s="2"/>
      <c r="I2" s="2"/>
      <c r="J2" s="2"/>
      <c r="K2" s="3"/>
    </row>
    <row r="3" spans="1:11" ht="15">
      <c r="A3" s="17" t="s">
        <v>26</v>
      </c>
      <c r="B3" s="94" t="s">
        <v>186</v>
      </c>
      <c r="C3" s="41"/>
      <c r="D3" s="41"/>
      <c r="E3" s="41"/>
      <c r="F3" s="41"/>
      <c r="G3" s="42"/>
      <c r="H3" s="2"/>
      <c r="I3" s="2"/>
      <c r="J3" s="2"/>
      <c r="K3" s="3"/>
    </row>
    <row r="4" spans="1:11">
      <c r="A4" s="16"/>
      <c r="B4" s="16"/>
      <c r="C4" s="8"/>
      <c r="D4" s="8"/>
      <c r="E4" s="8"/>
      <c r="F4" s="8"/>
      <c r="G4" s="8"/>
    </row>
    <row r="5" spans="1:11" ht="31.5" customHeight="1">
      <c r="A5" s="117" t="s">
        <v>2</v>
      </c>
      <c r="B5" s="117" t="s">
        <v>3</v>
      </c>
      <c r="C5" s="117"/>
      <c r="D5" s="117" t="s">
        <v>4</v>
      </c>
      <c r="E5" s="117"/>
      <c r="F5" s="117"/>
      <c r="G5" s="118"/>
    </row>
    <row r="6" spans="1:11" ht="25.5">
      <c r="A6" s="118"/>
      <c r="B6" s="9" t="s">
        <v>5</v>
      </c>
      <c r="C6" s="9" t="s">
        <v>6</v>
      </c>
      <c r="D6" s="49" t="s">
        <v>32</v>
      </c>
      <c r="E6" s="49" t="s">
        <v>33</v>
      </c>
      <c r="F6" s="49" t="s">
        <v>36</v>
      </c>
      <c r="G6" s="49" t="s">
        <v>37</v>
      </c>
    </row>
    <row r="7" spans="1:11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11">
      <c r="A8" s="105" t="s">
        <v>7</v>
      </c>
      <c r="B8" s="4"/>
      <c r="C8" s="10"/>
      <c r="D8" s="18"/>
      <c r="E8" s="18"/>
      <c r="F8" s="18"/>
      <c r="G8" s="18"/>
    </row>
    <row r="9" spans="1:11" hidden="1">
      <c r="A9" s="106"/>
      <c r="B9" s="5"/>
      <c r="C9" s="11"/>
      <c r="D9" s="19"/>
      <c r="E9" s="19"/>
      <c r="F9" s="19"/>
      <c r="G9" s="19"/>
    </row>
    <row r="10" spans="1:11" hidden="1">
      <c r="A10" s="106"/>
      <c r="B10" s="5"/>
      <c r="C10" s="11"/>
      <c r="D10" s="19"/>
      <c r="E10" s="19"/>
      <c r="F10" s="19"/>
      <c r="G10" s="19"/>
    </row>
    <row r="11" spans="1:11">
      <c r="A11" s="107"/>
      <c r="B11" s="6"/>
      <c r="C11" s="12"/>
      <c r="D11" s="20"/>
      <c r="E11" s="20"/>
      <c r="F11" s="20"/>
      <c r="G11" s="20"/>
    </row>
    <row r="12" spans="1:11">
      <c r="A12" s="122" t="s">
        <v>98</v>
      </c>
      <c r="B12" s="123"/>
      <c r="C12" s="123"/>
      <c r="D12" s="123"/>
      <c r="E12" s="123"/>
      <c r="F12" s="123"/>
      <c r="G12" s="124"/>
    </row>
    <row r="13" spans="1:11" ht="44.25" customHeight="1">
      <c r="A13" s="91" t="s">
        <v>99</v>
      </c>
      <c r="B13" s="92" t="s">
        <v>48</v>
      </c>
      <c r="C13" s="93" t="s">
        <v>100</v>
      </c>
      <c r="D13" s="72">
        <v>0</v>
      </c>
      <c r="E13" s="72">
        <v>12</v>
      </c>
      <c r="F13" s="72">
        <v>12</v>
      </c>
      <c r="G13" s="72">
        <v>12</v>
      </c>
    </row>
    <row r="14" spans="1:11" ht="48" customHeight="1">
      <c r="A14" s="91" t="s">
        <v>101</v>
      </c>
      <c r="B14" s="92" t="s">
        <v>48</v>
      </c>
      <c r="C14" s="93" t="s">
        <v>100</v>
      </c>
      <c r="D14" s="72">
        <v>13</v>
      </c>
      <c r="E14" s="72">
        <v>21</v>
      </c>
      <c r="F14" s="72">
        <v>21</v>
      </c>
      <c r="G14" s="72">
        <v>21</v>
      </c>
    </row>
    <row r="15" spans="1:11" ht="47.25" customHeight="1">
      <c r="A15" s="91" t="s">
        <v>102</v>
      </c>
      <c r="B15" s="92" t="s">
        <v>48</v>
      </c>
      <c r="C15" s="93" t="s">
        <v>100</v>
      </c>
      <c r="D15" s="72">
        <v>2</v>
      </c>
      <c r="E15" s="72">
        <v>2</v>
      </c>
      <c r="F15" s="72">
        <v>2</v>
      </c>
      <c r="G15" s="72">
        <v>2</v>
      </c>
    </row>
    <row r="16" spans="1:11" ht="44.25" customHeight="1">
      <c r="A16" s="91" t="s">
        <v>103</v>
      </c>
      <c r="B16" s="92" t="s">
        <v>48</v>
      </c>
      <c r="C16" s="93" t="s">
        <v>100</v>
      </c>
      <c r="D16" s="72">
        <v>11</v>
      </c>
      <c r="E16" s="72">
        <v>10</v>
      </c>
      <c r="F16" s="72">
        <v>10</v>
      </c>
      <c r="G16" s="72">
        <v>10</v>
      </c>
    </row>
    <row r="17" spans="1:7" ht="47.25" customHeight="1">
      <c r="A17" s="91" t="s">
        <v>104</v>
      </c>
      <c r="B17" s="92" t="s">
        <v>48</v>
      </c>
      <c r="C17" s="93" t="s">
        <v>100</v>
      </c>
      <c r="D17" s="72">
        <v>16</v>
      </c>
      <c r="E17" s="72">
        <v>15</v>
      </c>
      <c r="F17" s="72">
        <v>15</v>
      </c>
      <c r="G17" s="72">
        <v>15</v>
      </c>
    </row>
    <row r="18" spans="1:7" ht="44.25" customHeight="1">
      <c r="A18" s="91" t="s">
        <v>105</v>
      </c>
      <c r="B18" s="92" t="s">
        <v>48</v>
      </c>
      <c r="C18" s="93" t="s">
        <v>100</v>
      </c>
      <c r="D18" s="72">
        <v>4</v>
      </c>
      <c r="E18" s="72">
        <v>6</v>
      </c>
      <c r="F18" s="72">
        <v>6</v>
      </c>
      <c r="G18" s="72">
        <v>6</v>
      </c>
    </row>
    <row r="19" spans="1:7" ht="42.75" customHeight="1">
      <c r="A19" s="91" t="s">
        <v>106</v>
      </c>
      <c r="B19" s="92" t="s">
        <v>48</v>
      </c>
      <c r="C19" s="93" t="s">
        <v>100</v>
      </c>
      <c r="D19" s="72">
        <v>3</v>
      </c>
      <c r="E19" s="72">
        <v>2</v>
      </c>
      <c r="F19" s="72">
        <v>2</v>
      </c>
      <c r="G19" s="72">
        <v>2</v>
      </c>
    </row>
    <row r="20" spans="1:7" ht="48" customHeight="1">
      <c r="A20" s="91" t="s">
        <v>107</v>
      </c>
      <c r="B20" s="92" t="s">
        <v>48</v>
      </c>
      <c r="C20" s="93" t="s">
        <v>100</v>
      </c>
      <c r="D20" s="72">
        <v>6</v>
      </c>
      <c r="E20" s="72">
        <v>5</v>
      </c>
      <c r="F20" s="72">
        <v>5</v>
      </c>
      <c r="G20" s="72">
        <v>5</v>
      </c>
    </row>
    <row r="21" spans="1:7" ht="43.5" customHeight="1">
      <c r="A21" s="91" t="s">
        <v>108</v>
      </c>
      <c r="B21" s="92" t="s">
        <v>48</v>
      </c>
      <c r="C21" s="93" t="s">
        <v>100</v>
      </c>
      <c r="D21" s="72">
        <v>1</v>
      </c>
      <c r="E21" s="72">
        <v>0</v>
      </c>
      <c r="F21" s="72">
        <v>0</v>
      </c>
      <c r="G21" s="72">
        <v>0</v>
      </c>
    </row>
    <row r="22" spans="1:7" ht="47.25" customHeight="1">
      <c r="A22" s="91" t="s">
        <v>109</v>
      </c>
      <c r="B22" s="92" t="s">
        <v>48</v>
      </c>
      <c r="C22" s="93" t="s">
        <v>100</v>
      </c>
      <c r="D22" s="72">
        <v>5</v>
      </c>
      <c r="E22" s="72">
        <v>4</v>
      </c>
      <c r="F22" s="72">
        <v>4</v>
      </c>
      <c r="G22" s="72">
        <v>4</v>
      </c>
    </row>
    <row r="23" spans="1:7" ht="51">
      <c r="A23" s="91" t="s">
        <v>110</v>
      </c>
      <c r="B23" s="92" t="s">
        <v>48</v>
      </c>
      <c r="C23" s="93" t="s">
        <v>100</v>
      </c>
      <c r="D23" s="72">
        <v>21</v>
      </c>
      <c r="E23" s="72">
        <v>32</v>
      </c>
      <c r="F23" s="72">
        <v>32</v>
      </c>
      <c r="G23" s="72">
        <v>32</v>
      </c>
    </row>
    <row r="24" spans="1:7" ht="47.25" customHeight="1">
      <c r="A24" s="91" t="s">
        <v>111</v>
      </c>
      <c r="B24" s="92" t="s">
        <v>48</v>
      </c>
      <c r="C24" s="93" t="s">
        <v>100</v>
      </c>
      <c r="D24" s="72">
        <v>1</v>
      </c>
      <c r="E24" s="72">
        <v>1</v>
      </c>
      <c r="F24" s="72">
        <v>1</v>
      </c>
      <c r="G24" s="72">
        <v>1</v>
      </c>
    </row>
    <row r="25" spans="1:7" ht="42" customHeight="1">
      <c r="A25" s="91" t="s">
        <v>112</v>
      </c>
      <c r="B25" s="92" t="s">
        <v>48</v>
      </c>
      <c r="C25" s="93" t="s">
        <v>100</v>
      </c>
      <c r="D25" s="72">
        <v>4</v>
      </c>
      <c r="E25" s="72">
        <v>4</v>
      </c>
      <c r="F25" s="72">
        <v>4</v>
      </c>
      <c r="G25" s="72">
        <v>4</v>
      </c>
    </row>
    <row r="26" spans="1:7" ht="49.5" customHeight="1">
      <c r="A26" s="91" t="s">
        <v>113</v>
      </c>
      <c r="B26" s="92" t="s">
        <v>48</v>
      </c>
      <c r="C26" s="93" t="s">
        <v>100</v>
      </c>
      <c r="D26" s="72">
        <v>1</v>
      </c>
      <c r="E26" s="72">
        <v>1</v>
      </c>
      <c r="F26" s="72">
        <v>1</v>
      </c>
      <c r="G26" s="72">
        <v>1</v>
      </c>
    </row>
    <row r="27" spans="1:7" ht="45.75" customHeight="1">
      <c r="A27" s="91" t="s">
        <v>114</v>
      </c>
      <c r="B27" s="92" t="s">
        <v>48</v>
      </c>
      <c r="C27" s="93" t="s">
        <v>100</v>
      </c>
      <c r="D27" s="72">
        <v>5</v>
      </c>
      <c r="E27" s="72">
        <v>4</v>
      </c>
      <c r="F27" s="72">
        <v>4</v>
      </c>
      <c r="G27" s="72">
        <v>4</v>
      </c>
    </row>
    <row r="28" spans="1:7" ht="41.25" customHeight="1">
      <c r="A28" s="91" t="s">
        <v>115</v>
      </c>
      <c r="B28" s="92" t="s">
        <v>48</v>
      </c>
      <c r="C28" s="93" t="s">
        <v>100</v>
      </c>
      <c r="D28" s="72">
        <v>8</v>
      </c>
      <c r="E28" s="72">
        <f>5+3</f>
        <v>8</v>
      </c>
      <c r="F28" s="72">
        <f t="shared" ref="F28:G28" si="0">5+3</f>
        <v>8</v>
      </c>
      <c r="G28" s="72">
        <f t="shared" si="0"/>
        <v>8</v>
      </c>
    </row>
    <row r="29" spans="1:7" ht="45.75" customHeight="1">
      <c r="A29" s="91" t="s">
        <v>116</v>
      </c>
      <c r="B29" s="92" t="s">
        <v>48</v>
      </c>
      <c r="C29" s="93" t="s">
        <v>100</v>
      </c>
      <c r="D29" s="72">
        <f>6+6</f>
        <v>12</v>
      </c>
      <c r="E29" s="72">
        <f>7+6</f>
        <v>13</v>
      </c>
      <c r="F29" s="72">
        <f>7+12</f>
        <v>19</v>
      </c>
      <c r="G29" s="72">
        <f>7+12</f>
        <v>19</v>
      </c>
    </row>
    <row r="30" spans="1:7" ht="44.25" customHeight="1">
      <c r="A30" s="91" t="s">
        <v>117</v>
      </c>
      <c r="B30" s="92" t="s">
        <v>48</v>
      </c>
      <c r="C30" s="93" t="s">
        <v>100</v>
      </c>
      <c r="D30" s="72">
        <f>12+82</f>
        <v>94</v>
      </c>
      <c r="E30" s="72">
        <f>10+100</f>
        <v>110</v>
      </c>
      <c r="F30" s="72">
        <f>10+110</f>
        <v>120</v>
      </c>
      <c r="G30" s="72">
        <f>10+120</f>
        <v>130</v>
      </c>
    </row>
    <row r="31" spans="1:7" ht="45.75" customHeight="1">
      <c r="A31" s="91" t="s">
        <v>149</v>
      </c>
      <c r="B31" s="92" t="s">
        <v>48</v>
      </c>
      <c r="C31" s="93" t="s">
        <v>100</v>
      </c>
      <c r="D31" s="72">
        <v>123</v>
      </c>
      <c r="E31" s="72">
        <v>105</v>
      </c>
      <c r="F31" s="72">
        <v>120</v>
      </c>
      <c r="G31" s="72">
        <v>135</v>
      </c>
    </row>
    <row r="32" spans="1:7" ht="41.25" customHeight="1">
      <c r="A32" s="91" t="s">
        <v>118</v>
      </c>
      <c r="B32" s="92" t="s">
        <v>48</v>
      </c>
      <c r="C32" s="93" t="s">
        <v>100</v>
      </c>
      <c r="D32" s="72">
        <v>3</v>
      </c>
      <c r="E32" s="72">
        <v>3</v>
      </c>
      <c r="F32" s="72">
        <v>3</v>
      </c>
      <c r="G32" s="72">
        <v>3</v>
      </c>
    </row>
    <row r="33" spans="1:7" ht="44.25" customHeight="1">
      <c r="A33" s="91" t="s">
        <v>119</v>
      </c>
      <c r="B33" s="92" t="s">
        <v>48</v>
      </c>
      <c r="C33" s="93" t="s">
        <v>100</v>
      </c>
      <c r="D33" s="72">
        <v>1</v>
      </c>
      <c r="E33" s="72">
        <v>1</v>
      </c>
      <c r="F33" s="72">
        <v>1</v>
      </c>
      <c r="G33" s="72">
        <v>1</v>
      </c>
    </row>
    <row r="34" spans="1:7" ht="44.25" customHeight="1">
      <c r="A34" s="91" t="s">
        <v>120</v>
      </c>
      <c r="B34" s="92" t="s">
        <v>48</v>
      </c>
      <c r="C34" s="93" t="s">
        <v>100</v>
      </c>
      <c r="D34" s="72">
        <v>8</v>
      </c>
      <c r="E34" s="72">
        <v>8</v>
      </c>
      <c r="F34" s="72">
        <v>8</v>
      </c>
      <c r="G34" s="72">
        <v>8</v>
      </c>
    </row>
    <row r="35" spans="1:7" ht="43.5" customHeight="1">
      <c r="A35" s="91" t="s">
        <v>121</v>
      </c>
      <c r="B35" s="92" t="s">
        <v>48</v>
      </c>
      <c r="C35" s="93" t="s">
        <v>100</v>
      </c>
      <c r="D35" s="72">
        <v>9</v>
      </c>
      <c r="E35" s="72">
        <v>8</v>
      </c>
      <c r="F35" s="72">
        <v>8</v>
      </c>
      <c r="G35" s="72">
        <v>8</v>
      </c>
    </row>
    <row r="36" spans="1:7" ht="44.25" customHeight="1">
      <c r="A36" s="91" t="s">
        <v>122</v>
      </c>
      <c r="B36" s="92" t="s">
        <v>48</v>
      </c>
      <c r="C36" s="93" t="s">
        <v>100</v>
      </c>
      <c r="D36" s="72">
        <v>21</v>
      </c>
      <c r="E36" s="72">
        <v>16</v>
      </c>
      <c r="F36" s="72">
        <v>16</v>
      </c>
      <c r="G36" s="72">
        <v>16</v>
      </c>
    </row>
    <row r="37" spans="1:7" ht="40.5" customHeight="1">
      <c r="A37" s="91" t="s">
        <v>123</v>
      </c>
      <c r="B37" s="92" t="s">
        <v>48</v>
      </c>
      <c r="C37" s="93" t="s">
        <v>100</v>
      </c>
      <c r="D37" s="72">
        <v>190</v>
      </c>
      <c r="E37" s="72">
        <v>171</v>
      </c>
      <c r="F37" s="72">
        <v>171</v>
      </c>
      <c r="G37" s="72">
        <v>171</v>
      </c>
    </row>
    <row r="38" spans="1:7" ht="51" hidden="1">
      <c r="A38" s="91" t="s">
        <v>124</v>
      </c>
      <c r="B38" s="92" t="s">
        <v>48</v>
      </c>
      <c r="C38" s="93" t="s">
        <v>100</v>
      </c>
      <c r="D38" s="72">
        <v>0</v>
      </c>
      <c r="E38" s="72">
        <v>0</v>
      </c>
      <c r="F38" s="72">
        <v>0</v>
      </c>
      <c r="G38" s="72">
        <v>0</v>
      </c>
    </row>
    <row r="39" spans="1:7" ht="44.25" customHeight="1">
      <c r="A39" s="91" t="s">
        <v>125</v>
      </c>
      <c r="B39" s="92" t="s">
        <v>48</v>
      </c>
      <c r="C39" s="93" t="s">
        <v>100</v>
      </c>
      <c r="D39" s="72">
        <v>13</v>
      </c>
      <c r="E39" s="72">
        <v>16</v>
      </c>
      <c r="F39" s="72">
        <v>16</v>
      </c>
      <c r="G39" s="72">
        <v>16</v>
      </c>
    </row>
    <row r="40" spans="1:7" ht="45.75" customHeight="1">
      <c r="A40" s="91" t="s">
        <v>126</v>
      </c>
      <c r="B40" s="92" t="s">
        <v>48</v>
      </c>
      <c r="C40" s="93" t="s">
        <v>100</v>
      </c>
      <c r="D40" s="72">
        <v>7</v>
      </c>
      <c r="E40" s="72">
        <v>6</v>
      </c>
      <c r="F40" s="72">
        <v>6</v>
      </c>
      <c r="G40" s="72">
        <v>6</v>
      </c>
    </row>
    <row r="41" spans="1:7" ht="44.25" customHeight="1">
      <c r="A41" s="91" t="s">
        <v>127</v>
      </c>
      <c r="B41" s="92" t="s">
        <v>48</v>
      </c>
      <c r="C41" s="93" t="s">
        <v>100</v>
      </c>
      <c r="D41" s="72">
        <v>12</v>
      </c>
      <c r="E41" s="72">
        <v>6</v>
      </c>
      <c r="F41" s="72">
        <v>6</v>
      </c>
      <c r="G41" s="72">
        <v>6</v>
      </c>
    </row>
    <row r="42" spans="1:7" ht="43.5" customHeight="1">
      <c r="A42" s="91" t="s">
        <v>128</v>
      </c>
      <c r="B42" s="92" t="s">
        <v>48</v>
      </c>
      <c r="C42" s="93" t="s">
        <v>100</v>
      </c>
      <c r="D42" s="72">
        <v>5</v>
      </c>
      <c r="E42" s="72">
        <v>6</v>
      </c>
      <c r="F42" s="72">
        <v>6</v>
      </c>
      <c r="G42" s="72">
        <v>6</v>
      </c>
    </row>
    <row r="43" spans="1:7" ht="46.5" customHeight="1">
      <c r="A43" s="91" t="s">
        <v>129</v>
      </c>
      <c r="B43" s="92" t="s">
        <v>48</v>
      </c>
      <c r="C43" s="93" t="s">
        <v>100</v>
      </c>
      <c r="D43" s="72">
        <v>5</v>
      </c>
      <c r="E43" s="72">
        <v>4</v>
      </c>
      <c r="F43" s="72">
        <v>4</v>
      </c>
      <c r="G43" s="72">
        <v>4</v>
      </c>
    </row>
    <row r="44" spans="1:7" ht="45" customHeight="1">
      <c r="A44" s="91" t="s">
        <v>130</v>
      </c>
      <c r="B44" s="92" t="s">
        <v>48</v>
      </c>
      <c r="C44" s="93" t="s">
        <v>100</v>
      </c>
      <c r="D44" s="72">
        <v>4</v>
      </c>
      <c r="E44" s="72">
        <v>7</v>
      </c>
      <c r="F44" s="72">
        <v>7</v>
      </c>
      <c r="G44" s="72">
        <v>7</v>
      </c>
    </row>
    <row r="45" spans="1:7" ht="36.75" customHeight="1">
      <c r="A45" s="91" t="s">
        <v>131</v>
      </c>
      <c r="B45" s="92" t="s">
        <v>48</v>
      </c>
      <c r="C45" s="93" t="s">
        <v>100</v>
      </c>
      <c r="D45" s="72">
        <v>90</v>
      </c>
      <c r="E45" s="72">
        <v>78</v>
      </c>
      <c r="F45" s="72">
        <v>78</v>
      </c>
      <c r="G45" s="72">
        <v>78</v>
      </c>
    </row>
    <row r="46" spans="1:7" ht="48.75" customHeight="1">
      <c r="A46" s="91" t="s">
        <v>132</v>
      </c>
      <c r="B46" s="92" t="s">
        <v>48</v>
      </c>
      <c r="C46" s="93" t="s">
        <v>100</v>
      </c>
      <c r="D46" s="72">
        <v>2</v>
      </c>
      <c r="E46" s="72">
        <v>2</v>
      </c>
      <c r="F46" s="72">
        <v>2</v>
      </c>
      <c r="G46" s="72">
        <v>2</v>
      </c>
    </row>
    <row r="47" spans="1:7" ht="50.25" customHeight="1">
      <c r="A47" s="91" t="s">
        <v>133</v>
      </c>
      <c r="B47" s="92" t="s">
        <v>48</v>
      </c>
      <c r="C47" s="93" t="s">
        <v>100</v>
      </c>
      <c r="D47" s="72">
        <v>1</v>
      </c>
      <c r="E47" s="72">
        <v>1</v>
      </c>
      <c r="F47" s="72">
        <v>1</v>
      </c>
      <c r="G47" s="72">
        <v>1</v>
      </c>
    </row>
    <row r="48" spans="1:7" ht="46.5" customHeight="1">
      <c r="A48" s="91" t="s">
        <v>134</v>
      </c>
      <c r="B48" s="92" t="s">
        <v>48</v>
      </c>
      <c r="C48" s="93" t="s">
        <v>100</v>
      </c>
      <c r="D48" s="72">
        <v>0</v>
      </c>
      <c r="E48" s="72">
        <v>12</v>
      </c>
      <c r="F48" s="72">
        <v>12</v>
      </c>
      <c r="G48" s="72">
        <v>12</v>
      </c>
    </row>
    <row r="49" spans="1:7" ht="45.75" customHeight="1">
      <c r="A49" s="91" t="s">
        <v>135</v>
      </c>
      <c r="B49" s="92" t="s">
        <v>48</v>
      </c>
      <c r="C49" s="93" t="s">
        <v>100</v>
      </c>
      <c r="D49" s="72">
        <v>11</v>
      </c>
      <c r="E49" s="72">
        <v>11</v>
      </c>
      <c r="F49" s="72">
        <v>11</v>
      </c>
      <c r="G49" s="72">
        <v>11</v>
      </c>
    </row>
    <row r="50" spans="1:7" ht="43.5" customHeight="1">
      <c r="A50" s="91" t="s">
        <v>136</v>
      </c>
      <c r="B50" s="92" t="s">
        <v>48</v>
      </c>
      <c r="C50" s="93" t="s">
        <v>100</v>
      </c>
      <c r="D50" s="72">
        <v>99</v>
      </c>
      <c r="E50" s="72">
        <v>77</v>
      </c>
      <c r="F50" s="72">
        <v>77</v>
      </c>
      <c r="G50" s="72">
        <v>77</v>
      </c>
    </row>
    <row r="51" spans="1:7" ht="45.75" customHeight="1">
      <c r="A51" s="91" t="s">
        <v>137</v>
      </c>
      <c r="B51" s="92" t="s">
        <v>48</v>
      </c>
      <c r="C51" s="89" t="s">
        <v>100</v>
      </c>
      <c r="D51" s="72">
        <v>28</v>
      </c>
      <c r="E51" s="72">
        <v>0</v>
      </c>
      <c r="F51" s="72">
        <v>0</v>
      </c>
      <c r="G51" s="72">
        <v>0</v>
      </c>
    </row>
    <row r="52" spans="1:7" ht="22.5" customHeight="1">
      <c r="A52" s="111" t="s">
        <v>138</v>
      </c>
      <c r="B52" s="112"/>
      <c r="C52" s="112"/>
      <c r="D52" s="112"/>
      <c r="E52" s="112"/>
      <c r="F52" s="112"/>
      <c r="G52" s="113"/>
    </row>
    <row r="53" spans="1:7" ht="47.25" customHeight="1">
      <c r="A53" s="91" t="s">
        <v>139</v>
      </c>
      <c r="B53" s="92" t="s">
        <v>48</v>
      </c>
      <c r="C53" s="93" t="s">
        <v>100</v>
      </c>
      <c r="D53" s="72">
        <v>1</v>
      </c>
      <c r="E53" s="72">
        <v>10</v>
      </c>
      <c r="F53" s="72">
        <v>10</v>
      </c>
      <c r="G53" s="72">
        <v>10</v>
      </c>
    </row>
    <row r="54" spans="1:7" ht="44.25" customHeight="1">
      <c r="A54" s="91" t="s">
        <v>140</v>
      </c>
      <c r="B54" s="92" t="s">
        <v>48</v>
      </c>
      <c r="C54" s="93" t="s">
        <v>100</v>
      </c>
      <c r="D54" s="72">
        <v>5</v>
      </c>
      <c r="E54" s="72">
        <v>7</v>
      </c>
      <c r="F54" s="72">
        <v>7</v>
      </c>
      <c r="G54" s="72">
        <v>7</v>
      </c>
    </row>
    <row r="55" spans="1:7" ht="44.25" customHeight="1">
      <c r="A55" s="91" t="s">
        <v>141</v>
      </c>
      <c r="B55" s="92" t="s">
        <v>48</v>
      </c>
      <c r="C55" s="93" t="s">
        <v>100</v>
      </c>
      <c r="D55" s="72">
        <v>0</v>
      </c>
      <c r="E55" s="72">
        <v>31</v>
      </c>
      <c r="F55" s="72">
        <v>31</v>
      </c>
      <c r="G55" s="72">
        <v>31</v>
      </c>
    </row>
    <row r="56" spans="1:7" ht="48" customHeight="1">
      <c r="A56" s="91" t="s">
        <v>142</v>
      </c>
      <c r="B56" s="92" t="s">
        <v>48</v>
      </c>
      <c r="C56" s="93" t="s">
        <v>100</v>
      </c>
      <c r="D56" s="72">
        <v>3</v>
      </c>
      <c r="E56" s="72">
        <v>1</v>
      </c>
      <c r="F56" s="72">
        <v>1</v>
      </c>
      <c r="G56" s="72">
        <v>1</v>
      </c>
    </row>
    <row r="57" spans="1:7" ht="42.75" customHeight="1">
      <c r="A57" s="91" t="s">
        <v>143</v>
      </c>
      <c r="B57" s="92" t="s">
        <v>48</v>
      </c>
      <c r="C57" s="93" t="s">
        <v>100</v>
      </c>
      <c r="D57" s="72">
        <v>19</v>
      </c>
      <c r="E57" s="72">
        <v>20</v>
      </c>
      <c r="F57" s="72">
        <v>20</v>
      </c>
      <c r="G57" s="72">
        <v>20</v>
      </c>
    </row>
    <row r="58" spans="1:7" ht="45" customHeight="1">
      <c r="A58" s="91" t="s">
        <v>144</v>
      </c>
      <c r="B58" s="92" t="s">
        <v>48</v>
      </c>
      <c r="C58" s="93" t="s">
        <v>100</v>
      </c>
      <c r="D58" s="72">
        <v>46</v>
      </c>
      <c r="E58" s="72">
        <v>65</v>
      </c>
      <c r="F58" s="72">
        <v>65</v>
      </c>
      <c r="G58" s="72">
        <v>65</v>
      </c>
    </row>
    <row r="59" spans="1:7" ht="48.75" customHeight="1">
      <c r="A59" s="91" t="s">
        <v>145</v>
      </c>
      <c r="B59" s="92" t="s">
        <v>48</v>
      </c>
      <c r="C59" s="93" t="s">
        <v>100</v>
      </c>
      <c r="D59" s="72">
        <v>123</v>
      </c>
      <c r="E59" s="72">
        <v>109</v>
      </c>
      <c r="F59" s="72">
        <v>109</v>
      </c>
      <c r="G59" s="72">
        <v>109</v>
      </c>
    </row>
    <row r="60" spans="1:7" ht="48.75" customHeight="1">
      <c r="A60" s="91" t="s">
        <v>146</v>
      </c>
      <c r="B60" s="92" t="s">
        <v>48</v>
      </c>
      <c r="C60" s="93" t="s">
        <v>100</v>
      </c>
      <c r="D60" s="72">
        <v>92</v>
      </c>
      <c r="E60" s="72">
        <v>108</v>
      </c>
      <c r="F60" s="72">
        <v>108</v>
      </c>
      <c r="G60" s="72">
        <v>108</v>
      </c>
    </row>
    <row r="61" spans="1:7" ht="21" customHeight="1">
      <c r="A61" s="111" t="s">
        <v>46</v>
      </c>
      <c r="B61" s="112"/>
      <c r="C61" s="112"/>
      <c r="D61" s="112"/>
      <c r="E61" s="112"/>
      <c r="F61" s="112"/>
      <c r="G61" s="113"/>
    </row>
    <row r="62" spans="1:7" ht="37.5" customHeight="1">
      <c r="A62" s="91" t="s">
        <v>47</v>
      </c>
      <c r="B62" s="95" t="s">
        <v>48</v>
      </c>
      <c r="C62" s="93" t="s">
        <v>49</v>
      </c>
      <c r="D62" s="96">
        <v>2</v>
      </c>
      <c r="E62" s="96">
        <v>2</v>
      </c>
      <c r="F62" s="96">
        <v>2</v>
      </c>
      <c r="G62" s="96">
        <v>2</v>
      </c>
    </row>
    <row r="63" spans="1:7" ht="36.75" customHeight="1">
      <c r="A63" s="91" t="s">
        <v>50</v>
      </c>
      <c r="B63" s="95" t="s">
        <v>48</v>
      </c>
      <c r="C63" s="93" t="s">
        <v>49</v>
      </c>
      <c r="D63" s="96">
        <v>2</v>
      </c>
      <c r="E63" s="96">
        <v>2</v>
      </c>
      <c r="F63" s="96">
        <v>3</v>
      </c>
      <c r="G63" s="96">
        <v>3</v>
      </c>
    </row>
    <row r="64" spans="1:7" ht="38.25" customHeight="1">
      <c r="A64" s="91" t="s">
        <v>51</v>
      </c>
      <c r="B64" s="95" t="s">
        <v>48</v>
      </c>
      <c r="C64" s="93" t="s">
        <v>49</v>
      </c>
      <c r="D64" s="96">
        <v>0</v>
      </c>
      <c r="E64" s="96">
        <v>0</v>
      </c>
      <c r="F64" s="96">
        <v>10</v>
      </c>
      <c r="G64" s="96">
        <v>10</v>
      </c>
    </row>
    <row r="65" spans="1:7" ht="37.5" customHeight="1">
      <c r="A65" s="91" t="s">
        <v>52</v>
      </c>
      <c r="B65" s="95" t="s">
        <v>48</v>
      </c>
      <c r="C65" s="93" t="s">
        <v>49</v>
      </c>
      <c r="D65" s="96">
        <v>2</v>
      </c>
      <c r="E65" s="96">
        <v>2</v>
      </c>
      <c r="F65" s="96">
        <v>2</v>
      </c>
      <c r="G65" s="96">
        <v>2</v>
      </c>
    </row>
    <row r="66" spans="1:7" ht="38.25" customHeight="1">
      <c r="A66" s="91" t="s">
        <v>53</v>
      </c>
      <c r="B66" s="95" t="s">
        <v>48</v>
      </c>
      <c r="C66" s="93" t="s">
        <v>49</v>
      </c>
      <c r="D66" s="96">
        <v>2</v>
      </c>
      <c r="E66" s="96">
        <v>2</v>
      </c>
      <c r="F66" s="96">
        <v>2</v>
      </c>
      <c r="G66" s="96">
        <v>2</v>
      </c>
    </row>
    <row r="67" spans="1:7" ht="39.75" customHeight="1">
      <c r="A67" s="91" t="s">
        <v>54</v>
      </c>
      <c r="B67" s="95" t="s">
        <v>48</v>
      </c>
      <c r="C67" s="93" t="s">
        <v>49</v>
      </c>
      <c r="D67" s="96">
        <v>0</v>
      </c>
      <c r="E67" s="96">
        <v>0</v>
      </c>
      <c r="F67" s="96">
        <v>1</v>
      </c>
      <c r="G67" s="96">
        <v>1</v>
      </c>
    </row>
    <row r="68" spans="1:7" ht="33.75">
      <c r="A68" s="91" t="s">
        <v>55</v>
      </c>
      <c r="B68" s="95" t="s">
        <v>56</v>
      </c>
      <c r="C68" s="93" t="s">
        <v>49</v>
      </c>
      <c r="D68" s="96">
        <v>0</v>
      </c>
      <c r="E68" s="96">
        <v>0</v>
      </c>
      <c r="F68" s="96">
        <v>3</v>
      </c>
      <c r="G68" s="96">
        <v>3</v>
      </c>
    </row>
    <row r="69" spans="1:7" ht="33.75">
      <c r="A69" s="91" t="s">
        <v>57</v>
      </c>
      <c r="B69" s="95" t="s">
        <v>48</v>
      </c>
      <c r="C69" s="93" t="s">
        <v>49</v>
      </c>
      <c r="D69" s="96">
        <v>3</v>
      </c>
      <c r="E69" s="96">
        <v>3</v>
      </c>
      <c r="F69" s="96">
        <v>3</v>
      </c>
      <c r="G69" s="96">
        <v>3</v>
      </c>
    </row>
    <row r="70" spans="1:7" ht="41.25" customHeight="1">
      <c r="A70" s="91" t="s">
        <v>58</v>
      </c>
      <c r="B70" s="95" t="s">
        <v>48</v>
      </c>
      <c r="C70" s="93" t="s">
        <v>49</v>
      </c>
      <c r="D70" s="96">
        <v>13</v>
      </c>
      <c r="E70" s="96">
        <v>13</v>
      </c>
      <c r="F70" s="96">
        <v>16</v>
      </c>
      <c r="G70" s="96">
        <v>16</v>
      </c>
    </row>
    <row r="71" spans="1:7" ht="39.75" customHeight="1">
      <c r="A71" s="91" t="s">
        <v>59</v>
      </c>
      <c r="B71" s="95" t="s">
        <v>48</v>
      </c>
      <c r="C71" s="93" t="s">
        <v>49</v>
      </c>
      <c r="D71" s="96">
        <v>0</v>
      </c>
      <c r="E71" s="96">
        <v>0</v>
      </c>
      <c r="F71" s="96">
        <v>0</v>
      </c>
      <c r="G71" s="96">
        <v>2</v>
      </c>
    </row>
    <row r="72" spans="1:7" ht="41.25" customHeight="1">
      <c r="A72" s="91" t="s">
        <v>60</v>
      </c>
      <c r="B72" s="95" t="s">
        <v>48</v>
      </c>
      <c r="C72" s="93" t="s">
        <v>49</v>
      </c>
      <c r="D72" s="96">
        <v>3</v>
      </c>
      <c r="E72" s="96">
        <v>3</v>
      </c>
      <c r="F72" s="96">
        <v>4</v>
      </c>
      <c r="G72" s="96">
        <v>4</v>
      </c>
    </row>
    <row r="73" spans="1:7" ht="42" customHeight="1">
      <c r="A73" s="91" t="s">
        <v>61</v>
      </c>
      <c r="B73" s="95" t="s">
        <v>48</v>
      </c>
      <c r="C73" s="93" t="s">
        <v>49</v>
      </c>
      <c r="D73" s="96">
        <v>13</v>
      </c>
      <c r="E73" s="96">
        <v>8</v>
      </c>
      <c r="F73" s="96">
        <v>8</v>
      </c>
      <c r="G73" s="96">
        <v>8</v>
      </c>
    </row>
    <row r="74" spans="1:7" ht="39.75" customHeight="1">
      <c r="A74" s="91" t="s">
        <v>62</v>
      </c>
      <c r="B74" s="95" t="s">
        <v>48</v>
      </c>
      <c r="C74" s="93" t="s">
        <v>49</v>
      </c>
      <c r="D74" s="96">
        <v>0</v>
      </c>
      <c r="E74" s="96">
        <v>3</v>
      </c>
      <c r="F74" s="96">
        <v>6</v>
      </c>
      <c r="G74" s="96">
        <v>6</v>
      </c>
    </row>
    <row r="75" spans="1:7" ht="42.75" customHeight="1">
      <c r="A75" s="91" t="s">
        <v>63</v>
      </c>
      <c r="B75" s="95" t="s">
        <v>48</v>
      </c>
      <c r="C75" s="93" t="s">
        <v>49</v>
      </c>
      <c r="D75" s="96">
        <v>0</v>
      </c>
      <c r="E75" s="96">
        <v>0</v>
      </c>
      <c r="F75" s="96">
        <v>1</v>
      </c>
      <c r="G75" s="96">
        <v>1</v>
      </c>
    </row>
    <row r="76" spans="1:7" ht="21" customHeight="1">
      <c r="A76" s="110" t="s">
        <v>64</v>
      </c>
      <c r="B76" s="110"/>
      <c r="C76" s="110"/>
      <c r="D76" s="110"/>
      <c r="E76" s="110"/>
      <c r="F76" s="110"/>
      <c r="G76" s="110"/>
    </row>
    <row r="77" spans="1:7" ht="33.75">
      <c r="A77" s="91" t="s">
        <v>65</v>
      </c>
      <c r="B77" s="95" t="s">
        <v>48</v>
      </c>
      <c r="C77" s="93" t="s">
        <v>49</v>
      </c>
      <c r="D77" s="96">
        <v>0</v>
      </c>
      <c r="E77" s="96">
        <v>0</v>
      </c>
      <c r="F77" s="96">
        <v>8</v>
      </c>
      <c r="G77" s="96">
        <v>8</v>
      </c>
    </row>
    <row r="78" spans="1:7" ht="22.5" customHeight="1">
      <c r="A78" s="110" t="s">
        <v>66</v>
      </c>
      <c r="B78" s="110"/>
      <c r="C78" s="110"/>
      <c r="D78" s="110"/>
      <c r="E78" s="110"/>
      <c r="F78" s="110"/>
      <c r="G78" s="110"/>
    </row>
    <row r="79" spans="1:7" ht="38.25" customHeight="1">
      <c r="A79" s="91" t="s">
        <v>67</v>
      </c>
      <c r="B79" s="95" t="s">
        <v>48</v>
      </c>
      <c r="C79" s="93" t="s">
        <v>49</v>
      </c>
      <c r="D79" s="96">
        <v>5</v>
      </c>
      <c r="E79" s="96">
        <v>4</v>
      </c>
      <c r="F79" s="96">
        <v>4</v>
      </c>
      <c r="G79" s="96">
        <v>3</v>
      </c>
    </row>
    <row r="80" spans="1:7" ht="39.75" customHeight="1">
      <c r="A80" s="91" t="s">
        <v>61</v>
      </c>
      <c r="B80" s="95" t="s">
        <v>48</v>
      </c>
      <c r="C80" s="93" t="s">
        <v>49</v>
      </c>
      <c r="D80" s="96">
        <v>3</v>
      </c>
      <c r="E80" s="96">
        <v>3</v>
      </c>
      <c r="F80" s="96">
        <v>4</v>
      </c>
      <c r="G80" s="96">
        <v>4</v>
      </c>
    </row>
    <row r="81" spans="1:7" ht="42" customHeight="1">
      <c r="A81" s="91" t="s">
        <v>65</v>
      </c>
      <c r="B81" s="95" t="s">
        <v>48</v>
      </c>
      <c r="C81" s="93" t="s">
        <v>49</v>
      </c>
      <c r="D81" s="96">
        <v>0</v>
      </c>
      <c r="E81" s="96">
        <v>8</v>
      </c>
      <c r="F81" s="96">
        <v>8</v>
      </c>
      <c r="G81" s="96">
        <v>8</v>
      </c>
    </row>
    <row r="82" spans="1:7" ht="33.75">
      <c r="A82" s="91" t="s">
        <v>68</v>
      </c>
      <c r="B82" s="95" t="s">
        <v>48</v>
      </c>
      <c r="C82" s="93" t="s">
        <v>49</v>
      </c>
      <c r="D82" s="96">
        <v>4</v>
      </c>
      <c r="E82" s="96">
        <v>4</v>
      </c>
      <c r="F82" s="96">
        <v>3</v>
      </c>
      <c r="G82" s="96">
        <v>3</v>
      </c>
    </row>
    <row r="83" spans="1:7" ht="18.75" customHeight="1">
      <c r="A83" s="110" t="s">
        <v>69</v>
      </c>
      <c r="B83" s="110"/>
      <c r="C83" s="110"/>
      <c r="D83" s="110"/>
      <c r="E83" s="110"/>
      <c r="F83" s="110"/>
      <c r="G83" s="110"/>
    </row>
    <row r="84" spans="1:7" ht="38.25" customHeight="1">
      <c r="A84" s="91" t="s">
        <v>70</v>
      </c>
      <c r="B84" s="95" t="s">
        <v>48</v>
      </c>
      <c r="C84" s="93" t="s">
        <v>49</v>
      </c>
      <c r="D84" s="96">
        <v>2</v>
      </c>
      <c r="E84" s="96">
        <v>2</v>
      </c>
      <c r="F84" s="96">
        <v>2</v>
      </c>
      <c r="G84" s="96">
        <v>2</v>
      </c>
    </row>
    <row r="85" spans="1:7" ht="39" customHeight="1">
      <c r="A85" s="91" t="s">
        <v>71</v>
      </c>
      <c r="B85" s="95" t="s">
        <v>48</v>
      </c>
      <c r="C85" s="93" t="s">
        <v>49</v>
      </c>
      <c r="D85" s="96">
        <v>0</v>
      </c>
      <c r="E85" s="96">
        <v>0</v>
      </c>
      <c r="F85" s="96">
        <v>0</v>
      </c>
      <c r="G85" s="96">
        <v>8</v>
      </c>
    </row>
    <row r="86" spans="1:7" ht="33.75">
      <c r="A86" s="91" t="s">
        <v>72</v>
      </c>
      <c r="B86" s="95" t="s">
        <v>48</v>
      </c>
      <c r="C86" s="93" t="s">
        <v>49</v>
      </c>
      <c r="D86" s="96">
        <v>6</v>
      </c>
      <c r="E86" s="96">
        <v>6</v>
      </c>
      <c r="F86" s="96">
        <v>6</v>
      </c>
      <c r="G86" s="96">
        <v>6</v>
      </c>
    </row>
    <row r="87" spans="1:7">
      <c r="A87" s="108" t="s">
        <v>35</v>
      </c>
      <c r="B87" s="89"/>
      <c r="C87" s="93"/>
      <c r="D87" s="90"/>
      <c r="E87" s="90"/>
      <c r="F87" s="90"/>
      <c r="G87" s="90"/>
    </row>
    <row r="88" spans="1:7" hidden="1">
      <c r="A88" s="108"/>
      <c r="B88" s="89"/>
      <c r="C88" s="93"/>
      <c r="D88" s="90"/>
      <c r="E88" s="90"/>
      <c r="F88" s="90"/>
      <c r="G88" s="90"/>
    </row>
    <row r="89" spans="1:7" hidden="1">
      <c r="A89" s="108"/>
      <c r="B89" s="89"/>
      <c r="C89" s="93"/>
      <c r="D89" s="90"/>
      <c r="E89" s="90"/>
      <c r="F89" s="90"/>
      <c r="G89" s="90"/>
    </row>
    <row r="90" spans="1:7">
      <c r="A90" s="108"/>
      <c r="B90" s="89"/>
      <c r="C90" s="93"/>
      <c r="D90" s="90"/>
      <c r="E90" s="90"/>
      <c r="F90" s="90"/>
      <c r="G90" s="90"/>
    </row>
    <row r="91" spans="1:7" ht="42.75" customHeight="1">
      <c r="A91" s="91" t="s">
        <v>73</v>
      </c>
      <c r="B91" s="75" t="s">
        <v>74</v>
      </c>
      <c r="C91" s="93" t="s">
        <v>75</v>
      </c>
      <c r="D91" s="90">
        <f>13+110+40</f>
        <v>163</v>
      </c>
      <c r="E91" s="90">
        <f>13+50+27</f>
        <v>90</v>
      </c>
      <c r="F91" s="90">
        <f>13+50+27</f>
        <v>90</v>
      </c>
      <c r="G91" s="90">
        <f>13+50+27</f>
        <v>90</v>
      </c>
    </row>
    <row r="92" spans="1:7" ht="26.25" customHeight="1">
      <c r="A92" s="100" t="s">
        <v>76</v>
      </c>
      <c r="B92" s="75" t="s">
        <v>77</v>
      </c>
      <c r="C92" s="89" t="s">
        <v>42</v>
      </c>
      <c r="D92" s="74">
        <f>4925+33810+7290</f>
        <v>46025</v>
      </c>
      <c r="E92" s="74">
        <f>4224+23410+4590</f>
        <v>32224</v>
      </c>
      <c r="F92" s="90">
        <f>5189+23410+6120</f>
        <v>34719</v>
      </c>
      <c r="G92" s="90">
        <f>5189+23410+6120</f>
        <v>34719</v>
      </c>
    </row>
    <row r="93" spans="1:7" ht="29.25" customHeight="1">
      <c r="A93" s="100"/>
      <c r="B93" s="92" t="s">
        <v>173</v>
      </c>
      <c r="C93" s="92" t="s">
        <v>100</v>
      </c>
      <c r="D93" s="83">
        <f>14+45</f>
        <v>59</v>
      </c>
      <c r="E93" s="83">
        <f t="shared" ref="E93" si="1">14+45</f>
        <v>59</v>
      </c>
      <c r="F93" s="83">
        <f>14+60</f>
        <v>74</v>
      </c>
      <c r="G93" s="83">
        <f>14+60</f>
        <v>74</v>
      </c>
    </row>
    <row r="94" spans="1:7">
      <c r="A94" s="59" t="s">
        <v>150</v>
      </c>
      <c r="B94" s="92" t="s">
        <v>151</v>
      </c>
      <c r="C94" s="89" t="s">
        <v>152</v>
      </c>
      <c r="D94" s="90">
        <f>7+8</f>
        <v>15</v>
      </c>
      <c r="E94" s="90">
        <f t="shared" ref="E94:G94" si="2">7+8</f>
        <v>15</v>
      </c>
      <c r="F94" s="90">
        <f t="shared" si="2"/>
        <v>15</v>
      </c>
      <c r="G94" s="90">
        <f t="shared" si="2"/>
        <v>15</v>
      </c>
    </row>
    <row r="95" spans="1:7" ht="29.25" customHeight="1">
      <c r="A95" s="91" t="s">
        <v>169</v>
      </c>
      <c r="B95" s="92" t="s">
        <v>74</v>
      </c>
      <c r="C95" s="92" t="s">
        <v>170</v>
      </c>
      <c r="D95" s="83">
        <v>19</v>
      </c>
      <c r="E95" s="83">
        <v>19</v>
      </c>
      <c r="F95" s="83">
        <v>19</v>
      </c>
      <c r="G95" s="83">
        <v>19</v>
      </c>
    </row>
    <row r="96" spans="1:7" ht="47.25" customHeight="1">
      <c r="A96" s="91" t="s">
        <v>171</v>
      </c>
      <c r="B96" s="92" t="s">
        <v>74</v>
      </c>
      <c r="C96" s="92" t="s">
        <v>170</v>
      </c>
      <c r="D96" s="83">
        <v>29</v>
      </c>
      <c r="E96" s="83">
        <v>29</v>
      </c>
      <c r="F96" s="83">
        <v>29</v>
      </c>
      <c r="G96" s="83">
        <v>29</v>
      </c>
    </row>
    <row r="97" spans="1:7" ht="45" customHeight="1">
      <c r="A97" s="91" t="s">
        <v>172</v>
      </c>
      <c r="B97" s="92" t="s">
        <v>74</v>
      </c>
      <c r="C97" s="92" t="s">
        <v>170</v>
      </c>
      <c r="D97" s="83">
        <v>9</v>
      </c>
      <c r="E97" s="83">
        <v>9</v>
      </c>
      <c r="F97" s="83">
        <v>9</v>
      </c>
      <c r="G97" s="83">
        <v>9</v>
      </c>
    </row>
    <row r="98" spans="1:7" ht="38.25">
      <c r="A98" s="91" t="s">
        <v>174</v>
      </c>
      <c r="B98" s="92" t="s">
        <v>175</v>
      </c>
      <c r="C98" s="92" t="s">
        <v>176</v>
      </c>
      <c r="D98" s="83">
        <v>28</v>
      </c>
      <c r="E98" s="83">
        <v>28</v>
      </c>
      <c r="F98" s="83">
        <v>28</v>
      </c>
      <c r="G98" s="83">
        <v>28</v>
      </c>
    </row>
    <row r="99" spans="1:7" ht="58.5" customHeight="1">
      <c r="A99" s="91" t="s">
        <v>177</v>
      </c>
      <c r="B99" s="92" t="s">
        <v>74</v>
      </c>
      <c r="C99" s="92" t="s">
        <v>170</v>
      </c>
      <c r="D99" s="83">
        <v>12</v>
      </c>
      <c r="E99" s="83">
        <v>12</v>
      </c>
      <c r="F99" s="83">
        <v>12</v>
      </c>
      <c r="G99" s="83">
        <v>12</v>
      </c>
    </row>
    <row r="100" spans="1:7" ht="46.5" customHeight="1">
      <c r="A100" s="91" t="s">
        <v>178</v>
      </c>
      <c r="B100" s="92" t="s">
        <v>74</v>
      </c>
      <c r="C100" s="92" t="s">
        <v>170</v>
      </c>
      <c r="D100" s="83">
        <v>3</v>
      </c>
      <c r="E100" s="83">
        <v>3</v>
      </c>
      <c r="F100" s="83">
        <v>3</v>
      </c>
      <c r="G100" s="83">
        <v>3</v>
      </c>
    </row>
    <row r="101" spans="1:7" ht="38.25" hidden="1">
      <c r="A101" s="91" t="s">
        <v>179</v>
      </c>
      <c r="B101" s="92" t="s">
        <v>74</v>
      </c>
      <c r="C101" s="92" t="s">
        <v>170</v>
      </c>
      <c r="D101" s="83">
        <v>8</v>
      </c>
      <c r="E101" s="83">
        <v>8</v>
      </c>
      <c r="F101" s="83">
        <v>8</v>
      </c>
      <c r="G101" s="83">
        <v>8</v>
      </c>
    </row>
    <row r="102" spans="1:7" hidden="1">
      <c r="A102" s="119" t="s">
        <v>184</v>
      </c>
      <c r="B102" s="120"/>
      <c r="C102" s="120"/>
      <c r="D102" s="120"/>
      <c r="E102" s="120"/>
      <c r="F102" s="120"/>
      <c r="G102" s="121"/>
    </row>
    <row r="103" spans="1:7" ht="80.25" customHeight="1">
      <c r="A103" s="54" t="s">
        <v>41</v>
      </c>
      <c r="B103" s="89" t="s">
        <v>42</v>
      </c>
      <c r="C103" s="89" t="s">
        <v>43</v>
      </c>
      <c r="D103" s="90">
        <v>100</v>
      </c>
      <c r="E103" s="90">
        <v>100</v>
      </c>
      <c r="F103" s="90">
        <v>100</v>
      </c>
      <c r="G103" s="90">
        <v>100</v>
      </c>
    </row>
    <row r="104" spans="1:7" ht="35.25" customHeight="1">
      <c r="A104" s="54" t="s">
        <v>86</v>
      </c>
      <c r="B104" s="89" t="s">
        <v>42</v>
      </c>
      <c r="C104" s="89" t="s">
        <v>43</v>
      </c>
      <c r="D104" s="90">
        <v>500</v>
      </c>
      <c r="E104" s="90">
        <v>500</v>
      </c>
      <c r="F104" s="90">
        <v>500</v>
      </c>
      <c r="G104" s="90">
        <v>500</v>
      </c>
    </row>
    <row r="105" spans="1:7" ht="85.5" customHeight="1">
      <c r="A105" s="54" t="s">
        <v>45</v>
      </c>
      <c r="B105" s="89" t="s">
        <v>42</v>
      </c>
      <c r="C105" s="89" t="s">
        <v>43</v>
      </c>
      <c r="D105" s="90">
        <v>210</v>
      </c>
      <c r="E105" s="90">
        <v>210</v>
      </c>
      <c r="F105" s="90">
        <v>210</v>
      </c>
      <c r="G105" s="90">
        <v>210</v>
      </c>
    </row>
    <row r="106" spans="1:7" hidden="1">
      <c r="A106" s="125" t="s">
        <v>153</v>
      </c>
      <c r="B106" s="126"/>
      <c r="C106" s="126"/>
      <c r="D106" s="126"/>
      <c r="E106" s="126"/>
      <c r="F106" s="126"/>
      <c r="G106" s="127"/>
    </row>
    <row r="107" spans="1:7" ht="32.25" customHeight="1">
      <c r="A107" s="97" t="s">
        <v>86</v>
      </c>
      <c r="B107" s="64" t="s">
        <v>87</v>
      </c>
      <c r="C107" s="89" t="s">
        <v>88</v>
      </c>
      <c r="D107" s="88">
        <v>500</v>
      </c>
      <c r="E107" s="88">
        <v>500</v>
      </c>
      <c r="F107" s="88">
        <v>500</v>
      </c>
      <c r="G107" s="88">
        <v>500</v>
      </c>
    </row>
    <row r="108" spans="1:7" s="52" customFormat="1" ht="30" customHeight="1">
      <c r="A108" s="97" t="s">
        <v>89</v>
      </c>
      <c r="B108" s="64" t="s">
        <v>87</v>
      </c>
      <c r="C108" s="89" t="s">
        <v>88</v>
      </c>
      <c r="D108" s="88">
        <v>2000</v>
      </c>
      <c r="E108" s="88">
        <v>2000</v>
      </c>
      <c r="F108" s="88">
        <v>2000</v>
      </c>
      <c r="G108" s="88">
        <v>2000</v>
      </c>
    </row>
    <row r="109" spans="1:7" s="52" customFormat="1" ht="76.5">
      <c r="A109" s="97" t="s">
        <v>90</v>
      </c>
      <c r="B109" s="101" t="s">
        <v>74</v>
      </c>
      <c r="C109" s="114" t="s">
        <v>91</v>
      </c>
      <c r="D109" s="109">
        <v>270</v>
      </c>
      <c r="E109" s="109">
        <v>285</v>
      </c>
      <c r="F109" s="109">
        <v>285</v>
      </c>
      <c r="G109" s="109">
        <v>300</v>
      </c>
    </row>
    <row r="110" spans="1:7" s="52" customFormat="1" ht="4.5" customHeight="1">
      <c r="A110" s="59"/>
      <c r="B110" s="101"/>
      <c r="C110" s="114"/>
      <c r="D110" s="109"/>
      <c r="E110" s="109"/>
      <c r="F110" s="109"/>
      <c r="G110" s="109"/>
    </row>
    <row r="111" spans="1:7" s="52" customFormat="1" ht="3" customHeight="1">
      <c r="A111" s="59"/>
      <c r="B111" s="101"/>
      <c r="C111" s="114"/>
      <c r="D111" s="109"/>
      <c r="E111" s="109"/>
      <c r="F111" s="109"/>
      <c r="G111" s="109"/>
    </row>
    <row r="112" spans="1:7" s="52" customFormat="1" hidden="1">
      <c r="A112" s="59"/>
      <c r="B112" s="101"/>
      <c r="C112" s="114"/>
      <c r="D112" s="109"/>
      <c r="E112" s="109"/>
      <c r="F112" s="109"/>
      <c r="G112" s="109"/>
    </row>
    <row r="113" spans="1:7" s="53" customFormat="1" hidden="1">
      <c r="A113" s="59"/>
      <c r="B113" s="101"/>
      <c r="C113" s="114"/>
      <c r="D113" s="109"/>
      <c r="E113" s="109"/>
      <c r="F113" s="109"/>
      <c r="G113" s="109"/>
    </row>
    <row r="114" spans="1:7" s="52" customFormat="1" hidden="1">
      <c r="A114" s="119" t="s">
        <v>154</v>
      </c>
      <c r="B114" s="120"/>
      <c r="C114" s="120"/>
      <c r="D114" s="120"/>
      <c r="E114" s="120"/>
      <c r="F114" s="120"/>
      <c r="G114" s="121"/>
    </row>
    <row r="115" spans="1:7" s="52" customFormat="1" hidden="1">
      <c r="A115" s="119" t="s">
        <v>154</v>
      </c>
      <c r="B115" s="120"/>
      <c r="C115" s="120"/>
      <c r="D115" s="120"/>
      <c r="E115" s="120"/>
      <c r="F115" s="120"/>
      <c r="G115" s="121"/>
    </row>
    <row r="116" spans="1:7" s="52" customFormat="1" ht="12.75" customHeight="1">
      <c r="A116" s="100" t="s">
        <v>155</v>
      </c>
      <c r="B116" s="101" t="s">
        <v>156</v>
      </c>
      <c r="C116" s="114" t="s">
        <v>91</v>
      </c>
      <c r="D116" s="115">
        <v>36</v>
      </c>
      <c r="E116" s="115">
        <v>36</v>
      </c>
      <c r="F116" s="115">
        <v>36</v>
      </c>
      <c r="G116" s="115">
        <v>36</v>
      </c>
    </row>
    <row r="117" spans="1:7" s="52" customFormat="1" ht="18" customHeight="1">
      <c r="A117" s="100"/>
      <c r="B117" s="101"/>
      <c r="C117" s="114"/>
      <c r="D117" s="115"/>
      <c r="E117" s="115"/>
      <c r="F117" s="115"/>
      <c r="G117" s="115"/>
    </row>
    <row r="118" spans="1:7" s="52" customFormat="1" ht="12.75" customHeight="1">
      <c r="A118" s="100" t="s">
        <v>157</v>
      </c>
      <c r="B118" s="101" t="s">
        <v>156</v>
      </c>
      <c r="C118" s="114" t="s">
        <v>91</v>
      </c>
      <c r="D118" s="115">
        <v>3</v>
      </c>
      <c r="E118" s="115">
        <v>3</v>
      </c>
      <c r="F118" s="115">
        <v>3</v>
      </c>
      <c r="G118" s="115">
        <v>3</v>
      </c>
    </row>
    <row r="119" spans="1:7" s="52" customFormat="1" ht="17.25" customHeight="1">
      <c r="A119" s="100"/>
      <c r="B119" s="101"/>
      <c r="C119" s="114"/>
      <c r="D119" s="115"/>
      <c r="E119" s="115"/>
      <c r="F119" s="115"/>
      <c r="G119" s="115"/>
    </row>
    <row r="120" spans="1:7" s="52" customFormat="1" ht="12.75" customHeight="1">
      <c r="A120" s="100" t="s">
        <v>158</v>
      </c>
      <c r="B120" s="101" t="s">
        <v>156</v>
      </c>
      <c r="C120" s="114" t="s">
        <v>91</v>
      </c>
      <c r="D120" s="115">
        <v>3</v>
      </c>
      <c r="E120" s="115">
        <v>3</v>
      </c>
      <c r="F120" s="115">
        <v>3</v>
      </c>
      <c r="G120" s="115">
        <v>3</v>
      </c>
    </row>
    <row r="121" spans="1:7" s="52" customFormat="1" ht="18.75" customHeight="1">
      <c r="A121" s="100"/>
      <c r="B121" s="101"/>
      <c r="C121" s="114"/>
      <c r="D121" s="115"/>
      <c r="E121" s="115"/>
      <c r="F121" s="115"/>
      <c r="G121" s="115"/>
    </row>
    <row r="122" spans="1:7" s="52" customFormat="1" ht="12.75" customHeight="1">
      <c r="A122" s="128" t="s">
        <v>159</v>
      </c>
      <c r="B122" s="101" t="s">
        <v>156</v>
      </c>
      <c r="C122" s="114" t="s">
        <v>91</v>
      </c>
      <c r="D122" s="115">
        <v>220</v>
      </c>
      <c r="E122" s="115">
        <v>220</v>
      </c>
      <c r="F122" s="115">
        <v>220</v>
      </c>
      <c r="G122" s="115">
        <v>220</v>
      </c>
    </row>
    <row r="123" spans="1:7" s="52" customFormat="1" ht="71.25" customHeight="1">
      <c r="A123" s="128"/>
      <c r="B123" s="101"/>
      <c r="C123" s="114"/>
      <c r="D123" s="115"/>
      <c r="E123" s="115"/>
      <c r="F123" s="115"/>
      <c r="G123" s="115"/>
    </row>
    <row r="124" spans="1:7" s="52" customFormat="1" ht="38.25" customHeight="1">
      <c r="A124" s="91" t="s">
        <v>160</v>
      </c>
      <c r="B124" s="92" t="s">
        <v>156</v>
      </c>
      <c r="C124" s="89" t="s">
        <v>91</v>
      </c>
      <c r="D124" s="90">
        <v>486</v>
      </c>
      <c r="E124" s="90">
        <v>486</v>
      </c>
      <c r="F124" s="90">
        <v>486</v>
      </c>
      <c r="G124" s="90">
        <v>486</v>
      </c>
    </row>
    <row r="125" spans="1:7" s="52" customFormat="1" ht="47.25" customHeight="1">
      <c r="A125" s="91" t="s">
        <v>161</v>
      </c>
      <c r="B125" s="92" t="s">
        <v>162</v>
      </c>
      <c r="C125" s="89" t="s">
        <v>91</v>
      </c>
      <c r="D125" s="90">
        <v>5005</v>
      </c>
      <c r="E125" s="90">
        <v>5005</v>
      </c>
      <c r="F125" s="90">
        <v>5005</v>
      </c>
      <c r="G125" s="90">
        <v>5005</v>
      </c>
    </row>
    <row r="126" spans="1:7" s="52" customFormat="1" ht="44.25" customHeight="1">
      <c r="A126" s="91" t="s">
        <v>163</v>
      </c>
      <c r="B126" s="92" t="s">
        <v>164</v>
      </c>
      <c r="C126" s="89" t="s">
        <v>91</v>
      </c>
      <c r="D126" s="90">
        <v>1</v>
      </c>
      <c r="E126" s="90">
        <v>1</v>
      </c>
      <c r="F126" s="90">
        <v>1</v>
      </c>
      <c r="G126" s="90">
        <v>1</v>
      </c>
    </row>
    <row r="127" spans="1:7" s="52" customFormat="1" ht="33" customHeight="1">
      <c r="A127" s="91" t="s">
        <v>165</v>
      </c>
      <c r="B127" s="92" t="s">
        <v>166</v>
      </c>
      <c r="C127" s="89" t="s">
        <v>91</v>
      </c>
      <c r="D127" s="90">
        <v>30</v>
      </c>
      <c r="E127" s="90">
        <v>30</v>
      </c>
      <c r="F127" s="90">
        <v>30</v>
      </c>
      <c r="G127" s="90">
        <v>30</v>
      </c>
    </row>
    <row r="128" spans="1:7" s="52" customFormat="1" hidden="1">
      <c r="A128" s="119" t="s">
        <v>185</v>
      </c>
      <c r="B128" s="120"/>
      <c r="C128" s="120"/>
      <c r="D128" s="120"/>
      <c r="E128" s="120"/>
      <c r="F128" s="120"/>
      <c r="G128" s="121"/>
    </row>
    <row r="129" spans="1:7" ht="12.75" customHeight="1">
      <c r="A129" s="100" t="s">
        <v>41</v>
      </c>
      <c r="B129" s="101" t="s">
        <v>93</v>
      </c>
      <c r="C129" s="101" t="s">
        <v>91</v>
      </c>
      <c r="D129" s="99">
        <v>70</v>
      </c>
      <c r="E129" s="99">
        <v>70</v>
      </c>
      <c r="F129" s="99">
        <v>70</v>
      </c>
      <c r="G129" s="99">
        <v>70</v>
      </c>
    </row>
    <row r="130" spans="1:7">
      <c r="A130" s="100"/>
      <c r="B130" s="102"/>
      <c r="C130" s="101"/>
      <c r="D130" s="102"/>
      <c r="E130" s="102"/>
      <c r="F130" s="102"/>
      <c r="G130" s="102"/>
    </row>
    <row r="131" spans="1:7">
      <c r="A131" s="100"/>
      <c r="B131" s="102"/>
      <c r="C131" s="101"/>
      <c r="D131" s="102"/>
      <c r="E131" s="102"/>
      <c r="F131" s="102"/>
      <c r="G131" s="102"/>
    </row>
    <row r="132" spans="1:7" ht="40.5" customHeight="1">
      <c r="A132" s="100"/>
      <c r="B132" s="102"/>
      <c r="C132" s="101"/>
      <c r="D132" s="102"/>
      <c r="E132" s="102"/>
      <c r="F132" s="102"/>
      <c r="G132" s="102"/>
    </row>
    <row r="133" spans="1:7" ht="6.75" customHeight="1">
      <c r="A133" s="100" t="s">
        <v>44</v>
      </c>
      <c r="B133" s="101" t="s">
        <v>94</v>
      </c>
      <c r="C133" s="101" t="s">
        <v>88</v>
      </c>
      <c r="D133" s="99">
        <v>1000</v>
      </c>
      <c r="E133" s="99">
        <v>1000</v>
      </c>
      <c r="F133" s="99">
        <v>1000</v>
      </c>
      <c r="G133" s="99">
        <v>1000</v>
      </c>
    </row>
    <row r="134" spans="1:7">
      <c r="A134" s="100"/>
      <c r="B134" s="102"/>
      <c r="C134" s="102"/>
      <c r="D134" s="102"/>
      <c r="E134" s="102"/>
      <c r="F134" s="99"/>
      <c r="G134" s="99"/>
    </row>
    <row r="135" spans="1:7">
      <c r="A135" s="100"/>
      <c r="B135" s="102"/>
      <c r="C135" s="102"/>
      <c r="D135" s="102"/>
      <c r="E135" s="102"/>
      <c r="F135" s="99"/>
      <c r="G135" s="99"/>
    </row>
    <row r="136" spans="1:7" ht="1.5" customHeight="1">
      <c r="A136" s="100"/>
      <c r="B136" s="102"/>
      <c r="C136" s="102"/>
      <c r="D136" s="102"/>
      <c r="E136" s="102"/>
      <c r="F136" s="99"/>
      <c r="G136" s="99"/>
    </row>
    <row r="137" spans="1:7" ht="75.75" customHeight="1">
      <c r="A137" s="67" t="s">
        <v>95</v>
      </c>
      <c r="B137" s="92" t="s">
        <v>93</v>
      </c>
      <c r="C137" s="89" t="s">
        <v>91</v>
      </c>
      <c r="D137" s="90">
        <v>40</v>
      </c>
      <c r="E137" s="90">
        <v>40</v>
      </c>
      <c r="F137" s="90">
        <v>40</v>
      </c>
      <c r="G137" s="90">
        <v>40</v>
      </c>
    </row>
    <row r="138" spans="1:7" hidden="1">
      <c r="A138" s="68"/>
      <c r="B138" s="69"/>
      <c r="C138" s="69"/>
      <c r="D138" s="70"/>
      <c r="E138" s="70"/>
      <c r="F138" s="70"/>
      <c r="G138" s="70"/>
    </row>
    <row r="139" spans="1:7" hidden="1">
      <c r="A139" s="68"/>
      <c r="B139" s="69"/>
      <c r="C139" s="69"/>
      <c r="D139" s="70"/>
      <c r="E139" s="70"/>
      <c r="F139" s="70"/>
      <c r="G139" s="70"/>
    </row>
    <row r="140" spans="1:7" hidden="1">
      <c r="A140" s="68"/>
      <c r="B140" s="69"/>
      <c r="C140" s="69"/>
      <c r="D140" s="70"/>
      <c r="E140" s="70"/>
      <c r="F140" s="70"/>
      <c r="G140" s="70"/>
    </row>
    <row r="141" spans="1:7" hidden="1">
      <c r="A141" s="68"/>
      <c r="B141" s="69"/>
      <c r="C141" s="69"/>
      <c r="D141" s="70"/>
      <c r="E141" s="70"/>
      <c r="F141" s="70"/>
      <c r="G141" s="70"/>
    </row>
    <row r="142" spans="1:7" hidden="1">
      <c r="A142" s="68"/>
      <c r="B142" s="69"/>
      <c r="C142" s="69"/>
      <c r="D142" s="70"/>
      <c r="E142" s="70"/>
      <c r="F142" s="70"/>
      <c r="G142" s="70"/>
    </row>
    <row r="143" spans="1:7" hidden="1">
      <c r="A143" s="68"/>
      <c r="B143" s="69"/>
      <c r="C143" s="69"/>
      <c r="D143" s="70"/>
      <c r="E143" s="70"/>
      <c r="F143" s="70"/>
      <c r="G143" s="70"/>
    </row>
    <row r="144" spans="1:7" hidden="1">
      <c r="A144" s="68"/>
      <c r="B144" s="69"/>
      <c r="C144" s="69"/>
      <c r="D144" s="70"/>
      <c r="E144" s="70"/>
      <c r="F144" s="70"/>
      <c r="G144" s="70"/>
    </row>
    <row r="145" spans="1:7" ht="18" customHeight="1">
      <c r="A145" s="103" t="s">
        <v>34</v>
      </c>
      <c r="B145" s="103"/>
      <c r="C145" s="103"/>
      <c r="D145" s="103"/>
      <c r="E145" s="103"/>
      <c r="F145" s="103"/>
      <c r="G145" s="103"/>
    </row>
    <row r="147" spans="1:7">
      <c r="A147" s="14"/>
      <c r="B147" s="14"/>
      <c r="C147" s="14"/>
      <c r="D147" s="15"/>
      <c r="E147" s="15"/>
      <c r="F147" s="15"/>
      <c r="G147" s="15"/>
    </row>
    <row r="148" spans="1:7">
      <c r="A148" s="104"/>
      <c r="B148" s="104"/>
      <c r="C148" s="104"/>
      <c r="D148" s="104"/>
      <c r="E148" s="104"/>
      <c r="F148" s="104"/>
      <c r="G148" s="104"/>
    </row>
  </sheetData>
  <mergeCells count="68">
    <mergeCell ref="G122:G123"/>
    <mergeCell ref="A120:A121"/>
    <mergeCell ref="B120:B121"/>
    <mergeCell ref="C120:C121"/>
    <mergeCell ref="D120:D121"/>
    <mergeCell ref="E120:E121"/>
    <mergeCell ref="A122:A123"/>
    <mergeCell ref="B122:B123"/>
    <mergeCell ref="C122:C123"/>
    <mergeCell ref="D122:D123"/>
    <mergeCell ref="E122:E123"/>
    <mergeCell ref="F120:F121"/>
    <mergeCell ref="G120:G121"/>
    <mergeCell ref="A128:G128"/>
    <mergeCell ref="A12:G12"/>
    <mergeCell ref="A52:G52"/>
    <mergeCell ref="A114:G114"/>
    <mergeCell ref="A116:A117"/>
    <mergeCell ref="B116:B117"/>
    <mergeCell ref="C116:C117"/>
    <mergeCell ref="D116:D117"/>
    <mergeCell ref="E116:E117"/>
    <mergeCell ref="F116:F117"/>
    <mergeCell ref="A118:A119"/>
    <mergeCell ref="B118:B119"/>
    <mergeCell ref="C118:C119"/>
    <mergeCell ref="D118:D119"/>
    <mergeCell ref="A106:G106"/>
    <mergeCell ref="F122:F123"/>
    <mergeCell ref="E118:E119"/>
    <mergeCell ref="A92:A93"/>
    <mergeCell ref="A2:G2"/>
    <mergeCell ref="B5:C5"/>
    <mergeCell ref="D5:G5"/>
    <mergeCell ref="A5:A6"/>
    <mergeCell ref="F118:F119"/>
    <mergeCell ref="G118:G119"/>
    <mergeCell ref="G116:G117"/>
    <mergeCell ref="A115:G115"/>
    <mergeCell ref="A102:G102"/>
    <mergeCell ref="A145:G145"/>
    <mergeCell ref="B109:B113"/>
    <mergeCell ref="A148:G148"/>
    <mergeCell ref="A8:A11"/>
    <mergeCell ref="A87:A90"/>
    <mergeCell ref="G109:G113"/>
    <mergeCell ref="F129:F132"/>
    <mergeCell ref="G129:G132"/>
    <mergeCell ref="A76:G76"/>
    <mergeCell ref="A78:G78"/>
    <mergeCell ref="A61:G61"/>
    <mergeCell ref="A83:G83"/>
    <mergeCell ref="C109:C113"/>
    <mergeCell ref="D109:D113"/>
    <mergeCell ref="E109:E113"/>
    <mergeCell ref="F109:F113"/>
    <mergeCell ref="A129:A132"/>
    <mergeCell ref="B129:B132"/>
    <mergeCell ref="C129:C132"/>
    <mergeCell ref="D129:D132"/>
    <mergeCell ref="E129:E132"/>
    <mergeCell ref="F133:F136"/>
    <mergeCell ref="G133:G136"/>
    <mergeCell ref="A133:A136"/>
    <mergeCell ref="B133:B136"/>
    <mergeCell ref="C133:C136"/>
    <mergeCell ref="D133:D136"/>
    <mergeCell ref="E133:E136"/>
  </mergeCells>
  <pageMargins left="0.78740157480314965" right="0.39370078740157483" top="0.78740157480314965" bottom="0.59055118110236227" header="0.15748031496062992" footer="0.15748031496062992"/>
  <pageSetup paperSize="9" firstPageNumber="37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showGridLines="0" view="pageBreakPreview" zoomScaleSheetLayoutView="100" workbookViewId="0">
      <selection activeCell="A2" sqref="A2:I2"/>
    </sheetView>
  </sheetViews>
  <sheetFormatPr defaultRowHeight="12.75"/>
  <cols>
    <col min="1" max="1" width="5.140625" style="1" bestFit="1" customWidth="1"/>
    <col min="2" max="2" width="6.140625" style="1" bestFit="1" customWidth="1"/>
    <col min="3" max="3" width="9" style="1" bestFit="1" customWidth="1"/>
    <col min="4" max="4" width="12.42578125" style="1" bestFit="1" customWidth="1"/>
    <col min="5" max="5" width="11.28515625" style="1" bestFit="1" customWidth="1"/>
    <col min="6" max="6" width="18.140625" style="1" customWidth="1"/>
    <col min="7" max="9" width="12.7109375" style="1" customWidth="1"/>
    <col min="10" max="16384" width="9.140625" style="1"/>
  </cols>
  <sheetData>
    <row r="1" spans="1:14">
      <c r="A1" s="16"/>
      <c r="B1" s="16"/>
      <c r="C1" s="16"/>
      <c r="D1" s="16"/>
      <c r="E1" s="8"/>
      <c r="F1" s="8"/>
      <c r="G1" s="7"/>
      <c r="H1" s="7"/>
      <c r="I1" s="7" t="s">
        <v>191</v>
      </c>
    </row>
    <row r="2" spans="1:14" ht="52.5" customHeight="1">
      <c r="A2" s="129" t="s">
        <v>27</v>
      </c>
      <c r="B2" s="129"/>
      <c r="C2" s="130"/>
      <c r="D2" s="130"/>
      <c r="E2" s="130"/>
      <c r="F2" s="130"/>
      <c r="G2" s="130"/>
      <c r="H2" s="130"/>
      <c r="I2" s="130"/>
      <c r="J2" s="25"/>
      <c r="K2" s="25"/>
      <c r="L2" s="25"/>
    </row>
    <row r="3" spans="1:14">
      <c r="A3" s="16"/>
      <c r="B3" s="16"/>
      <c r="C3" s="16"/>
      <c r="D3" s="16"/>
      <c r="E3" s="8"/>
      <c r="F3" s="8"/>
      <c r="G3" s="8"/>
      <c r="H3" s="8"/>
      <c r="I3" s="8"/>
      <c r="L3" s="7"/>
      <c r="M3" s="7"/>
      <c r="N3" s="7"/>
    </row>
    <row r="4" spans="1:14" ht="55.5" customHeight="1">
      <c r="A4" s="131" t="s">
        <v>8</v>
      </c>
      <c r="B4" s="132"/>
      <c r="C4" s="132"/>
      <c r="D4" s="132"/>
      <c r="E4" s="133"/>
      <c r="F4" s="131" t="s">
        <v>28</v>
      </c>
      <c r="G4" s="132"/>
      <c r="H4" s="132"/>
      <c r="I4" s="134"/>
      <c r="L4" s="7"/>
      <c r="M4" s="7"/>
      <c r="N4" s="7"/>
    </row>
    <row r="5" spans="1:14">
      <c r="A5" s="22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50" t="s">
        <v>32</v>
      </c>
      <c r="G5" s="50" t="s">
        <v>33</v>
      </c>
      <c r="H5" s="50" t="s">
        <v>36</v>
      </c>
      <c r="I5" s="50" t="s">
        <v>37</v>
      </c>
    </row>
    <row r="6" spans="1:14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2">
        <v>6</v>
      </c>
      <c r="G6" s="62">
        <v>7</v>
      </c>
      <c r="H6" s="62">
        <v>8</v>
      </c>
      <c r="I6" s="62">
        <v>9</v>
      </c>
    </row>
    <row r="7" spans="1:14">
      <c r="A7" s="73">
        <v>263</v>
      </c>
      <c r="B7" s="66" t="s">
        <v>80</v>
      </c>
      <c r="C7" s="66" t="s">
        <v>78</v>
      </c>
      <c r="D7" s="66" t="s">
        <v>79</v>
      </c>
      <c r="E7" s="73">
        <v>621</v>
      </c>
      <c r="F7" s="87">
        <f>244149+26900+214423.5</f>
        <v>485472.5</v>
      </c>
      <c r="G7" s="87">
        <v>543868.80000000005</v>
      </c>
      <c r="H7" s="87">
        <v>506876.9</v>
      </c>
      <c r="I7" s="87">
        <v>515065.3</v>
      </c>
    </row>
    <row r="8" spans="1:14">
      <c r="A8" s="66" t="s">
        <v>38</v>
      </c>
      <c r="B8" s="66" t="s">
        <v>80</v>
      </c>
      <c r="C8" s="66" t="s">
        <v>78</v>
      </c>
      <c r="D8" s="66" t="s">
        <v>79</v>
      </c>
      <c r="E8" s="65" t="s">
        <v>147</v>
      </c>
      <c r="F8" s="24">
        <v>19900</v>
      </c>
      <c r="G8" s="86" t="s">
        <v>82</v>
      </c>
      <c r="H8" s="86" t="s">
        <v>82</v>
      </c>
      <c r="I8" s="86" t="s">
        <v>82</v>
      </c>
    </row>
    <row r="9" spans="1:14">
      <c r="A9" s="66" t="s">
        <v>38</v>
      </c>
      <c r="B9" s="66" t="s">
        <v>80</v>
      </c>
      <c r="C9" s="66" t="s">
        <v>78</v>
      </c>
      <c r="D9" s="66" t="s">
        <v>148</v>
      </c>
      <c r="E9" s="66" t="s">
        <v>147</v>
      </c>
      <c r="F9" s="24">
        <v>15000</v>
      </c>
      <c r="G9" s="86" t="s">
        <v>82</v>
      </c>
      <c r="H9" s="86" t="s">
        <v>82</v>
      </c>
      <c r="I9" s="86" t="s">
        <v>82</v>
      </c>
    </row>
    <row r="10" spans="1:14">
      <c r="A10" s="140" t="s">
        <v>182</v>
      </c>
      <c r="B10" s="141"/>
      <c r="C10" s="141"/>
      <c r="D10" s="141"/>
      <c r="E10" s="142"/>
      <c r="F10" s="24">
        <f>SUM(F7:F9)</f>
        <v>520372.5</v>
      </c>
      <c r="G10" s="24">
        <f t="shared" ref="G10:I10" si="0">SUM(G7:G9)</f>
        <v>543868.80000000005</v>
      </c>
      <c r="H10" s="24">
        <f t="shared" si="0"/>
        <v>506876.9</v>
      </c>
      <c r="I10" s="24">
        <f t="shared" si="0"/>
        <v>515065.3</v>
      </c>
    </row>
    <row r="11" spans="1:14">
      <c r="A11" s="84"/>
      <c r="B11" s="84"/>
      <c r="C11" s="84"/>
      <c r="D11" s="84"/>
      <c r="E11" s="84"/>
      <c r="F11" s="24"/>
      <c r="G11" s="24"/>
      <c r="H11" s="24"/>
      <c r="I11" s="24"/>
    </row>
    <row r="12" spans="1:14" ht="15.75" customHeight="1">
      <c r="A12" s="84" t="s">
        <v>38</v>
      </c>
      <c r="B12" s="84" t="s">
        <v>39</v>
      </c>
      <c r="C12" s="84" t="s">
        <v>39</v>
      </c>
      <c r="D12" s="84" t="s">
        <v>92</v>
      </c>
      <c r="E12" s="84" t="s">
        <v>40</v>
      </c>
      <c r="F12" s="24">
        <v>50348.6</v>
      </c>
      <c r="G12" s="24">
        <v>53000</v>
      </c>
      <c r="H12" s="24">
        <v>53000</v>
      </c>
      <c r="I12" s="24">
        <v>56217.5</v>
      </c>
    </row>
    <row r="13" spans="1:14">
      <c r="A13" s="65" t="s">
        <v>38</v>
      </c>
      <c r="B13" s="65" t="s">
        <v>39</v>
      </c>
      <c r="C13" s="65" t="s">
        <v>39</v>
      </c>
      <c r="D13" s="65" t="s">
        <v>81</v>
      </c>
      <c r="E13" s="65" t="s">
        <v>40</v>
      </c>
      <c r="F13" s="24">
        <v>12155.2</v>
      </c>
      <c r="G13" s="24">
        <v>12155.2</v>
      </c>
      <c r="H13" s="24">
        <v>12155.2</v>
      </c>
      <c r="I13" s="24">
        <v>12155.2</v>
      </c>
    </row>
    <row r="14" spans="1:14">
      <c r="A14" s="76" t="s">
        <v>38</v>
      </c>
      <c r="B14" s="65" t="s">
        <v>39</v>
      </c>
      <c r="C14" s="65" t="s">
        <v>39</v>
      </c>
      <c r="D14" s="65" t="s">
        <v>96</v>
      </c>
      <c r="E14" s="65" t="s">
        <v>40</v>
      </c>
      <c r="F14" s="24">
        <v>19542</v>
      </c>
      <c r="G14" s="24">
        <v>22165.4</v>
      </c>
      <c r="H14" s="24">
        <v>22165.4</v>
      </c>
      <c r="I14" s="24">
        <v>22165.4</v>
      </c>
    </row>
    <row r="15" spans="1:14">
      <c r="A15" s="78" t="s">
        <v>38</v>
      </c>
      <c r="B15" s="79" t="s">
        <v>39</v>
      </c>
      <c r="C15" s="79" t="s">
        <v>39</v>
      </c>
      <c r="D15" s="84" t="s">
        <v>183</v>
      </c>
      <c r="E15" s="80" t="s">
        <v>40</v>
      </c>
      <c r="F15" s="81">
        <v>47818.6</v>
      </c>
      <c r="G15" s="81">
        <v>102927.3</v>
      </c>
      <c r="H15" s="81">
        <v>59110</v>
      </c>
      <c r="I15" s="81">
        <v>59110</v>
      </c>
    </row>
    <row r="16" spans="1:14">
      <c r="A16" s="140" t="s">
        <v>182</v>
      </c>
      <c r="B16" s="141"/>
      <c r="C16" s="141"/>
      <c r="D16" s="141"/>
      <c r="E16" s="142"/>
      <c r="F16" s="24">
        <f>SUM(F12:F15)</f>
        <v>129864.4</v>
      </c>
      <c r="G16" s="24">
        <f t="shared" ref="G16:I16" si="1">SUM(G12:G15)</f>
        <v>190247.90000000002</v>
      </c>
      <c r="H16" s="24">
        <f t="shared" si="1"/>
        <v>146430.6</v>
      </c>
      <c r="I16" s="24">
        <f t="shared" si="1"/>
        <v>149648.1</v>
      </c>
    </row>
    <row r="17" spans="1:9">
      <c r="A17" s="65"/>
      <c r="B17" s="65"/>
      <c r="C17" s="65"/>
      <c r="D17" s="65"/>
      <c r="E17" s="65"/>
      <c r="F17" s="24"/>
      <c r="G17" s="24"/>
      <c r="H17" s="24"/>
      <c r="I17" s="24"/>
    </row>
    <row r="18" spans="1:9">
      <c r="A18" s="65"/>
      <c r="B18" s="65"/>
      <c r="C18" s="65"/>
      <c r="D18" s="65"/>
      <c r="E18" s="65"/>
      <c r="F18" s="24"/>
      <c r="G18" s="24"/>
      <c r="H18" s="24"/>
      <c r="I18" s="24"/>
    </row>
    <row r="19" spans="1:9">
      <c r="A19" s="135" t="s">
        <v>15</v>
      </c>
      <c r="B19" s="136"/>
      <c r="C19" s="137"/>
      <c r="D19" s="137"/>
      <c r="E19" s="138"/>
      <c r="F19" s="24">
        <f>F10+F16</f>
        <v>650236.9</v>
      </c>
      <c r="G19" s="24">
        <f t="shared" ref="G19:I19" si="2">G10+G16</f>
        <v>734116.70000000007</v>
      </c>
      <c r="H19" s="24">
        <f t="shared" si="2"/>
        <v>653307.5</v>
      </c>
      <c r="I19" s="24">
        <f t="shared" si="2"/>
        <v>664713.4</v>
      </c>
    </row>
    <row r="20" spans="1:9">
      <c r="E20" s="13"/>
      <c r="I20" s="13"/>
    </row>
    <row r="22" spans="1:9">
      <c r="A22" s="139"/>
      <c r="B22" s="139"/>
      <c r="C22" s="139"/>
      <c r="D22" s="139"/>
      <c r="E22" s="139"/>
      <c r="F22" s="139"/>
      <c r="G22" s="139"/>
      <c r="H22" s="139"/>
      <c r="I22" s="139"/>
    </row>
    <row r="23" spans="1:9">
      <c r="A23" s="14"/>
      <c r="B23" s="14"/>
      <c r="C23" s="14"/>
      <c r="D23" s="14"/>
      <c r="E23" s="14"/>
      <c r="F23" s="15"/>
      <c r="G23" s="15"/>
      <c r="H23" s="15"/>
      <c r="I23" s="15"/>
    </row>
    <row r="24" spans="1:9">
      <c r="A24" s="104"/>
      <c r="B24" s="104"/>
      <c r="C24" s="104"/>
      <c r="D24" s="104"/>
      <c r="E24" s="104"/>
      <c r="F24" s="104"/>
      <c r="G24" s="104"/>
      <c r="H24" s="104"/>
      <c r="I24" s="104"/>
    </row>
  </sheetData>
  <mergeCells count="8">
    <mergeCell ref="A24:I24"/>
    <mergeCell ref="A2:I2"/>
    <mergeCell ref="A4:E4"/>
    <mergeCell ref="F4:I4"/>
    <mergeCell ref="A19:E19"/>
    <mergeCell ref="A22:I22"/>
    <mergeCell ref="A10:E10"/>
    <mergeCell ref="A16:E16"/>
  </mergeCells>
  <pageMargins left="0.98425196850393704" right="0.39370078740157483" top="1.1811023622047245" bottom="0.59055118110236227" header="0.15748031496062992" footer="0.15748031496062992"/>
  <pageSetup paperSize="9" firstPageNumber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26"/>
  <sheetViews>
    <sheetView showGridLines="0" view="pageBreakPreview" zoomScaleSheetLayoutView="100" workbookViewId="0">
      <selection activeCell="A3" sqref="A3"/>
    </sheetView>
  </sheetViews>
  <sheetFormatPr defaultRowHeight="12.75"/>
  <cols>
    <col min="1" max="1" width="34" style="1" customWidth="1"/>
    <col min="2" max="2" width="10.7109375" style="1" bestFit="1" customWidth="1"/>
    <col min="3" max="3" width="10.85546875" style="1" bestFit="1" customWidth="1"/>
    <col min="4" max="5" width="10.7109375" style="1" bestFit="1" customWidth="1"/>
    <col min="6" max="6" width="10.85546875" style="1" bestFit="1" customWidth="1"/>
    <col min="7" max="8" width="10.7109375" style="1" bestFit="1" customWidth="1"/>
    <col min="9" max="9" width="10.85546875" style="1" bestFit="1" customWidth="1"/>
    <col min="10" max="11" width="10.7109375" style="1" bestFit="1" customWidth="1"/>
    <col min="12" max="12" width="10.85546875" style="1" bestFit="1" customWidth="1"/>
    <col min="13" max="13" width="11.140625" style="1" bestFit="1" customWidth="1"/>
    <col min="14" max="16384" width="9.140625" style="1"/>
  </cols>
  <sheetData>
    <row r="1" spans="1:13">
      <c r="A1" s="16"/>
      <c r="B1" s="16"/>
      <c r="C1" s="16"/>
      <c r="D1" s="16"/>
      <c r="E1" s="16"/>
      <c r="F1" s="16"/>
      <c r="G1" s="16"/>
      <c r="H1" s="16"/>
      <c r="I1" s="8"/>
      <c r="J1" s="8"/>
      <c r="K1" s="7"/>
      <c r="L1" s="7"/>
      <c r="M1" s="7" t="s">
        <v>190</v>
      </c>
    </row>
    <row r="2" spans="1:13" ht="15.75">
      <c r="A2" s="143" t="s">
        <v>31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ht="15.75">
      <c r="A3" s="34"/>
      <c r="B3" s="152" t="s">
        <v>186</v>
      </c>
      <c r="C3" s="152"/>
      <c r="D3" s="152"/>
      <c r="E3" s="152"/>
      <c r="F3" s="152"/>
      <c r="G3" s="152"/>
      <c r="H3" s="152"/>
      <c r="I3" s="34"/>
      <c r="J3" s="34"/>
      <c r="K3" s="34"/>
      <c r="L3" s="34"/>
      <c r="M3" s="34"/>
    </row>
    <row r="4" spans="1:13">
      <c r="A4" s="48"/>
      <c r="B4" s="144" t="s">
        <v>29</v>
      </c>
      <c r="C4" s="144"/>
      <c r="D4" s="144"/>
      <c r="E4" s="144"/>
      <c r="F4" s="144"/>
      <c r="G4" s="144"/>
      <c r="H4" s="144"/>
      <c r="I4" s="48"/>
      <c r="J4" s="48"/>
      <c r="K4" s="48"/>
      <c r="L4" s="48"/>
      <c r="M4" s="48"/>
    </row>
    <row r="5" spans="1:13">
      <c r="A5" s="29"/>
      <c r="B5" s="16"/>
      <c r="C5" s="16"/>
      <c r="D5" s="16"/>
      <c r="E5" s="16"/>
      <c r="F5" s="16"/>
      <c r="G5" s="16"/>
      <c r="H5" s="16"/>
      <c r="I5" s="8"/>
      <c r="J5" s="8"/>
      <c r="K5" s="8"/>
      <c r="L5" s="8"/>
      <c r="M5" s="8"/>
    </row>
    <row r="6" spans="1:13" ht="12.75" customHeight="1">
      <c r="A6" s="153" t="s">
        <v>2</v>
      </c>
      <c r="B6" s="131" t="s">
        <v>16</v>
      </c>
      <c r="C6" s="132"/>
      <c r="D6" s="132"/>
      <c r="E6" s="132"/>
      <c r="F6" s="132"/>
      <c r="G6" s="132"/>
      <c r="H6" s="132"/>
      <c r="I6" s="132"/>
      <c r="J6" s="156"/>
      <c r="K6" s="156"/>
      <c r="L6" s="156"/>
      <c r="M6" s="134"/>
    </row>
    <row r="7" spans="1:13">
      <c r="A7" s="154"/>
      <c r="B7" s="44"/>
      <c r="C7" s="51" t="s">
        <v>32</v>
      </c>
      <c r="D7" s="43"/>
      <c r="E7" s="44"/>
      <c r="F7" s="51" t="s">
        <v>33</v>
      </c>
      <c r="G7" s="43"/>
      <c r="H7" s="44"/>
      <c r="I7" s="51" t="s">
        <v>36</v>
      </c>
      <c r="J7" s="43"/>
      <c r="K7" s="30"/>
      <c r="L7" s="51" t="s">
        <v>37</v>
      </c>
      <c r="M7" s="31"/>
    </row>
    <row r="8" spans="1:13" ht="25.5">
      <c r="A8" s="155"/>
      <c r="B8" s="9" t="s">
        <v>17</v>
      </c>
      <c r="C8" s="9" t="s">
        <v>18</v>
      </c>
      <c r="D8" s="9" t="s">
        <v>19</v>
      </c>
      <c r="E8" s="9" t="s">
        <v>17</v>
      </c>
      <c r="F8" s="9" t="s">
        <v>18</v>
      </c>
      <c r="G8" s="9" t="s">
        <v>19</v>
      </c>
      <c r="H8" s="9" t="s">
        <v>17</v>
      </c>
      <c r="I8" s="9" t="s">
        <v>18</v>
      </c>
      <c r="J8" s="9" t="s">
        <v>19</v>
      </c>
      <c r="K8" s="9" t="s">
        <v>17</v>
      </c>
      <c r="L8" s="9" t="s">
        <v>18</v>
      </c>
      <c r="M8" s="9" t="s">
        <v>19</v>
      </c>
    </row>
    <row r="9" spans="1:13">
      <c r="A9" s="3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</row>
    <row r="10" spans="1:13">
      <c r="A10" s="35" t="s">
        <v>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3">
      <c r="A11" s="149" t="s">
        <v>98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1"/>
    </row>
    <row r="12" spans="1:13" ht="38.25">
      <c r="A12" s="55" t="s">
        <v>99</v>
      </c>
      <c r="B12" s="37"/>
      <c r="C12" s="37" t="s">
        <v>82</v>
      </c>
      <c r="D12" s="37"/>
      <c r="E12" s="37"/>
      <c r="F12" s="37">
        <v>1</v>
      </c>
      <c r="G12" s="37"/>
      <c r="H12" s="37"/>
      <c r="I12" s="37">
        <v>1</v>
      </c>
      <c r="J12" s="37"/>
      <c r="K12" s="37"/>
      <c r="L12" s="37">
        <v>1</v>
      </c>
      <c r="M12" s="37"/>
    </row>
    <row r="13" spans="1:13" ht="38.25">
      <c r="A13" s="55" t="s">
        <v>101</v>
      </c>
      <c r="B13" s="37"/>
      <c r="C13" s="37">
        <v>1</v>
      </c>
      <c r="D13" s="37"/>
      <c r="E13" s="37"/>
      <c r="F13" s="37">
        <v>1</v>
      </c>
      <c r="G13" s="37"/>
      <c r="H13" s="37"/>
      <c r="I13" s="37">
        <v>1</v>
      </c>
      <c r="J13" s="37"/>
      <c r="K13" s="37"/>
      <c r="L13" s="37">
        <v>1</v>
      </c>
      <c r="M13" s="37"/>
    </row>
    <row r="14" spans="1:13" ht="38.25">
      <c r="A14" s="55" t="s">
        <v>102</v>
      </c>
      <c r="B14" s="37"/>
      <c r="C14" s="37">
        <v>1</v>
      </c>
      <c r="D14" s="37"/>
      <c r="E14" s="37"/>
      <c r="F14" s="37">
        <v>1</v>
      </c>
      <c r="G14" s="37"/>
      <c r="H14" s="37"/>
      <c r="I14" s="37">
        <v>1</v>
      </c>
      <c r="J14" s="37"/>
      <c r="K14" s="37"/>
      <c r="L14" s="37">
        <v>1</v>
      </c>
      <c r="M14" s="37"/>
    </row>
    <row r="15" spans="1:13" ht="38.25">
      <c r="A15" s="55" t="s">
        <v>103</v>
      </c>
      <c r="B15" s="37"/>
      <c r="C15" s="37">
        <v>1</v>
      </c>
      <c r="D15" s="37"/>
      <c r="E15" s="37"/>
      <c r="F15" s="37">
        <v>1</v>
      </c>
      <c r="G15" s="37"/>
      <c r="H15" s="37"/>
      <c r="I15" s="37">
        <v>1</v>
      </c>
      <c r="J15" s="37"/>
      <c r="K15" s="37"/>
      <c r="L15" s="37">
        <v>1</v>
      </c>
      <c r="M15" s="37"/>
    </row>
    <row r="16" spans="1:13" ht="38.25">
      <c r="A16" s="55" t="s">
        <v>104</v>
      </c>
      <c r="B16" s="37"/>
      <c r="C16" s="37">
        <v>1</v>
      </c>
      <c r="D16" s="37"/>
      <c r="E16" s="37"/>
      <c r="F16" s="37">
        <v>1</v>
      </c>
      <c r="G16" s="37"/>
      <c r="H16" s="37"/>
      <c r="I16" s="37">
        <v>1</v>
      </c>
      <c r="J16" s="37"/>
      <c r="K16" s="37"/>
      <c r="L16" s="37">
        <v>1</v>
      </c>
      <c r="M16" s="37"/>
    </row>
    <row r="17" spans="1:13" ht="38.25">
      <c r="A17" s="55" t="s">
        <v>105</v>
      </c>
      <c r="B17" s="37"/>
      <c r="C17" s="37">
        <v>1</v>
      </c>
      <c r="D17" s="37"/>
      <c r="E17" s="37"/>
      <c r="F17" s="37">
        <v>1</v>
      </c>
      <c r="G17" s="37"/>
      <c r="H17" s="37"/>
      <c r="I17" s="37">
        <v>1</v>
      </c>
      <c r="J17" s="37"/>
      <c r="K17" s="37"/>
      <c r="L17" s="37">
        <v>1</v>
      </c>
      <c r="M17" s="37"/>
    </row>
    <row r="18" spans="1:13" ht="38.25">
      <c r="A18" s="55" t="s">
        <v>106</v>
      </c>
      <c r="B18" s="37"/>
      <c r="C18" s="37">
        <v>1</v>
      </c>
      <c r="D18" s="37"/>
      <c r="E18" s="37"/>
      <c r="F18" s="37">
        <v>1</v>
      </c>
      <c r="G18" s="37"/>
      <c r="H18" s="37"/>
      <c r="I18" s="37">
        <v>1</v>
      </c>
      <c r="J18" s="37"/>
      <c r="K18" s="37"/>
      <c r="L18" s="37">
        <v>1</v>
      </c>
      <c r="M18" s="37"/>
    </row>
    <row r="19" spans="1:13" ht="38.25">
      <c r="A19" s="55" t="s">
        <v>107</v>
      </c>
      <c r="B19" s="37"/>
      <c r="C19" s="37">
        <v>1</v>
      </c>
      <c r="D19" s="37"/>
      <c r="E19" s="37"/>
      <c r="F19" s="37">
        <v>1</v>
      </c>
      <c r="G19" s="37"/>
      <c r="H19" s="37"/>
      <c r="I19" s="37">
        <v>1</v>
      </c>
      <c r="J19" s="37"/>
      <c r="K19" s="37"/>
      <c r="L19" s="37">
        <v>1</v>
      </c>
      <c r="M19" s="37"/>
    </row>
    <row r="20" spans="1:13" ht="38.25">
      <c r="A20" s="55" t="s">
        <v>108</v>
      </c>
      <c r="B20" s="37"/>
      <c r="C20" s="37">
        <v>1</v>
      </c>
      <c r="D20" s="37"/>
      <c r="E20" s="37"/>
      <c r="F20" s="37" t="s">
        <v>82</v>
      </c>
      <c r="G20" s="37"/>
      <c r="H20" s="37"/>
      <c r="I20" s="37" t="s">
        <v>82</v>
      </c>
      <c r="J20" s="37"/>
      <c r="K20" s="37"/>
      <c r="L20" s="37" t="s">
        <v>82</v>
      </c>
      <c r="M20" s="37"/>
    </row>
    <row r="21" spans="1:13" ht="38.25">
      <c r="A21" s="55" t="s">
        <v>109</v>
      </c>
      <c r="B21" s="37"/>
      <c r="C21" s="37">
        <v>1</v>
      </c>
      <c r="D21" s="37"/>
      <c r="E21" s="37"/>
      <c r="F21" s="37">
        <v>1</v>
      </c>
      <c r="G21" s="37"/>
      <c r="H21" s="37"/>
      <c r="I21" s="37">
        <v>1</v>
      </c>
      <c r="J21" s="37"/>
      <c r="K21" s="37"/>
      <c r="L21" s="37">
        <v>1</v>
      </c>
      <c r="M21" s="37"/>
    </row>
    <row r="22" spans="1:13" ht="38.25">
      <c r="A22" s="55" t="s">
        <v>110</v>
      </c>
      <c r="B22" s="37"/>
      <c r="C22" s="37">
        <v>1</v>
      </c>
      <c r="D22" s="37"/>
      <c r="E22" s="37"/>
      <c r="F22" s="37">
        <v>1</v>
      </c>
      <c r="G22" s="37"/>
      <c r="H22" s="37"/>
      <c r="I22" s="37">
        <v>1</v>
      </c>
      <c r="J22" s="37"/>
      <c r="K22" s="37"/>
      <c r="L22" s="37">
        <v>1</v>
      </c>
      <c r="M22" s="37"/>
    </row>
    <row r="23" spans="1:13" ht="38.25">
      <c r="A23" s="55" t="s">
        <v>111</v>
      </c>
      <c r="B23" s="37"/>
      <c r="C23" s="37">
        <v>1</v>
      </c>
      <c r="D23" s="37"/>
      <c r="E23" s="37"/>
      <c r="F23" s="37">
        <v>1</v>
      </c>
      <c r="G23" s="37"/>
      <c r="H23" s="37"/>
      <c r="I23" s="37">
        <v>1</v>
      </c>
      <c r="J23" s="37"/>
      <c r="K23" s="37"/>
      <c r="L23" s="37">
        <v>1</v>
      </c>
      <c r="M23" s="37"/>
    </row>
    <row r="24" spans="1:13" ht="38.25">
      <c r="A24" s="55" t="s">
        <v>112</v>
      </c>
      <c r="B24" s="37"/>
      <c r="C24" s="37">
        <v>1</v>
      </c>
      <c r="D24" s="37"/>
      <c r="E24" s="37"/>
      <c r="F24" s="37">
        <v>1</v>
      </c>
      <c r="G24" s="37"/>
      <c r="H24" s="37"/>
      <c r="I24" s="37">
        <v>1</v>
      </c>
      <c r="J24" s="37"/>
      <c r="K24" s="37"/>
      <c r="L24" s="37">
        <v>1</v>
      </c>
      <c r="M24" s="37"/>
    </row>
    <row r="25" spans="1:13" ht="38.25">
      <c r="A25" s="55" t="s">
        <v>113</v>
      </c>
      <c r="B25" s="37"/>
      <c r="C25" s="37">
        <v>1</v>
      </c>
      <c r="D25" s="37"/>
      <c r="E25" s="37"/>
      <c r="F25" s="37">
        <v>1</v>
      </c>
      <c r="G25" s="37"/>
      <c r="H25" s="37"/>
      <c r="I25" s="37">
        <v>1</v>
      </c>
      <c r="J25" s="37"/>
      <c r="K25" s="37"/>
      <c r="L25" s="37">
        <v>1</v>
      </c>
      <c r="M25" s="37"/>
    </row>
    <row r="26" spans="1:13" ht="38.25">
      <c r="A26" s="55" t="s">
        <v>114</v>
      </c>
      <c r="B26" s="37"/>
      <c r="C26" s="37">
        <v>1</v>
      </c>
      <c r="D26" s="37"/>
      <c r="E26" s="37"/>
      <c r="F26" s="37">
        <v>1</v>
      </c>
      <c r="G26" s="37"/>
      <c r="H26" s="37"/>
      <c r="I26" s="37">
        <v>1</v>
      </c>
      <c r="J26" s="37"/>
      <c r="K26" s="37"/>
      <c r="L26" s="37">
        <v>1</v>
      </c>
      <c r="M26" s="37"/>
    </row>
    <row r="27" spans="1:13" ht="38.25">
      <c r="A27" s="55" t="s">
        <v>115</v>
      </c>
      <c r="B27" s="37"/>
      <c r="C27" s="37">
        <v>1</v>
      </c>
      <c r="D27" s="37"/>
      <c r="E27" s="37"/>
      <c r="F27" s="37">
        <v>2</v>
      </c>
      <c r="G27" s="37"/>
      <c r="H27" s="37"/>
      <c r="I27" s="37">
        <v>2</v>
      </c>
      <c r="J27" s="37"/>
      <c r="K27" s="37"/>
      <c r="L27" s="37">
        <v>2</v>
      </c>
      <c r="M27" s="37"/>
    </row>
    <row r="28" spans="1:13" ht="38.25">
      <c r="A28" s="55" t="s">
        <v>116</v>
      </c>
      <c r="B28" s="37">
        <v>1</v>
      </c>
      <c r="C28" s="37">
        <v>1</v>
      </c>
      <c r="D28" s="37"/>
      <c r="E28" s="37"/>
      <c r="F28" s="37">
        <v>2</v>
      </c>
      <c r="G28" s="37"/>
      <c r="H28" s="37"/>
      <c r="I28" s="37">
        <v>2</v>
      </c>
      <c r="J28" s="37"/>
      <c r="K28" s="37"/>
      <c r="L28" s="37">
        <v>2</v>
      </c>
      <c r="M28" s="37"/>
    </row>
    <row r="29" spans="1:13" ht="38.25">
      <c r="A29" s="55" t="s">
        <v>117</v>
      </c>
      <c r="B29" s="37">
        <v>1</v>
      </c>
      <c r="C29" s="37">
        <v>1</v>
      </c>
      <c r="D29" s="37"/>
      <c r="E29" s="37"/>
      <c r="F29" s="37">
        <v>2</v>
      </c>
      <c r="G29" s="37"/>
      <c r="H29" s="37"/>
      <c r="I29" s="37">
        <v>2</v>
      </c>
      <c r="J29" s="37"/>
      <c r="K29" s="37"/>
      <c r="L29" s="37">
        <v>2</v>
      </c>
      <c r="M29" s="37"/>
    </row>
    <row r="30" spans="1:13" ht="29.25" customHeight="1">
      <c r="A30" s="55" t="s">
        <v>149</v>
      </c>
      <c r="B30" s="37">
        <v>1</v>
      </c>
      <c r="C30" s="37"/>
      <c r="D30" s="37"/>
      <c r="E30" s="37"/>
      <c r="F30" s="37">
        <v>1</v>
      </c>
      <c r="G30" s="37"/>
      <c r="H30" s="37"/>
      <c r="I30" s="37">
        <v>1</v>
      </c>
      <c r="J30" s="37"/>
      <c r="K30" s="37"/>
      <c r="L30" s="37">
        <v>1</v>
      </c>
      <c r="M30" s="37"/>
    </row>
    <row r="31" spans="1:13" ht="38.25">
      <c r="A31" s="55" t="s">
        <v>118</v>
      </c>
      <c r="B31" s="37"/>
      <c r="C31" s="37">
        <v>1</v>
      </c>
      <c r="D31" s="37"/>
      <c r="E31" s="37"/>
      <c r="F31" s="37">
        <v>1</v>
      </c>
      <c r="G31" s="37"/>
      <c r="H31" s="37"/>
      <c r="I31" s="37">
        <v>1</v>
      </c>
      <c r="J31" s="37"/>
      <c r="K31" s="37"/>
      <c r="L31" s="37">
        <v>1</v>
      </c>
      <c r="M31" s="37"/>
    </row>
    <row r="32" spans="1:13" ht="38.25">
      <c r="A32" s="55" t="s">
        <v>119</v>
      </c>
      <c r="B32" s="37"/>
      <c r="C32" s="37">
        <v>1</v>
      </c>
      <c r="D32" s="37"/>
      <c r="E32" s="37"/>
      <c r="F32" s="37">
        <v>1</v>
      </c>
      <c r="G32" s="37"/>
      <c r="H32" s="37"/>
      <c r="I32" s="37">
        <v>1</v>
      </c>
      <c r="J32" s="37"/>
      <c r="K32" s="37"/>
      <c r="L32" s="37">
        <v>1</v>
      </c>
      <c r="M32" s="37"/>
    </row>
    <row r="33" spans="1:13" ht="38.25">
      <c r="A33" s="55" t="s">
        <v>120</v>
      </c>
      <c r="B33" s="37"/>
      <c r="C33" s="37">
        <v>1</v>
      </c>
      <c r="D33" s="37"/>
      <c r="E33" s="37"/>
      <c r="F33" s="37">
        <v>1</v>
      </c>
      <c r="G33" s="37"/>
      <c r="H33" s="37"/>
      <c r="I33" s="37">
        <v>1</v>
      </c>
      <c r="J33" s="37"/>
      <c r="K33" s="37"/>
      <c r="L33" s="37">
        <v>1</v>
      </c>
      <c r="M33" s="37"/>
    </row>
    <row r="34" spans="1:13" ht="38.25">
      <c r="A34" s="55" t="s">
        <v>121</v>
      </c>
      <c r="B34" s="37"/>
      <c r="C34" s="37">
        <v>1</v>
      </c>
      <c r="D34" s="37"/>
      <c r="E34" s="37"/>
      <c r="F34" s="37">
        <v>1</v>
      </c>
      <c r="G34" s="37"/>
      <c r="H34" s="37"/>
      <c r="I34" s="37">
        <v>1</v>
      </c>
      <c r="J34" s="37"/>
      <c r="K34" s="37"/>
      <c r="L34" s="37">
        <v>1</v>
      </c>
      <c r="M34" s="37"/>
    </row>
    <row r="35" spans="1:13" ht="38.25">
      <c r="A35" s="55" t="s">
        <v>122</v>
      </c>
      <c r="B35" s="37"/>
      <c r="C35" s="37">
        <v>1</v>
      </c>
      <c r="D35" s="37"/>
      <c r="E35" s="37"/>
      <c r="F35" s="37">
        <v>1</v>
      </c>
      <c r="G35" s="37"/>
      <c r="H35" s="37"/>
      <c r="I35" s="37">
        <v>1</v>
      </c>
      <c r="J35" s="37"/>
      <c r="K35" s="37"/>
      <c r="L35" s="37">
        <v>1</v>
      </c>
      <c r="M35" s="37"/>
    </row>
    <row r="36" spans="1:13" ht="38.25">
      <c r="A36" s="55" t="s">
        <v>123</v>
      </c>
      <c r="B36" s="37"/>
      <c r="C36" s="37">
        <v>1</v>
      </c>
      <c r="D36" s="37"/>
      <c r="E36" s="37"/>
      <c r="F36" s="37">
        <v>1</v>
      </c>
      <c r="G36" s="37"/>
      <c r="H36" s="37"/>
      <c r="I36" s="37">
        <v>1</v>
      </c>
      <c r="J36" s="37"/>
      <c r="K36" s="37"/>
      <c r="L36" s="37">
        <v>1</v>
      </c>
      <c r="M36" s="37"/>
    </row>
    <row r="37" spans="1:13" ht="38.25" hidden="1">
      <c r="A37" s="55" t="s">
        <v>124</v>
      </c>
      <c r="B37" s="37"/>
      <c r="C37" s="37">
        <v>1</v>
      </c>
      <c r="D37" s="37"/>
      <c r="E37" s="37"/>
      <c r="F37" s="37">
        <v>1</v>
      </c>
      <c r="G37" s="37"/>
      <c r="H37" s="37"/>
      <c r="I37" s="37">
        <v>1</v>
      </c>
      <c r="J37" s="37"/>
      <c r="K37" s="37"/>
      <c r="L37" s="37">
        <v>1</v>
      </c>
      <c r="M37" s="37"/>
    </row>
    <row r="38" spans="1:13" ht="38.25">
      <c r="A38" s="55" t="s">
        <v>125</v>
      </c>
      <c r="B38" s="37"/>
      <c r="C38" s="37">
        <v>1</v>
      </c>
      <c r="D38" s="37"/>
      <c r="E38" s="37"/>
      <c r="F38" s="37">
        <v>1</v>
      </c>
      <c r="G38" s="37"/>
      <c r="H38" s="37"/>
      <c r="I38" s="37">
        <v>1</v>
      </c>
      <c r="J38" s="37"/>
      <c r="K38" s="37"/>
      <c r="L38" s="37">
        <v>1</v>
      </c>
      <c r="M38" s="37"/>
    </row>
    <row r="39" spans="1:13" ht="38.25">
      <c r="A39" s="55" t="s">
        <v>126</v>
      </c>
      <c r="B39" s="37"/>
      <c r="C39" s="37">
        <v>1</v>
      </c>
      <c r="D39" s="37"/>
      <c r="E39" s="37"/>
      <c r="F39" s="37">
        <v>1</v>
      </c>
      <c r="G39" s="37"/>
      <c r="H39" s="37"/>
      <c r="I39" s="37">
        <v>1</v>
      </c>
      <c r="J39" s="37"/>
      <c r="K39" s="37"/>
      <c r="L39" s="37">
        <v>1</v>
      </c>
      <c r="M39" s="37"/>
    </row>
    <row r="40" spans="1:13" ht="38.25">
      <c r="A40" s="55" t="s">
        <v>127</v>
      </c>
      <c r="B40" s="37"/>
      <c r="C40" s="37">
        <v>1</v>
      </c>
      <c r="D40" s="37"/>
      <c r="E40" s="37"/>
      <c r="F40" s="37">
        <v>1</v>
      </c>
      <c r="G40" s="37"/>
      <c r="H40" s="37"/>
      <c r="I40" s="37">
        <v>1</v>
      </c>
      <c r="J40" s="37"/>
      <c r="K40" s="37"/>
      <c r="L40" s="37">
        <v>1</v>
      </c>
      <c r="M40" s="37"/>
    </row>
    <row r="41" spans="1:13" ht="38.25">
      <c r="A41" s="55" t="s">
        <v>128</v>
      </c>
      <c r="B41" s="37"/>
      <c r="C41" s="37">
        <v>1</v>
      </c>
      <c r="D41" s="37"/>
      <c r="E41" s="37"/>
      <c r="F41" s="37">
        <v>1</v>
      </c>
      <c r="G41" s="37"/>
      <c r="H41" s="37"/>
      <c r="I41" s="37">
        <v>1</v>
      </c>
      <c r="J41" s="37"/>
      <c r="K41" s="37"/>
      <c r="L41" s="37">
        <v>1</v>
      </c>
      <c r="M41" s="37"/>
    </row>
    <row r="42" spans="1:13" ht="38.25">
      <c r="A42" s="55" t="s">
        <v>129</v>
      </c>
      <c r="B42" s="37"/>
      <c r="C42" s="37">
        <v>1</v>
      </c>
      <c r="D42" s="37"/>
      <c r="E42" s="37"/>
      <c r="F42" s="37">
        <v>1</v>
      </c>
      <c r="G42" s="37"/>
      <c r="H42" s="37"/>
      <c r="I42" s="37">
        <v>1</v>
      </c>
      <c r="J42" s="37"/>
      <c r="K42" s="37"/>
      <c r="L42" s="37">
        <v>1</v>
      </c>
      <c r="M42" s="37"/>
    </row>
    <row r="43" spans="1:13" ht="38.25">
      <c r="A43" s="55" t="s">
        <v>130</v>
      </c>
      <c r="B43" s="37"/>
      <c r="C43" s="37">
        <v>1</v>
      </c>
      <c r="D43" s="37"/>
      <c r="E43" s="37"/>
      <c r="F43" s="37">
        <v>1</v>
      </c>
      <c r="G43" s="37"/>
      <c r="H43" s="37"/>
      <c r="I43" s="37">
        <v>1</v>
      </c>
      <c r="J43" s="37"/>
      <c r="K43" s="37"/>
      <c r="L43" s="37">
        <v>1</v>
      </c>
      <c r="M43" s="37"/>
    </row>
    <row r="44" spans="1:13" ht="38.25">
      <c r="A44" s="55" t="s">
        <v>131</v>
      </c>
      <c r="B44" s="37"/>
      <c r="C44" s="37">
        <v>1</v>
      </c>
      <c r="D44" s="37"/>
      <c r="E44" s="37"/>
      <c r="F44" s="37">
        <v>1</v>
      </c>
      <c r="G44" s="37"/>
      <c r="H44" s="37"/>
      <c r="I44" s="37">
        <v>1</v>
      </c>
      <c r="J44" s="37"/>
      <c r="K44" s="37"/>
      <c r="L44" s="37">
        <v>1</v>
      </c>
      <c r="M44" s="37"/>
    </row>
    <row r="45" spans="1:13" ht="38.25">
      <c r="A45" s="55" t="s">
        <v>132</v>
      </c>
      <c r="B45" s="37"/>
      <c r="C45" s="37">
        <v>1</v>
      </c>
      <c r="D45" s="37"/>
      <c r="E45" s="37"/>
      <c r="F45" s="37">
        <v>1</v>
      </c>
      <c r="G45" s="37"/>
      <c r="H45" s="37"/>
      <c r="I45" s="37">
        <v>1</v>
      </c>
      <c r="J45" s="37"/>
      <c r="K45" s="37"/>
      <c r="L45" s="37">
        <v>1</v>
      </c>
      <c r="M45" s="37"/>
    </row>
    <row r="46" spans="1:13" ht="38.25">
      <c r="A46" s="55" t="s">
        <v>133</v>
      </c>
      <c r="B46" s="37"/>
      <c r="C46" s="37">
        <v>1</v>
      </c>
      <c r="D46" s="37"/>
      <c r="E46" s="37"/>
      <c r="F46" s="37">
        <v>1</v>
      </c>
      <c r="G46" s="37"/>
      <c r="H46" s="37"/>
      <c r="I46" s="37">
        <v>1</v>
      </c>
      <c r="J46" s="37"/>
      <c r="K46" s="37"/>
      <c r="L46" s="37">
        <v>1</v>
      </c>
      <c r="M46" s="37"/>
    </row>
    <row r="47" spans="1:13" ht="38.25">
      <c r="A47" s="55" t="s">
        <v>134</v>
      </c>
      <c r="B47" s="37"/>
      <c r="C47" s="37">
        <v>1</v>
      </c>
      <c r="D47" s="37"/>
      <c r="E47" s="37"/>
      <c r="F47" s="37">
        <v>1</v>
      </c>
      <c r="G47" s="37"/>
      <c r="H47" s="37"/>
      <c r="I47" s="37">
        <v>1</v>
      </c>
      <c r="J47" s="37"/>
      <c r="K47" s="37"/>
      <c r="L47" s="37">
        <v>1</v>
      </c>
      <c r="M47" s="37"/>
    </row>
    <row r="48" spans="1:13" ht="38.25">
      <c r="A48" s="55" t="s">
        <v>135</v>
      </c>
      <c r="B48" s="37"/>
      <c r="C48" s="37">
        <v>1</v>
      </c>
      <c r="D48" s="37"/>
      <c r="E48" s="37"/>
      <c r="F48" s="37">
        <v>1</v>
      </c>
      <c r="G48" s="37"/>
      <c r="H48" s="37"/>
      <c r="I48" s="37">
        <v>1</v>
      </c>
      <c r="J48" s="37"/>
      <c r="K48" s="37"/>
      <c r="L48" s="37">
        <v>1</v>
      </c>
      <c r="M48" s="37"/>
    </row>
    <row r="49" spans="1:13" ht="38.25">
      <c r="A49" s="55" t="s">
        <v>136</v>
      </c>
      <c r="B49" s="37"/>
      <c r="C49" s="37">
        <v>1</v>
      </c>
      <c r="D49" s="37"/>
      <c r="E49" s="37"/>
      <c r="F49" s="37">
        <v>1</v>
      </c>
      <c r="G49" s="37"/>
      <c r="H49" s="37"/>
      <c r="I49" s="37">
        <v>1</v>
      </c>
      <c r="J49" s="37"/>
      <c r="K49" s="37"/>
      <c r="L49" s="37">
        <v>1</v>
      </c>
      <c r="M49" s="37"/>
    </row>
    <row r="50" spans="1:13" ht="38.25">
      <c r="A50" s="55" t="s">
        <v>137</v>
      </c>
      <c r="B50" s="37"/>
      <c r="C50" s="37">
        <v>1</v>
      </c>
      <c r="D50" s="37"/>
      <c r="E50" s="37"/>
      <c r="F50" s="37" t="s">
        <v>82</v>
      </c>
      <c r="G50" s="37"/>
      <c r="H50" s="37"/>
      <c r="I50" s="37" t="s">
        <v>82</v>
      </c>
      <c r="J50" s="37"/>
      <c r="K50" s="37"/>
      <c r="L50" s="37" t="s">
        <v>82</v>
      </c>
      <c r="M50" s="37"/>
    </row>
    <row r="51" spans="1:13">
      <c r="A51" s="149" t="s">
        <v>138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1"/>
    </row>
    <row r="52" spans="1:13" ht="38.25">
      <c r="A52" s="55" t="s">
        <v>139</v>
      </c>
      <c r="B52" s="37"/>
      <c r="C52" s="37">
        <v>1</v>
      </c>
      <c r="D52" s="37"/>
      <c r="E52" s="37"/>
      <c r="F52" s="37">
        <v>1</v>
      </c>
      <c r="G52" s="37"/>
      <c r="H52" s="37"/>
      <c r="I52" s="37">
        <v>1</v>
      </c>
      <c r="J52" s="37"/>
      <c r="K52" s="37"/>
      <c r="L52" s="37">
        <v>1</v>
      </c>
      <c r="M52" s="37"/>
    </row>
    <row r="53" spans="1:13" ht="38.25">
      <c r="A53" s="55" t="s">
        <v>140</v>
      </c>
      <c r="B53" s="37"/>
      <c r="C53" s="37">
        <v>1</v>
      </c>
      <c r="D53" s="37"/>
      <c r="E53" s="37"/>
      <c r="F53" s="37">
        <v>1</v>
      </c>
      <c r="G53" s="37"/>
      <c r="H53" s="37"/>
      <c r="I53" s="37">
        <v>1</v>
      </c>
      <c r="J53" s="37"/>
      <c r="K53" s="37"/>
      <c r="L53" s="37">
        <v>1</v>
      </c>
      <c r="M53" s="37"/>
    </row>
    <row r="54" spans="1:13" ht="38.25">
      <c r="A54" s="55" t="s">
        <v>141</v>
      </c>
      <c r="B54" s="37"/>
      <c r="C54" s="37">
        <v>1</v>
      </c>
      <c r="D54" s="37"/>
      <c r="E54" s="37"/>
      <c r="F54" s="37">
        <v>1</v>
      </c>
      <c r="G54" s="37"/>
      <c r="H54" s="37"/>
      <c r="I54" s="37">
        <v>1</v>
      </c>
      <c r="J54" s="37"/>
      <c r="K54" s="37"/>
      <c r="L54" s="37">
        <v>1</v>
      </c>
      <c r="M54" s="37"/>
    </row>
    <row r="55" spans="1:13" ht="38.25">
      <c r="A55" s="55" t="s">
        <v>142</v>
      </c>
      <c r="B55" s="37"/>
      <c r="C55" s="37">
        <v>1</v>
      </c>
      <c r="D55" s="37"/>
      <c r="E55" s="37"/>
      <c r="F55" s="37">
        <v>1</v>
      </c>
      <c r="G55" s="37"/>
      <c r="H55" s="37"/>
      <c r="I55" s="37">
        <v>1</v>
      </c>
      <c r="J55" s="37"/>
      <c r="K55" s="37"/>
      <c r="L55" s="37">
        <v>1</v>
      </c>
      <c r="M55" s="37"/>
    </row>
    <row r="56" spans="1:13" ht="38.25">
      <c r="A56" s="55" t="s">
        <v>143</v>
      </c>
      <c r="B56" s="37"/>
      <c r="C56" s="37">
        <v>1</v>
      </c>
      <c r="D56" s="37"/>
      <c r="E56" s="37"/>
      <c r="F56" s="37">
        <v>1</v>
      </c>
      <c r="G56" s="37"/>
      <c r="H56" s="37"/>
      <c r="I56" s="37">
        <v>1</v>
      </c>
      <c r="J56" s="37"/>
      <c r="K56" s="37"/>
      <c r="L56" s="37">
        <v>1</v>
      </c>
      <c r="M56" s="37"/>
    </row>
    <row r="57" spans="1:13" ht="38.25">
      <c r="A57" s="55" t="s">
        <v>144</v>
      </c>
      <c r="B57" s="37"/>
      <c r="C57" s="37">
        <v>1</v>
      </c>
      <c r="D57" s="37"/>
      <c r="E57" s="37"/>
      <c r="F57" s="37">
        <v>1</v>
      </c>
      <c r="G57" s="37"/>
      <c r="H57" s="37"/>
      <c r="I57" s="37">
        <v>1</v>
      </c>
      <c r="J57" s="37"/>
      <c r="K57" s="37"/>
      <c r="L57" s="37">
        <v>1</v>
      </c>
      <c r="M57" s="37"/>
    </row>
    <row r="58" spans="1:13" ht="38.25">
      <c r="A58" s="55" t="s">
        <v>145</v>
      </c>
      <c r="B58" s="37"/>
      <c r="C58" s="37">
        <v>1</v>
      </c>
      <c r="D58" s="37"/>
      <c r="E58" s="37"/>
      <c r="F58" s="37">
        <v>1</v>
      </c>
      <c r="G58" s="37"/>
      <c r="H58" s="37"/>
      <c r="I58" s="37">
        <v>1</v>
      </c>
      <c r="J58" s="37"/>
      <c r="K58" s="37"/>
      <c r="L58" s="37">
        <v>1</v>
      </c>
      <c r="M58" s="37"/>
    </row>
    <row r="59" spans="1:13" ht="38.25">
      <c r="A59" s="55" t="s">
        <v>146</v>
      </c>
      <c r="B59" s="37"/>
      <c r="C59" s="37">
        <v>1</v>
      </c>
      <c r="D59" s="37"/>
      <c r="E59" s="37"/>
      <c r="F59" s="37">
        <v>1</v>
      </c>
      <c r="G59" s="37"/>
      <c r="H59" s="37"/>
      <c r="I59" s="37">
        <v>1</v>
      </c>
      <c r="J59" s="37"/>
      <c r="K59" s="37"/>
      <c r="L59" s="37">
        <v>1</v>
      </c>
      <c r="M59" s="37"/>
    </row>
    <row r="60" spans="1:13">
      <c r="A60" s="35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  <row r="61" spans="1:13">
      <c r="A61" s="35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</row>
    <row r="62" spans="1:13" s="60" customFormat="1">
      <c r="A62" s="149" t="s">
        <v>46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1"/>
    </row>
    <row r="63" spans="1:13" ht="25.5">
      <c r="A63" s="55" t="s">
        <v>47</v>
      </c>
      <c r="B63" s="37"/>
      <c r="C63" s="37">
        <v>1</v>
      </c>
      <c r="D63" s="37"/>
      <c r="E63" s="37"/>
      <c r="F63" s="37">
        <v>1</v>
      </c>
      <c r="G63" s="37"/>
      <c r="H63" s="37"/>
      <c r="I63" s="37">
        <v>1</v>
      </c>
      <c r="J63" s="37"/>
      <c r="K63" s="37"/>
      <c r="L63" s="37">
        <v>1</v>
      </c>
      <c r="M63" s="37"/>
    </row>
    <row r="64" spans="1:13" ht="25.5">
      <c r="A64" s="55" t="s">
        <v>50</v>
      </c>
      <c r="B64" s="37"/>
      <c r="C64" s="37">
        <v>1</v>
      </c>
      <c r="D64" s="37"/>
      <c r="E64" s="37"/>
      <c r="F64" s="37">
        <v>1</v>
      </c>
      <c r="G64" s="37"/>
      <c r="H64" s="37"/>
      <c r="I64" s="37">
        <v>1</v>
      </c>
      <c r="J64" s="37"/>
      <c r="K64" s="37"/>
      <c r="L64" s="37">
        <v>1</v>
      </c>
      <c r="M64" s="37"/>
    </row>
    <row r="65" spans="1:13">
      <c r="A65" s="55" t="s">
        <v>51</v>
      </c>
      <c r="B65" s="37"/>
      <c r="C65" s="37">
        <v>1</v>
      </c>
      <c r="D65" s="37"/>
      <c r="E65" s="37"/>
      <c r="F65" s="37">
        <v>1</v>
      </c>
      <c r="G65" s="37"/>
      <c r="H65" s="37"/>
      <c r="I65" s="37">
        <v>1</v>
      </c>
      <c r="J65" s="37"/>
      <c r="K65" s="37"/>
      <c r="L65" s="37">
        <v>1</v>
      </c>
      <c r="M65" s="37"/>
    </row>
    <row r="66" spans="1:13" ht="25.5">
      <c r="A66" s="55" t="s">
        <v>52</v>
      </c>
      <c r="B66" s="37"/>
      <c r="C66" s="37">
        <v>1</v>
      </c>
      <c r="D66" s="37"/>
      <c r="E66" s="37"/>
      <c r="F66" s="37">
        <v>1</v>
      </c>
      <c r="G66" s="37"/>
      <c r="H66" s="37"/>
      <c r="I66" s="37">
        <v>1</v>
      </c>
      <c r="J66" s="37"/>
      <c r="K66" s="37"/>
      <c r="L66" s="37">
        <v>1</v>
      </c>
      <c r="M66" s="37"/>
    </row>
    <row r="67" spans="1:13" ht="25.5">
      <c r="A67" s="55" t="s">
        <v>53</v>
      </c>
      <c r="B67" s="37"/>
      <c r="C67" s="37">
        <v>1</v>
      </c>
      <c r="D67" s="37"/>
      <c r="E67" s="37"/>
      <c r="F67" s="37">
        <v>1</v>
      </c>
      <c r="G67" s="37"/>
      <c r="H67" s="37"/>
      <c r="I67" s="37">
        <v>1</v>
      </c>
      <c r="J67" s="37"/>
      <c r="K67" s="37"/>
      <c r="L67" s="37">
        <v>1</v>
      </c>
      <c r="M67" s="37"/>
    </row>
    <row r="68" spans="1:13" ht="38.25">
      <c r="A68" s="55" t="s">
        <v>54</v>
      </c>
      <c r="B68" s="37"/>
      <c r="C68" s="37">
        <v>1</v>
      </c>
      <c r="D68" s="37"/>
      <c r="E68" s="37"/>
      <c r="F68" s="37">
        <v>1</v>
      </c>
      <c r="G68" s="37"/>
      <c r="H68" s="37"/>
      <c r="I68" s="37">
        <v>1</v>
      </c>
      <c r="J68" s="37"/>
      <c r="K68" s="37"/>
      <c r="L68" s="37">
        <v>1</v>
      </c>
      <c r="M68" s="37"/>
    </row>
    <row r="69" spans="1:13">
      <c r="A69" s="55" t="s">
        <v>55</v>
      </c>
      <c r="B69" s="37"/>
      <c r="C69" s="37">
        <v>1</v>
      </c>
      <c r="D69" s="37"/>
      <c r="E69" s="37"/>
      <c r="F69" s="37">
        <v>1</v>
      </c>
      <c r="G69" s="37"/>
      <c r="H69" s="37"/>
      <c r="I69" s="37">
        <v>1</v>
      </c>
      <c r="J69" s="37"/>
      <c r="K69" s="37"/>
      <c r="L69" s="37">
        <v>1</v>
      </c>
      <c r="M69" s="37"/>
    </row>
    <row r="70" spans="1:13" ht="25.5">
      <c r="A70" s="55" t="s">
        <v>57</v>
      </c>
      <c r="B70" s="37"/>
      <c r="C70" s="37">
        <v>1</v>
      </c>
      <c r="D70" s="37"/>
      <c r="E70" s="37"/>
      <c r="F70" s="37">
        <v>1</v>
      </c>
      <c r="G70" s="37"/>
      <c r="H70" s="37"/>
      <c r="I70" s="37">
        <v>1</v>
      </c>
      <c r="J70" s="37"/>
      <c r="K70" s="37"/>
      <c r="L70" s="37">
        <v>1</v>
      </c>
      <c r="M70" s="37"/>
    </row>
    <row r="71" spans="1:13" ht="25.5">
      <c r="A71" s="55" t="s">
        <v>58</v>
      </c>
      <c r="B71" s="37"/>
      <c r="C71" s="37">
        <v>1</v>
      </c>
      <c r="D71" s="37"/>
      <c r="E71" s="37"/>
      <c r="F71" s="37">
        <v>1</v>
      </c>
      <c r="G71" s="37"/>
      <c r="H71" s="37"/>
      <c r="I71" s="37">
        <v>1</v>
      </c>
      <c r="J71" s="37"/>
      <c r="K71" s="37"/>
      <c r="L71" s="37">
        <v>1</v>
      </c>
      <c r="M71" s="37"/>
    </row>
    <row r="72" spans="1:13" ht="38.25">
      <c r="A72" s="55" t="s">
        <v>59</v>
      </c>
      <c r="B72" s="37"/>
      <c r="C72" s="37">
        <v>1</v>
      </c>
      <c r="D72" s="37"/>
      <c r="E72" s="37"/>
      <c r="F72" s="37">
        <v>1</v>
      </c>
      <c r="G72" s="37"/>
      <c r="H72" s="37"/>
      <c r="I72" s="37">
        <v>1</v>
      </c>
      <c r="J72" s="37"/>
      <c r="K72" s="37"/>
      <c r="L72" s="37">
        <v>1</v>
      </c>
      <c r="M72" s="37"/>
    </row>
    <row r="73" spans="1:13" ht="25.5">
      <c r="A73" s="55" t="s">
        <v>60</v>
      </c>
      <c r="B73" s="37"/>
      <c r="C73" s="37">
        <v>1</v>
      </c>
      <c r="D73" s="37"/>
      <c r="E73" s="37"/>
      <c r="F73" s="37">
        <v>1</v>
      </c>
      <c r="G73" s="37"/>
      <c r="H73" s="37"/>
      <c r="I73" s="37">
        <v>1</v>
      </c>
      <c r="J73" s="37"/>
      <c r="K73" s="37"/>
      <c r="L73" s="37">
        <v>1</v>
      </c>
      <c r="M73" s="37"/>
    </row>
    <row r="74" spans="1:13" ht="25.5">
      <c r="A74" s="55" t="s">
        <v>61</v>
      </c>
      <c r="B74" s="37"/>
      <c r="C74" s="37">
        <v>1</v>
      </c>
      <c r="D74" s="37"/>
      <c r="E74" s="37"/>
      <c r="F74" s="37">
        <v>1</v>
      </c>
      <c r="G74" s="37"/>
      <c r="H74" s="37"/>
      <c r="I74" s="37">
        <v>1</v>
      </c>
      <c r="J74" s="37"/>
      <c r="K74" s="37"/>
      <c r="L74" s="37">
        <v>1</v>
      </c>
      <c r="M74" s="37"/>
    </row>
    <row r="75" spans="1:13" ht="25.5">
      <c r="A75" s="55" t="s">
        <v>62</v>
      </c>
      <c r="B75" s="37"/>
      <c r="C75" s="37">
        <v>1</v>
      </c>
      <c r="D75" s="37"/>
      <c r="E75" s="37"/>
      <c r="F75" s="37">
        <v>1</v>
      </c>
      <c r="G75" s="37"/>
      <c r="H75" s="37"/>
      <c r="I75" s="37">
        <v>1</v>
      </c>
      <c r="J75" s="37"/>
      <c r="K75" s="37"/>
      <c r="L75" s="37">
        <v>1</v>
      </c>
      <c r="M75" s="37"/>
    </row>
    <row r="76" spans="1:13" ht="25.5">
      <c r="A76" s="56" t="s">
        <v>63</v>
      </c>
      <c r="B76" s="37"/>
      <c r="C76" s="37">
        <v>1</v>
      </c>
      <c r="D76" s="37"/>
      <c r="E76" s="37"/>
      <c r="F76" s="37">
        <v>1</v>
      </c>
      <c r="G76" s="37"/>
      <c r="H76" s="37"/>
      <c r="I76" s="37">
        <v>1</v>
      </c>
      <c r="J76" s="37"/>
      <c r="K76" s="37"/>
      <c r="L76" s="37">
        <v>1</v>
      </c>
      <c r="M76" s="37"/>
    </row>
    <row r="77" spans="1:13" s="60" customFormat="1">
      <c r="A77" s="149" t="s">
        <v>64</v>
      </c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1"/>
    </row>
    <row r="78" spans="1:13" ht="18.75" customHeight="1">
      <c r="A78" s="58" t="s">
        <v>65</v>
      </c>
      <c r="B78" s="37"/>
      <c r="C78" s="37">
        <v>1</v>
      </c>
      <c r="D78" s="37"/>
      <c r="E78" s="37"/>
      <c r="F78" s="37">
        <v>1</v>
      </c>
      <c r="G78" s="37"/>
      <c r="H78" s="37"/>
      <c r="I78" s="37">
        <v>1</v>
      </c>
      <c r="J78" s="37"/>
      <c r="K78" s="37"/>
      <c r="L78" s="37">
        <v>1</v>
      </c>
      <c r="M78" s="37"/>
    </row>
    <row r="79" spans="1:13" s="60" customFormat="1" ht="15.75" customHeight="1">
      <c r="A79" s="149" t="s">
        <v>66</v>
      </c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1"/>
    </row>
    <row r="80" spans="1:13" ht="25.5">
      <c r="A80" s="57" t="s">
        <v>67</v>
      </c>
      <c r="B80" s="61"/>
      <c r="C80" s="61">
        <v>1</v>
      </c>
      <c r="D80" s="61"/>
      <c r="E80" s="61"/>
      <c r="F80" s="61">
        <v>1</v>
      </c>
      <c r="G80" s="61"/>
      <c r="H80" s="61"/>
      <c r="I80" s="61">
        <v>1</v>
      </c>
      <c r="J80" s="61"/>
      <c r="K80" s="61"/>
      <c r="L80" s="61">
        <v>1</v>
      </c>
      <c r="M80" s="61"/>
    </row>
    <row r="81" spans="1:13" ht="25.5">
      <c r="A81" s="55" t="s">
        <v>61</v>
      </c>
      <c r="B81" s="37"/>
      <c r="C81" s="37">
        <v>1</v>
      </c>
      <c r="D81" s="37"/>
      <c r="E81" s="37"/>
      <c r="F81" s="37">
        <v>1</v>
      </c>
      <c r="G81" s="37"/>
      <c r="H81" s="37"/>
      <c r="I81" s="37">
        <v>1</v>
      </c>
      <c r="J81" s="37"/>
      <c r="K81" s="37"/>
      <c r="L81" s="37">
        <v>1</v>
      </c>
      <c r="M81" s="37"/>
    </row>
    <row r="82" spans="1:13">
      <c r="A82" s="55" t="s">
        <v>65</v>
      </c>
      <c r="B82" s="37"/>
      <c r="C82" s="37">
        <v>1</v>
      </c>
      <c r="D82" s="37"/>
      <c r="E82" s="37"/>
      <c r="F82" s="37">
        <v>1</v>
      </c>
      <c r="G82" s="37"/>
      <c r="H82" s="37"/>
      <c r="I82" s="37">
        <v>1</v>
      </c>
      <c r="J82" s="37"/>
      <c r="K82" s="37"/>
      <c r="L82" s="37">
        <v>1</v>
      </c>
      <c r="M82" s="37"/>
    </row>
    <row r="83" spans="1:13" ht="25.5">
      <c r="A83" s="56" t="s">
        <v>68</v>
      </c>
      <c r="B83" s="37"/>
      <c r="C83" s="37">
        <v>1</v>
      </c>
      <c r="D83" s="37"/>
      <c r="E83" s="37"/>
      <c r="F83" s="37">
        <v>1</v>
      </c>
      <c r="G83" s="37"/>
      <c r="H83" s="37"/>
      <c r="I83" s="37">
        <v>1</v>
      </c>
      <c r="J83" s="37"/>
      <c r="K83" s="37"/>
      <c r="L83" s="37">
        <v>1</v>
      </c>
      <c r="M83" s="37"/>
    </row>
    <row r="84" spans="1:13">
      <c r="A84" s="149" t="s">
        <v>69</v>
      </c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1"/>
    </row>
    <row r="85" spans="1:13" ht="25.5">
      <c r="A85" s="57" t="s">
        <v>70</v>
      </c>
      <c r="B85" s="37"/>
      <c r="C85" s="37">
        <v>1</v>
      </c>
      <c r="D85" s="37"/>
      <c r="E85" s="37"/>
      <c r="F85" s="37">
        <v>1</v>
      </c>
      <c r="G85" s="37"/>
      <c r="H85" s="37"/>
      <c r="I85" s="37">
        <v>1</v>
      </c>
      <c r="J85" s="37"/>
      <c r="K85" s="37"/>
      <c r="L85" s="37">
        <v>1</v>
      </c>
      <c r="M85" s="37"/>
    </row>
    <row r="86" spans="1:13" ht="25.5">
      <c r="A86" s="55" t="s">
        <v>71</v>
      </c>
      <c r="B86" s="37"/>
      <c r="C86" s="37">
        <v>1</v>
      </c>
      <c r="D86" s="37"/>
      <c r="E86" s="37"/>
      <c r="F86" s="37">
        <v>1</v>
      </c>
      <c r="G86" s="37"/>
      <c r="H86" s="37"/>
      <c r="I86" s="37">
        <v>1</v>
      </c>
      <c r="J86" s="37"/>
      <c r="K86" s="37"/>
      <c r="L86" s="37">
        <v>1</v>
      </c>
      <c r="M86" s="37"/>
    </row>
    <row r="87" spans="1:13" ht="25.5">
      <c r="A87" s="55" t="s">
        <v>72</v>
      </c>
      <c r="B87" s="37"/>
      <c r="C87" s="37">
        <v>1</v>
      </c>
      <c r="D87" s="37"/>
      <c r="E87" s="37"/>
      <c r="F87" s="37">
        <v>1</v>
      </c>
      <c r="G87" s="37"/>
      <c r="H87" s="37"/>
      <c r="I87" s="37">
        <v>1</v>
      </c>
      <c r="J87" s="37"/>
      <c r="K87" s="37"/>
      <c r="L87" s="37">
        <v>1</v>
      </c>
      <c r="M87" s="37"/>
    </row>
    <row r="88" spans="1:13">
      <c r="A88" s="35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</row>
    <row r="89" spans="1:13">
      <c r="A89" s="35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</row>
    <row r="90" spans="1:13">
      <c r="A90" s="98" t="s">
        <v>14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</row>
    <row r="91" spans="1:13" ht="63.75">
      <c r="A91" s="56" t="s">
        <v>73</v>
      </c>
      <c r="B91" s="37">
        <v>1</v>
      </c>
      <c r="C91" s="37">
        <v>2</v>
      </c>
      <c r="D91" s="37"/>
      <c r="E91" s="37"/>
      <c r="F91" s="37">
        <v>3</v>
      </c>
      <c r="G91" s="37"/>
      <c r="H91" s="37"/>
      <c r="I91" s="37">
        <v>3</v>
      </c>
      <c r="J91" s="37"/>
      <c r="K91" s="37"/>
      <c r="L91" s="37">
        <v>3</v>
      </c>
      <c r="M91" s="37"/>
    </row>
    <row r="92" spans="1:13" ht="51">
      <c r="A92" s="56" t="s">
        <v>76</v>
      </c>
      <c r="B92" s="37">
        <v>1</v>
      </c>
      <c r="C92" s="37">
        <v>3</v>
      </c>
      <c r="D92" s="37"/>
      <c r="E92" s="37"/>
      <c r="F92" s="37">
        <v>4</v>
      </c>
      <c r="G92" s="37"/>
      <c r="H92" s="37"/>
      <c r="I92" s="37">
        <v>4</v>
      </c>
      <c r="J92" s="37"/>
      <c r="K92" s="37"/>
      <c r="L92" s="37">
        <v>4</v>
      </c>
      <c r="M92" s="37"/>
    </row>
    <row r="93" spans="1:13" ht="25.5">
      <c r="A93" s="71" t="s">
        <v>150</v>
      </c>
      <c r="B93" s="37">
        <v>1</v>
      </c>
      <c r="C93" s="37">
        <v>1</v>
      </c>
      <c r="D93" s="37"/>
      <c r="E93" s="37"/>
      <c r="F93" s="37">
        <v>2</v>
      </c>
      <c r="G93" s="37"/>
      <c r="H93" s="37"/>
      <c r="I93" s="37">
        <v>2</v>
      </c>
      <c r="J93" s="37"/>
      <c r="K93" s="37"/>
      <c r="L93" s="37">
        <v>2</v>
      </c>
      <c r="M93" s="37"/>
    </row>
    <row r="94" spans="1:13" ht="25.5">
      <c r="A94" s="77" t="s">
        <v>169</v>
      </c>
      <c r="B94" s="37"/>
      <c r="C94" s="37">
        <v>1</v>
      </c>
      <c r="D94" s="37"/>
      <c r="E94" s="37"/>
      <c r="F94" s="37">
        <v>1</v>
      </c>
      <c r="G94" s="37"/>
      <c r="H94" s="37"/>
      <c r="I94" s="37">
        <v>1</v>
      </c>
      <c r="J94" s="37"/>
      <c r="K94" s="37"/>
      <c r="L94" s="37">
        <v>1</v>
      </c>
      <c r="M94" s="37"/>
    </row>
    <row r="95" spans="1:13" ht="51">
      <c r="A95" s="77" t="s">
        <v>171</v>
      </c>
      <c r="B95" s="37"/>
      <c r="C95" s="37">
        <v>1</v>
      </c>
      <c r="D95" s="37"/>
      <c r="E95" s="37"/>
      <c r="F95" s="37">
        <v>1</v>
      </c>
      <c r="G95" s="37"/>
      <c r="H95" s="37"/>
      <c r="I95" s="37">
        <v>1</v>
      </c>
      <c r="J95" s="37"/>
      <c r="K95" s="37"/>
      <c r="L95" s="37">
        <v>1</v>
      </c>
      <c r="M95" s="37"/>
    </row>
    <row r="96" spans="1:13" ht="51">
      <c r="A96" s="77" t="s">
        <v>172</v>
      </c>
      <c r="B96" s="37"/>
      <c r="C96" s="37">
        <v>1</v>
      </c>
      <c r="D96" s="37"/>
      <c r="E96" s="37"/>
      <c r="F96" s="37">
        <v>1</v>
      </c>
      <c r="G96" s="37"/>
      <c r="H96" s="37"/>
      <c r="I96" s="37">
        <v>1</v>
      </c>
      <c r="J96" s="37"/>
      <c r="K96" s="37"/>
      <c r="L96" s="37">
        <v>1</v>
      </c>
      <c r="M96" s="37"/>
    </row>
    <row r="97" spans="1:13" ht="51">
      <c r="A97" s="77" t="s">
        <v>174</v>
      </c>
      <c r="B97" s="37"/>
      <c r="C97" s="37">
        <v>1</v>
      </c>
      <c r="D97" s="37"/>
      <c r="E97" s="37"/>
      <c r="F97" s="37">
        <v>1</v>
      </c>
      <c r="G97" s="37"/>
      <c r="H97" s="37"/>
      <c r="I97" s="37">
        <v>1</v>
      </c>
      <c r="J97" s="37"/>
      <c r="K97" s="37"/>
      <c r="L97" s="37">
        <v>1</v>
      </c>
      <c r="M97" s="37"/>
    </row>
    <row r="98" spans="1:13" ht="68.25" customHeight="1">
      <c r="A98" s="77" t="s">
        <v>177</v>
      </c>
      <c r="B98" s="37"/>
      <c r="C98" s="37">
        <v>1</v>
      </c>
      <c r="D98" s="37"/>
      <c r="E98" s="37"/>
      <c r="F98" s="37">
        <v>1</v>
      </c>
      <c r="G98" s="37"/>
      <c r="H98" s="37"/>
      <c r="I98" s="37">
        <v>1</v>
      </c>
      <c r="J98" s="37"/>
      <c r="K98" s="37"/>
      <c r="L98" s="37">
        <v>1</v>
      </c>
      <c r="M98" s="37"/>
    </row>
    <row r="99" spans="1:13" ht="51">
      <c r="A99" s="77" t="s">
        <v>178</v>
      </c>
      <c r="B99" s="37"/>
      <c r="C99" s="37">
        <v>1</v>
      </c>
      <c r="D99" s="37"/>
      <c r="E99" s="37"/>
      <c r="F99" s="37">
        <v>1</v>
      </c>
      <c r="G99" s="37"/>
      <c r="H99" s="37"/>
      <c r="I99" s="37">
        <v>1</v>
      </c>
      <c r="J99" s="37"/>
      <c r="K99" s="37"/>
      <c r="L99" s="37">
        <v>1</v>
      </c>
      <c r="M99" s="37"/>
    </row>
    <row r="100" spans="1:13" ht="51">
      <c r="A100" s="77" t="s">
        <v>179</v>
      </c>
      <c r="B100" s="37"/>
      <c r="C100" s="37">
        <v>1</v>
      </c>
      <c r="D100" s="37"/>
      <c r="E100" s="37"/>
      <c r="F100" s="37">
        <v>1</v>
      </c>
      <c r="G100" s="37"/>
      <c r="H100" s="37"/>
      <c r="I100" s="37">
        <v>1</v>
      </c>
      <c r="J100" s="37"/>
      <c r="K100" s="37"/>
      <c r="L100" s="37">
        <v>1</v>
      </c>
      <c r="M100" s="37"/>
    </row>
    <row r="101" spans="1:13" ht="38.25">
      <c r="A101" s="82" t="s">
        <v>155</v>
      </c>
      <c r="B101" s="37"/>
      <c r="C101" s="37">
        <v>1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1:13">
      <c r="A102" s="82" t="s">
        <v>157</v>
      </c>
      <c r="B102" s="37"/>
      <c r="C102" s="37">
        <v>1</v>
      </c>
      <c r="D102" s="37"/>
      <c r="E102" s="37"/>
      <c r="F102" s="37">
        <v>1</v>
      </c>
      <c r="G102" s="37"/>
      <c r="H102" s="37"/>
      <c r="I102" s="37">
        <v>1</v>
      </c>
      <c r="J102" s="37"/>
      <c r="K102" s="37"/>
      <c r="L102" s="37">
        <v>1</v>
      </c>
      <c r="M102" s="37"/>
    </row>
    <row r="103" spans="1:13">
      <c r="A103" s="82" t="s">
        <v>181</v>
      </c>
      <c r="B103" s="37"/>
      <c r="C103" s="37">
        <v>1</v>
      </c>
      <c r="D103" s="37"/>
      <c r="E103" s="37"/>
      <c r="F103" s="37">
        <v>1</v>
      </c>
      <c r="G103" s="37"/>
      <c r="H103" s="37"/>
      <c r="I103" s="37">
        <v>1</v>
      </c>
      <c r="J103" s="37"/>
      <c r="K103" s="37"/>
      <c r="L103" s="37">
        <v>1</v>
      </c>
      <c r="M103" s="37"/>
    </row>
    <row r="104" spans="1:13" ht="102">
      <c r="A104" s="82" t="s">
        <v>41</v>
      </c>
      <c r="B104" s="37"/>
      <c r="C104" s="37">
        <v>3</v>
      </c>
      <c r="D104" s="37"/>
      <c r="E104" s="37"/>
      <c r="F104" s="37">
        <v>3</v>
      </c>
      <c r="G104" s="37"/>
      <c r="H104" s="37"/>
      <c r="I104" s="37">
        <v>3</v>
      </c>
      <c r="J104" s="37"/>
      <c r="K104" s="37"/>
      <c r="L104" s="37">
        <v>3</v>
      </c>
      <c r="M104" s="37"/>
    </row>
    <row r="105" spans="1:13" ht="25.5">
      <c r="A105" s="82" t="s">
        <v>160</v>
      </c>
      <c r="B105" s="37"/>
      <c r="C105" s="37">
        <v>1</v>
      </c>
      <c r="D105" s="37"/>
      <c r="E105" s="37"/>
      <c r="F105" s="37">
        <v>1</v>
      </c>
      <c r="G105" s="37"/>
      <c r="H105" s="37"/>
      <c r="I105" s="37">
        <v>1</v>
      </c>
      <c r="J105" s="37"/>
      <c r="K105" s="37"/>
      <c r="L105" s="37">
        <v>1</v>
      </c>
      <c r="M105" s="37"/>
    </row>
    <row r="106" spans="1:13" ht="63.75">
      <c r="A106" s="82" t="s">
        <v>161</v>
      </c>
      <c r="B106" s="37"/>
      <c r="C106" s="37">
        <v>1</v>
      </c>
      <c r="D106" s="37"/>
      <c r="E106" s="37"/>
      <c r="F106" s="37">
        <v>1</v>
      </c>
      <c r="G106" s="37"/>
      <c r="H106" s="37"/>
      <c r="I106" s="37">
        <v>1</v>
      </c>
      <c r="J106" s="37"/>
      <c r="K106" s="37"/>
      <c r="L106" s="37">
        <v>1</v>
      </c>
      <c r="M106" s="37"/>
    </row>
    <row r="107" spans="1:13" ht="25.5">
      <c r="A107" s="82" t="s">
        <v>167</v>
      </c>
      <c r="B107" s="37"/>
      <c r="C107" s="37">
        <v>1</v>
      </c>
      <c r="D107" s="37"/>
      <c r="E107" s="37"/>
      <c r="F107" s="37">
        <v>1</v>
      </c>
      <c r="G107" s="37"/>
      <c r="H107" s="37"/>
      <c r="I107" s="37">
        <v>1</v>
      </c>
      <c r="J107" s="37"/>
      <c r="K107" s="37"/>
      <c r="L107" s="37">
        <v>1</v>
      </c>
      <c r="M107" s="37"/>
    </row>
    <row r="108" spans="1:13" ht="38.25">
      <c r="A108" s="85" t="s">
        <v>168</v>
      </c>
      <c r="B108" s="37"/>
      <c r="C108" s="37">
        <v>1</v>
      </c>
      <c r="D108" s="37"/>
      <c r="E108" s="37"/>
      <c r="F108" s="37">
        <v>1</v>
      </c>
      <c r="G108" s="37"/>
      <c r="H108" s="37"/>
      <c r="I108" s="37">
        <v>1</v>
      </c>
      <c r="J108" s="37"/>
      <c r="K108" s="37"/>
      <c r="L108" s="37">
        <v>1</v>
      </c>
      <c r="M108" s="37"/>
    </row>
    <row r="109" spans="1:13" ht="38.25">
      <c r="A109" s="63" t="s">
        <v>86</v>
      </c>
      <c r="B109" s="37"/>
      <c r="C109" s="37">
        <v>1</v>
      </c>
      <c r="D109" s="37"/>
      <c r="E109" s="37"/>
      <c r="F109" s="37">
        <v>1</v>
      </c>
      <c r="G109" s="37"/>
      <c r="H109" s="37"/>
      <c r="I109" s="37">
        <v>1</v>
      </c>
      <c r="J109" s="37"/>
      <c r="K109" s="37"/>
      <c r="L109" s="37">
        <v>1</v>
      </c>
      <c r="M109" s="37"/>
    </row>
    <row r="110" spans="1:13" ht="38.25">
      <c r="A110" s="63" t="s">
        <v>89</v>
      </c>
      <c r="B110" s="37"/>
      <c r="C110" s="37">
        <v>3</v>
      </c>
      <c r="D110" s="37"/>
      <c r="E110" s="37"/>
      <c r="F110" s="37">
        <v>3</v>
      </c>
      <c r="G110" s="37"/>
      <c r="H110" s="37"/>
      <c r="I110" s="37">
        <v>3</v>
      </c>
      <c r="J110" s="37"/>
      <c r="K110" s="37"/>
      <c r="L110" s="37">
        <v>3</v>
      </c>
      <c r="M110" s="37"/>
    </row>
    <row r="111" spans="1:13" ht="108.75" customHeight="1">
      <c r="A111" s="63" t="s">
        <v>180</v>
      </c>
      <c r="B111" s="37"/>
      <c r="C111" s="37">
        <v>2</v>
      </c>
      <c r="D111" s="37"/>
      <c r="E111" s="37"/>
      <c r="F111" s="37">
        <v>2</v>
      </c>
      <c r="G111" s="37"/>
      <c r="H111" s="37"/>
      <c r="I111" s="37">
        <v>2</v>
      </c>
      <c r="J111" s="37"/>
      <c r="K111" s="37"/>
      <c r="L111" s="37">
        <v>2</v>
      </c>
      <c r="M111" s="37"/>
    </row>
    <row r="112" spans="1:13" ht="114.75">
      <c r="A112" s="67" t="s">
        <v>97</v>
      </c>
      <c r="B112" s="37"/>
      <c r="C112" s="37">
        <v>1</v>
      </c>
      <c r="D112" s="37"/>
      <c r="E112" s="37"/>
      <c r="F112" s="37">
        <v>1</v>
      </c>
      <c r="G112" s="37"/>
      <c r="H112" s="37"/>
      <c r="I112" s="37">
        <v>1</v>
      </c>
      <c r="J112" s="37"/>
      <c r="K112" s="37"/>
      <c r="L112" s="37">
        <v>1</v>
      </c>
      <c r="M112" s="37"/>
    </row>
    <row r="113" spans="1:21" ht="51">
      <c r="A113" s="45" t="s">
        <v>192</v>
      </c>
      <c r="B113" s="37">
        <v>1</v>
      </c>
      <c r="C113" s="37">
        <v>7</v>
      </c>
      <c r="D113" s="37"/>
      <c r="E113" s="37"/>
      <c r="F113" s="37">
        <v>8</v>
      </c>
      <c r="G113" s="37"/>
      <c r="H113" s="37"/>
      <c r="I113" s="37">
        <v>8</v>
      </c>
      <c r="J113" s="37"/>
      <c r="K113" s="37"/>
      <c r="L113" s="37">
        <v>8</v>
      </c>
      <c r="M113" s="37"/>
    </row>
    <row r="114" spans="1:21" hidden="1">
      <c r="I114" s="13"/>
      <c r="M114" s="13"/>
    </row>
    <row r="115" spans="1:21" s="26" customFormat="1" hidden="1">
      <c r="A115" s="147"/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</row>
    <row r="116" spans="1:21" s="26" customFormat="1" hidden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</row>
    <row r="117" spans="1:21" s="26" customFormat="1" hidden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</row>
    <row r="118" spans="1:21" ht="26.25" hidden="1" customHeight="1">
      <c r="A118" s="46" t="s">
        <v>20</v>
      </c>
      <c r="B118" s="145" t="s">
        <v>187</v>
      </c>
      <c r="C118" s="145"/>
      <c r="D118" s="146" t="s">
        <v>21</v>
      </c>
      <c r="E118" s="146"/>
      <c r="F118" s="146" t="s">
        <v>22</v>
      </c>
      <c r="G118" s="146"/>
      <c r="H118" s="27"/>
      <c r="I118" s="145" t="s">
        <v>188</v>
      </c>
      <c r="J118" s="145"/>
      <c r="K118" s="27"/>
      <c r="L118" s="27"/>
      <c r="M118" s="27"/>
      <c r="N118" s="14"/>
      <c r="O118" s="14"/>
      <c r="P118" s="14"/>
      <c r="Q118" s="14"/>
      <c r="R118" s="32"/>
      <c r="S118" s="32"/>
      <c r="T118" s="32"/>
      <c r="U118" s="32"/>
    </row>
    <row r="119" spans="1:21" ht="12.75" hidden="1" customHeight="1">
      <c r="A119" s="40"/>
      <c r="B119" s="148" t="s">
        <v>30</v>
      </c>
      <c r="C119" s="148"/>
      <c r="F119" s="148" t="s">
        <v>23</v>
      </c>
      <c r="G119" s="148"/>
      <c r="I119" s="148" t="s">
        <v>24</v>
      </c>
      <c r="J119" s="148"/>
      <c r="K119" s="27"/>
      <c r="L119" s="27"/>
      <c r="M119" s="27"/>
      <c r="N119" s="14"/>
      <c r="O119" s="14"/>
      <c r="P119" s="14"/>
      <c r="Q119" s="14"/>
      <c r="R119" s="32"/>
      <c r="S119" s="32"/>
      <c r="T119" s="32"/>
      <c r="U119" s="32"/>
    </row>
    <row r="120" spans="1:21" ht="12.75" hidden="1" customHeight="1">
      <c r="A120" s="40"/>
      <c r="B120" s="39"/>
      <c r="C120" s="39"/>
      <c r="F120" s="39"/>
      <c r="G120" s="39"/>
      <c r="I120" s="39"/>
      <c r="J120" s="39"/>
      <c r="K120" s="27"/>
      <c r="L120" s="27"/>
      <c r="M120" s="27"/>
      <c r="N120" s="14"/>
      <c r="O120" s="14"/>
      <c r="P120" s="14"/>
      <c r="Q120" s="14"/>
      <c r="R120" s="32"/>
      <c r="S120" s="32"/>
      <c r="T120" s="32"/>
      <c r="U120" s="32"/>
    </row>
    <row r="121" spans="1:21" ht="12.75" hidden="1" customHeight="1">
      <c r="A121" s="40"/>
      <c r="B121" s="39"/>
      <c r="C121" s="39"/>
      <c r="F121" s="39"/>
      <c r="G121" s="39"/>
      <c r="I121" s="39"/>
      <c r="J121" s="39"/>
      <c r="K121" s="27"/>
      <c r="L121" s="27"/>
      <c r="M121" s="27"/>
      <c r="N121" s="14"/>
      <c r="O121" s="14"/>
      <c r="P121" s="14"/>
      <c r="Q121" s="14"/>
      <c r="R121" s="32"/>
      <c r="S121" s="32"/>
      <c r="T121" s="32"/>
      <c r="U121" s="32"/>
    </row>
    <row r="122" spans="1:21" hidden="1">
      <c r="A122" s="47" t="s">
        <v>25</v>
      </c>
      <c r="B122" s="145" t="s">
        <v>83</v>
      </c>
      <c r="C122" s="145"/>
      <c r="D122" s="146" t="s">
        <v>21</v>
      </c>
      <c r="E122" s="146"/>
      <c r="F122" s="146" t="s">
        <v>22</v>
      </c>
      <c r="G122" s="146"/>
      <c r="H122" s="27"/>
      <c r="I122" s="145" t="s">
        <v>84</v>
      </c>
      <c r="J122" s="145"/>
      <c r="K122" s="27"/>
      <c r="L122" s="27"/>
      <c r="M122" s="27"/>
      <c r="N122" s="14"/>
      <c r="O122" s="14"/>
      <c r="P122" s="14"/>
      <c r="Q122" s="14"/>
      <c r="R122" s="32"/>
      <c r="S122" s="32"/>
      <c r="T122" s="32"/>
      <c r="U122" s="32"/>
    </row>
    <row r="123" spans="1:21" ht="12.75" hidden="1" customHeight="1">
      <c r="A123" s="38" t="s">
        <v>85</v>
      </c>
      <c r="B123" s="148" t="s">
        <v>30</v>
      </c>
      <c r="C123" s="148"/>
      <c r="F123" s="148" t="s">
        <v>23</v>
      </c>
      <c r="G123" s="148"/>
      <c r="I123" s="148" t="s">
        <v>24</v>
      </c>
      <c r="J123" s="14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:21" hidden="1">
      <c r="A124" s="1" t="s">
        <v>189</v>
      </c>
    </row>
    <row r="125" spans="1:21" hidden="1">
      <c r="A125" s="14"/>
      <c r="B125" s="14"/>
      <c r="C125" s="14"/>
      <c r="D125" s="14"/>
      <c r="E125" s="14"/>
      <c r="F125" s="14"/>
      <c r="G125" s="14"/>
      <c r="H125" s="14"/>
      <c r="I125" s="14"/>
      <c r="J125" s="15"/>
      <c r="K125" s="15"/>
      <c r="L125" s="15"/>
      <c r="M125" s="15"/>
    </row>
    <row r="126" spans="1:21" hidden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</row>
  </sheetData>
  <mergeCells count="26">
    <mergeCell ref="I123:J123"/>
    <mergeCell ref="B3:H3"/>
    <mergeCell ref="B123:C123"/>
    <mergeCell ref="F123:G123"/>
    <mergeCell ref="B119:C119"/>
    <mergeCell ref="F119:G119"/>
    <mergeCell ref="I118:J118"/>
    <mergeCell ref="I122:J122"/>
    <mergeCell ref="A11:M11"/>
    <mergeCell ref="A51:M51"/>
    <mergeCell ref="A6:A8"/>
    <mergeCell ref="B6:M6"/>
    <mergeCell ref="A2:M2"/>
    <mergeCell ref="B4:H4"/>
    <mergeCell ref="B122:C122"/>
    <mergeCell ref="D122:E122"/>
    <mergeCell ref="F122:G122"/>
    <mergeCell ref="A115:M115"/>
    <mergeCell ref="B118:C118"/>
    <mergeCell ref="D118:E118"/>
    <mergeCell ref="F118:G118"/>
    <mergeCell ref="I119:J119"/>
    <mergeCell ref="A84:M84"/>
    <mergeCell ref="A79:M79"/>
    <mergeCell ref="A77:M77"/>
    <mergeCell ref="A62:M62"/>
  </mergeCells>
  <pageMargins left="0.78740157480314965" right="0.39370078740157483" top="0.78740157480314965" bottom="0.78740157480314965" header="0.15748031496062992" footer="0.15748031496062992"/>
  <pageSetup paperSize="9" scale="80" firstPageNumber="37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Показатели объема гос.услуг</vt:lpstr>
      <vt:lpstr>Объемы бюдж.ассигн.</vt:lpstr>
      <vt:lpstr>Колич.гос. учрежд.</vt:lpstr>
      <vt:lpstr>'Колич.гос. учрежд.'!Заголовки_для_печати</vt:lpstr>
      <vt:lpstr>'Объемы бюдж.ассигн.'!Заголовки_для_печати</vt:lpstr>
      <vt:lpstr>'Показатели объема гос.услуг'!Заголовки_для_печати</vt:lpstr>
      <vt:lpstr>'Колич.гос. учрежд.'!Область_печати</vt:lpstr>
      <vt:lpstr>'Объемы бюдж.ассигн.'!Область_печати</vt:lpstr>
      <vt:lpstr>'Показатели объема гос.услуг'!Область_печати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2021-10-29T06:22:18Z</cp:lastPrinted>
  <dcterms:created xsi:type="dcterms:W3CDTF">2017-07-05T15:40:48Z</dcterms:created>
  <dcterms:modified xsi:type="dcterms:W3CDTF">2021-10-29T06:22:22Z</dcterms:modified>
</cp:coreProperties>
</file>