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19425" windowHeight="11025"/>
  </bookViews>
  <sheets>
    <sheet name="безвозмездные поступления (2)" sheetId="3" r:id="rId1"/>
  </sheets>
  <definedNames>
    <definedName name="_xlnm.Print_Titles" localSheetId="0">'безвозмездные поступления (2)'!$9:$11</definedName>
    <definedName name="_xlnm.Print_Area" localSheetId="0">'безвозмездные поступления (2)'!$A$1:$K$170</definedName>
  </definedNames>
  <calcPr calcId="125725"/>
</workbook>
</file>

<file path=xl/calcChain.xml><?xml version="1.0" encoding="utf-8"?>
<calcChain xmlns="http://schemas.openxmlformats.org/spreadsheetml/2006/main">
  <c r="H165" i="3"/>
  <c r="H92"/>
  <c r="H100" l="1"/>
  <c r="H75" l="1"/>
  <c r="H98"/>
  <c r="H99"/>
  <c r="H85"/>
  <c r="H51"/>
  <c r="H90"/>
  <c r="H169"/>
  <c r="H167"/>
  <c r="H164"/>
  <c r="H163"/>
  <c r="H160"/>
  <c r="H159" s="1"/>
  <c r="G154"/>
  <c r="H154"/>
  <c r="H155"/>
  <c r="H156"/>
  <c r="H157"/>
  <c r="H133"/>
  <c r="H134"/>
  <c r="H135"/>
  <c r="H136"/>
  <c r="H137"/>
  <c r="H138"/>
  <c r="H139"/>
  <c r="H140"/>
  <c r="H141"/>
  <c r="H142"/>
  <c r="H143"/>
  <c r="H144"/>
  <c r="H145"/>
  <c r="H146"/>
  <c r="H147"/>
  <c r="H148"/>
  <c r="H149"/>
  <c r="H150"/>
  <c r="H151"/>
  <c r="H152"/>
  <c r="H132"/>
  <c r="H108"/>
  <c r="H109"/>
  <c r="H110"/>
  <c r="H111"/>
  <c r="H112"/>
  <c r="H113"/>
  <c r="H114"/>
  <c r="H115"/>
  <c r="H116"/>
  <c r="H117"/>
  <c r="H118"/>
  <c r="H119"/>
  <c r="H120"/>
  <c r="H121"/>
  <c r="H122"/>
  <c r="H123"/>
  <c r="H124"/>
  <c r="H125"/>
  <c r="H126"/>
  <c r="H127"/>
  <c r="H128"/>
  <c r="H129"/>
  <c r="H130"/>
  <c r="H107"/>
  <c r="H25"/>
  <c r="H26"/>
  <c r="H27"/>
  <c r="H28"/>
  <c r="H29"/>
  <c r="H30"/>
  <c r="H31"/>
  <c r="H32"/>
  <c r="H33"/>
  <c r="H34"/>
  <c r="H35"/>
  <c r="H36"/>
  <c r="H37"/>
  <c r="H38"/>
  <c r="H39"/>
  <c r="H40"/>
  <c r="H41"/>
  <c r="H42"/>
  <c r="H43"/>
  <c r="H44"/>
  <c r="H45"/>
  <c r="H46"/>
  <c r="H47"/>
  <c r="H48"/>
  <c r="H49"/>
  <c r="H50"/>
  <c r="H52"/>
  <c r="H53"/>
  <c r="H54"/>
  <c r="H55"/>
  <c r="H56"/>
  <c r="H57"/>
  <c r="H58"/>
  <c r="H59"/>
  <c r="H60"/>
  <c r="H61"/>
  <c r="H62"/>
  <c r="H63"/>
  <c r="H64"/>
  <c r="H65"/>
  <c r="H66"/>
  <c r="H67"/>
  <c r="H68"/>
  <c r="H69"/>
  <c r="H70"/>
  <c r="H71"/>
  <c r="H72"/>
  <c r="H73"/>
  <c r="H74"/>
  <c r="H76"/>
  <c r="H77"/>
  <c r="H78"/>
  <c r="H79"/>
  <c r="H80"/>
  <c r="H81"/>
  <c r="H82"/>
  <c r="H83"/>
  <c r="H84"/>
  <c r="H86"/>
  <c r="H87"/>
  <c r="H88"/>
  <c r="H89"/>
  <c r="H91"/>
  <c r="H93"/>
  <c r="H94"/>
  <c r="H95"/>
  <c r="H96"/>
  <c r="H97"/>
  <c r="H101"/>
  <c r="H102"/>
  <c r="H103"/>
  <c r="H104"/>
  <c r="H105"/>
  <c r="H24"/>
  <c r="H16"/>
  <c r="H17"/>
  <c r="H18"/>
  <c r="H19"/>
  <c r="H15"/>
  <c r="J159"/>
  <c r="K159"/>
  <c r="I159"/>
  <c r="F162"/>
  <c r="G162"/>
  <c r="H162" l="1"/>
  <c r="F159"/>
  <c r="F154"/>
  <c r="I154"/>
  <c r="J154"/>
  <c r="K154"/>
  <c r="F106"/>
  <c r="J162" l="1"/>
  <c r="K162"/>
  <c r="I162"/>
  <c r="I106" l="1"/>
  <c r="J106"/>
  <c r="K106"/>
  <c r="H106"/>
  <c r="I23"/>
  <c r="J23"/>
  <c r="K23"/>
  <c r="J14"/>
  <c r="K14"/>
  <c r="I14"/>
  <c r="H14"/>
  <c r="H23"/>
  <c r="G106" l="1"/>
  <c r="G14"/>
  <c r="F14"/>
  <c r="F166" l="1"/>
  <c r="G131" l="1"/>
  <c r="G23"/>
  <c r="F23" l="1"/>
  <c r="H168"/>
  <c r="H166"/>
  <c r="G166"/>
  <c r="G161" s="1"/>
  <c r="I153"/>
  <c r="H153"/>
  <c r="J153"/>
  <c r="K153"/>
  <c r="G168"/>
  <c r="I168"/>
  <c r="J168"/>
  <c r="K168"/>
  <c r="F168"/>
  <c r="H161"/>
  <c r="I161"/>
  <c r="J161"/>
  <c r="K161"/>
  <c r="F161"/>
  <c r="B164"/>
  <c r="B165"/>
  <c r="B163"/>
  <c r="H158"/>
  <c r="I158"/>
  <c r="J158"/>
  <c r="K158"/>
  <c r="F158"/>
  <c r="D160"/>
  <c r="D159"/>
  <c r="G153"/>
  <c r="F153"/>
  <c r="D156"/>
  <c r="D154"/>
  <c r="D153"/>
  <c r="H131"/>
  <c r="H13" s="1"/>
  <c r="I131"/>
  <c r="J131"/>
  <c r="K131"/>
  <c r="F131"/>
  <c r="B133"/>
  <c r="B134"/>
  <c r="B135"/>
  <c r="B137"/>
  <c r="B142"/>
  <c r="B143"/>
  <c r="B145"/>
  <c r="B146"/>
  <c r="B149"/>
  <c r="B150"/>
  <c r="B151"/>
  <c r="B132"/>
  <c r="B17"/>
  <c r="B18"/>
  <c r="B23"/>
  <c r="B25"/>
  <c r="B26"/>
  <c r="B27"/>
  <c r="B28"/>
  <c r="B29"/>
  <c r="B30"/>
  <c r="B31"/>
  <c r="B32"/>
  <c r="B33"/>
  <c r="B38"/>
  <c r="B44"/>
  <c r="B45"/>
  <c r="B48"/>
  <c r="B49"/>
  <c r="B51"/>
  <c r="B52"/>
  <c r="B63"/>
  <c r="B68"/>
  <c r="B69"/>
  <c r="B70"/>
  <c r="B71"/>
  <c r="B75"/>
  <c r="B76"/>
  <c r="B82"/>
  <c r="B83"/>
  <c r="B84"/>
  <c r="B88"/>
  <c r="B89"/>
  <c r="B97"/>
  <c r="B103"/>
  <c r="B106"/>
  <c r="B107"/>
  <c r="B108"/>
  <c r="B109"/>
  <c r="B110"/>
  <c r="B112"/>
  <c r="B113"/>
  <c r="B114"/>
  <c r="B115"/>
  <c r="B117"/>
  <c r="B118"/>
  <c r="B119"/>
  <c r="B124"/>
  <c r="B125"/>
  <c r="B126"/>
  <c r="B129"/>
  <c r="B130"/>
  <c r="B15"/>
  <c r="H12" l="1"/>
  <c r="J13"/>
  <c r="J12" s="1"/>
  <c r="G13"/>
  <c r="K13"/>
  <c r="K12" s="1"/>
  <c r="F13"/>
  <c r="F12" s="1"/>
  <c r="I13"/>
  <c r="I12" s="1"/>
  <c r="G159"/>
  <c r="G158" s="1"/>
  <c r="G12" l="1"/>
</calcChain>
</file>

<file path=xl/sharedStrings.xml><?xml version="1.0" encoding="utf-8"?>
<sst xmlns="http://schemas.openxmlformats.org/spreadsheetml/2006/main" count="725" uniqueCount="518">
  <si>
    <t>Наименование бюджета</t>
  </si>
  <si>
    <t>Областной бюджет</t>
  </si>
  <si>
    <t>Номер реест-ровой записи</t>
  </si>
  <si>
    <t>Наименование главного администратора доходов бюджета</t>
  </si>
  <si>
    <t>Прогноз доходов бюджетов</t>
  </si>
  <si>
    <t>Финансовый орган</t>
  </si>
  <si>
    <t xml:space="preserve">Единица измерения: </t>
  </si>
  <si>
    <t>Классификация
доходов бюджетов</t>
  </si>
  <si>
    <t>код</t>
  </si>
  <si>
    <t>наименование</t>
  </si>
  <si>
    <t>Наименование группы (подгруппы) источников доходов бюджета / 
наименование источника доходов</t>
  </si>
  <si>
    <t>Министерство финансов  Архангельской области</t>
  </si>
  <si>
    <t xml:space="preserve">БЕЗВОЗМЕЗДНЫЕ ПОСТУПЛЕНИЯ
</t>
  </si>
  <si>
    <t xml:space="preserve">БЕЗВОЗМЕЗДНЫЕ ПОСТУПЛЕНИЯ ОТ ДРУГИХ БЮДЖЕТОВ БЮДЖЕТНОЙ СИСТЕМЫ РОССИЙСКОЙ ФЕДЕРАЦИИ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</si>
  <si>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</si>
  <si>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</si>
  <si>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 xml:space="preserve">2 00 00000 00 0000 000
</t>
  </si>
  <si>
    <t xml:space="preserve">2 02 00000 00 0000 000
</t>
  </si>
  <si>
    <t>Субсидии бюджетам бюджетной системы Российской Федерации (межбюджетные субсидии)</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</si>
  <si>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</si>
  <si>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</si>
  <si>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</si>
  <si>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</si>
  <si>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</si>
  <si>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</si>
  <si>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Субсидия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</si>
  <si>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</si>
  <si>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</si>
  <si>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</si>
  <si>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</si>
  <si>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Субвенции бюджетам бюджетной системы Российской Федерации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</si>
  <si>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</si>
  <si>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</si>
  <si>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</si>
  <si>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</si>
  <si>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</si>
  <si>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</si>
  <si>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</si>
  <si>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</si>
  <si>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</si>
  <si>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</si>
  <si>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</si>
  <si>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</si>
  <si>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</si>
  <si>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Безвозмездные поступления от государственных (муниципальных) организаций в бюджеты субъектов Российской Федерации</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</si>
  <si>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</si>
  <si>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БЕЗВОЗМЕЗДНЫЕ ПОСТУПЛЕНИЯ ОТ НЕГОСУДАРСТВЕННЫХ ОРГАНИЗАЦИЙ</t>
  </si>
  <si>
    <t>2 04 00000 00 0000 000</t>
  </si>
  <si>
    <t>Поступления от денежных пожертвований, предоставляемых негосударственными организациями получателям средств бюджетов субъектов Российской Федерации</t>
  </si>
  <si>
    <t>2 07 00000 00 0000 000</t>
  </si>
  <si>
    <t>ПРОЧИЕ БЕЗВОЗМЕЗДНЫЕ ПОСТУПЛЕНИЯ</t>
  </si>
  <si>
    <t>Прочие безвозмездные поступления в бюджеты субъектов Российской Федерации</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</si>
  <si>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</si>
  <si>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Поступления от денежных пожертвований, предоставляемых физическими лицами получателям средств бюджетов субъектов Российской Федерации</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</si>
  <si>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</si>
  <si>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</si>
  <si>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2 02 25495 02 0000 150</t>
  </si>
  <si>
    <t>Дотации бюджетам бюджетной системы Российской Федерации</t>
  </si>
  <si>
    <t>млн. рублей</t>
  </si>
  <si>
    <t>2.2.</t>
  </si>
  <si>
    <t>2.1.</t>
  </si>
  <si>
    <t>2.</t>
  </si>
  <si>
    <t>2.1.1.</t>
  </si>
  <si>
    <t>2.1.1.3</t>
  </si>
  <si>
    <t>2.1.1.2</t>
  </si>
  <si>
    <t>2.1.1.1</t>
  </si>
  <si>
    <t>2.1.2.</t>
  </si>
  <si>
    <t>2.1.2.1</t>
  </si>
  <si>
    <t>2.1.2.2</t>
  </si>
  <si>
    <t>2.1.2.3</t>
  </si>
  <si>
    <t>2.1.2.4</t>
  </si>
  <si>
    <t>2.1.2.5</t>
  </si>
  <si>
    <t>2.1.2.6</t>
  </si>
  <si>
    <t>2.1.2.7</t>
  </si>
  <si>
    <t>2.1.2.8</t>
  </si>
  <si>
    <t>2.1.2.9</t>
  </si>
  <si>
    <t>2.1.2.10</t>
  </si>
  <si>
    <t>2.1.2.11</t>
  </si>
  <si>
    <t>2.1.2.12</t>
  </si>
  <si>
    <t>2.1.2.13</t>
  </si>
  <si>
    <t>2.1.2.14</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</si>
  <si>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</si>
  <si>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</si>
  <si>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</si>
  <si>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</si>
  <si>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</si>
  <si>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</si>
  <si>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</si>
  <si>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</si>
  <si>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</si>
  <si>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</si>
  <si>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</si>
  <si>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</si>
  <si>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</si>
  <si>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</si>
  <si>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</si>
  <si>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</si>
  <si>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</si>
  <si>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</si>
  <si>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</si>
  <si>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</si>
  <si>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</si>
  <si>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</si>
  <si>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</si>
  <si>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</si>
  <si>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2.1.2.41</t>
  </si>
  <si>
    <t>2.1.2.42</t>
  </si>
  <si>
    <t>2.1.2.43</t>
  </si>
  <si>
    <t>2.1.2.44</t>
  </si>
  <si>
    <t>2.1.2.45</t>
  </si>
  <si>
    <t>2.1.2.46</t>
  </si>
  <si>
    <t>2.1.3.</t>
  </si>
  <si>
    <t>2.1.3.1</t>
  </si>
  <si>
    <t>2.1.3.2</t>
  </si>
  <si>
    <t>2.1.3.3</t>
  </si>
  <si>
    <t>2.1.3.4</t>
  </si>
  <si>
    <t>2.1.3.6</t>
  </si>
  <si>
    <t>2.1.3.7</t>
  </si>
  <si>
    <t>2.1.3.8</t>
  </si>
  <si>
    <t>2.1.3.9</t>
  </si>
  <si>
    <t>2.1.3.10</t>
  </si>
  <si>
    <t>2.1.3.11</t>
  </si>
  <si>
    <t>2.1.3.12</t>
  </si>
  <si>
    <t>2.1.3.13</t>
  </si>
  <si>
    <t>2.1.3.14</t>
  </si>
  <si>
    <t>2.1.3.15</t>
  </si>
  <si>
    <t>2.1.3.16</t>
  </si>
  <si>
    <t>2.1.3.17</t>
  </si>
  <si>
    <t>2.1.3.18</t>
  </si>
  <si>
    <t>2.1.3.20</t>
  </si>
  <si>
    <t>2.1.4.</t>
  </si>
  <si>
    <t>2.1.4.1</t>
  </si>
  <si>
    <t>2.1.4.4</t>
  </si>
  <si>
    <t>2.1.4.5</t>
  </si>
  <si>
    <t>2.1.4.6</t>
  </si>
  <si>
    <t>2.2.1.</t>
  </si>
  <si>
    <t>2.3.</t>
  </si>
  <si>
    <t>2.3.1.</t>
  </si>
  <si>
    <t>2.4.</t>
  </si>
  <si>
    <t>2.4.1.</t>
  </si>
  <si>
    <t>2.5.</t>
  </si>
  <si>
    <t>2 02 15001 02 0000 150</t>
  </si>
  <si>
    <t>2 02 15009 02 0000 150</t>
  </si>
  <si>
    <t>2 02 15010 02 0000 150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</si>
  <si>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</si>
  <si>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2 02 25021 02 0000 150</t>
  </si>
  <si>
    <t>2 02 25027 02 0000 150</t>
  </si>
  <si>
    <t>2 02 25066 02 0000 150</t>
  </si>
  <si>
    <t>2 02 25081 02 0000 150</t>
  </si>
  <si>
    <t>2 02 25082 02 0000 150</t>
  </si>
  <si>
    <t>2 02 25084 02 0000 150</t>
  </si>
  <si>
    <t>2 02 25086 02 0000 150</t>
  </si>
  <si>
    <t>2 02 25097 02 0000 150</t>
  </si>
  <si>
    <t>2 02 25114 02 0000 150</t>
  </si>
  <si>
    <t>2 02 25138 02 0000 150</t>
  </si>
  <si>
    <t>2 02 25169 02 0000 150</t>
  </si>
  <si>
    <t>2 02 25170 02 0000 150</t>
  </si>
  <si>
    <t>2 02 25173 02 0000 150</t>
  </si>
  <si>
    <t>2 02 25187 02 0000 150</t>
  </si>
  <si>
    <t>2 02 25201 02 0000 150</t>
  </si>
  <si>
    <t>2 02 25202 02 0000 150</t>
  </si>
  <si>
    <t>2 02 25210 02 0000 150</t>
  </si>
  <si>
    <t>2 02 25228 02 0000 150</t>
  </si>
  <si>
    <t>2 02 25229 02 0000 150</t>
  </si>
  <si>
    <t>2 02 25232 02 0000 150</t>
  </si>
  <si>
    <t>2 02 25243 02 0000 150</t>
  </si>
  <si>
    <t>2 02 25402 02 0000 150</t>
  </si>
  <si>
    <t>2 02 25462 02 0000 150</t>
  </si>
  <si>
    <t>2 02 25466 02 0000 150</t>
  </si>
  <si>
    <t>2 02 25467 02 0000 150</t>
  </si>
  <si>
    <t>2 02 25478 02 0000 150</t>
  </si>
  <si>
    <t>2 02 25497 02 0000 150</t>
  </si>
  <si>
    <t>2 02 25516 02 0000 150</t>
  </si>
  <si>
    <t>2 02 25517 02 0000 150</t>
  </si>
  <si>
    <t>2 02 25519 02 0000 150</t>
  </si>
  <si>
    <t>2 02 25520 02 0000 150</t>
  </si>
  <si>
    <t>2 02 25527 02 0000 150</t>
  </si>
  <si>
    <t>2 02 25554 02 0000 150</t>
  </si>
  <si>
    <t>2 02 25555 02 0000 150</t>
  </si>
  <si>
    <t>2 02 25568 02 0000 150</t>
  </si>
  <si>
    <t>2 02 27111 02 0000 150</t>
  </si>
  <si>
    <t>2 02 27512 02 0000 150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</si>
  <si>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</si>
  <si>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реализацию мероприятий государственной программы Российской Федерации "Доступная среда"</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</si>
  <si>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</si>
  <si>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</si>
  <si>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</si>
  <si>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</si>
  <si>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</si>
  <si>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</si>
  <si>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</si>
  <si>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</si>
  <si>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</si>
  <si>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</si>
  <si>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</si>
  <si>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</si>
  <si>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Субсидия бюджетам субъектов Российской Федерации на поддержку отрасли культуры</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</si>
  <si>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</si>
  <si>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</si>
  <si>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</si>
  <si>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2 02 35118 02 0000 150</t>
  </si>
  <si>
    <t>2 02 35120 02 0000 150</t>
  </si>
  <si>
    <t>2 02 35128 02 0000 150</t>
  </si>
  <si>
    <t>2 02 35129 02 0000 150</t>
  </si>
  <si>
    <t>2 02 35135 02 0000 150</t>
  </si>
  <si>
    <t>2 02 35137 02 0000 150</t>
  </si>
  <si>
    <t>2 02 35176 02 0000 150</t>
  </si>
  <si>
    <t>2 02 35220 02 0000 150</t>
  </si>
  <si>
    <t>2 02 35240 02 0000 150</t>
  </si>
  <si>
    <t>2 02 35250 02 0000 150</t>
  </si>
  <si>
    <t>2 02 35260 02 0000 150</t>
  </si>
  <si>
    <t>2 02 35270 02 0000 150</t>
  </si>
  <si>
    <t>2 02 35280 02 0000 150</t>
  </si>
  <si>
    <t>2 02 35290 02 0000 150</t>
  </si>
  <si>
    <t>2 02 35380 02 0000 150</t>
  </si>
  <si>
    <t>2 02 35429 02 0000 150</t>
  </si>
  <si>
    <t>2 02 35430 02 0000 150</t>
  </si>
  <si>
    <t>2 02 35432 02 0000 150</t>
  </si>
  <si>
    <t>2 02 35460 02 0000 150</t>
  </si>
  <si>
    <t>2 02 35573 02 0000 150</t>
  </si>
  <si>
    <t>2 02 35900 02 0000 150</t>
  </si>
  <si>
    <t>2 02 30000 00 0000 150</t>
  </si>
  <si>
    <t>2 02 20000 00 0000 150</t>
  </si>
  <si>
    <t xml:space="preserve"> 2 02 10000 00 0000 150
</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</si>
  <si>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</si>
  <si>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</si>
  <si>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</si>
  <si>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субъектов Российской Федерации на осуществление ежемесячной выплаты в связи с рождением (усыновлением) первого ребенка</t>
  </si>
  <si>
    <t>2.1.3.21</t>
  </si>
  <si>
    <t>2.1.3.22</t>
  </si>
  <si>
    <t>2.1.3.23</t>
  </si>
  <si>
    <t>Иные межбюджетные трансферты</t>
  </si>
  <si>
    <t>2 02 40000 00 0000 150</t>
  </si>
  <si>
    <t>2 02 45141 02 0000 150</t>
  </si>
  <si>
    <t>2 02 45142 02 0000 150</t>
  </si>
  <si>
    <t>2 02 45159 02 0000 150</t>
  </si>
  <si>
    <t>2 02 45161 02 0000 150</t>
  </si>
  <si>
    <t>2 02 45190 02 0000 150</t>
  </si>
  <si>
    <t>2 02 45192 02 0000 150</t>
  </si>
  <si>
    <t>2 02 45216 02 0000 150</t>
  </si>
  <si>
    <t>2 02 45390 02 0000 150</t>
  </si>
  <si>
    <t>2 02 45393 02 0000 150</t>
  </si>
  <si>
    <t>2 02 45424 02 0000 150</t>
  </si>
  <si>
    <t>2 02 45433 02 0000 150</t>
  </si>
  <si>
    <t>2 02 45454 02 0000 150</t>
  </si>
  <si>
    <t>2 02 45468 02 0000 150</t>
  </si>
  <si>
    <t>2 02 45476 02 0000 150</t>
  </si>
  <si>
    <t>2.1.4.2</t>
  </si>
  <si>
    <t>2.1.4.8</t>
  </si>
  <si>
    <t>2.1.4.9</t>
  </si>
  <si>
    <t>2.1.4.10</t>
  </si>
  <si>
    <t>2.1.4.11</t>
  </si>
  <si>
    <t>2.1.4.14</t>
  </si>
  <si>
    <t>2.1.4.15</t>
  </si>
  <si>
    <t>2.1.4.16</t>
  </si>
  <si>
    <t>2.1.4.17</t>
  </si>
  <si>
    <t>2.1.4.18</t>
  </si>
  <si>
    <t>2.1.4.19</t>
  </si>
  <si>
    <t>2.1.4.20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</si>
  <si>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</si>
  <si>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</si>
  <si>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</si>
  <si>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</si>
  <si>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</si>
  <si>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</si>
  <si>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</si>
  <si>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</si>
  <si>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</si>
  <si>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</si>
  <si>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</si>
  <si>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 xml:space="preserve">2 03 00000 00 0000 000
</t>
  </si>
  <si>
    <t>БЕЗВОЗМЕЗДНЫЕ ПОСТУПЛЕНИЯ ОТ ГОСУДАРСТВЕННЫХ (МУНИЦИПАЛЬНЫХ) ОРГАНИЗАЦИЙ</t>
  </si>
  <si>
    <t>2 03 02000 02 0000 150</t>
  </si>
  <si>
    <t>2 03 02040 02 0000 150</t>
  </si>
  <si>
    <t>2 04 02000 02 0000 150</t>
  </si>
  <si>
    <t>2 04 02020 02 0000 150</t>
  </si>
  <si>
    <t>2.3.1.1</t>
  </si>
  <si>
    <t>Безвозмездные поступления от негосударственных организаций в бюджеты субъектов Российской Федерации</t>
  </si>
  <si>
    <t>2 07 02000 02 0000 150</t>
  </si>
  <si>
    <t>2 07 02010 02 0000 150</t>
  </si>
  <si>
    <t>2 07 02020 02 0000 150</t>
  </si>
  <si>
    <t>2 07 02030 02 0000 150</t>
  </si>
  <si>
    <t>2 18 00000 02 0000 150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</si>
  <si>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</si>
  <si>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2.6.</t>
  </si>
  <si>
    <t>ВОЗВРАТ ОСТАТКОВ СУБСИДИЙ, СУБВЕНЦИЙ И ИНЫХ МЕЖБЮДЖЕТНЫХ ТРАНСФЕРТОВ, ИМЕЮЩИХ ЦЕЛЕВОЕ НАЗНАЧЕНИЕ, ПРОШЛЫХ ЛЕТ</t>
  </si>
  <si>
    <t>2 19 00000 00 0000 000</t>
  </si>
  <si>
    <t>2 19 00000 02 0000 150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</si>
  <si>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</si>
  <si>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2.1.2.47</t>
  </si>
  <si>
    <t>2.1.2.48</t>
  </si>
  <si>
    <t>2.1.2.49</t>
  </si>
  <si>
    <t>Субсидии бюджетам субъектов Российской Федерации на выплату региональных социальных доплат к пенсии</t>
  </si>
  <si>
    <t>2 02 25007 02 0000 150</t>
  </si>
  <si>
    <t>2.1.2.50</t>
  </si>
  <si>
    <t>2.1.2.51</t>
  </si>
  <si>
    <t>2.1.2.52</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</si>
  <si>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</si>
  <si>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</si>
  <si>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</si>
  <si>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</si>
  <si>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Субсидии на единовременные компенсационные выплаты учителям, прибывшим (переехавшим) на работу в сельские населенные пункты, либо рабочие поселки,либо поселки городского типа, либо города с населением до 50 тыс. человек, в субъектах Российской Федерации</t>
  </si>
  <si>
    <t>2 02 25256 02 0000 150</t>
  </si>
  <si>
    <t>2 02 25299 02 0000 150</t>
  </si>
  <si>
    <t>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</si>
  <si>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</si>
  <si>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</si>
  <si>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2 02 25480 02 0000 150</t>
  </si>
  <si>
    <t>Субсидии бюджетам субъектов Российской Федерации на создание системы поддержки фермеров и развитие сельской кооперации</t>
  </si>
  <si>
    <t>2 02 25502 00 0000 150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</si>
  <si>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</si>
  <si>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2 02 25508 02 0000 150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</si>
  <si>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</si>
  <si>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измененние в названии</t>
  </si>
  <si>
    <t>Субсидии бюджетам на обеспечение комплексного развития сельских территорий</t>
  </si>
  <si>
    <t>2 02 25576 00 0000 150</t>
  </si>
  <si>
    <t>2 02 27372 02 0000 150</t>
  </si>
  <si>
    <t>2.1.2.53</t>
  </si>
  <si>
    <t>2.1.2.54</t>
  </si>
  <si>
    <t>2.1.2.55</t>
  </si>
  <si>
    <t>2.1.2.56</t>
  </si>
  <si>
    <t>2.1.2.57</t>
  </si>
  <si>
    <t>2.1.2.58</t>
  </si>
  <si>
    <t>2.1.2.59</t>
  </si>
  <si>
    <t>2.1.2.60</t>
  </si>
  <si>
    <t>2.1.2.61</t>
  </si>
  <si>
    <t>2.1.2.62</t>
  </si>
  <si>
    <t>2.1.2.63</t>
  </si>
  <si>
    <t>2 02 35469 02 0000 150</t>
  </si>
  <si>
    <t>Субвенции бюджетам субъектов Российской Федерации на проведение Всероссийской переписи населения 2020 года</t>
  </si>
  <si>
    <t>2 02 45296 02 0000 150</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</si>
  <si>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"Повышение производительности труда и поддержка занятости"</t>
  </si>
  <si>
    <t>2 02 45453 02 0000 150</t>
  </si>
  <si>
    <t>Межбюджетные трансферты, передаваемые бюджетам субъектов Российской Федерации на создание виртуальных концертных залов</t>
  </si>
  <si>
    <t>Министерство финансов Архангельской области</t>
  </si>
  <si>
    <t>Администрация Губернатора
Архангельской области
и Правительства Архангельской области</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</si>
  <si>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</si>
  <si>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Министерство труда, занятости и социального развития Архангельской области</t>
  </si>
  <si>
    <t>Министерство строительства и архитектуры Архангельской области</t>
  </si>
  <si>
    <t>Министерство связи и информационных технологий Архангельской области</t>
  </si>
  <si>
    <t>Министерство здравоохранения Архангельской области</t>
  </si>
  <si>
    <t>Министерство топливно-энергетического комплекса и жилищно-коммунального хозяйства Архангельской области</t>
  </si>
  <si>
    <t>Министерство культуры Архангельской области</t>
  </si>
  <si>
    <t>Министерство агропромышленного комплекса и торговли Архангельской области</t>
  </si>
  <si>
    <t>Министерство транспорта Архангельской области</t>
  </si>
  <si>
    <t>Министерство природных ресурсов и лесопромышленного комплекса Архангельской области</t>
  </si>
  <si>
    <t>2.1.1.4</t>
  </si>
  <si>
    <t>Дотации бюджетам субъектов Российской Федерации на поддержку мер по обеспечению сбалансированности бюджетов</t>
  </si>
  <si>
    <t>2 02 15002 02 0000 150</t>
  </si>
  <si>
    <t>2 02 25177 02 0000 150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</si>
  <si>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</si>
  <si>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 xml:space="preserve">2 02 25255 02 0000 150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</si>
  <si>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</si>
  <si>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Субсидии бюджетам субъектов Российской Федерации на повышение эффективности службы занятости</t>
  </si>
  <si>
    <t>2 02 25291 02 0000 150</t>
  </si>
  <si>
    <t>Субсидии бюджетам субъектов Российской Федерации на осуществление ежемесячных выплат на детей в возрасте от 3 до 7 лет включительно</t>
  </si>
  <si>
    <t>2 02 25302 02 0000 150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</si>
  <si>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</si>
  <si>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</si>
  <si>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2 02 25404 02 0000 150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</si>
  <si>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</si>
  <si>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</si>
  <si>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2 02 25491 02 0000 150</t>
  </si>
  <si>
    <t>Субсидии бюджетам субъектов Российской Федерации на проведение комплексных кадастровых работ</t>
  </si>
  <si>
    <t>Субсидии бюджетам субъектов Российской Федерации на реализацию мероприятий в сфере реабилитации и абилитации инвалидов</t>
  </si>
  <si>
    <t>2 02 25511 02 0000 150</t>
  </si>
  <si>
    <t>2 02 25514 02 0000 150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</si>
  <si>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</si>
  <si>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2 02 25586 02 0000 150</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</si>
  <si>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</si>
  <si>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</si>
  <si>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2 02 27246 02 0000 150</t>
  </si>
  <si>
    <t>2.1.2.67</t>
  </si>
  <si>
    <t>2.1.2.68</t>
  </si>
  <si>
    <t>2.1.2.70</t>
  </si>
  <si>
    <t>2.1.2.71</t>
  </si>
  <si>
    <t>2.1.2.72</t>
  </si>
  <si>
    <t>2.1.2.73</t>
  </si>
  <si>
    <t>2.1.2.74</t>
  </si>
  <si>
    <t>2.1.2.75</t>
  </si>
  <si>
    <t>2.1.2.76</t>
  </si>
  <si>
    <t>2.1.2.77</t>
  </si>
  <si>
    <t>2.1.2.78</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</si>
  <si>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</si>
  <si>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2 02 45418 02 0000 150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</si>
  <si>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</si>
  <si>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2 02 25253 02 0000 150</t>
  </si>
  <si>
    <t>2 02 29001 00 0000 150</t>
  </si>
  <si>
    <t>Субсидии бюджетам за счет средств резервного фонда Правительства Российской Федерации</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</si>
  <si>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</si>
  <si>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</si>
  <si>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2 02 45303 02 0000 150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</si>
  <si>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</si>
  <si>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2 02 49001 02 0000 150</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</si>
  <si>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</si>
  <si>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2.1.1.5</t>
  </si>
  <si>
    <t>2.1.1.6</t>
  </si>
  <si>
    <t>2.1.1.7</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</si>
  <si>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</si>
  <si>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Дотации бюджетам субъектов Российской Федерации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</si>
  <si>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Дотации бюджетам субъектов Российской Федерации на поддержку мер по обеспечению сбалансированности бюджетов на финансовое обеспечение мероприятий по выплатам членам избирательных комиссий за условия работы, связанные с обеспечением санитарно-эпидемиологической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t>
  </si>
  <si>
    <t>2 02 15832 02 0000 150</t>
  </si>
  <si>
    <t>2 02 15853 02 0000 150</t>
  </si>
  <si>
    <t>2 02 15857 02 0000 150</t>
  </si>
  <si>
    <t>2.1.2.15</t>
  </si>
  <si>
    <t>2.1.2.40</t>
  </si>
  <si>
    <t>2.1.2.64</t>
  </si>
  <si>
    <t>2.1.2.65</t>
  </si>
  <si>
    <t>2.1.2.66</t>
  </si>
  <si>
    <t>2.1.2.69</t>
  </si>
  <si>
    <t>2.1.3.5</t>
  </si>
  <si>
    <t>2.1.3.19</t>
  </si>
  <si>
    <t>2.1.4.3</t>
  </si>
  <si>
    <t>2.1.4.7</t>
  </si>
  <si>
    <t>2.1.4.12</t>
  </si>
  <si>
    <t>2.1.4.13</t>
  </si>
  <si>
    <t>2.1.4.21</t>
  </si>
  <si>
    <t>Реестр источников доходов областного бюджета
(к проекту областного закона "Об областном бюджете на 2022 год и на плановый период 2023 и 2024 годов)
в части безвозмездных поступлений</t>
  </si>
  <si>
    <t>План на 2021 год (кассовый план по состоянию на 1 октября 2021 года)</t>
  </si>
  <si>
    <t>Оценка исполнения
 на 2021 (текущий финановый
 год)</t>
  </si>
  <si>
    <t>на 2022 год
(очередной финансовый год)</t>
  </si>
  <si>
    <t>на 2023 год (первый год планового периода)</t>
  </si>
  <si>
    <t>на 2024 год
(второй год планового периода)</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</si>
  <si>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</si>
  <si>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</si>
  <si>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2 02 25117 02 0000 150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</si>
  <si>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</si>
  <si>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</si>
  <si>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</si>
  <si>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</si>
  <si>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2 02 25190 02 0000 150</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</si>
  <si>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</si>
  <si>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2 02 25192 02 0000 150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</si>
  <si>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</si>
  <si>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2 02 25219 02 0000 150</t>
  </si>
  <si>
    <t>Субсидии бюджетам субъектов Российской Федерации на создание центров цифрового образования детей</t>
  </si>
  <si>
    <t>2 02 25251 02 0000 150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</si>
  <si>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</si>
  <si>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 xml:space="preserve">Инспекция по ветеринарному надзору Архангельской области </t>
  </si>
  <si>
    <t>2 02 25359 02 0000 150</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</si>
  <si>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</si>
  <si>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Министерство образования Архангельской области</t>
  </si>
  <si>
    <t>2 02 25365 02 0000 150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</si>
  <si>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</si>
  <si>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2 02 25455 02 0000 150</t>
  </si>
  <si>
    <t>Субсидии бюджетам субъектов Российской Федерации на реновацию учреждений отрасли культуры</t>
  </si>
  <si>
    <t>2 02 25513 02 0000 150</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</si>
  <si>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</si>
  <si>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</si>
  <si>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</si>
  <si>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Министерство строительства и архитектуры Архангельской области,Министерство топливно-энергетического комплекса и жилищно-коммунального хозяйства Архангельской области,Министерство культуры Архангельской области,Министерство образования Архангельской области, Министерство агропромышленного комплекса и торговли Архангельской области, министерство по делам молодежи и спорту Архангельской области, Администрация Губернатора
Архангельской области
и Правительства Архангельской области</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</si>
  <si>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</si>
  <si>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2 02 25589 02 0000 150</t>
  </si>
  <si>
    <t>Субсидии бюджетам субъектов Российской Федерации на техническое оснащение муниципальных музеев</t>
  </si>
  <si>
    <t>2 02 25590 02 0000 150</t>
  </si>
  <si>
    <t>Субсидии бюджетам субъектов Российской Федерации на реконструкцию и капитальный ремонт муниципальных музеев</t>
  </si>
  <si>
    <t>2 02 25597 02 0000 150</t>
  </si>
  <si>
    <t>2 02 25598 02 0000 150</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</si>
  <si>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</si>
  <si>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Министерство агропромышленного комплекса и торговли</t>
  </si>
  <si>
    <t>2 02 25599 02 0000 150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</si>
  <si>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</si>
  <si>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Министерство имущественных отношений Архангельской области</t>
  </si>
  <si>
    <t>Министерство экономического развития, промышленности и науки Архангельской области, министерство имущественных отношений Архангельской области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</si>
  <si>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</si>
  <si>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государственной поддержки инвестиционных проектов путем софинансирования строительства (реконструкции) объектов обеспечивающей инфраструктуры с длительным сроком окупаемости</t>
  </si>
  <si>
    <t>2 02 27336 02 0000 150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</si>
  <si>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модернизации театров юного зрителя и театров кукол</t>
  </si>
  <si>
    <t>2 02 27456 02 0000 150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</si>
  <si>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</si>
  <si>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2 02 27576 02 0000 150</t>
  </si>
  <si>
    <t>Министерство строительства и архитектуры</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</si>
  <si>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</si>
  <si>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2 02 35134 02 0000 150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</si>
  <si>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</si>
  <si>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Субвенции бюджетам субъектов Российской Федерации на обеспечение жильем граждан, уволенных с военной службы (службы), и приравненных к ним лиц</t>
  </si>
  <si>
    <t>2 02 35485 02 0000 150</t>
  </si>
  <si>
    <t>Министерство природных ресурсов и лесопромышленного комплекса Архангельской области, Министерство здравоохранения Архангельской области, Инспекция по охране объектов культурного наследия Архангельской области, Министерство образования Архангельской области, Министерство агропромышленного комплекса и торговли Архангельской области, Министерство труда, занятости и социального развития Архангельской области, Агентство записи актов гражданского состояния Архангельской области</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</si>
  <si>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</si>
  <si>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</si>
  <si>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2 02 45358 02 0000 150</t>
  </si>
  <si>
    <t>2 02 45450 02 0000 150</t>
  </si>
  <si>
    <t>Межбюджетные трансферты, передаваемые бюджетам субъектов Российской Федерации на реализацию проектов по повышению производительности труда на предприятиях - участниках национального проекта по направлению "Бережливое производство"</t>
  </si>
  <si>
    <t>Министерство экономического развития, промышленности и науки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</si>
  <si>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</si>
  <si>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 xml:space="preserve">Субвенции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 </t>
  </si>
  <si>
    <t>Субвенции на увеличение площади лесовосстановления в рамках переданных полномочий Российской Федерации субъектам Российской Федерации в области лесных отношений</t>
  </si>
  <si>
    <t>Субвенции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</si>
  <si>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Субсидии бюджетам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</si>
  <si>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</si>
  <si>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2 02 25423 02 0000 150</t>
  </si>
  <si>
    <t>2 02 25481 02 0000 150</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</si>
  <si>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</si>
  <si>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2 02 15549 02 0000 150</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</si>
  <si>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</si>
  <si>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Министерство по делам молодежи и спорту Архангельской области</t>
  </si>
  <si>
    <t>Министерство экономического развития, промышленности и науки Архангельской области</t>
  </si>
  <si>
    <t>2.1.2.79</t>
  </si>
  <si>
    <t>2.1.2.81</t>
  </si>
  <si>
    <t>2.1.2.80</t>
  </si>
  <si>
    <t>2.1.2.82</t>
  </si>
  <si>
    <t>2.1.3.24</t>
  </si>
  <si>
    <t>2 03 02030 02 0000 150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</si>
  <si>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</si>
  <si>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2 03 02099 02 0000 150</t>
  </si>
  <si>
    <t>Прочие безвозмездные поступления от государственных (муниципальных) организаций в бюджеты субъектов Российской Федерации</t>
  </si>
  <si>
    <t>Субсидии бюджетам субъектов Российской Федерации на софинансирование расходных обязательств субъектов Российской Федерации, возникающих при модернизации лабораторий медицинских организаций субъектов Российской Федерации, осуществляющих диагностику инфекционных болезней</t>
  </si>
  <si>
    <t xml:space="preserve">Министерство здравоохранения Архангельской области, Министерство культуры Архангельской области, Министерство транспорта Архангельской области, Министерство труда, занятости и социального развития Архангельской области </t>
  </si>
  <si>
    <t>Министерство строительства и архитектуры Архангельской области, Министерство по делам молодежи и спорту Архангельской области</t>
  </si>
  <si>
    <t>2.2.1.1</t>
  </si>
  <si>
    <t>2.2.1.2</t>
  </si>
  <si>
    <t>2.2.1.3</t>
  </si>
  <si>
    <t>2.4.1.1</t>
  </si>
  <si>
    <t>2.4.1.2</t>
  </si>
  <si>
    <t>2.4.1.3</t>
  </si>
  <si>
    <t>2.5.1</t>
  </si>
  <si>
    <t>Кассовые поступления в текущем финансовом году
(по состоянию на 1 октября 2021 года)</t>
  </si>
  <si>
    <t>2.6.1</t>
  </si>
</sst>
</file>

<file path=xl/styles.xml><?xml version="1.0" encoding="utf-8"?>
<styleSheet xmlns="http://schemas.openxmlformats.org/spreadsheetml/2006/main">
  <numFmts count="3">
    <numFmt numFmtId="164" formatCode="_-* #,##0.00_р_._-;\-* #,##0.00_р_._-;_-* &quot;-&quot;??_р_._-;_-@_-"/>
    <numFmt numFmtId="165" formatCode="_-* #,##0.0_р_._-;\-* #,##0.0_р_._-;_-* &quot;-&quot;?_р_._-;_-@_-"/>
    <numFmt numFmtId="166" formatCode="#,##0.00_ ;\-#,##0.00\ "/>
  </numFmts>
  <fonts count="27">
    <font>
      <sz val="11"/>
      <color theme="1"/>
      <name val="Calibri"/>
      <family val="2"/>
      <scheme val="minor"/>
    </font>
    <font>
      <sz val="11"/>
      <name val="Times New Roman"/>
      <family val="1"/>
      <charset val="204"/>
    </font>
    <font>
      <b/>
      <sz val="11"/>
      <name val="Times New Roman"/>
      <family val="1"/>
      <charset val="204"/>
    </font>
    <font>
      <sz val="12"/>
      <name val="Times New Roman"/>
      <family val="1"/>
      <charset val="204"/>
    </font>
    <font>
      <sz val="11"/>
      <color theme="1"/>
      <name val="Calibri"/>
      <family val="2"/>
      <charset val="204"/>
      <scheme val="minor"/>
    </font>
    <font>
      <sz val="11"/>
      <name val="Calibri"/>
      <family val="2"/>
      <scheme val="minor"/>
    </font>
    <font>
      <sz val="11"/>
      <color rgb="FF000000"/>
      <name val="Calibri"/>
      <family val="2"/>
      <charset val="204"/>
      <scheme val="minor"/>
    </font>
    <font>
      <sz val="10"/>
      <color rgb="FF000000"/>
      <name val="Arial"/>
      <family val="2"/>
      <charset val="204"/>
    </font>
    <font>
      <sz val="10"/>
      <color rgb="FF000000"/>
      <name val="Arial Cyr"/>
    </font>
    <font>
      <b/>
      <sz val="10"/>
      <color rgb="FF000000"/>
      <name val="Arial Cyr"/>
    </font>
    <font>
      <b/>
      <sz val="12"/>
      <color rgb="FF000000"/>
      <name val="Arial Cyr"/>
    </font>
    <font>
      <sz val="8"/>
      <color rgb="FF000000"/>
      <name val="Arial"/>
      <family val="2"/>
      <charset val="204"/>
    </font>
    <font>
      <sz val="10"/>
      <color theme="1"/>
      <name val="Arial"/>
      <family val="2"/>
      <charset val="204"/>
    </font>
    <font>
      <sz val="12"/>
      <color theme="1"/>
      <name val="Times New Roman"/>
      <family val="1"/>
      <charset val="204"/>
    </font>
    <font>
      <sz val="14"/>
      <color theme="1"/>
      <name val="Times New Roman"/>
      <family val="1"/>
      <charset val="204"/>
    </font>
    <font>
      <b/>
      <sz val="12"/>
      <color theme="1"/>
      <name val="Times New Roman"/>
      <family val="1"/>
      <charset val="204"/>
    </font>
    <font>
      <sz val="11"/>
      <color theme="1"/>
      <name val="Times New Roman"/>
      <family val="1"/>
      <charset val="204"/>
    </font>
    <font>
      <b/>
      <sz val="11"/>
      <color theme="1"/>
      <name val="Times New Roman"/>
      <family val="1"/>
      <charset val="204"/>
    </font>
    <font>
      <sz val="24"/>
      <color theme="1"/>
      <name val="Times New Roman"/>
      <family val="1"/>
      <charset val="204"/>
    </font>
    <font>
      <sz val="16"/>
      <color theme="1"/>
      <name val="Times New Roman"/>
      <family val="1"/>
      <charset val="204"/>
    </font>
    <font>
      <sz val="11"/>
      <color rgb="FF000000"/>
      <name val="Times New Roman"/>
      <family val="1"/>
      <charset val="204"/>
    </font>
    <font>
      <b/>
      <sz val="16"/>
      <color theme="1"/>
      <name val="Times New Roman"/>
      <family val="1"/>
      <charset val="204"/>
    </font>
    <font>
      <sz val="10"/>
      <name val="Arial Cyr"/>
      <family val="2"/>
      <charset val="204"/>
    </font>
    <font>
      <b/>
      <i/>
      <sz val="13"/>
      <color rgb="FF000000"/>
      <name val="Arial Cyr"/>
    </font>
    <font>
      <sz val="11"/>
      <color rgb="FF000000"/>
      <name val="Arial Cyr"/>
    </font>
    <font>
      <sz val="12"/>
      <color rgb="FF000000"/>
      <name val="Times New Roman"/>
      <family val="1"/>
      <charset val="204"/>
    </font>
    <font>
      <b/>
      <sz val="12"/>
      <color rgb="FF000000"/>
      <name val="Times New Roman"/>
      <family val="1"/>
      <charset val="204"/>
    </font>
  </fonts>
  <fills count="7">
    <fill>
      <patternFill patternType="none"/>
    </fill>
    <fill>
      <patternFill patternType="gray125"/>
    </fill>
    <fill>
      <patternFill patternType="solid">
        <fgColor rgb="FFC0C0C0"/>
      </patternFill>
    </fill>
    <fill>
      <patternFill patternType="solid">
        <fgColor rgb="FFFFFF99"/>
      </patternFill>
    </fill>
    <fill>
      <patternFill patternType="solid">
        <fgColor rgb="FFCCFFFF"/>
      </patternFill>
    </fill>
    <fill>
      <patternFill patternType="solid">
        <fgColor theme="0"/>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rgb="FFD9D9D9"/>
      </left>
      <right style="thin">
        <color rgb="FFD9D9D9"/>
      </right>
      <top/>
      <bottom style="thin">
        <color rgb="FFD9D9D9"/>
      </bottom>
      <diagonal/>
    </border>
    <border>
      <left style="thin">
        <color indexed="64"/>
      </left>
      <right style="thin">
        <color indexed="64"/>
      </right>
      <top/>
      <bottom style="hair">
        <color indexed="64"/>
      </bottom>
      <diagonal/>
    </border>
  </borders>
  <cellStyleXfs count="32">
    <xf numFmtId="0" fontId="0" fillId="0" borderId="0"/>
    <xf numFmtId="0" fontId="5" fillId="0" borderId="0"/>
    <xf numFmtId="0" fontId="5" fillId="0" borderId="0"/>
    <xf numFmtId="0" fontId="6" fillId="0" borderId="0"/>
    <xf numFmtId="0" fontId="6" fillId="0" borderId="0"/>
    <xf numFmtId="0" fontId="5" fillId="0" borderId="0"/>
    <xf numFmtId="0" fontId="7" fillId="2" borderId="0"/>
    <xf numFmtId="0" fontId="8" fillId="0" borderId="2">
      <alignment horizontal="center" vertical="center" wrapText="1"/>
    </xf>
    <xf numFmtId="49" fontId="8" fillId="0" borderId="2">
      <alignment horizontal="center" vertical="top" shrinkToFit="1"/>
    </xf>
    <xf numFmtId="0" fontId="8" fillId="0" borderId="0"/>
    <xf numFmtId="0" fontId="8" fillId="0" borderId="2">
      <alignment horizontal="center" vertical="top" wrapText="1"/>
    </xf>
    <xf numFmtId="0" fontId="7" fillId="0" borderId="0"/>
    <xf numFmtId="49" fontId="9" fillId="0" borderId="2">
      <alignment horizontal="left" vertical="top" shrinkToFit="1"/>
    </xf>
    <xf numFmtId="4" fontId="8" fillId="0" borderId="2">
      <alignment horizontal="right" vertical="top" shrinkToFit="1"/>
    </xf>
    <xf numFmtId="4" fontId="9" fillId="3" borderId="2">
      <alignment horizontal="right" vertical="top" shrinkToFit="1"/>
    </xf>
    <xf numFmtId="0" fontId="8" fillId="0" borderId="0">
      <alignment horizontal="left" wrapText="1"/>
    </xf>
    <xf numFmtId="10" fontId="8" fillId="0" borderId="2">
      <alignment horizontal="center" vertical="top" shrinkToFit="1"/>
    </xf>
    <xf numFmtId="10" fontId="9" fillId="3" borderId="2">
      <alignment horizontal="center" vertical="top" shrinkToFit="1"/>
    </xf>
    <xf numFmtId="0" fontId="10" fillId="0" borderId="0">
      <alignment horizontal="center" wrapText="1"/>
    </xf>
    <xf numFmtId="0" fontId="10" fillId="0" borderId="0">
      <alignment horizontal="center"/>
    </xf>
    <xf numFmtId="0" fontId="8" fillId="0" borderId="0">
      <alignment horizontal="right"/>
    </xf>
    <xf numFmtId="0" fontId="6" fillId="0" borderId="0"/>
    <xf numFmtId="0" fontId="8" fillId="0" borderId="2">
      <alignment horizontal="left" vertical="top" wrapText="1"/>
    </xf>
    <xf numFmtId="4" fontId="9" fillId="4" borderId="2">
      <alignment horizontal="right" vertical="top" shrinkToFit="1"/>
    </xf>
    <xf numFmtId="10" fontId="9" fillId="4" borderId="2">
      <alignment horizontal="center" vertical="top" shrinkToFit="1"/>
    </xf>
    <xf numFmtId="49" fontId="11" fillId="0" borderId="2">
      <alignment horizontal="center"/>
    </xf>
    <xf numFmtId="0" fontId="12" fillId="0" borderId="0"/>
    <xf numFmtId="0" fontId="5" fillId="0" borderId="0"/>
    <xf numFmtId="0" fontId="4" fillId="0" borderId="0"/>
    <xf numFmtId="4" fontId="23" fillId="3" borderId="2">
      <alignment horizontal="right" vertical="top" shrinkToFit="1"/>
    </xf>
    <xf numFmtId="4" fontId="24" fillId="3" borderId="2">
      <alignment horizontal="right" vertical="top" shrinkToFit="1"/>
    </xf>
    <xf numFmtId="4" fontId="7" fillId="0" borderId="6">
      <alignment horizontal="right" vertical="top" shrinkToFit="1"/>
    </xf>
  </cellStyleXfs>
  <cellXfs count="96">
    <xf numFmtId="0" fontId="0" fillId="0" borderId="0" xfId="0"/>
    <xf numFmtId="0" fontId="13" fillId="0" borderId="0" xfId="0" applyFont="1"/>
    <xf numFmtId="0" fontId="13" fillId="0" borderId="0" xfId="0" applyFont="1" applyFill="1"/>
    <xf numFmtId="0" fontId="13" fillId="5" borderId="0" xfId="0" applyFont="1" applyFill="1"/>
    <xf numFmtId="0" fontId="14" fillId="5" borderId="0" xfId="0" applyFont="1" applyFill="1"/>
    <xf numFmtId="0" fontId="14" fillId="5" borderId="0" xfId="0" applyFont="1" applyFill="1" applyAlignment="1">
      <alignment horizontal="left"/>
    </xf>
    <xf numFmtId="165" fontId="1" fillId="5" borderId="1" xfId="0" applyNumberFormat="1" applyFont="1" applyFill="1" applyBorder="1" applyAlignment="1">
      <alignment horizontal="center" vertical="center"/>
    </xf>
    <xf numFmtId="0" fontId="1" fillId="5" borderId="1" xfId="0" applyFont="1" applyFill="1" applyBorder="1" applyAlignment="1">
      <alignment horizontal="left" vertical="center" wrapText="1" indent="2"/>
    </xf>
    <xf numFmtId="165" fontId="1" fillId="5" borderId="1"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center"/>
    </xf>
    <xf numFmtId="49" fontId="2" fillId="5" borderId="1" xfId="0" applyNumberFormat="1" applyFont="1" applyFill="1" applyBorder="1" applyAlignment="1">
      <alignment horizontal="center" vertical="center"/>
    </xf>
    <xf numFmtId="0" fontId="13" fillId="5" borderId="0" xfId="0" applyFont="1" applyFill="1" applyAlignment="1">
      <alignment horizontal="left"/>
    </xf>
    <xf numFmtId="0" fontId="1" fillId="5" borderId="1" xfId="0" applyFont="1" applyFill="1" applyBorder="1" applyAlignment="1">
      <alignment horizontal="left" vertical="center" wrapText="1"/>
    </xf>
    <xf numFmtId="0" fontId="16" fillId="5" borderId="0" xfId="0" applyFont="1" applyFill="1"/>
    <xf numFmtId="165" fontId="2" fillId="5" borderId="1" xfId="0" applyNumberFormat="1" applyFont="1" applyFill="1" applyBorder="1" applyAlignment="1">
      <alignment horizontal="center" vertical="center"/>
    </xf>
    <xf numFmtId="0" fontId="17" fillId="5" borderId="1"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1" xfId="0" applyFont="1" applyFill="1" applyBorder="1" applyAlignment="1">
      <alignment horizontal="left" vertical="center" wrapText="1"/>
    </xf>
    <xf numFmtId="0" fontId="16" fillId="5" borderId="0" xfId="0" applyFont="1" applyFill="1" applyAlignment="1">
      <alignment horizontal="left"/>
    </xf>
    <xf numFmtId="0" fontId="16" fillId="5" borderId="1" xfId="0" applyFont="1" applyFill="1" applyBorder="1" applyAlignment="1">
      <alignment horizontal="center" vertical="center" wrapText="1"/>
    </xf>
    <xf numFmtId="0" fontId="13" fillId="5" borderId="0" xfId="0" applyFont="1" applyFill="1" applyAlignment="1">
      <alignment horizontal="center" vertical="center" wrapText="1"/>
    </xf>
    <xf numFmtId="0" fontId="17" fillId="5" borderId="1" xfId="0" applyFont="1" applyFill="1" applyBorder="1" applyAlignment="1">
      <alignment horizontal="center" vertical="center" wrapText="1"/>
    </xf>
    <xf numFmtId="2" fontId="17" fillId="5" borderId="1" xfId="0" applyNumberFormat="1" applyFont="1" applyFill="1" applyBorder="1" applyAlignment="1">
      <alignment horizontal="center" vertical="center" wrapText="1"/>
    </xf>
    <xf numFmtId="2" fontId="16" fillId="5" borderId="1"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16" fontId="17" fillId="5" borderId="1" xfId="0" applyNumberFormat="1" applyFont="1" applyFill="1" applyBorder="1" applyAlignment="1">
      <alignment horizontal="center" vertical="center" wrapText="1"/>
    </xf>
    <xf numFmtId="0" fontId="20" fillId="5" borderId="1" xfId="0" applyFont="1" applyFill="1" applyBorder="1" applyAlignment="1">
      <alignment horizontal="center" vertical="center"/>
    </xf>
    <xf numFmtId="0" fontId="1" fillId="5" borderId="1" xfId="0" applyFont="1" applyFill="1" applyBorder="1" applyAlignment="1">
      <alignment horizontal="center" vertical="center"/>
    </xf>
    <xf numFmtId="0" fontId="20" fillId="5" borderId="1" xfId="0" applyFont="1" applyFill="1" applyBorder="1" applyAlignment="1">
      <alignment horizontal="center" vertical="center" wrapText="1"/>
    </xf>
    <xf numFmtId="0" fontId="20" fillId="5" borderId="1" xfId="0" applyFont="1" applyFill="1" applyBorder="1" applyAlignment="1">
      <alignment horizontal="left" vertical="center" wrapText="1" indent="2"/>
    </xf>
    <xf numFmtId="0" fontId="20"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16" fillId="5" borderId="1" xfId="0" applyFont="1" applyFill="1" applyBorder="1" applyAlignment="1">
      <alignment horizontal="left" vertical="center" wrapText="1" indent="1"/>
    </xf>
    <xf numFmtId="0" fontId="15" fillId="0" borderId="0" xfId="0" applyFont="1" applyFill="1"/>
    <xf numFmtId="0" fontId="20" fillId="5" borderId="1" xfId="10" applyNumberFormat="1" applyFont="1" applyFill="1" applyBorder="1" applyAlignment="1" applyProtection="1">
      <alignment horizontal="left" vertical="center" wrapText="1" indent="2"/>
    </xf>
    <xf numFmtId="166" fontId="15" fillId="5" borderId="1" xfId="0" applyNumberFormat="1" applyFont="1" applyFill="1" applyBorder="1" applyAlignment="1">
      <alignment vertical="center" wrapText="1"/>
    </xf>
    <xf numFmtId="0" fontId="16" fillId="5" borderId="1" xfId="0" applyFont="1" applyFill="1" applyBorder="1" applyAlignment="1">
      <alignment horizontal="left" vertical="center" wrapText="1" indent="2"/>
    </xf>
    <xf numFmtId="0" fontId="21" fillId="5" borderId="0" xfId="0" applyFont="1" applyFill="1" applyAlignment="1">
      <alignment horizontal="center" vertical="center"/>
    </xf>
    <xf numFmtId="0" fontId="13" fillId="5" borderId="0" xfId="0" applyFont="1" applyFill="1" applyAlignment="1">
      <alignment horizontal="center" vertical="center"/>
    </xf>
    <xf numFmtId="0" fontId="20" fillId="5" borderId="1" xfId="10" applyNumberFormat="1" applyFont="1" applyFill="1" applyBorder="1" applyAlignment="1" applyProtection="1">
      <alignment horizontal="left" vertical="center" wrapText="1"/>
    </xf>
    <xf numFmtId="0" fontId="13" fillId="5" borderId="0" xfId="0" applyFont="1" applyFill="1" applyAlignment="1">
      <alignment horizontal="center"/>
    </xf>
    <xf numFmtId="166" fontId="13" fillId="5" borderId="1" xfId="0" applyNumberFormat="1" applyFont="1" applyFill="1" applyBorder="1" applyAlignment="1">
      <alignment vertical="center"/>
    </xf>
    <xf numFmtId="166" fontId="13" fillId="5" borderId="1" xfId="0" applyNumberFormat="1" applyFont="1" applyFill="1" applyBorder="1" applyAlignment="1">
      <alignment vertical="center" wrapText="1"/>
    </xf>
    <xf numFmtId="4" fontId="13" fillId="5" borderId="1" xfId="0" applyNumberFormat="1" applyFont="1" applyFill="1" applyBorder="1" applyAlignment="1">
      <alignment vertical="center" wrapText="1"/>
    </xf>
    <xf numFmtId="4" fontId="13" fillId="5" borderId="1" xfId="0" applyNumberFormat="1" applyFont="1" applyFill="1" applyBorder="1" applyAlignment="1">
      <alignment vertical="center"/>
    </xf>
    <xf numFmtId="3" fontId="13" fillId="5" borderId="0" xfId="0" applyNumberFormat="1" applyFont="1" applyFill="1"/>
    <xf numFmtId="0" fontId="15" fillId="5" borderId="0" xfId="0" applyFont="1" applyFill="1"/>
    <xf numFmtId="0" fontId="19" fillId="5" borderId="0" xfId="0" applyFont="1" applyFill="1" applyAlignment="1">
      <alignment horizontal="center" vertical="center"/>
    </xf>
    <xf numFmtId="0" fontId="19" fillId="5" borderId="0" xfId="0" applyFont="1" applyFill="1" applyAlignment="1">
      <alignment horizontal="center" vertical="center" wrapText="1"/>
    </xf>
    <xf numFmtId="0" fontId="18" fillId="5" borderId="0" xfId="0" applyFont="1" applyFill="1" applyAlignment="1">
      <alignment wrapText="1"/>
    </xf>
    <xf numFmtId="0" fontId="15" fillId="5" borderId="0" xfId="0" applyFont="1" applyFill="1" applyAlignment="1">
      <alignment horizontal="center" vertical="center" wrapText="1"/>
    </xf>
    <xf numFmtId="4" fontId="25" fillId="5" borderId="1" xfId="30" applyNumberFormat="1" applyFont="1" applyFill="1" applyBorder="1" applyAlignment="1" applyProtection="1">
      <alignment vertical="center" shrinkToFit="1"/>
    </xf>
    <xf numFmtId="166" fontId="15" fillId="5" borderId="1" xfId="0" applyNumberFormat="1" applyFont="1" applyFill="1" applyBorder="1" applyAlignment="1">
      <alignment horizontal="right" vertical="center" wrapText="1"/>
    </xf>
    <xf numFmtId="166" fontId="15" fillId="5" borderId="1" xfId="0" applyNumberFormat="1" applyFont="1" applyFill="1" applyBorder="1" applyAlignment="1">
      <alignment vertical="center"/>
    </xf>
    <xf numFmtId="4" fontId="15" fillId="5" borderId="1" xfId="0" applyNumberFormat="1" applyFont="1" applyFill="1" applyBorder="1" applyAlignment="1">
      <alignment vertical="center" wrapText="1"/>
    </xf>
    <xf numFmtId="0" fontId="1" fillId="5" borderId="1" xfId="0" applyFont="1" applyFill="1" applyBorder="1" applyAlignment="1">
      <alignment horizontal="left" vertical="center" wrapText="1" indent="1"/>
    </xf>
    <xf numFmtId="0" fontId="1" fillId="5" borderId="1" xfId="0" applyFont="1" applyFill="1" applyBorder="1" applyAlignment="1">
      <alignment vertical="center" wrapText="1"/>
    </xf>
    <xf numFmtId="0" fontId="13" fillId="6" borderId="0" xfId="0" applyFont="1" applyFill="1"/>
    <xf numFmtId="0" fontId="20" fillId="5" borderId="1" xfId="0" applyFont="1" applyFill="1" applyBorder="1" applyAlignment="1">
      <alignment vertical="center" wrapText="1"/>
    </xf>
    <xf numFmtId="166" fontId="25" fillId="5" borderId="1" xfId="29" applyNumberFormat="1" applyFont="1" applyFill="1" applyBorder="1" applyAlignment="1" applyProtection="1">
      <alignment horizontal="right" vertical="center" shrinkToFit="1"/>
    </xf>
    <xf numFmtId="166" fontId="25" fillId="5" borderId="1" xfId="30" applyNumberFormat="1" applyFont="1" applyFill="1" applyBorder="1" applyAlignment="1" applyProtection="1">
      <alignment horizontal="right" vertical="center" shrinkToFit="1"/>
    </xf>
    <xf numFmtId="166" fontId="3" fillId="5" borderId="1" xfId="0" applyNumberFormat="1" applyFont="1" applyFill="1" applyBorder="1" applyAlignment="1">
      <alignment horizontal="right" vertical="center"/>
    </xf>
    <xf numFmtId="166" fontId="13" fillId="5" borderId="1" xfId="0" applyNumberFormat="1" applyFont="1" applyFill="1" applyBorder="1" applyAlignment="1">
      <alignment horizontal="right" vertical="center"/>
    </xf>
    <xf numFmtId="166" fontId="25" fillId="5" borderId="1" xfId="0" applyNumberFormat="1" applyFont="1" applyFill="1" applyBorder="1" applyAlignment="1">
      <alignment horizontal="right" vertical="center"/>
    </xf>
    <xf numFmtId="166" fontId="25" fillId="5" borderId="1" xfId="30" applyNumberFormat="1" applyFont="1" applyFill="1" applyBorder="1" applyAlignment="1" applyProtection="1">
      <alignment horizontal="right" vertical="center" wrapText="1" shrinkToFit="1"/>
    </xf>
    <xf numFmtId="4" fontId="13" fillId="5" borderId="1" xfId="0" applyNumberFormat="1" applyFont="1" applyFill="1" applyBorder="1" applyAlignment="1">
      <alignment horizontal="right" vertical="center"/>
    </xf>
    <xf numFmtId="4" fontId="25" fillId="5" borderId="1" xfId="0" applyNumberFormat="1" applyFont="1" applyFill="1" applyBorder="1" applyAlignment="1">
      <alignment horizontal="right" vertical="center"/>
    </xf>
    <xf numFmtId="4" fontId="25" fillId="5" borderId="1" xfId="29" applyNumberFormat="1" applyFont="1" applyFill="1" applyBorder="1" applyAlignment="1" applyProtection="1">
      <alignment horizontal="right" vertical="center" shrinkToFit="1"/>
    </xf>
    <xf numFmtId="4" fontId="25" fillId="5" borderId="1" xfId="30" applyNumberFormat="1" applyFont="1" applyFill="1" applyBorder="1" applyAlignment="1" applyProtection="1">
      <alignment horizontal="right" vertical="center" shrinkToFit="1"/>
    </xf>
    <xf numFmtId="4" fontId="3" fillId="5" borderId="5" xfId="31" applyNumberFormat="1" applyFont="1" applyFill="1" applyBorder="1" applyAlignment="1" applyProtection="1">
      <alignment horizontal="right" vertical="center" shrinkToFit="1"/>
    </xf>
    <xf numFmtId="4" fontId="3" fillId="5" borderId="1" xfId="31" applyNumberFormat="1" applyFont="1" applyFill="1" applyBorder="1" applyAlignment="1" applyProtection="1">
      <alignment horizontal="right" vertical="center" shrinkToFit="1"/>
    </xf>
    <xf numFmtId="4" fontId="3" fillId="5" borderId="7" xfId="31" applyNumberFormat="1" applyFont="1" applyFill="1" applyBorder="1" applyAlignment="1" applyProtection="1">
      <alignment horizontal="right" vertical="center" shrinkToFit="1"/>
    </xf>
    <xf numFmtId="0" fontId="13" fillId="5" borderId="1" xfId="0" applyFont="1" applyFill="1" applyBorder="1" applyAlignment="1">
      <alignment horizontal="center" vertical="center" wrapText="1"/>
    </xf>
    <xf numFmtId="2" fontId="17" fillId="5" borderId="1" xfId="0" applyNumberFormat="1" applyFont="1" applyFill="1" applyBorder="1" applyAlignment="1">
      <alignment horizontal="left" vertical="center" wrapText="1" indent="1"/>
    </xf>
    <xf numFmtId="2" fontId="17" fillId="5" borderId="1" xfId="0" applyNumberFormat="1" applyFont="1" applyFill="1" applyBorder="1" applyAlignment="1">
      <alignment horizontal="center" vertical="center"/>
    </xf>
    <xf numFmtId="0" fontId="2" fillId="5" borderId="1" xfId="0" applyFont="1" applyFill="1" applyBorder="1" applyAlignment="1">
      <alignment horizontal="left" vertical="center" wrapText="1" indent="1"/>
    </xf>
    <xf numFmtId="4" fontId="26" fillId="5" borderId="1" xfId="30" applyNumberFormat="1" applyFont="1" applyFill="1" applyBorder="1" applyAlignment="1" applyProtection="1">
      <alignment vertical="center" shrinkToFit="1"/>
    </xf>
    <xf numFmtId="0" fontId="2" fillId="5" borderId="1" xfId="0" applyFont="1" applyFill="1" applyBorder="1" applyAlignment="1">
      <alignment horizontal="left" vertical="center" wrapText="1" indent="2"/>
    </xf>
    <xf numFmtId="49" fontId="17" fillId="5" borderId="1" xfId="0" applyNumberFormat="1" applyFont="1" applyFill="1" applyBorder="1" applyAlignment="1">
      <alignment horizontal="center" vertical="center" wrapText="1"/>
    </xf>
    <xf numFmtId="164" fontId="15" fillId="5" borderId="1" xfId="0" applyNumberFormat="1" applyFont="1" applyFill="1" applyBorder="1" applyAlignment="1">
      <alignment vertical="center"/>
    </xf>
    <xf numFmtId="49" fontId="16" fillId="5" borderId="1" xfId="0" applyNumberFormat="1" applyFont="1" applyFill="1" applyBorder="1" applyAlignment="1">
      <alignment horizontal="center" vertical="center" wrapText="1"/>
    </xf>
    <xf numFmtId="49" fontId="16" fillId="5" borderId="1" xfId="0" applyNumberFormat="1" applyFont="1" applyFill="1" applyBorder="1" applyAlignment="1">
      <alignment horizontal="center" vertical="center"/>
    </xf>
    <xf numFmtId="0" fontId="20" fillId="5" borderId="1" xfId="14" applyNumberFormat="1" applyFont="1" applyFill="1" applyBorder="1" applyAlignment="1" applyProtection="1">
      <alignment horizontal="left" vertical="center" wrapText="1" indent="2"/>
    </xf>
    <xf numFmtId="1" fontId="20" fillId="5" borderId="1" xfId="22" applyNumberFormat="1" applyFont="1" applyFill="1" applyBorder="1" applyAlignment="1" applyProtection="1">
      <alignment horizontal="center" vertical="center" shrinkToFit="1"/>
    </xf>
    <xf numFmtId="0" fontId="20" fillId="5" borderId="1" xfId="14" applyNumberFormat="1" applyFont="1" applyFill="1" applyBorder="1" applyAlignment="1" applyProtection="1">
      <alignment horizontal="left" vertical="center" wrapText="1"/>
    </xf>
    <xf numFmtId="4" fontId="3" fillId="5" borderId="1" xfId="0" applyNumberFormat="1" applyFont="1" applyFill="1" applyBorder="1" applyAlignment="1">
      <alignment vertical="center"/>
    </xf>
    <xf numFmtId="165" fontId="1" fillId="5" borderId="4" xfId="0" applyNumberFormat="1" applyFont="1" applyFill="1" applyBorder="1" applyAlignment="1">
      <alignment horizontal="center" vertical="center"/>
    </xf>
    <xf numFmtId="165" fontId="22" fillId="5" borderId="4" xfId="0" applyNumberFormat="1" applyFont="1" applyFill="1" applyBorder="1" applyAlignment="1">
      <alignment horizontal="center" vertical="center"/>
    </xf>
    <xf numFmtId="4" fontId="3" fillId="5" borderId="1" xfId="0" applyNumberFormat="1" applyFont="1" applyFill="1" applyBorder="1" applyAlignment="1">
      <alignment horizontal="right" vertical="center"/>
    </xf>
    <xf numFmtId="166" fontId="3" fillId="5" borderId="1" xfId="0" applyNumberFormat="1" applyFont="1" applyFill="1" applyBorder="1" applyAlignment="1">
      <alignment vertical="center"/>
    </xf>
    <xf numFmtId="0" fontId="21" fillId="5" borderId="0" xfId="0" applyFont="1" applyFill="1" applyAlignment="1">
      <alignment horizontal="center" wrapText="1"/>
    </xf>
    <xf numFmtId="0" fontId="21" fillId="5" borderId="0" xfId="0" applyFont="1" applyFill="1" applyAlignment="1">
      <alignment horizontal="center"/>
    </xf>
    <xf numFmtId="0" fontId="13" fillId="5" borderId="0" xfId="0" applyFont="1" applyFill="1" applyAlignment="1">
      <alignment horizontal="center"/>
    </xf>
    <xf numFmtId="0" fontId="15" fillId="5" borderId="0" xfId="0" applyFont="1" applyFill="1" applyBorder="1" applyAlignment="1">
      <alignment horizontal="center"/>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xf>
  </cellXfs>
  <cellStyles count="32">
    <cellStyle name="br" xfId="1"/>
    <cellStyle name="col" xfId="2"/>
    <cellStyle name="ex78" xfId="31"/>
    <cellStyle name="style0" xfId="3"/>
    <cellStyle name="td" xfId="4"/>
    <cellStyle name="tr" xfId="5"/>
    <cellStyle name="xl21" xfId="6"/>
    <cellStyle name="xl22" xfId="7"/>
    <cellStyle name="xl23" xfId="8"/>
    <cellStyle name="xl24" xfId="9"/>
    <cellStyle name="xl25" xfId="10"/>
    <cellStyle name="xl26" xfId="11"/>
    <cellStyle name="xl27" xfId="12"/>
    <cellStyle name="xl28" xfId="13"/>
    <cellStyle name="xl29" xfId="14"/>
    <cellStyle name="xl30" xfId="15"/>
    <cellStyle name="xl31" xfId="16"/>
    <cellStyle name="xl32" xfId="17"/>
    <cellStyle name="xl33" xfId="18"/>
    <cellStyle name="xl34" xfId="19"/>
    <cellStyle name="xl35" xfId="20"/>
    <cellStyle name="xl36" xfId="21"/>
    <cellStyle name="xl37" xfId="22"/>
    <cellStyle name="xl38" xfId="23"/>
    <cellStyle name="xl39" xfId="24"/>
    <cellStyle name="xl41" xfId="29"/>
    <cellStyle name="xl43" xfId="30"/>
    <cellStyle name="xl52" xfId="25"/>
    <cellStyle name="Обычный" xfId="0" builtinId="0"/>
    <cellStyle name="Обычный 2" xfId="26"/>
    <cellStyle name="Обычный 3" xfId="27"/>
    <cellStyle name="Обычный 4" xfId="2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X170"/>
  <sheetViews>
    <sheetView tabSelected="1" view="pageBreakPreview" zoomScale="55" zoomScaleNormal="70" zoomScaleSheetLayoutView="55" workbookViewId="0">
      <selection activeCell="L11" sqref="L11:AE13"/>
    </sheetView>
  </sheetViews>
  <sheetFormatPr defaultColWidth="9.140625" defaultRowHeight="15.75"/>
  <cols>
    <col min="1" max="1" width="9.7109375" style="3" customWidth="1"/>
    <col min="2" max="2" width="45" style="3" customWidth="1"/>
    <col min="3" max="3" width="32.85546875" style="13" customWidth="1"/>
    <col min="4" max="4" width="44.7109375" style="11" customWidth="1"/>
    <col min="5" max="5" width="25.140625" style="20" customWidth="1"/>
    <col min="6" max="8" width="20.7109375" style="3" customWidth="1"/>
    <col min="9" max="9" width="22.140625" style="3" customWidth="1"/>
    <col min="10" max="10" width="22.7109375" style="3" customWidth="1"/>
    <col min="11" max="11" width="23.140625" style="3" customWidth="1"/>
    <col min="12" max="12" width="14.85546875" style="3" hidden="1" customWidth="1"/>
    <col min="13" max="13" width="23.7109375" style="3" hidden="1" customWidth="1"/>
    <col min="14" max="14" width="0" style="3" hidden="1" customWidth="1"/>
    <col min="15" max="15" width="9.7109375" style="3" hidden="1" customWidth="1"/>
    <col min="16" max="24" width="0" style="3" hidden="1" customWidth="1"/>
    <col min="25" max="31" width="0" style="1" hidden="1" customWidth="1"/>
    <col min="32" max="16384" width="9.140625" style="1"/>
  </cols>
  <sheetData>
    <row r="2" spans="1:13" ht="66.75" customHeight="1">
      <c r="A2" s="90" t="s">
        <v>417</v>
      </c>
      <c r="B2" s="91"/>
      <c r="C2" s="91"/>
      <c r="D2" s="91"/>
      <c r="E2" s="91"/>
      <c r="F2" s="91"/>
      <c r="G2" s="91"/>
      <c r="H2" s="91"/>
      <c r="I2" s="91"/>
      <c r="J2" s="91"/>
      <c r="K2" s="91"/>
    </row>
    <row r="3" spans="1:13" ht="6" customHeight="1">
      <c r="A3" s="92"/>
      <c r="B3" s="92"/>
      <c r="C3" s="92"/>
      <c r="D3" s="92"/>
      <c r="E3" s="92"/>
      <c r="F3" s="92"/>
      <c r="G3" s="92"/>
      <c r="H3" s="92"/>
      <c r="I3" s="92"/>
      <c r="J3" s="92"/>
      <c r="K3" s="92"/>
    </row>
    <row r="4" spans="1:13" ht="13.5" customHeight="1"/>
    <row r="5" spans="1:13" ht="18.75">
      <c r="A5" s="4" t="s">
        <v>5</v>
      </c>
      <c r="B5" s="4"/>
      <c r="C5" s="18" t="s">
        <v>11</v>
      </c>
      <c r="D5" s="5"/>
      <c r="E5" s="93"/>
      <c r="F5" s="93"/>
      <c r="G5" s="93"/>
      <c r="H5" s="93"/>
      <c r="I5" s="93"/>
      <c r="J5" s="93"/>
      <c r="K5" s="93"/>
    </row>
    <row r="6" spans="1:13" ht="18.75">
      <c r="A6" s="4" t="s">
        <v>0</v>
      </c>
      <c r="B6" s="4"/>
      <c r="C6" s="18" t="s">
        <v>1</v>
      </c>
      <c r="D6" s="5"/>
      <c r="E6" s="93"/>
      <c r="F6" s="93"/>
      <c r="G6" s="93"/>
      <c r="H6" s="93"/>
      <c r="I6" s="93"/>
      <c r="J6" s="93"/>
      <c r="K6" s="93"/>
    </row>
    <row r="7" spans="1:13" ht="18.75">
      <c r="A7" s="4" t="s">
        <v>6</v>
      </c>
      <c r="B7" s="4"/>
      <c r="C7" s="18" t="s">
        <v>58</v>
      </c>
      <c r="D7" s="5"/>
    </row>
    <row r="8" spans="1:13">
      <c r="F8" s="40"/>
      <c r="G8" s="38"/>
      <c r="I8" s="95"/>
      <c r="J8" s="95"/>
      <c r="K8" s="95"/>
    </row>
    <row r="9" spans="1:13" ht="15.6" customHeight="1">
      <c r="A9" s="94" t="s">
        <v>2</v>
      </c>
      <c r="B9" s="94" t="s">
        <v>10</v>
      </c>
      <c r="C9" s="94" t="s">
        <v>7</v>
      </c>
      <c r="D9" s="94"/>
      <c r="E9" s="94" t="s">
        <v>3</v>
      </c>
      <c r="F9" s="94" t="s">
        <v>418</v>
      </c>
      <c r="G9" s="94" t="s">
        <v>516</v>
      </c>
      <c r="H9" s="94" t="s">
        <v>419</v>
      </c>
      <c r="I9" s="94" t="s">
        <v>4</v>
      </c>
      <c r="J9" s="94"/>
      <c r="K9" s="94"/>
    </row>
    <row r="10" spans="1:13" ht="98.45" customHeight="1">
      <c r="A10" s="94"/>
      <c r="B10" s="94"/>
      <c r="C10" s="19" t="s">
        <v>8</v>
      </c>
      <c r="D10" s="72" t="s">
        <v>9</v>
      </c>
      <c r="E10" s="94"/>
      <c r="F10" s="94"/>
      <c r="G10" s="94"/>
      <c r="H10" s="94"/>
      <c r="I10" s="72" t="s">
        <v>420</v>
      </c>
      <c r="J10" s="72" t="s">
        <v>421</v>
      </c>
      <c r="K10" s="72" t="s">
        <v>422</v>
      </c>
    </row>
    <row r="11" spans="1:13">
      <c r="A11" s="72">
        <v>1</v>
      </c>
      <c r="B11" s="72">
        <v>2</v>
      </c>
      <c r="C11" s="19">
        <v>3</v>
      </c>
      <c r="D11" s="72">
        <v>4</v>
      </c>
      <c r="E11" s="72">
        <v>5</v>
      </c>
      <c r="F11" s="72">
        <v>6</v>
      </c>
      <c r="G11" s="72">
        <v>7</v>
      </c>
      <c r="H11" s="72">
        <v>8</v>
      </c>
      <c r="I11" s="72">
        <v>9</v>
      </c>
      <c r="J11" s="72">
        <v>10</v>
      </c>
      <c r="K11" s="72">
        <v>11</v>
      </c>
    </row>
    <row r="12" spans="1:13" s="2" customFormat="1" ht="37.9" customHeight="1">
      <c r="A12" s="21" t="s">
        <v>61</v>
      </c>
      <c r="B12" s="22" t="s">
        <v>12</v>
      </c>
      <c r="C12" s="22" t="s">
        <v>16</v>
      </c>
      <c r="D12" s="22" t="s">
        <v>12</v>
      </c>
      <c r="E12" s="22"/>
      <c r="F12" s="53">
        <f t="shared" ref="F12:K12" si="0">F13+F153+F158+F161+F166+F168</f>
        <v>41832.724840110001</v>
      </c>
      <c r="G12" s="53">
        <f t="shared" si="0"/>
        <v>28761.168288639998</v>
      </c>
      <c r="H12" s="35">
        <f t="shared" si="0"/>
        <v>40546.452640110001</v>
      </c>
      <c r="I12" s="35">
        <f t="shared" si="0"/>
        <v>35811.733857810003</v>
      </c>
      <c r="J12" s="35">
        <f t="shared" si="0"/>
        <v>32544.133952580007</v>
      </c>
      <c r="K12" s="35">
        <f t="shared" si="0"/>
        <v>33381.470070500007</v>
      </c>
      <c r="L12" s="45">
        <v>1000</v>
      </c>
      <c r="M12" s="3"/>
    </row>
    <row r="13" spans="1:13" s="2" customFormat="1" ht="71.25">
      <c r="A13" s="25" t="s">
        <v>60</v>
      </c>
      <c r="B13" s="22" t="s">
        <v>13</v>
      </c>
      <c r="C13" s="22" t="s">
        <v>17</v>
      </c>
      <c r="D13" s="22" t="s">
        <v>13</v>
      </c>
      <c r="E13" s="22"/>
      <c r="F13" s="53">
        <f t="shared" ref="F13:K13" si="1">F14+F106+F131+F23</f>
        <v>37574.813571329993</v>
      </c>
      <c r="G13" s="53">
        <f t="shared" si="1"/>
        <v>26531.284757859998</v>
      </c>
      <c r="H13" s="35">
        <f t="shared" si="1"/>
        <v>37152.683871329995</v>
      </c>
      <c r="I13" s="35">
        <f t="shared" si="1"/>
        <v>29636.667482600002</v>
      </c>
      <c r="J13" s="35">
        <f t="shared" si="1"/>
        <v>27814.653368800005</v>
      </c>
      <c r="K13" s="35">
        <f t="shared" si="1"/>
        <v>27891.221534690005</v>
      </c>
      <c r="L13" s="3">
        <v>1000000</v>
      </c>
      <c r="M13" s="3"/>
    </row>
    <row r="14" spans="1:13" s="46" customFormat="1" ht="39" customHeight="1">
      <c r="A14" s="21" t="s">
        <v>62</v>
      </c>
      <c r="B14" s="73" t="s">
        <v>57</v>
      </c>
      <c r="C14" s="74" t="s">
        <v>223</v>
      </c>
      <c r="D14" s="73" t="s">
        <v>57</v>
      </c>
      <c r="E14" s="22"/>
      <c r="F14" s="53">
        <f t="shared" ref="F14:K14" si="2">SUM(F15:F22)</f>
        <v>13085.386999999999</v>
      </c>
      <c r="G14" s="53">
        <f t="shared" si="2"/>
        <v>10210.2664</v>
      </c>
      <c r="H14" s="35">
        <f t="shared" si="2"/>
        <v>13085.386999999999</v>
      </c>
      <c r="I14" s="35">
        <f t="shared" si="2"/>
        <v>11485.075720000001</v>
      </c>
      <c r="J14" s="35">
        <f t="shared" si="2"/>
        <v>11559.307509</v>
      </c>
      <c r="K14" s="35">
        <f t="shared" si="2"/>
        <v>11636.508569000001</v>
      </c>
    </row>
    <row r="15" spans="1:13" s="2" customFormat="1" ht="47.45" customHeight="1">
      <c r="A15" s="19" t="s">
        <v>65</v>
      </c>
      <c r="B15" s="7" t="str">
        <f>D15</f>
        <v>Дотации бюджетам субъектов Российской Федерации на выравнивание бюджетной обеспеченности</v>
      </c>
      <c r="C15" s="6" t="s">
        <v>141</v>
      </c>
      <c r="D15" s="12" t="s">
        <v>14</v>
      </c>
      <c r="E15" s="23" t="s">
        <v>334</v>
      </c>
      <c r="F15" s="59">
        <v>9557.0965999999989</v>
      </c>
      <c r="G15" s="64">
        <v>7167.6</v>
      </c>
      <c r="H15" s="61">
        <f>F15</f>
        <v>9557.0965999999989</v>
      </c>
      <c r="I15" s="62">
        <v>9629.2810000000009</v>
      </c>
      <c r="J15" s="62">
        <v>9629.2810000000009</v>
      </c>
      <c r="K15" s="62">
        <v>9629.2810000000009</v>
      </c>
      <c r="L15" s="3"/>
      <c r="M15" s="3"/>
    </row>
    <row r="16" spans="1:13" s="3" customFormat="1" ht="47.45" customHeight="1">
      <c r="A16" s="19" t="s">
        <v>64</v>
      </c>
      <c r="B16" s="29" t="s">
        <v>347</v>
      </c>
      <c r="C16" s="6" t="s">
        <v>348</v>
      </c>
      <c r="D16" s="58" t="s">
        <v>347</v>
      </c>
      <c r="E16" s="23" t="s">
        <v>334</v>
      </c>
      <c r="F16" s="61">
        <v>1000</v>
      </c>
      <c r="G16" s="64">
        <v>1000</v>
      </c>
      <c r="H16" s="61">
        <f t="shared" ref="H16:H19" si="3">F16</f>
        <v>1000</v>
      </c>
      <c r="I16" s="61">
        <v>0</v>
      </c>
      <c r="J16" s="61">
        <v>0</v>
      </c>
      <c r="K16" s="61">
        <v>0</v>
      </c>
    </row>
    <row r="17" spans="1:13" s="2" customFormat="1" ht="81.75" customHeight="1">
      <c r="A17" s="19" t="s">
        <v>63</v>
      </c>
      <c r="B17" s="7" t="str">
        <f t="shared" ref="B17:B118" si="4">D17</f>
        <v>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v>
      </c>
      <c r="C17" s="8" t="s">
        <v>142</v>
      </c>
      <c r="D17" s="12" t="s">
        <v>144</v>
      </c>
      <c r="E17" s="23" t="s">
        <v>334</v>
      </c>
      <c r="F17" s="60">
        <v>1784.4179999999999</v>
      </c>
      <c r="G17" s="64">
        <v>1338.318</v>
      </c>
      <c r="H17" s="61">
        <f t="shared" si="3"/>
        <v>1784.4179999999999</v>
      </c>
      <c r="I17" s="62">
        <v>1855.7947200000001</v>
      </c>
      <c r="J17" s="62">
        <v>1930.026509</v>
      </c>
      <c r="K17" s="62">
        <v>2007.2275689999999</v>
      </c>
      <c r="L17" s="47"/>
      <c r="M17" s="3"/>
    </row>
    <row r="18" spans="1:13" s="3" customFormat="1" ht="75">
      <c r="A18" s="19" t="s">
        <v>346</v>
      </c>
      <c r="B18" s="7" t="str">
        <f t="shared" si="4"/>
        <v>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v>
      </c>
      <c r="C18" s="8" t="s">
        <v>143</v>
      </c>
      <c r="D18" s="12" t="s">
        <v>15</v>
      </c>
      <c r="E18" s="23" t="s">
        <v>334</v>
      </c>
      <c r="F18" s="61">
        <v>158.09899999999999</v>
      </c>
      <c r="G18" s="64">
        <v>118.575</v>
      </c>
      <c r="H18" s="61">
        <f t="shared" si="3"/>
        <v>158.09899999999999</v>
      </c>
      <c r="I18" s="61">
        <v>0</v>
      </c>
      <c r="J18" s="61">
        <v>0</v>
      </c>
      <c r="K18" s="61">
        <v>0</v>
      </c>
    </row>
    <row r="19" spans="1:13" s="3" customFormat="1" ht="71.45" customHeight="1">
      <c r="A19" s="19" t="s">
        <v>395</v>
      </c>
      <c r="B19" s="7" t="s">
        <v>494</v>
      </c>
      <c r="C19" s="8" t="s">
        <v>493</v>
      </c>
      <c r="D19" s="12" t="s">
        <v>494</v>
      </c>
      <c r="E19" s="23" t="s">
        <v>334</v>
      </c>
      <c r="F19" s="60">
        <v>585.77340000000004</v>
      </c>
      <c r="G19" s="64">
        <v>585.77340000000004</v>
      </c>
      <c r="H19" s="61">
        <f t="shared" si="3"/>
        <v>585.77340000000004</v>
      </c>
      <c r="I19" s="61">
        <v>0</v>
      </c>
      <c r="J19" s="61">
        <v>0</v>
      </c>
      <c r="K19" s="61">
        <v>0</v>
      </c>
    </row>
    <row r="20" spans="1:13" s="57" customFormat="1" ht="135" hidden="1">
      <c r="A20" s="19" t="s">
        <v>395</v>
      </c>
      <c r="B20" s="82" t="s">
        <v>398</v>
      </c>
      <c r="C20" s="83" t="s">
        <v>401</v>
      </c>
      <c r="D20" s="84" t="s">
        <v>398</v>
      </c>
      <c r="E20" s="23" t="s">
        <v>334</v>
      </c>
      <c r="F20" s="62"/>
      <c r="G20" s="51"/>
      <c r="H20" s="85"/>
      <c r="I20" s="85">
        <v>0</v>
      </c>
      <c r="J20" s="85">
        <v>0</v>
      </c>
      <c r="K20" s="85">
        <v>0</v>
      </c>
      <c r="L20" s="3"/>
      <c r="M20" s="3"/>
    </row>
    <row r="21" spans="1:13" s="57" customFormat="1" ht="150" hidden="1">
      <c r="A21" s="19" t="s">
        <v>396</v>
      </c>
      <c r="B21" s="82" t="s">
        <v>399</v>
      </c>
      <c r="C21" s="83" t="s">
        <v>402</v>
      </c>
      <c r="D21" s="84" t="s">
        <v>399</v>
      </c>
      <c r="E21" s="23" t="s">
        <v>334</v>
      </c>
      <c r="F21" s="62"/>
      <c r="G21" s="51"/>
      <c r="H21" s="85"/>
      <c r="I21" s="85">
        <v>0</v>
      </c>
      <c r="J21" s="85">
        <v>0</v>
      </c>
      <c r="K21" s="85">
        <v>0</v>
      </c>
      <c r="L21" s="3"/>
      <c r="M21" s="3"/>
    </row>
    <row r="22" spans="1:13" s="57" customFormat="1" ht="180" hidden="1">
      <c r="A22" s="19" t="s">
        <v>397</v>
      </c>
      <c r="B22" s="82" t="s">
        <v>400</v>
      </c>
      <c r="C22" s="83" t="s">
        <v>403</v>
      </c>
      <c r="D22" s="84" t="s">
        <v>400</v>
      </c>
      <c r="E22" s="23" t="s">
        <v>334</v>
      </c>
      <c r="F22" s="62"/>
      <c r="G22" s="51"/>
      <c r="H22" s="85"/>
      <c r="I22" s="85">
        <v>0</v>
      </c>
      <c r="J22" s="85">
        <v>0</v>
      </c>
      <c r="K22" s="85">
        <v>0</v>
      </c>
      <c r="L22" s="3"/>
      <c r="M22" s="3"/>
    </row>
    <row r="23" spans="1:13" s="46" customFormat="1" ht="42.75">
      <c r="A23" s="21" t="s">
        <v>66</v>
      </c>
      <c r="B23" s="75" t="str">
        <f t="shared" si="4"/>
        <v>Субсидии бюджетам бюджетной системы Российской Федерации (межбюджетные субсидии)</v>
      </c>
      <c r="C23" s="22" t="s">
        <v>222</v>
      </c>
      <c r="D23" s="31" t="s">
        <v>18</v>
      </c>
      <c r="E23" s="22"/>
      <c r="F23" s="53">
        <f>SUM(F24:F105)</f>
        <v>13909.798213999995</v>
      </c>
      <c r="G23" s="76">
        <f>SUM(G24:G105)</f>
        <v>8819.1918173100003</v>
      </c>
      <c r="H23" s="76">
        <f>SUM(H24:H105)</f>
        <v>13487.668513999997</v>
      </c>
      <c r="I23" s="76">
        <f t="shared" ref="I23:K23" si="5">SUM(I24:I105)</f>
        <v>12216.092562600004</v>
      </c>
      <c r="J23" s="76">
        <f t="shared" si="5"/>
        <v>10637.814559800003</v>
      </c>
      <c r="K23" s="76">
        <f t="shared" si="5"/>
        <v>11503.927665690002</v>
      </c>
    </row>
    <row r="24" spans="1:13" s="33" customFormat="1" ht="71.45" customHeight="1">
      <c r="A24" s="19" t="s">
        <v>67</v>
      </c>
      <c r="B24" s="7" t="s">
        <v>292</v>
      </c>
      <c r="C24" s="6" t="s">
        <v>293</v>
      </c>
      <c r="D24" s="12" t="s">
        <v>292</v>
      </c>
      <c r="E24" s="23" t="s">
        <v>337</v>
      </c>
      <c r="F24" s="59">
        <v>969.45180000000005</v>
      </c>
      <c r="G24" s="70">
        <v>723.61744223000005</v>
      </c>
      <c r="H24" s="62">
        <f>F24</f>
        <v>969.45180000000005</v>
      </c>
      <c r="I24" s="61">
        <v>955.58399999999995</v>
      </c>
      <c r="J24" s="61">
        <v>913.24800000000005</v>
      </c>
      <c r="K24" s="61">
        <v>867.88800000000003</v>
      </c>
      <c r="L24" s="46"/>
      <c r="M24" s="46">
        <v>1000000</v>
      </c>
    </row>
    <row r="25" spans="1:13" s="2" customFormat="1" ht="87.6" customHeight="1">
      <c r="A25" s="19" t="s">
        <v>68</v>
      </c>
      <c r="B25" s="7" t="str">
        <f t="shared" si="4"/>
        <v>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v>
      </c>
      <c r="C25" s="6" t="s">
        <v>145</v>
      </c>
      <c r="D25" s="12" t="s">
        <v>182</v>
      </c>
      <c r="E25" s="23" t="s">
        <v>338</v>
      </c>
      <c r="F25" s="59">
        <v>145.6832</v>
      </c>
      <c r="G25" s="70">
        <v>145.6832</v>
      </c>
      <c r="H25" s="62">
        <f t="shared" ref="H25:H88" si="6">F25</f>
        <v>145.6832</v>
      </c>
      <c r="I25" s="62">
        <v>0</v>
      </c>
      <c r="J25" s="62">
        <v>0</v>
      </c>
      <c r="K25" s="62">
        <v>0</v>
      </c>
      <c r="L25" s="3"/>
      <c r="M25" s="3"/>
    </row>
    <row r="26" spans="1:13" s="2" customFormat="1" ht="72.599999999999994" customHeight="1">
      <c r="A26" s="19" t="s">
        <v>69</v>
      </c>
      <c r="B26" s="7" t="str">
        <f t="shared" si="4"/>
        <v>Субсидии бюджетам субъектов Российской Федерации на реализацию мероприятий государственной программы Российской Федерации "Доступная среда"</v>
      </c>
      <c r="C26" s="6" t="s">
        <v>146</v>
      </c>
      <c r="D26" s="12" t="s">
        <v>183</v>
      </c>
      <c r="E26" s="23" t="s">
        <v>441</v>
      </c>
      <c r="F26" s="59">
        <v>0</v>
      </c>
      <c r="G26" s="68">
        <v>0</v>
      </c>
      <c r="H26" s="62">
        <f t="shared" si="6"/>
        <v>0</v>
      </c>
      <c r="I26" s="61">
        <v>0</v>
      </c>
      <c r="J26" s="61">
        <v>15.7201</v>
      </c>
      <c r="K26" s="61">
        <v>56.613799999999998</v>
      </c>
      <c r="L26" s="3"/>
      <c r="M26" s="3"/>
    </row>
    <row r="27" spans="1:13" s="2" customFormat="1" ht="91.15" customHeight="1">
      <c r="A27" s="19" t="s">
        <v>70</v>
      </c>
      <c r="B27" s="7" t="str">
        <f t="shared" si="4"/>
        <v>Субсидии бюджетам субъектов Российской Федерации на подготовку управленческих кадров для организаций народного хозяйства Российской Федерации</v>
      </c>
      <c r="C27" s="6" t="s">
        <v>147</v>
      </c>
      <c r="D27" s="12" t="s">
        <v>19</v>
      </c>
      <c r="E27" s="23" t="s">
        <v>335</v>
      </c>
      <c r="F27" s="59">
        <v>0.99029999999999996</v>
      </c>
      <c r="G27" s="70">
        <v>0.99029999999999996</v>
      </c>
      <c r="H27" s="62">
        <f t="shared" si="6"/>
        <v>0.99029999999999996</v>
      </c>
      <c r="I27" s="62">
        <v>0.99029999999999996</v>
      </c>
      <c r="J27" s="62">
        <v>0.99029999999999996</v>
      </c>
      <c r="K27" s="62">
        <v>0.99029999999999996</v>
      </c>
      <c r="L27" s="3"/>
      <c r="M27" s="3"/>
    </row>
    <row r="28" spans="1:13" s="2" customFormat="1" ht="85.9" customHeight="1">
      <c r="A28" s="19" t="s">
        <v>71</v>
      </c>
      <c r="B28" s="7" t="str">
        <f t="shared" si="4"/>
        <v>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v>
      </c>
      <c r="C28" s="6" t="s">
        <v>148</v>
      </c>
      <c r="D28" s="12" t="s">
        <v>184</v>
      </c>
      <c r="E28" s="23" t="s">
        <v>495</v>
      </c>
      <c r="F28" s="63">
        <v>4.0613999999999999</v>
      </c>
      <c r="G28" s="70">
        <v>4.0613999999999999</v>
      </c>
      <c r="H28" s="62">
        <f t="shared" si="6"/>
        <v>4.0613999999999999</v>
      </c>
      <c r="I28" s="62">
        <v>5.9779</v>
      </c>
      <c r="J28" s="62">
        <v>5.9779</v>
      </c>
      <c r="K28" s="62">
        <v>6.9462000000000002</v>
      </c>
      <c r="L28" s="3"/>
      <c r="M28" s="3"/>
    </row>
    <row r="29" spans="1:13" s="2" customFormat="1" ht="96" customHeight="1">
      <c r="A29" s="19" t="s">
        <v>72</v>
      </c>
      <c r="B29" s="7" t="str">
        <f t="shared" si="4"/>
        <v>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v>
      </c>
      <c r="C29" s="6" t="s">
        <v>149</v>
      </c>
      <c r="D29" s="12" t="s">
        <v>20</v>
      </c>
      <c r="E29" s="23" t="s">
        <v>441</v>
      </c>
      <c r="F29" s="63">
        <v>103.6875</v>
      </c>
      <c r="G29" s="70">
        <v>98.712435659999997</v>
      </c>
      <c r="H29" s="62">
        <f t="shared" si="6"/>
        <v>103.6875</v>
      </c>
      <c r="I29" s="62">
        <v>88.761200000000002</v>
      </c>
      <c r="J29" s="62">
        <v>88.761200000000002</v>
      </c>
      <c r="K29" s="62">
        <v>88.761200000000002</v>
      </c>
      <c r="L29" s="3"/>
      <c r="M29" s="3"/>
    </row>
    <row r="30" spans="1:13" s="2" customFormat="1" ht="90">
      <c r="A30" s="19" t="s">
        <v>73</v>
      </c>
      <c r="B30" s="7" t="str">
        <f t="shared" si="4"/>
        <v>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v>
      </c>
      <c r="C30" s="6" t="s">
        <v>150</v>
      </c>
      <c r="D30" s="12" t="s">
        <v>185</v>
      </c>
      <c r="E30" s="23" t="s">
        <v>337</v>
      </c>
      <c r="F30" s="59">
        <v>659.57849999999996</v>
      </c>
      <c r="G30" s="70">
        <v>508.78129304999999</v>
      </c>
      <c r="H30" s="62">
        <f t="shared" si="6"/>
        <v>659.57849999999996</v>
      </c>
      <c r="I30" s="62">
        <v>689.39940000000001</v>
      </c>
      <c r="J30" s="62">
        <v>765.93600000000004</v>
      </c>
      <c r="K30" s="62">
        <v>808.82839999999999</v>
      </c>
      <c r="L30" s="3"/>
      <c r="M30" s="3"/>
    </row>
    <row r="31" spans="1:13" s="2" customFormat="1" ht="130.5" customHeight="1">
      <c r="A31" s="19" t="s">
        <v>74</v>
      </c>
      <c r="B31" s="7" t="str">
        <f t="shared" si="4"/>
        <v>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v>
      </c>
      <c r="C31" s="6" t="s">
        <v>151</v>
      </c>
      <c r="D31" s="12" t="s">
        <v>21</v>
      </c>
      <c r="E31" s="23" t="s">
        <v>337</v>
      </c>
      <c r="F31" s="60">
        <v>1.08</v>
      </c>
      <c r="G31" s="70">
        <v>0.2330856</v>
      </c>
      <c r="H31" s="62">
        <f t="shared" si="6"/>
        <v>1.08</v>
      </c>
      <c r="I31" s="62">
        <v>0.72</v>
      </c>
      <c r="J31" s="62">
        <v>0.76500000000000001</v>
      </c>
      <c r="K31" s="62">
        <v>0.81</v>
      </c>
      <c r="L31" s="3"/>
      <c r="M31" s="3"/>
    </row>
    <row r="32" spans="1:13" s="2" customFormat="1" ht="101.45" customHeight="1">
      <c r="A32" s="19" t="s">
        <v>75</v>
      </c>
      <c r="B32" s="7" t="str">
        <f t="shared" si="4"/>
        <v>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v>
      </c>
      <c r="C32" s="6" t="s">
        <v>152</v>
      </c>
      <c r="D32" s="12" t="s">
        <v>423</v>
      </c>
      <c r="E32" s="23" t="s">
        <v>495</v>
      </c>
      <c r="F32" s="60">
        <v>14.759</v>
      </c>
      <c r="G32" s="70">
        <v>14.759</v>
      </c>
      <c r="H32" s="62">
        <f t="shared" si="6"/>
        <v>14.759</v>
      </c>
      <c r="I32" s="62">
        <v>12.363</v>
      </c>
      <c r="J32" s="62">
        <v>12.1289</v>
      </c>
      <c r="K32" s="62">
        <v>13.703200000000001</v>
      </c>
      <c r="L32" s="3"/>
      <c r="M32" s="3"/>
    </row>
    <row r="33" spans="1:13" s="2" customFormat="1" ht="103.5" customHeight="1">
      <c r="A33" s="19" t="s">
        <v>76</v>
      </c>
      <c r="B33" s="7" t="str">
        <f t="shared" si="4"/>
        <v>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v>
      </c>
      <c r="C33" s="6" t="s">
        <v>153</v>
      </c>
      <c r="D33" s="12" t="s">
        <v>186</v>
      </c>
      <c r="E33" s="23" t="s">
        <v>340</v>
      </c>
      <c r="F33" s="63">
        <v>125.99939999999999</v>
      </c>
      <c r="G33" s="70">
        <v>94.1071946</v>
      </c>
      <c r="H33" s="62">
        <f t="shared" si="6"/>
        <v>125.99939999999999</v>
      </c>
      <c r="I33" s="62">
        <v>61.321899999999999</v>
      </c>
      <c r="J33" s="62">
        <v>43.005000000000003</v>
      </c>
      <c r="K33" s="62">
        <v>47.351300000000002</v>
      </c>
      <c r="L33" s="3"/>
      <c r="M33" s="3"/>
    </row>
    <row r="34" spans="1:13" s="2" customFormat="1" ht="154.15" customHeight="1">
      <c r="A34" s="19" t="s">
        <v>77</v>
      </c>
      <c r="B34" s="7" t="s">
        <v>424</v>
      </c>
      <c r="C34" s="6" t="s">
        <v>425</v>
      </c>
      <c r="D34" s="12" t="s">
        <v>424</v>
      </c>
      <c r="E34" s="23" t="s">
        <v>339</v>
      </c>
      <c r="F34" s="59">
        <v>0</v>
      </c>
      <c r="G34" s="68">
        <v>0</v>
      </c>
      <c r="H34" s="62">
        <f t="shared" si="6"/>
        <v>0</v>
      </c>
      <c r="I34" s="62">
        <v>0</v>
      </c>
      <c r="J34" s="62">
        <v>80.327072999999999</v>
      </c>
      <c r="K34" s="62">
        <v>358.61868109</v>
      </c>
      <c r="L34" s="3"/>
      <c r="M34" s="3"/>
    </row>
    <row r="35" spans="1:13" s="2" customFormat="1" ht="165" customHeight="1">
      <c r="A35" s="19" t="s">
        <v>78</v>
      </c>
      <c r="B35" s="7" t="s">
        <v>426</v>
      </c>
      <c r="C35" s="6" t="s">
        <v>154</v>
      </c>
      <c r="D35" s="12" t="s">
        <v>426</v>
      </c>
      <c r="E35" s="23" t="s">
        <v>340</v>
      </c>
      <c r="F35" s="63">
        <v>54.9</v>
      </c>
      <c r="G35" s="70">
        <v>36.9</v>
      </c>
      <c r="H35" s="62">
        <f t="shared" si="6"/>
        <v>54.9</v>
      </c>
      <c r="I35" s="62">
        <v>54.9</v>
      </c>
      <c r="J35" s="62">
        <v>54.9</v>
      </c>
      <c r="K35" s="62">
        <v>54.9</v>
      </c>
      <c r="L35" s="3"/>
      <c r="M35" s="3"/>
    </row>
    <row r="36" spans="1:13" s="2" customFormat="1" ht="148.5" customHeight="1">
      <c r="A36" s="19" t="s">
        <v>79</v>
      </c>
      <c r="B36" s="7" t="s">
        <v>427</v>
      </c>
      <c r="C36" s="6" t="s">
        <v>155</v>
      </c>
      <c r="D36" s="12" t="s">
        <v>427</v>
      </c>
      <c r="E36" s="23" t="s">
        <v>441</v>
      </c>
      <c r="F36" s="59">
        <v>49.0822</v>
      </c>
      <c r="G36" s="70">
        <v>3.9677940899999999</v>
      </c>
      <c r="H36" s="62">
        <f t="shared" si="6"/>
        <v>49.0822</v>
      </c>
      <c r="I36" s="62">
        <v>46.121099999999998</v>
      </c>
      <c r="J36" s="62">
        <v>46.114100000000001</v>
      </c>
      <c r="K36" s="62">
        <v>92.61</v>
      </c>
      <c r="L36" s="3"/>
      <c r="M36" s="3"/>
    </row>
    <row r="37" spans="1:13" s="2" customFormat="1" ht="94.9" customHeight="1">
      <c r="A37" s="19" t="s">
        <v>80</v>
      </c>
      <c r="B37" s="7" t="s">
        <v>394</v>
      </c>
      <c r="C37" s="6" t="s">
        <v>156</v>
      </c>
      <c r="D37" s="12" t="s">
        <v>394</v>
      </c>
      <c r="E37" s="23" t="s">
        <v>340</v>
      </c>
      <c r="F37" s="59">
        <v>0</v>
      </c>
      <c r="G37" s="68">
        <v>0</v>
      </c>
      <c r="H37" s="62">
        <f t="shared" si="6"/>
        <v>0</v>
      </c>
      <c r="I37" s="62">
        <v>0</v>
      </c>
      <c r="J37" s="62">
        <v>0</v>
      </c>
      <c r="K37" s="62">
        <v>0</v>
      </c>
      <c r="L37" s="3"/>
      <c r="M37" s="3"/>
    </row>
    <row r="38" spans="1:13" s="2" customFormat="1" ht="52.9" customHeight="1">
      <c r="A38" s="19" t="s">
        <v>404</v>
      </c>
      <c r="B38" s="7" t="str">
        <f t="shared" si="4"/>
        <v>Субсидии бюджетам субъектов Российской Федерации на создание детских технопарков "Кванториум"</v>
      </c>
      <c r="C38" s="6" t="s">
        <v>157</v>
      </c>
      <c r="D38" s="12" t="s">
        <v>187</v>
      </c>
      <c r="E38" s="23" t="s">
        <v>441</v>
      </c>
      <c r="F38" s="59">
        <v>20.9346</v>
      </c>
      <c r="G38" s="70">
        <v>2.4325021000000002</v>
      </c>
      <c r="H38" s="62">
        <f t="shared" si="6"/>
        <v>20.9346</v>
      </c>
      <c r="I38" s="62">
        <v>21.0153</v>
      </c>
      <c r="J38" s="62">
        <v>20.9299</v>
      </c>
      <c r="K38" s="62">
        <v>41.373399999999997</v>
      </c>
      <c r="L38" s="3"/>
      <c r="M38" s="3"/>
    </row>
    <row r="39" spans="1:13" s="2" customFormat="1" ht="93.6" customHeight="1">
      <c r="A39" s="19" t="s">
        <v>81</v>
      </c>
      <c r="B39" s="7" t="s">
        <v>428</v>
      </c>
      <c r="C39" s="28" t="s">
        <v>349</v>
      </c>
      <c r="D39" s="12" t="s">
        <v>428</v>
      </c>
      <c r="E39" s="23" t="s">
        <v>441</v>
      </c>
      <c r="F39" s="62">
        <v>0</v>
      </c>
      <c r="G39" s="68">
        <v>0</v>
      </c>
      <c r="H39" s="62">
        <f t="shared" si="6"/>
        <v>0</v>
      </c>
      <c r="I39" s="62">
        <v>0</v>
      </c>
      <c r="J39" s="62">
        <v>22.2728</v>
      </c>
      <c r="K39" s="62">
        <v>21.8431</v>
      </c>
      <c r="L39" s="3"/>
      <c r="M39" s="3"/>
    </row>
    <row r="40" spans="1:13" s="2" customFormat="1" ht="114.6" customHeight="1">
      <c r="A40" s="19" t="s">
        <v>82</v>
      </c>
      <c r="B40" s="29" t="s">
        <v>350</v>
      </c>
      <c r="C40" s="6" t="s">
        <v>158</v>
      </c>
      <c r="D40" s="30" t="s">
        <v>350</v>
      </c>
      <c r="E40" s="23" t="s">
        <v>441</v>
      </c>
      <c r="F40" s="59">
        <v>14.417299999999999</v>
      </c>
      <c r="G40" s="70">
        <v>14.417299999999999</v>
      </c>
      <c r="H40" s="62">
        <f t="shared" si="6"/>
        <v>14.417299999999999</v>
      </c>
      <c r="I40" s="62">
        <v>15.5815</v>
      </c>
      <c r="J40" s="62">
        <v>7.2973999999999997</v>
      </c>
      <c r="K40" s="62">
        <v>0</v>
      </c>
      <c r="L40" s="3"/>
      <c r="M40" s="3"/>
    </row>
    <row r="41" spans="1:13" s="2" customFormat="1" ht="65.45" customHeight="1">
      <c r="A41" s="19" t="s">
        <v>83</v>
      </c>
      <c r="B41" s="7" t="s">
        <v>298</v>
      </c>
      <c r="C41" s="28" t="s">
        <v>297</v>
      </c>
      <c r="D41" s="12" t="s">
        <v>298</v>
      </c>
      <c r="E41" s="23" t="s">
        <v>441</v>
      </c>
      <c r="F41" s="59">
        <v>198.893</v>
      </c>
      <c r="G41" s="70">
        <v>198.893</v>
      </c>
      <c r="H41" s="62">
        <f t="shared" si="6"/>
        <v>198.893</v>
      </c>
      <c r="I41" s="63">
        <v>0</v>
      </c>
      <c r="J41" s="61">
        <v>0</v>
      </c>
      <c r="K41" s="61">
        <v>0</v>
      </c>
      <c r="L41" s="3"/>
      <c r="M41" s="3"/>
    </row>
    <row r="42" spans="1:13" s="2" customFormat="1" ht="85.15" customHeight="1">
      <c r="A42" s="19" t="s">
        <v>84</v>
      </c>
      <c r="B42" s="7" t="s">
        <v>429</v>
      </c>
      <c r="C42" s="28" t="s">
        <v>430</v>
      </c>
      <c r="D42" s="12" t="s">
        <v>429</v>
      </c>
      <c r="E42" s="23" t="s">
        <v>340</v>
      </c>
      <c r="F42" s="62">
        <v>0</v>
      </c>
      <c r="G42" s="68">
        <v>0</v>
      </c>
      <c r="H42" s="62">
        <f t="shared" si="6"/>
        <v>0</v>
      </c>
      <c r="I42" s="62">
        <v>0</v>
      </c>
      <c r="J42" s="62">
        <v>0</v>
      </c>
      <c r="K42" s="62">
        <v>66.952399999999997</v>
      </c>
      <c r="L42" s="3"/>
      <c r="M42" s="3"/>
    </row>
    <row r="43" spans="1:13" s="2" customFormat="1" ht="85.15" customHeight="1">
      <c r="A43" s="19" t="s">
        <v>85</v>
      </c>
      <c r="B43" s="7" t="s">
        <v>431</v>
      </c>
      <c r="C43" s="28" t="s">
        <v>432</v>
      </c>
      <c r="D43" s="12" t="s">
        <v>431</v>
      </c>
      <c r="E43" s="23" t="s">
        <v>340</v>
      </c>
      <c r="F43" s="62">
        <v>0</v>
      </c>
      <c r="G43" s="68">
        <v>0</v>
      </c>
      <c r="H43" s="62">
        <f t="shared" si="6"/>
        <v>0</v>
      </c>
      <c r="I43" s="62">
        <v>0</v>
      </c>
      <c r="J43" s="62">
        <v>0</v>
      </c>
      <c r="K43" s="62">
        <v>152.1266</v>
      </c>
      <c r="L43" s="3"/>
      <c r="M43" s="3"/>
    </row>
    <row r="44" spans="1:13" s="2" customFormat="1" ht="55.15" customHeight="1">
      <c r="A44" s="19" t="s">
        <v>86</v>
      </c>
      <c r="B44" s="7" t="str">
        <f t="shared" si="4"/>
        <v>Субсидии бюджетам субъектов Российской Федерации на развитие паллиативной медицинской помощи</v>
      </c>
      <c r="C44" s="6" t="s">
        <v>159</v>
      </c>
      <c r="D44" s="12" t="s">
        <v>188</v>
      </c>
      <c r="E44" s="23" t="s">
        <v>340</v>
      </c>
      <c r="F44" s="63">
        <v>36.332099999999997</v>
      </c>
      <c r="G44" s="70">
        <v>20.234050359999998</v>
      </c>
      <c r="H44" s="62">
        <f t="shared" si="6"/>
        <v>36.332099999999997</v>
      </c>
      <c r="I44" s="62">
        <v>34.580800000000004</v>
      </c>
      <c r="J44" s="62">
        <v>34.580800000000004</v>
      </c>
      <c r="K44" s="62">
        <v>34.580800000000004</v>
      </c>
      <c r="L44" s="3"/>
      <c r="M44" s="3"/>
    </row>
    <row r="45" spans="1:13" s="2" customFormat="1" ht="67.150000000000006" customHeight="1">
      <c r="A45" s="19" t="s">
        <v>87</v>
      </c>
      <c r="B45" s="7" t="str">
        <f t="shared" si="4"/>
        <v>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v>
      </c>
      <c r="C45" s="6" t="s">
        <v>160</v>
      </c>
      <c r="D45" s="12" t="s">
        <v>189</v>
      </c>
      <c r="E45" s="23" t="s">
        <v>340</v>
      </c>
      <c r="F45" s="63">
        <v>9.1174999999999997</v>
      </c>
      <c r="G45" s="70">
        <v>8.2649140899999995</v>
      </c>
      <c r="H45" s="62">
        <f t="shared" si="6"/>
        <v>9.1174999999999997</v>
      </c>
      <c r="I45" s="62">
        <v>8.5508000000000006</v>
      </c>
      <c r="J45" s="62">
        <v>8.5508000000000006</v>
      </c>
      <c r="K45" s="62">
        <v>8.5508000000000006</v>
      </c>
      <c r="L45" s="3"/>
      <c r="M45" s="3"/>
    </row>
    <row r="46" spans="1:13" s="2" customFormat="1" ht="90.6" customHeight="1">
      <c r="A46" s="19" t="s">
        <v>88</v>
      </c>
      <c r="B46" s="7" t="s">
        <v>433</v>
      </c>
      <c r="C46" s="6" t="s">
        <v>161</v>
      </c>
      <c r="D46" s="12" t="s">
        <v>433</v>
      </c>
      <c r="E46" s="23" t="s">
        <v>441</v>
      </c>
      <c r="F46" s="59">
        <v>152.6481</v>
      </c>
      <c r="G46" s="70">
        <v>1.3937648</v>
      </c>
      <c r="H46" s="62">
        <f t="shared" si="6"/>
        <v>152.6481</v>
      </c>
      <c r="I46" s="62">
        <v>93.1631</v>
      </c>
      <c r="J46" s="62">
        <v>153.24029999999999</v>
      </c>
      <c r="K46" s="62">
        <v>82.913899999999998</v>
      </c>
      <c r="L46" s="3"/>
      <c r="M46" s="3"/>
    </row>
    <row r="47" spans="1:13" s="2" customFormat="1" ht="90.6" customHeight="1">
      <c r="A47" s="19" t="s">
        <v>89</v>
      </c>
      <c r="B47" s="7" t="s">
        <v>435</v>
      </c>
      <c r="C47" s="6" t="s">
        <v>434</v>
      </c>
      <c r="D47" s="12" t="s">
        <v>435</v>
      </c>
      <c r="E47" s="23" t="s">
        <v>441</v>
      </c>
      <c r="F47" s="59">
        <v>0</v>
      </c>
      <c r="G47" s="68">
        <v>0</v>
      </c>
      <c r="H47" s="62">
        <f t="shared" si="6"/>
        <v>0</v>
      </c>
      <c r="I47" s="62">
        <v>0</v>
      </c>
      <c r="J47" s="62">
        <v>0</v>
      </c>
      <c r="K47" s="62">
        <v>41.162700000000001</v>
      </c>
      <c r="L47" s="3"/>
      <c r="M47" s="3"/>
    </row>
    <row r="48" spans="1:13" s="2" customFormat="1" ht="61.9" customHeight="1">
      <c r="A48" s="19" t="s">
        <v>90</v>
      </c>
      <c r="B48" s="7" t="str">
        <f t="shared" si="4"/>
        <v>Субсидии бюджетам субъектов Российской Федерации на оснащение объектов спортивной инфраструктуры спортивно-технологическим оборудованием</v>
      </c>
      <c r="C48" s="8" t="s">
        <v>162</v>
      </c>
      <c r="D48" s="12" t="s">
        <v>190</v>
      </c>
      <c r="E48" s="23" t="s">
        <v>495</v>
      </c>
      <c r="F48" s="59">
        <v>25.0212</v>
      </c>
      <c r="G48" s="70">
        <v>4.8190127999999994</v>
      </c>
      <c r="H48" s="62">
        <f t="shared" si="6"/>
        <v>25.0212</v>
      </c>
      <c r="I48" s="62">
        <v>7.2156000000000002</v>
      </c>
      <c r="J48" s="62">
        <v>7.2049000000000003</v>
      </c>
      <c r="K48" s="62">
        <v>0</v>
      </c>
      <c r="L48" s="3"/>
      <c r="M48" s="3"/>
    </row>
    <row r="49" spans="1:13" s="2" customFormat="1" ht="75">
      <c r="A49" s="19" t="s">
        <v>91</v>
      </c>
      <c r="B49" s="7" t="str">
        <f t="shared" si="4"/>
        <v>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v>
      </c>
      <c r="C49" s="6" t="s">
        <v>163</v>
      </c>
      <c r="D49" s="12" t="s">
        <v>191</v>
      </c>
      <c r="E49" s="23" t="s">
        <v>495</v>
      </c>
      <c r="F49" s="59">
        <v>8.829600000000001</v>
      </c>
      <c r="G49" s="70">
        <v>8.8295999999999992</v>
      </c>
      <c r="H49" s="62">
        <f t="shared" si="6"/>
        <v>8.829600000000001</v>
      </c>
      <c r="I49" s="62">
        <v>15.899100000000001</v>
      </c>
      <c r="J49" s="62">
        <v>16.988600000000002</v>
      </c>
      <c r="K49" s="62">
        <v>19.816199999999998</v>
      </c>
      <c r="L49" s="3"/>
      <c r="M49" s="3"/>
    </row>
    <row r="50" spans="1:13" s="2" customFormat="1" ht="81.599999999999994" customHeight="1">
      <c r="A50" s="19" t="s">
        <v>92</v>
      </c>
      <c r="B50" s="7" t="s">
        <v>299</v>
      </c>
      <c r="C50" s="27" t="s">
        <v>300</v>
      </c>
      <c r="D50" s="12" t="s">
        <v>299</v>
      </c>
      <c r="E50" s="23" t="s">
        <v>441</v>
      </c>
      <c r="F50" s="62">
        <v>0</v>
      </c>
      <c r="G50" s="68">
        <v>0</v>
      </c>
      <c r="H50" s="62">
        <f t="shared" si="6"/>
        <v>0</v>
      </c>
      <c r="I50" s="62">
        <v>111.7072</v>
      </c>
      <c r="J50" s="62">
        <v>108.0467</v>
      </c>
      <c r="K50" s="62">
        <v>0</v>
      </c>
      <c r="L50" s="3"/>
      <c r="M50" s="3"/>
    </row>
    <row r="51" spans="1:13" s="2" customFormat="1" ht="108.6" customHeight="1">
      <c r="A51" s="19" t="s">
        <v>93</v>
      </c>
      <c r="B51" s="7" t="str">
        <f t="shared" si="4"/>
        <v>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v>
      </c>
      <c r="C51" s="8" t="s">
        <v>164</v>
      </c>
      <c r="D51" s="12" t="s">
        <v>192</v>
      </c>
      <c r="E51" s="23" t="s">
        <v>441</v>
      </c>
      <c r="F51" s="59">
        <v>826.26310000000001</v>
      </c>
      <c r="G51" s="70">
        <v>683.01026687000001</v>
      </c>
      <c r="H51" s="62">
        <f>F51-0.1986</f>
        <v>826.06449999999995</v>
      </c>
      <c r="I51" s="63">
        <v>0</v>
      </c>
      <c r="J51" s="61">
        <v>0</v>
      </c>
      <c r="K51" s="61">
        <v>0</v>
      </c>
      <c r="L51" s="3"/>
      <c r="M51" s="3"/>
    </row>
    <row r="52" spans="1:13" s="2" customFormat="1" ht="82.15" customHeight="1">
      <c r="A52" s="19" t="s">
        <v>94</v>
      </c>
      <c r="B52" s="7" t="str">
        <f t="shared" si="4"/>
        <v>Субсидии бюджетам субъектов Российской Федерации на строительство и реконструкцию (модернизацию) объектов питьевого водоснабжения</v>
      </c>
      <c r="C52" s="8" t="s">
        <v>165</v>
      </c>
      <c r="D52" s="12" t="s">
        <v>193</v>
      </c>
      <c r="E52" s="23" t="s">
        <v>341</v>
      </c>
      <c r="F52" s="63">
        <v>522.82870000000003</v>
      </c>
      <c r="G52" s="70">
        <v>309.91423243999998</v>
      </c>
      <c r="H52" s="62">
        <f t="shared" si="6"/>
        <v>522.82870000000003</v>
      </c>
      <c r="I52" s="62">
        <v>704.77750000000003</v>
      </c>
      <c r="J52" s="62">
        <v>715.23620000000005</v>
      </c>
      <c r="K52" s="62">
        <v>479.37670000000003</v>
      </c>
      <c r="L52" s="3"/>
      <c r="M52" s="3"/>
    </row>
    <row r="53" spans="1:13" s="2" customFormat="1" ht="70.5" customHeight="1">
      <c r="A53" s="19" t="s">
        <v>95</v>
      </c>
      <c r="B53" s="7" t="s">
        <v>437</v>
      </c>
      <c r="C53" s="27" t="s">
        <v>436</v>
      </c>
      <c r="D53" s="12" t="s">
        <v>437</v>
      </c>
      <c r="E53" s="23" t="s">
        <v>438</v>
      </c>
      <c r="F53" s="59">
        <v>0</v>
      </c>
      <c r="G53" s="68">
        <v>0</v>
      </c>
      <c r="H53" s="62">
        <f t="shared" si="6"/>
        <v>0</v>
      </c>
      <c r="I53" s="62">
        <v>0</v>
      </c>
      <c r="J53" s="62">
        <v>0</v>
      </c>
      <c r="K53" s="62">
        <v>9.3573000000000004</v>
      </c>
      <c r="L53" s="3"/>
      <c r="M53" s="3"/>
    </row>
    <row r="54" spans="1:13" s="2" customFormat="1" ht="185.45" customHeight="1">
      <c r="A54" s="19" t="s">
        <v>96</v>
      </c>
      <c r="B54" s="29" t="s">
        <v>385</v>
      </c>
      <c r="C54" s="26" t="s">
        <v>386</v>
      </c>
      <c r="D54" s="30" t="s">
        <v>385</v>
      </c>
      <c r="E54" s="23" t="s">
        <v>441</v>
      </c>
      <c r="F54" s="59">
        <v>1.2093</v>
      </c>
      <c r="G54" s="68">
        <v>0</v>
      </c>
      <c r="H54" s="62">
        <f t="shared" si="6"/>
        <v>1.2093</v>
      </c>
      <c r="I54" s="62">
        <v>1.2093</v>
      </c>
      <c r="J54" s="62">
        <v>1.2093</v>
      </c>
      <c r="K54" s="62">
        <v>0</v>
      </c>
      <c r="L54" s="3"/>
      <c r="M54" s="3"/>
    </row>
    <row r="55" spans="1:13" s="3" customFormat="1" ht="120.75" customHeight="1">
      <c r="A55" s="19" t="s">
        <v>97</v>
      </c>
      <c r="B55" s="7" t="s">
        <v>352</v>
      </c>
      <c r="C55" s="27" t="s">
        <v>351</v>
      </c>
      <c r="D55" s="12" t="s">
        <v>352</v>
      </c>
      <c r="E55" s="23" t="s">
        <v>441</v>
      </c>
      <c r="F55" s="63">
        <v>202.1439</v>
      </c>
      <c r="G55" s="70">
        <v>202.1439</v>
      </c>
      <c r="H55" s="62">
        <f t="shared" si="6"/>
        <v>202.1439</v>
      </c>
      <c r="I55" s="63">
        <v>0</v>
      </c>
      <c r="J55" s="61">
        <v>0</v>
      </c>
      <c r="K55" s="61">
        <v>0</v>
      </c>
    </row>
    <row r="56" spans="1:13" s="2" customFormat="1" ht="116.45" customHeight="1">
      <c r="A56" s="19" t="s">
        <v>98</v>
      </c>
      <c r="B56" s="7" t="s">
        <v>301</v>
      </c>
      <c r="C56" s="27" t="s">
        <v>302</v>
      </c>
      <c r="D56" s="12" t="s">
        <v>301</v>
      </c>
      <c r="E56" s="23" t="s">
        <v>441</v>
      </c>
      <c r="F56" s="59">
        <v>7.2</v>
      </c>
      <c r="G56" s="70">
        <v>7.2</v>
      </c>
      <c r="H56" s="62">
        <f t="shared" si="6"/>
        <v>7.2</v>
      </c>
      <c r="I56" s="62">
        <v>0</v>
      </c>
      <c r="J56" s="62">
        <v>11.7</v>
      </c>
      <c r="K56" s="62">
        <v>20.7</v>
      </c>
      <c r="L56" s="3"/>
      <c r="M56" s="3"/>
    </row>
    <row r="57" spans="1:13" s="2" customFormat="1" ht="72" customHeight="1">
      <c r="A57" s="19" t="s">
        <v>99</v>
      </c>
      <c r="B57" s="7" t="s">
        <v>353</v>
      </c>
      <c r="C57" s="27" t="s">
        <v>354</v>
      </c>
      <c r="D57" s="12" t="s">
        <v>353</v>
      </c>
      <c r="E57" s="23" t="s">
        <v>337</v>
      </c>
      <c r="F57" s="59">
        <v>19.600000000000001</v>
      </c>
      <c r="G57" s="70">
        <v>4.2155866500000005</v>
      </c>
      <c r="H57" s="62">
        <f t="shared" si="6"/>
        <v>19.600000000000001</v>
      </c>
      <c r="I57" s="62">
        <v>4.9000000000000004</v>
      </c>
      <c r="J57" s="62">
        <v>4.9000000000000004</v>
      </c>
      <c r="K57" s="62">
        <v>4.9000000000000004</v>
      </c>
      <c r="L57" s="3"/>
      <c r="M57" s="3"/>
    </row>
    <row r="58" spans="1:13" s="2" customFormat="1" ht="121.9" customHeight="1">
      <c r="A58" s="19" t="s">
        <v>100</v>
      </c>
      <c r="B58" s="7" t="s">
        <v>304</v>
      </c>
      <c r="C58" s="27" t="s">
        <v>303</v>
      </c>
      <c r="D58" s="12" t="s">
        <v>304</v>
      </c>
      <c r="E58" s="23" t="s">
        <v>335</v>
      </c>
      <c r="F58" s="61">
        <v>11.4695</v>
      </c>
      <c r="G58" s="70">
        <v>0</v>
      </c>
      <c r="H58" s="62">
        <f t="shared" si="6"/>
        <v>11.4695</v>
      </c>
      <c r="I58" s="62">
        <v>7.8295000000000003</v>
      </c>
      <c r="J58" s="62">
        <v>34.705500000000001</v>
      </c>
      <c r="K58" s="62">
        <v>0.91500000000000004</v>
      </c>
      <c r="L58" s="3"/>
      <c r="M58" s="3"/>
    </row>
    <row r="59" spans="1:13" s="2" customFormat="1" ht="91.15" customHeight="1">
      <c r="A59" s="19" t="s">
        <v>101</v>
      </c>
      <c r="B59" s="7" t="s">
        <v>355</v>
      </c>
      <c r="C59" s="27" t="s">
        <v>356</v>
      </c>
      <c r="D59" s="12" t="s">
        <v>355</v>
      </c>
      <c r="E59" s="23" t="s">
        <v>337</v>
      </c>
      <c r="F59" s="59">
        <v>2480.1545000000001</v>
      </c>
      <c r="G59" s="70">
        <v>1973.8154023499999</v>
      </c>
      <c r="H59" s="62">
        <f t="shared" si="6"/>
        <v>2480.1545000000001</v>
      </c>
      <c r="I59" s="62">
        <v>3051.9459000000002</v>
      </c>
      <c r="J59" s="62">
        <v>3166.3076000000001</v>
      </c>
      <c r="K59" s="62">
        <v>3439.9585000000002</v>
      </c>
      <c r="L59" s="3"/>
      <c r="M59" s="3"/>
    </row>
    <row r="60" spans="1:13" s="2" customFormat="1" ht="91.15" customHeight="1">
      <c r="A60" s="19" t="s">
        <v>102</v>
      </c>
      <c r="B60" s="29" t="s">
        <v>357</v>
      </c>
      <c r="C60" s="26" t="s">
        <v>358</v>
      </c>
      <c r="D60" s="30" t="s">
        <v>357</v>
      </c>
      <c r="E60" s="23" t="s">
        <v>441</v>
      </c>
      <c r="F60" s="59">
        <v>600.3854</v>
      </c>
      <c r="G60" s="70">
        <v>363.89121319999998</v>
      </c>
      <c r="H60" s="62">
        <f t="shared" si="6"/>
        <v>600.3854</v>
      </c>
      <c r="I60" s="62">
        <v>628.43259999999998</v>
      </c>
      <c r="J60" s="62">
        <v>642.17589999999996</v>
      </c>
      <c r="K60" s="62">
        <v>661.52520000000004</v>
      </c>
      <c r="L60" s="3"/>
      <c r="M60" s="3"/>
    </row>
    <row r="61" spans="1:13" s="2" customFormat="1" ht="97.9" customHeight="1">
      <c r="A61" s="19" t="s">
        <v>103</v>
      </c>
      <c r="B61" s="7" t="s">
        <v>440</v>
      </c>
      <c r="C61" s="27" t="s">
        <v>439</v>
      </c>
      <c r="D61" s="12" t="s">
        <v>440</v>
      </c>
      <c r="E61" s="23" t="s">
        <v>441</v>
      </c>
      <c r="F61" s="59">
        <v>0</v>
      </c>
      <c r="G61" s="68">
        <v>0</v>
      </c>
      <c r="H61" s="62">
        <f t="shared" si="6"/>
        <v>0</v>
      </c>
      <c r="I61" s="62">
        <v>60.965299999999999</v>
      </c>
      <c r="J61" s="62">
        <v>17.869700000000002</v>
      </c>
      <c r="K61" s="62">
        <v>77.798599999999993</v>
      </c>
      <c r="L61" s="3"/>
      <c r="M61" s="3"/>
    </row>
    <row r="62" spans="1:13" s="2" customFormat="1" ht="97.9" customHeight="1">
      <c r="A62" s="19" t="s">
        <v>104</v>
      </c>
      <c r="B62" s="7" t="s">
        <v>443</v>
      </c>
      <c r="C62" s="27" t="s">
        <v>442</v>
      </c>
      <c r="D62" s="12" t="s">
        <v>443</v>
      </c>
      <c r="E62" s="23" t="s">
        <v>340</v>
      </c>
      <c r="F62" s="59">
        <v>1115.2363</v>
      </c>
      <c r="G62" s="70">
        <v>239.88942969999999</v>
      </c>
      <c r="H62" s="62">
        <f t="shared" si="6"/>
        <v>1115.2363</v>
      </c>
      <c r="I62" s="62">
        <v>1115.2363</v>
      </c>
      <c r="J62" s="62">
        <v>1115.2363</v>
      </c>
      <c r="K62" s="62">
        <v>1115.6303</v>
      </c>
      <c r="L62" s="3"/>
      <c r="M62" s="3"/>
    </row>
    <row r="63" spans="1:13" s="2" customFormat="1" ht="118.5" customHeight="1">
      <c r="A63" s="19" t="s">
        <v>405</v>
      </c>
      <c r="B63" s="7" t="str">
        <f t="shared" si="4"/>
        <v>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v>
      </c>
      <c r="C63" s="8" t="s">
        <v>166</v>
      </c>
      <c r="D63" s="12" t="s">
        <v>22</v>
      </c>
      <c r="E63" s="23" t="s">
        <v>340</v>
      </c>
      <c r="F63" s="63">
        <v>65.386300000000006</v>
      </c>
      <c r="G63" s="70">
        <v>43.613028399999997</v>
      </c>
      <c r="H63" s="62">
        <f t="shared" si="6"/>
        <v>65.386300000000006</v>
      </c>
      <c r="I63" s="62">
        <v>65.374300000000005</v>
      </c>
      <c r="J63" s="62">
        <v>65.374300000000005</v>
      </c>
      <c r="K63" s="62">
        <v>65.374300000000005</v>
      </c>
      <c r="L63" s="3"/>
      <c r="M63" s="3"/>
    </row>
    <row r="64" spans="1:13" s="2" customFormat="1" ht="100.9" customHeight="1">
      <c r="A64" s="19" t="s">
        <v>105</v>
      </c>
      <c r="B64" s="29" t="s">
        <v>360</v>
      </c>
      <c r="C64" s="28" t="s">
        <v>359</v>
      </c>
      <c r="D64" s="30" t="s">
        <v>360</v>
      </c>
      <c r="E64" s="23" t="s">
        <v>337</v>
      </c>
      <c r="F64" s="59">
        <v>208.9709</v>
      </c>
      <c r="G64" s="70">
        <v>92.474301990000001</v>
      </c>
      <c r="H64" s="62">
        <f t="shared" si="6"/>
        <v>208.9709</v>
      </c>
      <c r="I64" s="62">
        <v>216.72569999999999</v>
      </c>
      <c r="J64" s="62">
        <v>208.9709</v>
      </c>
      <c r="K64" s="62">
        <v>214.87790000000001</v>
      </c>
      <c r="L64" s="3"/>
      <c r="M64" s="3"/>
    </row>
    <row r="65" spans="1:13" s="2" customFormat="1" ht="118.9" customHeight="1">
      <c r="A65" s="19" t="s">
        <v>106</v>
      </c>
      <c r="B65" s="7" t="s">
        <v>305</v>
      </c>
      <c r="C65" s="6" t="s">
        <v>306</v>
      </c>
      <c r="D65" s="12" t="s">
        <v>305</v>
      </c>
      <c r="E65" s="23" t="s">
        <v>335</v>
      </c>
      <c r="F65" s="61">
        <v>6.2995000000000001</v>
      </c>
      <c r="G65" s="70">
        <v>0</v>
      </c>
      <c r="H65" s="62">
        <f t="shared" si="6"/>
        <v>6.2995000000000001</v>
      </c>
      <c r="I65" s="61">
        <v>0</v>
      </c>
      <c r="J65" s="61">
        <v>0</v>
      </c>
      <c r="K65" s="61">
        <v>0</v>
      </c>
      <c r="L65" s="3"/>
      <c r="M65" s="3"/>
    </row>
    <row r="66" spans="1:13" s="2" customFormat="1" ht="118.9" customHeight="1">
      <c r="A66" s="19" t="s">
        <v>107</v>
      </c>
      <c r="B66" s="7" t="s">
        <v>506</v>
      </c>
      <c r="C66" s="6" t="s">
        <v>490</v>
      </c>
      <c r="D66" s="12" t="s">
        <v>506</v>
      </c>
      <c r="E66" s="23" t="s">
        <v>340</v>
      </c>
      <c r="F66" s="59">
        <v>88.435699999999997</v>
      </c>
      <c r="G66" s="70">
        <v>0</v>
      </c>
      <c r="H66" s="62">
        <f t="shared" si="6"/>
        <v>88.435699999999997</v>
      </c>
      <c r="I66" s="61">
        <v>0</v>
      </c>
      <c r="J66" s="61">
        <v>0</v>
      </c>
      <c r="K66" s="61">
        <v>0</v>
      </c>
      <c r="L66" s="3"/>
      <c r="M66" s="3"/>
    </row>
    <row r="67" spans="1:13" s="2" customFormat="1" ht="118.9" customHeight="1">
      <c r="A67" s="19" t="s">
        <v>108</v>
      </c>
      <c r="B67" s="7" t="s">
        <v>445</v>
      </c>
      <c r="C67" s="6" t="s">
        <v>444</v>
      </c>
      <c r="D67" s="12" t="s">
        <v>445</v>
      </c>
      <c r="E67" s="23" t="s">
        <v>342</v>
      </c>
      <c r="F67" s="59">
        <v>0</v>
      </c>
      <c r="G67" s="68">
        <v>0</v>
      </c>
      <c r="H67" s="62">
        <f t="shared" si="6"/>
        <v>0</v>
      </c>
      <c r="I67" s="62">
        <v>0</v>
      </c>
      <c r="J67" s="62">
        <v>122.855</v>
      </c>
      <c r="K67" s="62">
        <v>84.144999999999996</v>
      </c>
      <c r="L67" s="3"/>
      <c r="M67" s="3"/>
    </row>
    <row r="68" spans="1:13" s="2" customFormat="1" ht="93" customHeight="1">
      <c r="A68" s="19" t="s">
        <v>109</v>
      </c>
      <c r="B68" s="7" t="str">
        <f t="shared" si="4"/>
        <v>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v>
      </c>
      <c r="C68" s="8" t="s">
        <v>167</v>
      </c>
      <c r="D68" s="12" t="s">
        <v>23</v>
      </c>
      <c r="E68" s="23" t="s">
        <v>337</v>
      </c>
      <c r="F68" s="63">
        <v>13.568</v>
      </c>
      <c r="G68" s="70">
        <v>8.8087301900000003</v>
      </c>
      <c r="H68" s="62">
        <f t="shared" si="6"/>
        <v>13.568</v>
      </c>
      <c r="I68" s="62">
        <v>12.761200000000001</v>
      </c>
      <c r="J68" s="62">
        <v>12.100899999999999</v>
      </c>
      <c r="K68" s="62">
        <v>11.5642</v>
      </c>
      <c r="L68" s="3"/>
      <c r="M68" s="3"/>
    </row>
    <row r="69" spans="1:13" s="2" customFormat="1" ht="92.45" customHeight="1">
      <c r="A69" s="19" t="s">
        <v>110</v>
      </c>
      <c r="B69" s="7" t="str">
        <f t="shared" si="4"/>
        <v>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v>
      </c>
      <c r="C69" s="24" t="s">
        <v>168</v>
      </c>
      <c r="D69" s="12" t="s">
        <v>194</v>
      </c>
      <c r="E69" s="23" t="s">
        <v>342</v>
      </c>
      <c r="F69" s="59">
        <v>7.6986999999999997</v>
      </c>
      <c r="G69" s="70">
        <v>7.6986999999999997</v>
      </c>
      <c r="H69" s="62">
        <f t="shared" si="6"/>
        <v>7.6986999999999997</v>
      </c>
      <c r="I69" s="62">
        <v>3.5748000000000002</v>
      </c>
      <c r="J69" s="62">
        <v>12.8996</v>
      </c>
      <c r="K69" s="62">
        <v>12.6563</v>
      </c>
      <c r="L69" s="3"/>
      <c r="M69" s="3"/>
    </row>
    <row r="70" spans="1:13" s="2" customFormat="1" ht="75.599999999999994" customHeight="1">
      <c r="A70" s="19" t="s">
        <v>289</v>
      </c>
      <c r="B70" s="7" t="str">
        <f t="shared" si="4"/>
        <v>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v>
      </c>
      <c r="C70" s="24" t="s">
        <v>169</v>
      </c>
      <c r="D70" s="12" t="s">
        <v>24</v>
      </c>
      <c r="E70" s="23" t="s">
        <v>342</v>
      </c>
      <c r="F70" s="59">
        <v>17.524099999999997</v>
      </c>
      <c r="G70" s="70">
        <v>17.02697581</v>
      </c>
      <c r="H70" s="62">
        <f t="shared" si="6"/>
        <v>17.524099999999997</v>
      </c>
      <c r="I70" s="62">
        <v>15.8035</v>
      </c>
      <c r="J70" s="62">
        <v>15.8035</v>
      </c>
      <c r="K70" s="62">
        <v>15.8035</v>
      </c>
      <c r="L70" s="3"/>
      <c r="M70" s="3"/>
    </row>
    <row r="71" spans="1:13" s="2" customFormat="1" ht="60" customHeight="1">
      <c r="A71" s="19" t="s">
        <v>290</v>
      </c>
      <c r="B71" s="7" t="str">
        <f t="shared" si="4"/>
        <v>Субсидия бюджетам субъектов Российской Федерации на реализацию дополнительных мероприятий в сфере занятости населения</v>
      </c>
      <c r="C71" s="6" t="s">
        <v>170</v>
      </c>
      <c r="D71" s="12" t="s">
        <v>25</v>
      </c>
      <c r="E71" s="23" t="s">
        <v>337</v>
      </c>
      <c r="F71" s="63">
        <v>12.15</v>
      </c>
      <c r="G71" s="70">
        <v>5.3492452999999998</v>
      </c>
      <c r="H71" s="62">
        <f t="shared" si="6"/>
        <v>12.15</v>
      </c>
      <c r="I71" s="62">
        <v>12.15</v>
      </c>
      <c r="J71" s="62">
        <v>12.15</v>
      </c>
      <c r="K71" s="62">
        <v>10.125</v>
      </c>
      <c r="L71" s="3"/>
      <c r="M71" s="3"/>
    </row>
    <row r="72" spans="1:13" s="2" customFormat="1" ht="77.45" customHeight="1">
      <c r="A72" s="19" t="s">
        <v>291</v>
      </c>
      <c r="B72" s="7" t="s">
        <v>308</v>
      </c>
      <c r="C72" s="6" t="s">
        <v>307</v>
      </c>
      <c r="D72" s="12" t="s">
        <v>308</v>
      </c>
      <c r="E72" s="23" t="s">
        <v>343</v>
      </c>
      <c r="F72" s="59">
        <v>8.3315999999999999</v>
      </c>
      <c r="G72" s="70">
        <v>7.5815996399999994</v>
      </c>
      <c r="H72" s="62">
        <f t="shared" si="6"/>
        <v>8.3315999999999999</v>
      </c>
      <c r="I72" s="62">
        <v>7.4809999999999999</v>
      </c>
      <c r="J72" s="62">
        <v>8.4969999999999999</v>
      </c>
      <c r="K72" s="62">
        <v>10.49</v>
      </c>
      <c r="L72" s="3"/>
      <c r="M72" s="3"/>
    </row>
    <row r="73" spans="1:13" s="2" customFormat="1" ht="103.9" customHeight="1">
      <c r="A73" s="19" t="s">
        <v>294</v>
      </c>
      <c r="B73" s="7" t="s">
        <v>492</v>
      </c>
      <c r="C73" s="6" t="s">
        <v>491</v>
      </c>
      <c r="D73" s="12" t="s">
        <v>492</v>
      </c>
      <c r="E73" s="23" t="s">
        <v>441</v>
      </c>
      <c r="F73" s="59">
        <v>10.804500000000001</v>
      </c>
      <c r="G73" s="70">
        <v>10.804500000000001</v>
      </c>
      <c r="H73" s="62">
        <f t="shared" si="6"/>
        <v>10.804500000000001</v>
      </c>
      <c r="I73" s="62">
        <v>0</v>
      </c>
      <c r="J73" s="62">
        <v>0</v>
      </c>
      <c r="K73" s="62">
        <v>0</v>
      </c>
      <c r="L73" s="3"/>
      <c r="M73" s="3"/>
    </row>
    <row r="74" spans="1:13" s="2" customFormat="1" ht="91.15" customHeight="1">
      <c r="A74" s="19" t="s">
        <v>295</v>
      </c>
      <c r="B74" s="7" t="s">
        <v>361</v>
      </c>
      <c r="C74" s="6" t="s">
        <v>362</v>
      </c>
      <c r="D74" s="12" t="s">
        <v>361</v>
      </c>
      <c r="E74" s="23" t="s">
        <v>441</v>
      </c>
      <c r="F74" s="59">
        <v>14.2058</v>
      </c>
      <c r="G74" s="70">
        <v>6.8366008600000008</v>
      </c>
      <c r="H74" s="62">
        <f t="shared" si="6"/>
        <v>14.2058</v>
      </c>
      <c r="I74" s="62">
        <v>0</v>
      </c>
      <c r="J74" s="62">
        <v>0</v>
      </c>
      <c r="K74" s="62">
        <v>37.123100000000001</v>
      </c>
      <c r="L74" s="3"/>
      <c r="M74" s="3"/>
    </row>
    <row r="75" spans="1:13" s="3" customFormat="1" ht="82.9" customHeight="1">
      <c r="A75" s="19" t="s">
        <v>296</v>
      </c>
      <c r="B75" s="7" t="str">
        <f t="shared" si="4"/>
        <v>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v>
      </c>
      <c r="C75" s="6" t="s">
        <v>56</v>
      </c>
      <c r="D75" s="12" t="s">
        <v>195</v>
      </c>
      <c r="E75" s="23" t="s">
        <v>338</v>
      </c>
      <c r="F75" s="59">
        <v>50.951000000000001</v>
      </c>
      <c r="G75" s="70">
        <v>5.68978261</v>
      </c>
      <c r="H75" s="62">
        <f>F75-6.8361</f>
        <v>44.114899999999999</v>
      </c>
      <c r="I75" s="62">
        <v>0</v>
      </c>
      <c r="J75" s="62">
        <v>0</v>
      </c>
      <c r="K75" s="62">
        <v>0</v>
      </c>
      <c r="M75" s="48"/>
    </row>
    <row r="76" spans="1:13" s="2" customFormat="1" ht="94.15" customHeight="1">
      <c r="A76" s="19" t="s">
        <v>317</v>
      </c>
      <c r="B76" s="7" t="str">
        <f t="shared" si="4"/>
        <v>Субсидии бюджетам субъектов Российской Федерации на реализацию мероприятий по обеспечению жильем молодых семей</v>
      </c>
      <c r="C76" s="6" t="s">
        <v>171</v>
      </c>
      <c r="D76" s="12" t="s">
        <v>26</v>
      </c>
      <c r="E76" s="23" t="s">
        <v>335</v>
      </c>
      <c r="F76" s="63">
        <v>95.05380000000001</v>
      </c>
      <c r="G76" s="70">
        <v>94.218547229999999</v>
      </c>
      <c r="H76" s="62">
        <f t="shared" si="6"/>
        <v>95.05380000000001</v>
      </c>
      <c r="I76" s="62">
        <v>56.2488581</v>
      </c>
      <c r="J76" s="62">
        <v>56.111882299999998</v>
      </c>
      <c r="K76" s="62">
        <v>55.598680100000003</v>
      </c>
      <c r="L76" s="3"/>
      <c r="M76" s="3"/>
    </row>
    <row r="77" spans="1:13" s="2" customFormat="1" ht="76.150000000000006" customHeight="1">
      <c r="A77" s="19" t="s">
        <v>318</v>
      </c>
      <c r="B77" s="29" t="s">
        <v>310</v>
      </c>
      <c r="C77" s="26" t="s">
        <v>309</v>
      </c>
      <c r="D77" s="30" t="s">
        <v>310</v>
      </c>
      <c r="E77" s="23" t="s">
        <v>343</v>
      </c>
      <c r="F77" s="59">
        <v>68.62469999999999</v>
      </c>
      <c r="G77" s="70">
        <v>51.665730369999999</v>
      </c>
      <c r="H77" s="62">
        <f t="shared" si="6"/>
        <v>68.62469999999999</v>
      </c>
      <c r="I77" s="62">
        <v>72.415099999999995</v>
      </c>
      <c r="J77" s="62">
        <v>72.331999999999994</v>
      </c>
      <c r="K77" s="62">
        <v>72.415099999999995</v>
      </c>
      <c r="L77" s="3"/>
      <c r="M77" s="3"/>
    </row>
    <row r="78" spans="1:13" s="2" customFormat="1" ht="81.599999999999994" customHeight="1">
      <c r="A78" s="19" t="s">
        <v>319</v>
      </c>
      <c r="B78" s="29" t="s">
        <v>312</v>
      </c>
      <c r="C78" s="26" t="s">
        <v>311</v>
      </c>
      <c r="D78" s="30" t="s">
        <v>312</v>
      </c>
      <c r="E78" s="23" t="s">
        <v>343</v>
      </c>
      <c r="F78" s="59">
        <v>92.801199999999994</v>
      </c>
      <c r="G78" s="70">
        <v>83.52288390999999</v>
      </c>
      <c r="H78" s="62">
        <f t="shared" si="6"/>
        <v>92.801199999999994</v>
      </c>
      <c r="I78" s="61">
        <v>92.967799999999997</v>
      </c>
      <c r="J78" s="61">
        <v>92.967799999999997</v>
      </c>
      <c r="K78" s="62">
        <v>92.967799999999997</v>
      </c>
      <c r="L78" s="3"/>
      <c r="M78" s="3"/>
    </row>
    <row r="79" spans="1:13" s="2" customFormat="1" ht="63" customHeight="1">
      <c r="A79" s="19" t="s">
        <v>320</v>
      </c>
      <c r="B79" s="29" t="s">
        <v>363</v>
      </c>
      <c r="C79" s="26" t="s">
        <v>365</v>
      </c>
      <c r="D79" s="30" t="s">
        <v>363</v>
      </c>
      <c r="E79" s="23" t="s">
        <v>496</v>
      </c>
      <c r="F79" s="61">
        <v>5.0401999999999996</v>
      </c>
      <c r="G79" s="70">
        <v>0</v>
      </c>
      <c r="H79" s="62">
        <f t="shared" si="6"/>
        <v>5.0401999999999996</v>
      </c>
      <c r="I79" s="62">
        <v>0.9123</v>
      </c>
      <c r="J79" s="62">
        <v>1.2122999999999999</v>
      </c>
      <c r="K79" s="62">
        <v>0</v>
      </c>
      <c r="L79" s="3"/>
      <c r="M79" s="3"/>
    </row>
    <row r="80" spans="1:13" s="2" customFormat="1" ht="63" customHeight="1">
      <c r="A80" s="19" t="s">
        <v>321</v>
      </c>
      <c r="B80" s="29" t="s">
        <v>447</v>
      </c>
      <c r="C80" s="26" t="s">
        <v>446</v>
      </c>
      <c r="D80" s="30" t="s">
        <v>447</v>
      </c>
      <c r="E80" s="23" t="s">
        <v>342</v>
      </c>
      <c r="F80" s="62">
        <v>0</v>
      </c>
      <c r="G80" s="68">
        <v>0</v>
      </c>
      <c r="H80" s="62">
        <f t="shared" si="6"/>
        <v>0</v>
      </c>
      <c r="I80" s="62">
        <v>100.4061</v>
      </c>
      <c r="J80" s="62">
        <v>100.01049999999999</v>
      </c>
      <c r="K80" s="62">
        <v>100</v>
      </c>
      <c r="L80" s="3"/>
      <c r="M80" s="3"/>
    </row>
    <row r="81" spans="1:13" s="2" customFormat="1" ht="64.5" customHeight="1">
      <c r="A81" s="19" t="s">
        <v>322</v>
      </c>
      <c r="B81" s="29" t="s">
        <v>364</v>
      </c>
      <c r="C81" s="26" t="s">
        <v>366</v>
      </c>
      <c r="D81" s="30" t="s">
        <v>364</v>
      </c>
      <c r="E81" s="23" t="s">
        <v>337</v>
      </c>
      <c r="F81" s="62">
        <v>0</v>
      </c>
      <c r="G81" s="68">
        <v>0</v>
      </c>
      <c r="H81" s="62">
        <f t="shared" si="6"/>
        <v>0</v>
      </c>
      <c r="I81" s="62">
        <v>0</v>
      </c>
      <c r="J81" s="62">
        <v>21.735700000000001</v>
      </c>
      <c r="K81" s="62">
        <v>15.623100000000001</v>
      </c>
      <c r="L81" s="3"/>
      <c r="M81" s="3"/>
    </row>
    <row r="82" spans="1:13" s="2" customFormat="1" ht="101.45" customHeight="1">
      <c r="A82" s="19" t="s">
        <v>323</v>
      </c>
      <c r="B82" s="7" t="str">
        <f t="shared" si="4"/>
        <v>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v>
      </c>
      <c r="C82" s="6" t="s">
        <v>172</v>
      </c>
      <c r="D82" s="12" t="s">
        <v>27</v>
      </c>
      <c r="E82" s="23" t="s">
        <v>335</v>
      </c>
      <c r="F82" s="61">
        <v>1.6005999999999998</v>
      </c>
      <c r="G82" s="70">
        <v>0.33842070000000002</v>
      </c>
      <c r="H82" s="62">
        <f t="shared" si="6"/>
        <v>1.6005999999999998</v>
      </c>
      <c r="I82" s="62">
        <v>5.7759</v>
      </c>
      <c r="J82" s="62">
        <v>0</v>
      </c>
      <c r="K82" s="62">
        <v>0</v>
      </c>
      <c r="L82" s="3"/>
      <c r="M82" s="3"/>
    </row>
    <row r="83" spans="1:13" s="2" customFormat="1" ht="67.150000000000006" customHeight="1">
      <c r="A83" s="19" t="s">
        <v>324</v>
      </c>
      <c r="B83" s="7" t="str">
        <f t="shared" si="4"/>
        <v>Субсидии бюджетам субъектов Российской Федерации на поддержку творческой деятельности и техническое оснащение детских и кукольных театров</v>
      </c>
      <c r="C83" s="6" t="s">
        <v>173</v>
      </c>
      <c r="D83" s="12" t="s">
        <v>28</v>
      </c>
      <c r="E83" s="23" t="s">
        <v>342</v>
      </c>
      <c r="F83" s="59">
        <v>16.2712</v>
      </c>
      <c r="G83" s="70">
        <v>12.841834990000001</v>
      </c>
      <c r="H83" s="62">
        <f t="shared" si="6"/>
        <v>16.2712</v>
      </c>
      <c r="I83" s="62">
        <v>8.3676999999999992</v>
      </c>
      <c r="J83" s="62">
        <v>8.7329000000000008</v>
      </c>
      <c r="K83" s="62">
        <v>9.6111000000000004</v>
      </c>
      <c r="L83" s="3"/>
      <c r="M83" s="3"/>
    </row>
    <row r="84" spans="1:13" s="2" customFormat="1" ht="54" customHeight="1">
      <c r="A84" s="19" t="s">
        <v>325</v>
      </c>
      <c r="B84" s="7" t="str">
        <f t="shared" si="4"/>
        <v>Субсидия бюджетам субъектов Российской Федерации на поддержку отрасли культуры</v>
      </c>
      <c r="C84" s="6" t="s">
        <v>174</v>
      </c>
      <c r="D84" s="12" t="s">
        <v>196</v>
      </c>
      <c r="E84" s="23" t="s">
        <v>342</v>
      </c>
      <c r="F84" s="63">
        <v>61.916400000000003</v>
      </c>
      <c r="G84" s="70">
        <v>59.455114549999998</v>
      </c>
      <c r="H84" s="62">
        <f t="shared" si="6"/>
        <v>61.916400000000003</v>
      </c>
      <c r="I84" s="62">
        <v>107.5885</v>
      </c>
      <c r="J84" s="62">
        <v>191.72970000000001</v>
      </c>
      <c r="K84" s="62">
        <v>40.811599999999999</v>
      </c>
      <c r="L84" s="3"/>
      <c r="M84" s="3"/>
    </row>
    <row r="85" spans="1:13" s="2" customFormat="1" ht="77.45" customHeight="1">
      <c r="A85" s="19" t="s">
        <v>326</v>
      </c>
      <c r="B85" s="7" t="s">
        <v>488</v>
      </c>
      <c r="C85" s="6" t="s">
        <v>175</v>
      </c>
      <c r="D85" s="12" t="s">
        <v>488</v>
      </c>
      <c r="E85" s="23" t="s">
        <v>441</v>
      </c>
      <c r="F85" s="59">
        <v>933.25900000000001</v>
      </c>
      <c r="G85" s="70">
        <v>571.20788830999993</v>
      </c>
      <c r="H85" s="62">
        <f>F85-31.4668</f>
        <v>901.79219999999998</v>
      </c>
      <c r="I85" s="62">
        <v>613.47370000000001</v>
      </c>
      <c r="J85" s="62">
        <v>636.98040000000003</v>
      </c>
      <c r="K85" s="62">
        <v>996.62819999999999</v>
      </c>
      <c r="L85" s="3"/>
      <c r="M85" s="3"/>
    </row>
    <row r="86" spans="1:13" s="2" customFormat="1" ht="115.15" customHeight="1">
      <c r="A86" s="19" t="s">
        <v>327</v>
      </c>
      <c r="B86" s="7" t="s">
        <v>448</v>
      </c>
      <c r="C86" s="6" t="s">
        <v>176</v>
      </c>
      <c r="D86" s="12" t="s">
        <v>448</v>
      </c>
      <c r="E86" s="23" t="s">
        <v>463</v>
      </c>
      <c r="F86" s="59">
        <v>98.590299999999999</v>
      </c>
      <c r="G86" s="70">
        <v>88.569460000000007</v>
      </c>
      <c r="H86" s="62">
        <f t="shared" si="6"/>
        <v>98.590299999999999</v>
      </c>
      <c r="I86" s="62">
        <v>104.52670000000001</v>
      </c>
      <c r="J86" s="62">
        <v>165.71080000000001</v>
      </c>
      <c r="K86" s="62">
        <v>75.622600000000006</v>
      </c>
      <c r="L86" s="49" t="s">
        <v>313</v>
      </c>
      <c r="M86" s="12" t="s">
        <v>336</v>
      </c>
    </row>
    <row r="87" spans="1:13" s="2" customFormat="1" ht="78.599999999999994" customHeight="1">
      <c r="A87" s="19" t="s">
        <v>406</v>
      </c>
      <c r="B87" s="7" t="s">
        <v>449</v>
      </c>
      <c r="C87" s="9" t="s">
        <v>177</v>
      </c>
      <c r="D87" s="12" t="s">
        <v>449</v>
      </c>
      <c r="E87" s="23" t="s">
        <v>340</v>
      </c>
      <c r="F87" s="63">
        <v>78.170899999999989</v>
      </c>
      <c r="G87" s="70">
        <v>66.44526501</v>
      </c>
      <c r="H87" s="62">
        <f t="shared" si="6"/>
        <v>78.170899999999989</v>
      </c>
      <c r="I87" s="62">
        <v>71.808400000000006</v>
      </c>
      <c r="J87" s="62">
        <v>76.044399999999996</v>
      </c>
      <c r="K87" s="62">
        <v>91.919899999999998</v>
      </c>
      <c r="L87" s="3"/>
      <c r="M87" s="3"/>
    </row>
    <row r="88" spans="1:13" s="2" customFormat="1" ht="84" customHeight="1">
      <c r="A88" s="19" t="s">
        <v>407</v>
      </c>
      <c r="B88" s="7" t="str">
        <f t="shared" si="4"/>
        <v>Субсидии бюджетам субъектов Российской Федерации на реализацию программ формирования современной городской среды</v>
      </c>
      <c r="C88" s="9" t="s">
        <v>178</v>
      </c>
      <c r="D88" s="12" t="s">
        <v>197</v>
      </c>
      <c r="E88" s="23" t="s">
        <v>341</v>
      </c>
      <c r="F88" s="59">
        <v>315.6173</v>
      </c>
      <c r="G88" s="70">
        <v>219.4794302</v>
      </c>
      <c r="H88" s="62">
        <f t="shared" si="6"/>
        <v>315.6173</v>
      </c>
      <c r="I88" s="62">
        <v>310.02089999999998</v>
      </c>
      <c r="J88" s="62">
        <v>310.02089999999998</v>
      </c>
      <c r="K88" s="62">
        <v>344.46769999999998</v>
      </c>
      <c r="L88" s="3"/>
      <c r="M88" s="3"/>
    </row>
    <row r="89" spans="1:13" s="2" customFormat="1" ht="75.599999999999994" customHeight="1">
      <c r="A89" s="19" t="s">
        <v>408</v>
      </c>
      <c r="B89" s="7" t="str">
        <f t="shared" si="4"/>
        <v>Субсидии бюджетам субъектов Российской Федерации на реализацию мероприятий в области мелиорации земель сельскохозяйственного назначения</v>
      </c>
      <c r="C89" s="9" t="s">
        <v>179</v>
      </c>
      <c r="D89" s="12" t="s">
        <v>29</v>
      </c>
      <c r="E89" s="23" t="s">
        <v>343</v>
      </c>
      <c r="F89" s="59">
        <v>50.387999999999998</v>
      </c>
      <c r="G89" s="70">
        <v>12.48002198</v>
      </c>
      <c r="H89" s="62">
        <f t="shared" ref="H89:H105" si="7">F89</f>
        <v>50.387999999999998</v>
      </c>
      <c r="I89" s="63">
        <v>0</v>
      </c>
      <c r="J89" s="63">
        <v>0</v>
      </c>
      <c r="K89" s="63">
        <v>0</v>
      </c>
      <c r="L89" s="3"/>
      <c r="M89" s="3"/>
    </row>
    <row r="90" spans="1:13" s="3" customFormat="1" ht="374.25" customHeight="1">
      <c r="A90" s="19" t="s">
        <v>372</v>
      </c>
      <c r="B90" s="7" t="s">
        <v>314</v>
      </c>
      <c r="C90" s="6" t="s">
        <v>315</v>
      </c>
      <c r="D90" s="12" t="s">
        <v>314</v>
      </c>
      <c r="E90" s="23" t="s">
        <v>450</v>
      </c>
      <c r="F90" s="59">
        <v>151.080623</v>
      </c>
      <c r="G90" s="70">
        <v>103.61083794</v>
      </c>
      <c r="H90" s="62">
        <f>F90-2.2382</f>
        <v>148.842423</v>
      </c>
      <c r="I90" s="62">
        <v>11.5802</v>
      </c>
      <c r="J90" s="62">
        <v>20.162700000000001</v>
      </c>
      <c r="K90" s="62">
        <v>8.1536000000000008</v>
      </c>
      <c r="M90" s="37"/>
    </row>
    <row r="91" spans="1:13" s="2" customFormat="1" ht="102" customHeight="1">
      <c r="A91" s="19" t="s">
        <v>373</v>
      </c>
      <c r="B91" s="7" t="s">
        <v>367</v>
      </c>
      <c r="C91" s="6" t="s">
        <v>368</v>
      </c>
      <c r="D91" s="12" t="s">
        <v>367</v>
      </c>
      <c r="E91" s="23" t="s">
        <v>340</v>
      </c>
      <c r="F91" s="59">
        <v>88.306600000000003</v>
      </c>
      <c r="G91" s="70">
        <v>12.612835199999999</v>
      </c>
      <c r="H91" s="62">
        <f t="shared" si="7"/>
        <v>88.306600000000003</v>
      </c>
      <c r="I91" s="62">
        <v>91.500399999999999</v>
      </c>
      <c r="J91" s="62">
        <v>91.500399999999999</v>
      </c>
      <c r="K91" s="62">
        <v>91.500399999999999</v>
      </c>
      <c r="L91" s="3"/>
      <c r="M91" s="37"/>
    </row>
    <row r="92" spans="1:13" s="2" customFormat="1" ht="178.15" customHeight="1">
      <c r="A92" s="19" t="s">
        <v>409</v>
      </c>
      <c r="B92" s="7" t="s">
        <v>451</v>
      </c>
      <c r="C92" s="6" t="s">
        <v>452</v>
      </c>
      <c r="D92" s="12" t="s">
        <v>451</v>
      </c>
      <c r="E92" s="23" t="s">
        <v>339</v>
      </c>
      <c r="F92" s="59">
        <v>10.356200000000001</v>
      </c>
      <c r="G92" s="70">
        <v>7.7262699100000001</v>
      </c>
      <c r="H92" s="62">
        <f>F92-1.8979</f>
        <v>8.4583000000000013</v>
      </c>
      <c r="I92" s="62">
        <v>40.7121</v>
      </c>
      <c r="J92" s="62">
        <v>39.8979</v>
      </c>
      <c r="K92" s="62">
        <v>0.81420000000000003</v>
      </c>
      <c r="L92" s="3"/>
      <c r="M92" s="37"/>
    </row>
    <row r="93" spans="1:13" s="2" customFormat="1" ht="78" customHeight="1">
      <c r="A93" s="19" t="s">
        <v>374</v>
      </c>
      <c r="B93" s="7" t="s">
        <v>453</v>
      </c>
      <c r="C93" s="6" t="s">
        <v>454</v>
      </c>
      <c r="D93" s="12" t="s">
        <v>453</v>
      </c>
      <c r="E93" s="23" t="s">
        <v>342</v>
      </c>
      <c r="F93" s="59">
        <v>0</v>
      </c>
      <c r="G93" s="68">
        <v>0</v>
      </c>
      <c r="H93" s="62">
        <f t="shared" si="7"/>
        <v>0</v>
      </c>
      <c r="I93" s="62">
        <v>0</v>
      </c>
      <c r="J93" s="62">
        <v>14.3201</v>
      </c>
      <c r="K93" s="62">
        <v>14.4376</v>
      </c>
      <c r="L93" s="3"/>
      <c r="M93" s="37"/>
    </row>
    <row r="94" spans="1:13" s="2" customFormat="1" ht="78" customHeight="1">
      <c r="A94" s="19" t="s">
        <v>375</v>
      </c>
      <c r="B94" s="7" t="s">
        <v>455</v>
      </c>
      <c r="C94" s="6" t="s">
        <v>456</v>
      </c>
      <c r="D94" s="12" t="s">
        <v>455</v>
      </c>
      <c r="E94" s="23" t="s">
        <v>342</v>
      </c>
      <c r="F94" s="59">
        <v>0</v>
      </c>
      <c r="G94" s="68">
        <v>0</v>
      </c>
      <c r="H94" s="62">
        <f t="shared" si="7"/>
        <v>0</v>
      </c>
      <c r="I94" s="62">
        <v>20.657299999999999</v>
      </c>
      <c r="J94" s="62">
        <v>0</v>
      </c>
      <c r="K94" s="62">
        <v>0</v>
      </c>
      <c r="L94" s="3"/>
      <c r="M94" s="37"/>
    </row>
    <row r="95" spans="1:13" s="2" customFormat="1" ht="110.45" customHeight="1">
      <c r="A95" s="19" t="s">
        <v>376</v>
      </c>
      <c r="B95" s="7" t="s">
        <v>458</v>
      </c>
      <c r="C95" s="6" t="s">
        <v>457</v>
      </c>
      <c r="D95" s="12" t="s">
        <v>458</v>
      </c>
      <c r="E95" s="23" t="s">
        <v>343</v>
      </c>
      <c r="F95" s="59">
        <v>0</v>
      </c>
      <c r="G95" s="68">
        <v>0</v>
      </c>
      <c r="H95" s="62">
        <f t="shared" si="7"/>
        <v>0</v>
      </c>
      <c r="I95" s="62">
        <v>61.640900000000002</v>
      </c>
      <c r="J95" s="62">
        <v>43.072499999999998</v>
      </c>
      <c r="K95" s="62">
        <v>43.957900000000002</v>
      </c>
      <c r="L95" s="3"/>
      <c r="M95" s="37"/>
    </row>
    <row r="96" spans="1:13" s="2" customFormat="1" ht="110.45" customHeight="1">
      <c r="A96" s="19" t="s">
        <v>377</v>
      </c>
      <c r="B96" s="7" t="s">
        <v>461</v>
      </c>
      <c r="C96" s="6" t="s">
        <v>460</v>
      </c>
      <c r="D96" s="12" t="s">
        <v>461</v>
      </c>
      <c r="E96" s="23" t="s">
        <v>462</v>
      </c>
      <c r="F96" s="59">
        <v>0</v>
      </c>
      <c r="G96" s="68">
        <v>0</v>
      </c>
      <c r="H96" s="62">
        <f t="shared" si="7"/>
        <v>0</v>
      </c>
      <c r="I96" s="62">
        <v>1.2942045</v>
      </c>
      <c r="J96" s="62">
        <v>1.2942045</v>
      </c>
      <c r="K96" s="62">
        <v>1.2942045</v>
      </c>
      <c r="L96" s="3"/>
      <c r="M96" s="37"/>
    </row>
    <row r="97" spans="1:13" s="3" customFormat="1" ht="79.150000000000006" customHeight="1">
      <c r="A97" s="19" t="s">
        <v>378</v>
      </c>
      <c r="B97" s="7" t="str">
        <f t="shared" si="4"/>
        <v>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v>
      </c>
      <c r="C97" s="9" t="s">
        <v>180</v>
      </c>
      <c r="D97" s="12" t="s">
        <v>198</v>
      </c>
      <c r="E97" s="23" t="s">
        <v>338</v>
      </c>
      <c r="F97" s="59">
        <v>0</v>
      </c>
      <c r="G97" s="68">
        <v>0</v>
      </c>
      <c r="H97" s="62">
        <f t="shared" si="7"/>
        <v>0</v>
      </c>
      <c r="I97" s="62">
        <v>75.8</v>
      </c>
      <c r="J97" s="62">
        <v>119</v>
      </c>
      <c r="K97" s="62">
        <v>0</v>
      </c>
    </row>
    <row r="98" spans="1:13" s="3" customFormat="1" ht="133.9" customHeight="1">
      <c r="A98" s="19" t="s">
        <v>379</v>
      </c>
      <c r="B98" s="7" t="s">
        <v>464</v>
      </c>
      <c r="C98" s="6" t="s">
        <v>369</v>
      </c>
      <c r="D98" s="12" t="s">
        <v>464</v>
      </c>
      <c r="E98" s="23" t="s">
        <v>338</v>
      </c>
      <c r="F98" s="59">
        <v>268.44559999999996</v>
      </c>
      <c r="G98" s="70">
        <v>72.123822290000007</v>
      </c>
      <c r="H98" s="62">
        <f>F98-0.8716-142.1853</f>
        <v>125.38869999999994</v>
      </c>
      <c r="I98" s="62">
        <v>106.5544</v>
      </c>
      <c r="J98" s="62">
        <v>0</v>
      </c>
      <c r="K98" s="62">
        <v>249.6421</v>
      </c>
      <c r="M98" s="50"/>
    </row>
    <row r="99" spans="1:13" s="3" customFormat="1" ht="116.45" customHeight="1">
      <c r="A99" s="19" t="s">
        <v>380</v>
      </c>
      <c r="B99" s="34" t="s">
        <v>370</v>
      </c>
      <c r="C99" s="26" t="s">
        <v>371</v>
      </c>
      <c r="D99" s="39" t="s">
        <v>370</v>
      </c>
      <c r="E99" s="23" t="s">
        <v>338</v>
      </c>
      <c r="F99" s="59">
        <v>1058.7526</v>
      </c>
      <c r="G99" s="70">
        <v>443.09311968000003</v>
      </c>
      <c r="H99" s="62">
        <f>F99-225.0016</f>
        <v>833.75099999999998</v>
      </c>
      <c r="I99" s="62">
        <v>1712.9786999999999</v>
      </c>
      <c r="J99" s="62">
        <v>0</v>
      </c>
      <c r="K99" s="62">
        <v>0</v>
      </c>
    </row>
    <row r="100" spans="1:13" s="3" customFormat="1" ht="133.15" customHeight="1">
      <c r="A100" s="19" t="s">
        <v>381</v>
      </c>
      <c r="B100" s="34" t="s">
        <v>465</v>
      </c>
      <c r="C100" s="86" t="s">
        <v>466</v>
      </c>
      <c r="D100" s="39" t="s">
        <v>465</v>
      </c>
      <c r="E100" s="23" t="s">
        <v>344</v>
      </c>
      <c r="F100" s="59">
        <v>60.58</v>
      </c>
      <c r="G100" s="70">
        <v>49.146113840000005</v>
      </c>
      <c r="H100" s="62">
        <f>F100-11.4336</f>
        <v>49.1464</v>
      </c>
      <c r="I100" s="62">
        <v>200</v>
      </c>
      <c r="J100" s="62">
        <v>0</v>
      </c>
      <c r="K100" s="62">
        <v>0</v>
      </c>
    </row>
    <row r="101" spans="1:13" s="2" customFormat="1" ht="93.6" customHeight="1">
      <c r="A101" s="19" t="s">
        <v>382</v>
      </c>
      <c r="B101" s="34" t="s">
        <v>489</v>
      </c>
      <c r="C101" s="27" t="s">
        <v>316</v>
      </c>
      <c r="D101" s="39" t="s">
        <v>489</v>
      </c>
      <c r="E101" s="23" t="s">
        <v>344</v>
      </c>
      <c r="F101" s="63">
        <v>258.97250000000003</v>
      </c>
      <c r="G101" s="71">
        <v>257.94731281999998</v>
      </c>
      <c r="H101" s="62">
        <f t="shared" si="7"/>
        <v>258.97250000000003</v>
      </c>
      <c r="I101" s="63">
        <v>0</v>
      </c>
      <c r="J101" s="63">
        <v>0</v>
      </c>
      <c r="K101" s="61">
        <v>0</v>
      </c>
      <c r="L101" s="3"/>
      <c r="M101" s="3"/>
    </row>
    <row r="102" spans="1:13" s="3" customFormat="1" ht="159" customHeight="1">
      <c r="A102" s="19" t="s">
        <v>497</v>
      </c>
      <c r="B102" s="7" t="s">
        <v>467</v>
      </c>
      <c r="C102" s="27" t="s">
        <v>468</v>
      </c>
      <c r="D102" s="12" t="s">
        <v>467</v>
      </c>
      <c r="E102" s="23" t="s">
        <v>342</v>
      </c>
      <c r="F102" s="59">
        <v>0</v>
      </c>
      <c r="G102" s="68">
        <v>0</v>
      </c>
      <c r="H102" s="62">
        <f t="shared" si="7"/>
        <v>0</v>
      </c>
      <c r="I102" s="62">
        <v>0</v>
      </c>
      <c r="J102" s="62">
        <v>0</v>
      </c>
      <c r="K102" s="62">
        <v>58.8</v>
      </c>
    </row>
    <row r="103" spans="1:13" s="2" customFormat="1" ht="150">
      <c r="A103" s="19" t="s">
        <v>499</v>
      </c>
      <c r="B103" s="7" t="str">
        <f t="shared" si="4"/>
        <v>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v>
      </c>
      <c r="C103" s="9" t="s">
        <v>181</v>
      </c>
      <c r="D103" s="12" t="s">
        <v>199</v>
      </c>
      <c r="E103" s="23" t="s">
        <v>338</v>
      </c>
      <c r="F103" s="59">
        <v>503.23329999999999</v>
      </c>
      <c r="G103" s="69">
        <v>444.79902333000001</v>
      </c>
      <c r="H103" s="62">
        <f t="shared" si="7"/>
        <v>503.23329999999999</v>
      </c>
      <c r="I103" s="61">
        <v>0</v>
      </c>
      <c r="J103" s="61">
        <v>0</v>
      </c>
      <c r="K103" s="61">
        <v>0</v>
      </c>
      <c r="L103" s="3"/>
      <c r="M103" s="3"/>
    </row>
    <row r="104" spans="1:13" s="3" customFormat="1" ht="162.75" customHeight="1">
      <c r="A104" s="19" t="s">
        <v>498</v>
      </c>
      <c r="B104" s="7" t="s">
        <v>469</v>
      </c>
      <c r="C104" s="9" t="s">
        <v>470</v>
      </c>
      <c r="D104" s="12" t="s">
        <v>469</v>
      </c>
      <c r="E104" s="23" t="s">
        <v>338</v>
      </c>
      <c r="F104" s="59">
        <v>649.753691</v>
      </c>
      <c r="G104" s="69">
        <v>269.62333176999999</v>
      </c>
      <c r="H104" s="62">
        <f t="shared" si="7"/>
        <v>649.753691</v>
      </c>
      <c r="I104" s="62">
        <v>215.8433</v>
      </c>
      <c r="J104" s="62">
        <v>0</v>
      </c>
      <c r="K104" s="62">
        <v>0</v>
      </c>
    </row>
    <row r="105" spans="1:13" s="3" customFormat="1" ht="84.6" customHeight="1">
      <c r="A105" s="19" t="s">
        <v>500</v>
      </c>
      <c r="B105" s="29" t="s">
        <v>388</v>
      </c>
      <c r="C105" s="26" t="s">
        <v>387</v>
      </c>
      <c r="D105" s="30" t="s">
        <v>388</v>
      </c>
      <c r="E105" s="23" t="s">
        <v>341</v>
      </c>
      <c r="F105" s="59">
        <v>156.69999999999999</v>
      </c>
      <c r="G105" s="69">
        <v>17.223767890000001</v>
      </c>
      <c r="H105" s="62">
        <f t="shared" si="7"/>
        <v>156.69999999999999</v>
      </c>
      <c r="I105" s="62">
        <v>0</v>
      </c>
      <c r="J105" s="62">
        <v>0</v>
      </c>
      <c r="K105" s="62">
        <v>0</v>
      </c>
    </row>
    <row r="106" spans="1:13" s="46" customFormat="1" ht="39" customHeight="1">
      <c r="A106" s="21" t="s">
        <v>111</v>
      </c>
      <c r="B106" s="77" t="str">
        <f t="shared" si="4"/>
        <v>Субвенции бюджетам бюджетной системы Российской Федерации</v>
      </c>
      <c r="C106" s="78" t="s">
        <v>221</v>
      </c>
      <c r="D106" s="31" t="s">
        <v>30</v>
      </c>
      <c r="E106" s="22"/>
      <c r="F106" s="53">
        <f t="shared" ref="F106:K106" si="8">SUM(F107:F130)</f>
        <v>4981.873700000001</v>
      </c>
      <c r="G106" s="79">
        <f t="shared" si="8"/>
        <v>3711.5237644699996</v>
      </c>
      <c r="H106" s="79">
        <f t="shared" si="8"/>
        <v>4981.873700000001</v>
      </c>
      <c r="I106" s="79">
        <f t="shared" si="8"/>
        <v>3451.1679000000004</v>
      </c>
      <c r="J106" s="79">
        <f t="shared" si="8"/>
        <v>3518.3946000000001</v>
      </c>
      <c r="K106" s="79">
        <f t="shared" si="8"/>
        <v>3671.1467000000002</v>
      </c>
    </row>
    <row r="107" spans="1:13" s="2" customFormat="1" ht="64.900000000000006" customHeight="1">
      <c r="A107" s="19" t="s">
        <v>112</v>
      </c>
      <c r="B107" s="7" t="str">
        <f t="shared" si="4"/>
        <v>Субвенции бюджетам субъектов Российской Федерации на осуществление первичного воинского учета на территориях, где отсутствуют военные комиссариаты</v>
      </c>
      <c r="C107" s="6" t="s">
        <v>200</v>
      </c>
      <c r="D107" s="12" t="s">
        <v>31</v>
      </c>
      <c r="E107" s="23" t="s">
        <v>334</v>
      </c>
      <c r="F107" s="63">
        <v>45.215600000000002</v>
      </c>
      <c r="G107" s="70">
        <v>32.181059329999997</v>
      </c>
      <c r="H107" s="62">
        <f>F107</f>
        <v>45.215600000000002</v>
      </c>
      <c r="I107" s="62">
        <v>42.8307</v>
      </c>
      <c r="J107" s="62">
        <v>44.278599999999997</v>
      </c>
      <c r="K107" s="62">
        <v>45.847200000000001</v>
      </c>
      <c r="L107" s="3">
        <v>1000000</v>
      </c>
      <c r="M107" s="3"/>
    </row>
    <row r="108" spans="1:13" s="2" customFormat="1" ht="90" customHeight="1">
      <c r="A108" s="19" t="s">
        <v>113</v>
      </c>
      <c r="B108" s="7" t="str">
        <f t="shared" si="4"/>
        <v>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C108" s="8" t="s">
        <v>201</v>
      </c>
      <c r="D108" s="12" t="s">
        <v>32</v>
      </c>
      <c r="E108" s="23" t="s">
        <v>334</v>
      </c>
      <c r="F108" s="63">
        <v>0.51670000000000005</v>
      </c>
      <c r="G108" s="70">
        <v>0.44995826</v>
      </c>
      <c r="H108" s="62">
        <f t="shared" ref="H108:H130" si="9">F108</f>
        <v>0.51670000000000005</v>
      </c>
      <c r="I108" s="62">
        <v>5.8594999999999997</v>
      </c>
      <c r="J108" s="62">
        <v>0.2218</v>
      </c>
      <c r="K108" s="62">
        <v>0.19769999999999999</v>
      </c>
      <c r="L108" s="3">
        <v>1000</v>
      </c>
      <c r="M108" s="3"/>
    </row>
    <row r="109" spans="1:13" s="2" customFormat="1" ht="82.15" customHeight="1">
      <c r="A109" s="19" t="s">
        <v>114</v>
      </c>
      <c r="B109" s="7" t="str">
        <f t="shared" si="4"/>
        <v>Субвенции бюджетам субъектов Российской Федерации на осуществление отдельных полномочий в области водных отношений</v>
      </c>
      <c r="C109" s="6" t="s">
        <v>202</v>
      </c>
      <c r="D109" s="12" t="s">
        <v>33</v>
      </c>
      <c r="E109" s="23" t="s">
        <v>345</v>
      </c>
      <c r="F109" s="63">
        <v>10.3049</v>
      </c>
      <c r="G109" s="70">
        <v>0</v>
      </c>
      <c r="H109" s="62">
        <f t="shared" si="9"/>
        <v>10.3049</v>
      </c>
      <c r="I109" s="62">
        <v>9.1441999999999997</v>
      </c>
      <c r="J109" s="62">
        <v>9.7937999999999992</v>
      </c>
      <c r="K109" s="62">
        <v>9.7680000000000007</v>
      </c>
      <c r="L109" s="3"/>
      <c r="M109" s="3"/>
    </row>
    <row r="110" spans="1:13" s="2" customFormat="1" ht="71.45" customHeight="1">
      <c r="A110" s="19" t="s">
        <v>115</v>
      </c>
      <c r="B110" s="7" t="str">
        <f t="shared" si="4"/>
        <v>Субвенции бюджетам субъектов Российской Федерации на осуществление отдельных полномочий в области лесных отношений</v>
      </c>
      <c r="C110" s="6" t="s">
        <v>203</v>
      </c>
      <c r="D110" s="12" t="s">
        <v>34</v>
      </c>
      <c r="E110" s="23" t="s">
        <v>345</v>
      </c>
      <c r="F110" s="59">
        <v>818.72980000000007</v>
      </c>
      <c r="G110" s="70">
        <v>608.47755379</v>
      </c>
      <c r="H110" s="62">
        <f t="shared" si="9"/>
        <v>818.72980000000007</v>
      </c>
      <c r="I110" s="63">
        <v>0</v>
      </c>
      <c r="J110" s="63">
        <v>0</v>
      </c>
      <c r="K110" s="63">
        <v>0</v>
      </c>
      <c r="L110" s="3"/>
      <c r="M110" s="3"/>
    </row>
    <row r="111" spans="1:13" s="2" customFormat="1" ht="147" customHeight="1">
      <c r="A111" s="19" t="s">
        <v>410</v>
      </c>
      <c r="B111" s="7" t="s">
        <v>472</v>
      </c>
      <c r="C111" s="87" t="s">
        <v>473</v>
      </c>
      <c r="D111" s="12" t="s">
        <v>472</v>
      </c>
      <c r="E111" s="23" t="s">
        <v>337</v>
      </c>
      <c r="F111" s="59">
        <v>4.8731999999999998</v>
      </c>
      <c r="G111" s="70">
        <v>1.9193039999999999</v>
      </c>
      <c r="H111" s="62">
        <f t="shared" si="9"/>
        <v>4.8731999999999998</v>
      </c>
      <c r="I111" s="61">
        <v>2.0299</v>
      </c>
      <c r="J111" s="61">
        <v>2.1192000000000002</v>
      </c>
      <c r="K111" s="61">
        <v>2.2145999999999999</v>
      </c>
      <c r="L111" s="3"/>
      <c r="M111" s="3"/>
    </row>
    <row r="112" spans="1:13" s="2" customFormat="1" ht="90.6" customHeight="1">
      <c r="A112" s="19" t="s">
        <v>116</v>
      </c>
      <c r="B112" s="7" t="str">
        <f t="shared" si="4"/>
        <v>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v>
      </c>
      <c r="C112" s="6" t="s">
        <v>204</v>
      </c>
      <c r="D112" s="12" t="s">
        <v>35</v>
      </c>
      <c r="E112" s="23" t="s">
        <v>337</v>
      </c>
      <c r="F112" s="59">
        <v>22.7943</v>
      </c>
      <c r="G112" s="70">
        <v>0</v>
      </c>
      <c r="H112" s="62">
        <f t="shared" si="9"/>
        <v>22.7943</v>
      </c>
      <c r="I112" s="61">
        <v>20.988299999999999</v>
      </c>
      <c r="J112" s="61">
        <v>18.752800000000001</v>
      </c>
      <c r="K112" s="61">
        <v>18.513400000000001</v>
      </c>
      <c r="L112" s="3"/>
      <c r="M112" s="3"/>
    </row>
    <row r="113" spans="1:13" s="2" customFormat="1" ht="97.9" customHeight="1">
      <c r="A113" s="19" t="s">
        <v>117</v>
      </c>
      <c r="B113" s="7" t="str">
        <f t="shared" si="4"/>
        <v>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v>
      </c>
      <c r="C113" s="6" t="s">
        <v>205</v>
      </c>
      <c r="D113" s="12" t="s">
        <v>36</v>
      </c>
      <c r="E113" s="23" t="s">
        <v>337</v>
      </c>
      <c r="F113" s="63">
        <v>9.1066000000000003</v>
      </c>
      <c r="G113" s="70">
        <v>6.0540002599999996</v>
      </c>
      <c r="H113" s="62">
        <f t="shared" si="9"/>
        <v>9.1066000000000003</v>
      </c>
      <c r="I113" s="63">
        <v>0</v>
      </c>
      <c r="J113" s="63">
        <v>0</v>
      </c>
      <c r="K113" s="63">
        <v>0</v>
      </c>
      <c r="L113" s="3"/>
      <c r="M113" s="3"/>
    </row>
    <row r="114" spans="1:13" s="2" customFormat="1" ht="115.5" customHeight="1">
      <c r="A114" s="19" t="s">
        <v>118</v>
      </c>
      <c r="B114" s="7" t="str">
        <f t="shared" si="4"/>
        <v>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v>
      </c>
      <c r="C114" s="6" t="s">
        <v>206</v>
      </c>
      <c r="D114" s="12" t="s">
        <v>224</v>
      </c>
      <c r="E114" s="23" t="s">
        <v>337</v>
      </c>
      <c r="F114" s="59">
        <v>19.279700000000002</v>
      </c>
      <c r="G114" s="70">
        <v>9.5965199999999999</v>
      </c>
      <c r="H114" s="62">
        <f t="shared" si="9"/>
        <v>19.279700000000002</v>
      </c>
      <c r="I114" s="61">
        <v>20.2654</v>
      </c>
      <c r="J114" s="61">
        <v>18.233899999999998</v>
      </c>
      <c r="K114" s="61">
        <v>18.255400000000002</v>
      </c>
      <c r="L114" s="3"/>
      <c r="M114" s="3"/>
    </row>
    <row r="115" spans="1:13" s="2" customFormat="1" ht="99" customHeight="1">
      <c r="A115" s="19" t="s">
        <v>119</v>
      </c>
      <c r="B115" s="7" t="str">
        <f t="shared" si="4"/>
        <v>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v>
      </c>
      <c r="C115" s="6" t="s">
        <v>207</v>
      </c>
      <c r="D115" s="12" t="s">
        <v>37</v>
      </c>
      <c r="E115" s="23" t="s">
        <v>337</v>
      </c>
      <c r="F115" s="63">
        <v>134.96079999999998</v>
      </c>
      <c r="G115" s="70">
        <v>134.31796890000001</v>
      </c>
      <c r="H115" s="62">
        <f t="shared" si="9"/>
        <v>134.96079999999998</v>
      </c>
      <c r="I115" s="61">
        <v>140.3586</v>
      </c>
      <c r="J115" s="61">
        <v>145.96899999999999</v>
      </c>
      <c r="K115" s="61">
        <v>151.80959999999999</v>
      </c>
      <c r="L115" s="3"/>
      <c r="M115" s="3"/>
    </row>
    <row r="116" spans="1:13" s="2" customFormat="1" ht="130.9" customHeight="1">
      <c r="A116" s="19" t="s">
        <v>120</v>
      </c>
      <c r="B116" s="7" t="s">
        <v>474</v>
      </c>
      <c r="C116" s="6" t="s">
        <v>208</v>
      </c>
      <c r="D116" s="12" t="s">
        <v>474</v>
      </c>
      <c r="E116" s="23" t="s">
        <v>337</v>
      </c>
      <c r="F116" s="63">
        <v>3.4599999999999999E-2</v>
      </c>
      <c r="G116" s="70">
        <v>2.6009819999999999E-2</v>
      </c>
      <c r="H116" s="62">
        <f t="shared" si="9"/>
        <v>3.4599999999999999E-2</v>
      </c>
      <c r="I116" s="61">
        <v>3.61E-2</v>
      </c>
      <c r="J116" s="61">
        <v>3.7600000000000001E-2</v>
      </c>
      <c r="K116" s="61">
        <v>3.9100000000000003E-2</v>
      </c>
      <c r="L116" s="3"/>
      <c r="M116" s="3"/>
    </row>
    <row r="117" spans="1:13" s="2" customFormat="1" ht="60">
      <c r="A117" s="19" t="s">
        <v>121</v>
      </c>
      <c r="B117" s="7" t="str">
        <f t="shared" si="4"/>
        <v>Субвенции бюджетам субъектов Российской Федерации на оплату жилищно-коммунальных услуг отдельным категориям граждан</v>
      </c>
      <c r="C117" s="6" t="s">
        <v>209</v>
      </c>
      <c r="D117" s="12" t="s">
        <v>38</v>
      </c>
      <c r="E117" s="23" t="s">
        <v>337</v>
      </c>
      <c r="F117" s="59">
        <v>908.38689999999997</v>
      </c>
      <c r="G117" s="70">
        <v>711.42239604999997</v>
      </c>
      <c r="H117" s="62">
        <f t="shared" si="9"/>
        <v>908.38689999999997</v>
      </c>
      <c r="I117" s="61">
        <v>797.30629999999996</v>
      </c>
      <c r="J117" s="61">
        <v>797.19989999999996</v>
      </c>
      <c r="K117" s="61">
        <v>797.19989999999996</v>
      </c>
      <c r="L117" s="3"/>
      <c r="M117" s="3"/>
    </row>
    <row r="118" spans="1:13" s="2" customFormat="1" ht="79.900000000000006" customHeight="1">
      <c r="A118" s="19" t="s">
        <v>122</v>
      </c>
      <c r="B118" s="7" t="str">
        <f t="shared" si="4"/>
        <v>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v>
      </c>
      <c r="C118" s="6" t="s">
        <v>210</v>
      </c>
      <c r="D118" s="12" t="s">
        <v>39</v>
      </c>
      <c r="E118" s="23" t="s">
        <v>441</v>
      </c>
      <c r="F118" s="63">
        <v>12.068899999999999</v>
      </c>
      <c r="G118" s="70">
        <v>5.9671485199999994</v>
      </c>
      <c r="H118" s="62">
        <f t="shared" si="9"/>
        <v>12.068899999999999</v>
      </c>
      <c r="I118" s="63">
        <v>0</v>
      </c>
      <c r="J118" s="63">
        <v>0</v>
      </c>
      <c r="K118" s="63">
        <v>0</v>
      </c>
      <c r="L118" s="3"/>
      <c r="M118" s="3"/>
    </row>
    <row r="119" spans="1:13" s="2" customFormat="1" ht="109.15" customHeight="1">
      <c r="A119" s="19" t="s">
        <v>123</v>
      </c>
      <c r="B119" s="7" t="str">
        <f t="shared" ref="B119:B130" si="10">D119</f>
        <v>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v>
      </c>
      <c r="C119" s="6" t="s">
        <v>211</v>
      </c>
      <c r="D119" s="12" t="s">
        <v>40</v>
      </c>
      <c r="E119" s="23" t="s">
        <v>337</v>
      </c>
      <c r="F119" s="59">
        <v>6.9798999999999998</v>
      </c>
      <c r="G119" s="70">
        <v>4.4424995899999997</v>
      </c>
      <c r="H119" s="62">
        <f t="shared" si="9"/>
        <v>6.9798999999999998</v>
      </c>
      <c r="I119" s="63">
        <v>0</v>
      </c>
      <c r="J119" s="63">
        <v>0</v>
      </c>
      <c r="K119" s="63">
        <v>0</v>
      </c>
      <c r="L119" s="3"/>
      <c r="M119" s="3"/>
    </row>
    <row r="120" spans="1:13" s="2" customFormat="1" ht="135.6" customHeight="1">
      <c r="A120" s="19" t="s">
        <v>124</v>
      </c>
      <c r="B120" s="7" t="s">
        <v>485</v>
      </c>
      <c r="C120" s="6" t="s">
        <v>212</v>
      </c>
      <c r="D120" s="12" t="s">
        <v>485</v>
      </c>
      <c r="E120" s="23" t="s">
        <v>337</v>
      </c>
      <c r="F120" s="59">
        <v>0.4703</v>
      </c>
      <c r="G120" s="70">
        <v>0.39924685999999998</v>
      </c>
      <c r="H120" s="62">
        <f t="shared" si="9"/>
        <v>0.4703</v>
      </c>
      <c r="I120" s="63">
        <v>0</v>
      </c>
      <c r="J120" s="63">
        <v>0</v>
      </c>
      <c r="K120" s="63">
        <v>0</v>
      </c>
      <c r="L120" s="3"/>
      <c r="M120" s="3"/>
    </row>
    <row r="121" spans="1:13" s="2" customFormat="1" ht="106.15" customHeight="1">
      <c r="A121" s="19" t="s">
        <v>125</v>
      </c>
      <c r="B121" s="7" t="s">
        <v>484</v>
      </c>
      <c r="C121" s="6" t="s">
        <v>213</v>
      </c>
      <c r="D121" s="12" t="s">
        <v>484</v>
      </c>
      <c r="E121" s="23" t="s">
        <v>337</v>
      </c>
      <c r="F121" s="59">
        <v>830.36400000000003</v>
      </c>
      <c r="G121" s="70">
        <v>650.35796395</v>
      </c>
      <c r="H121" s="62">
        <f t="shared" si="9"/>
        <v>830.36400000000003</v>
      </c>
      <c r="I121" s="61">
        <v>753.22199999999998</v>
      </c>
      <c r="J121" s="61">
        <v>753.22199999999998</v>
      </c>
      <c r="K121" s="61">
        <v>753.22199999999998</v>
      </c>
      <c r="L121" s="3"/>
      <c r="M121" s="3"/>
    </row>
    <row r="122" spans="1:13" s="2" customFormat="1" ht="161.44999999999999" customHeight="1">
      <c r="A122" s="19" t="s">
        <v>126</v>
      </c>
      <c r="B122" s="7" t="s">
        <v>487</v>
      </c>
      <c r="C122" s="6" t="s">
        <v>214</v>
      </c>
      <c r="D122" s="12" t="s">
        <v>487</v>
      </c>
      <c r="E122" s="23" t="s">
        <v>337</v>
      </c>
      <c r="F122" s="59">
        <v>387.14800000000002</v>
      </c>
      <c r="G122" s="70">
        <v>289.38284169000002</v>
      </c>
      <c r="H122" s="62">
        <f t="shared" si="9"/>
        <v>387.14800000000002</v>
      </c>
      <c r="I122" s="63">
        <v>0</v>
      </c>
      <c r="J122" s="63">
        <v>0</v>
      </c>
      <c r="K122" s="63">
        <v>0</v>
      </c>
      <c r="L122" s="3"/>
      <c r="M122" s="3"/>
    </row>
    <row r="123" spans="1:13" s="2" customFormat="1" ht="75.75" customHeight="1">
      <c r="A123" s="19" t="s">
        <v>127</v>
      </c>
      <c r="B123" s="7" t="s">
        <v>486</v>
      </c>
      <c r="C123" s="6" t="s">
        <v>215</v>
      </c>
      <c r="D123" s="12" t="s">
        <v>486</v>
      </c>
      <c r="E123" s="23" t="s">
        <v>345</v>
      </c>
      <c r="F123" s="63">
        <v>38.144199999999998</v>
      </c>
      <c r="G123" s="70">
        <v>38.144199999999998</v>
      </c>
      <c r="H123" s="62">
        <f t="shared" si="9"/>
        <v>38.144199999999998</v>
      </c>
      <c r="I123" s="61">
        <v>37.983699999999999</v>
      </c>
      <c r="J123" s="61">
        <v>38.893099999999997</v>
      </c>
      <c r="K123" s="61">
        <v>38.893099999999997</v>
      </c>
      <c r="L123" s="3"/>
      <c r="M123" s="3"/>
    </row>
    <row r="124" spans="1:13" s="2" customFormat="1" ht="120">
      <c r="A124" s="19" t="s">
        <v>128</v>
      </c>
      <c r="B124" s="7" t="str">
        <f t="shared" si="10"/>
        <v>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v>
      </c>
      <c r="C124" s="6" t="s">
        <v>216</v>
      </c>
      <c r="D124" s="12" t="s">
        <v>225</v>
      </c>
      <c r="E124" s="23" t="s">
        <v>345</v>
      </c>
      <c r="F124" s="59">
        <v>31.0794</v>
      </c>
      <c r="G124" s="70">
        <v>31.0794</v>
      </c>
      <c r="H124" s="62">
        <f t="shared" si="9"/>
        <v>31.0794</v>
      </c>
      <c r="I124" s="62">
        <v>10.9292</v>
      </c>
      <c r="J124" s="62">
        <v>0</v>
      </c>
      <c r="K124" s="62">
        <v>0</v>
      </c>
      <c r="L124" s="3"/>
      <c r="M124" s="3"/>
    </row>
    <row r="125" spans="1:13" s="2" customFormat="1" ht="120">
      <c r="A125" s="19" t="s">
        <v>411</v>
      </c>
      <c r="B125" s="7" t="str">
        <f t="shared" si="10"/>
        <v>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v>
      </c>
      <c r="C125" s="6" t="s">
        <v>217</v>
      </c>
      <c r="D125" s="12" t="s">
        <v>226</v>
      </c>
      <c r="E125" s="23" t="s">
        <v>345</v>
      </c>
      <c r="F125" s="59">
        <v>51.211800000000004</v>
      </c>
      <c r="G125" s="70">
        <v>51.211799999999997</v>
      </c>
      <c r="H125" s="62">
        <f t="shared" si="9"/>
        <v>51.211800000000004</v>
      </c>
      <c r="I125" s="61">
        <v>22.680700000000002</v>
      </c>
      <c r="J125" s="61">
        <v>35.125</v>
      </c>
      <c r="K125" s="61">
        <v>80.291799999999995</v>
      </c>
      <c r="L125" s="3"/>
      <c r="M125" s="3"/>
    </row>
    <row r="126" spans="1:13" s="2" customFormat="1" ht="159" customHeight="1">
      <c r="A126" s="19" t="s">
        <v>129</v>
      </c>
      <c r="B126" s="7" t="str">
        <f t="shared" si="10"/>
        <v>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v>
      </c>
      <c r="C126" s="6" t="s">
        <v>218</v>
      </c>
      <c r="D126" s="12" t="s">
        <v>41</v>
      </c>
      <c r="E126" s="19" t="s">
        <v>340</v>
      </c>
      <c r="F126" s="59">
        <v>447.50450000000001</v>
      </c>
      <c r="G126" s="70">
        <v>304.18860720999999</v>
      </c>
      <c r="H126" s="62">
        <f t="shared" si="9"/>
        <v>447.50450000000001</v>
      </c>
      <c r="I126" s="62">
        <v>382.14780000000002</v>
      </c>
      <c r="J126" s="62">
        <v>395.50529999999998</v>
      </c>
      <c r="K126" s="62">
        <v>409.39710000000002</v>
      </c>
      <c r="L126" s="3"/>
      <c r="M126" s="3"/>
    </row>
    <row r="127" spans="1:13" s="2" customFormat="1" ht="71.45" customHeight="1">
      <c r="A127" s="19" t="s">
        <v>228</v>
      </c>
      <c r="B127" s="7" t="s">
        <v>329</v>
      </c>
      <c r="C127" s="16" t="s">
        <v>328</v>
      </c>
      <c r="D127" s="12" t="s">
        <v>329</v>
      </c>
      <c r="E127" s="19" t="s">
        <v>496</v>
      </c>
      <c r="F127" s="59">
        <v>16.8018</v>
      </c>
      <c r="G127" s="70">
        <v>0.31764107000000003</v>
      </c>
      <c r="H127" s="62">
        <f t="shared" si="9"/>
        <v>16.8018</v>
      </c>
      <c r="I127" s="63">
        <v>0</v>
      </c>
      <c r="J127" s="61">
        <v>0</v>
      </c>
      <c r="K127" s="61">
        <v>0</v>
      </c>
      <c r="L127" s="3"/>
      <c r="M127" s="3"/>
    </row>
    <row r="128" spans="1:13" s="2" customFormat="1" ht="71.45" customHeight="1">
      <c r="A128" s="19" t="s">
        <v>229</v>
      </c>
      <c r="B128" s="7" t="s">
        <v>475</v>
      </c>
      <c r="C128" s="16" t="s">
        <v>476</v>
      </c>
      <c r="D128" s="12" t="s">
        <v>475</v>
      </c>
      <c r="E128" s="19" t="s">
        <v>471</v>
      </c>
      <c r="F128" s="62">
        <v>0</v>
      </c>
      <c r="G128" s="68">
        <v>0</v>
      </c>
      <c r="H128" s="62">
        <f t="shared" si="9"/>
        <v>0</v>
      </c>
      <c r="I128" s="61">
        <v>3.9998</v>
      </c>
      <c r="J128" s="61">
        <v>0</v>
      </c>
      <c r="K128" s="61">
        <v>0</v>
      </c>
      <c r="L128" s="3"/>
      <c r="M128" s="3"/>
    </row>
    <row r="129" spans="1:13" s="2" customFormat="1" ht="70.900000000000006" customHeight="1">
      <c r="A129" s="19" t="s">
        <v>230</v>
      </c>
      <c r="B129" s="7" t="str">
        <f t="shared" si="10"/>
        <v>Субвенции бюджетам субъектов Российской Федерации на осуществление ежемесячной выплаты в связи с рождением (усыновлением) первого ребенка</v>
      </c>
      <c r="C129" s="6" t="s">
        <v>219</v>
      </c>
      <c r="D129" s="12" t="s">
        <v>227</v>
      </c>
      <c r="E129" s="23" t="s">
        <v>337</v>
      </c>
      <c r="F129" s="59">
        <v>1047.9525000000001</v>
      </c>
      <c r="G129" s="70">
        <v>733.34891716999994</v>
      </c>
      <c r="H129" s="62">
        <f t="shared" si="9"/>
        <v>1047.9525000000001</v>
      </c>
      <c r="I129" s="61">
        <v>1079.6717000000001</v>
      </c>
      <c r="J129" s="61">
        <v>1143.585</v>
      </c>
      <c r="K129" s="61">
        <v>1226.0160000000001</v>
      </c>
      <c r="L129" s="3"/>
      <c r="M129" s="3"/>
    </row>
    <row r="130" spans="1:13" s="2" customFormat="1" ht="358.5" customHeight="1">
      <c r="A130" s="19" t="s">
        <v>501</v>
      </c>
      <c r="B130" s="7" t="str">
        <f t="shared" si="10"/>
        <v>Единая субвенция бюджетам субъектов Российской Федерации и бюджету г. Байконура</v>
      </c>
      <c r="C130" s="6" t="s">
        <v>220</v>
      </c>
      <c r="D130" s="12" t="s">
        <v>42</v>
      </c>
      <c r="E130" s="23" t="s">
        <v>477</v>
      </c>
      <c r="F130" s="62">
        <v>137.94530000000003</v>
      </c>
      <c r="G130" s="70">
        <v>98.238727999999995</v>
      </c>
      <c r="H130" s="62">
        <f t="shared" si="9"/>
        <v>137.94530000000003</v>
      </c>
      <c r="I130" s="61">
        <v>121.714</v>
      </c>
      <c r="J130" s="61">
        <v>115.4576</v>
      </c>
      <c r="K130" s="61">
        <v>119.48180000000001</v>
      </c>
      <c r="L130" s="3"/>
      <c r="M130" s="3"/>
    </row>
    <row r="131" spans="1:13" s="46" customFormat="1" ht="34.15" customHeight="1">
      <c r="A131" s="21" t="s">
        <v>130</v>
      </c>
      <c r="B131" s="77" t="s">
        <v>231</v>
      </c>
      <c r="C131" s="14" t="s">
        <v>232</v>
      </c>
      <c r="D131" s="31" t="s">
        <v>231</v>
      </c>
      <c r="E131" s="22"/>
      <c r="F131" s="35">
        <f t="shared" ref="F131:K131" si="11">SUM(F132:F152)</f>
        <v>5597.7546573300006</v>
      </c>
      <c r="G131" s="76">
        <f t="shared" si="11"/>
        <v>3790.3027760800005</v>
      </c>
      <c r="H131" s="35">
        <f t="shared" si="11"/>
        <v>5597.7546573300006</v>
      </c>
      <c r="I131" s="35">
        <f t="shared" si="11"/>
        <v>2484.3312999999998</v>
      </c>
      <c r="J131" s="35">
        <f t="shared" si="11"/>
        <v>2099.1367</v>
      </c>
      <c r="K131" s="35">
        <f t="shared" si="11"/>
        <v>1079.6386</v>
      </c>
    </row>
    <row r="132" spans="1:13" s="3" customFormat="1" ht="86.45" customHeight="1">
      <c r="A132" s="19" t="s">
        <v>131</v>
      </c>
      <c r="B132" s="7" t="str">
        <f>D132</f>
        <v>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v>
      </c>
      <c r="C132" s="6" t="s">
        <v>233</v>
      </c>
      <c r="D132" s="12" t="s">
        <v>259</v>
      </c>
      <c r="E132" s="23" t="s">
        <v>335</v>
      </c>
      <c r="F132" s="66">
        <v>15.90687367</v>
      </c>
      <c r="G132" s="70">
        <v>15.90687367</v>
      </c>
      <c r="H132" s="65">
        <f>F132</f>
        <v>15.90687367</v>
      </c>
      <c r="I132" s="65">
        <v>0</v>
      </c>
      <c r="J132" s="65">
        <v>0</v>
      </c>
      <c r="K132" s="65">
        <v>0</v>
      </c>
      <c r="L132" s="3">
        <v>1000000</v>
      </c>
    </row>
    <row r="133" spans="1:13" s="3" customFormat="1" ht="81" customHeight="1">
      <c r="A133" s="19" t="s">
        <v>247</v>
      </c>
      <c r="B133" s="7" t="str">
        <f t="shared" ref="B133:B151" si="12">D133</f>
        <v>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v>
      </c>
      <c r="C133" s="6" t="s">
        <v>234</v>
      </c>
      <c r="D133" s="12" t="s">
        <v>260</v>
      </c>
      <c r="E133" s="23" t="s">
        <v>335</v>
      </c>
      <c r="F133" s="66">
        <v>2.68568366</v>
      </c>
      <c r="G133" s="70">
        <v>2.68568366</v>
      </c>
      <c r="H133" s="65">
        <f t="shared" ref="H133:H152" si="13">F133</f>
        <v>2.68568366</v>
      </c>
      <c r="I133" s="65">
        <v>0</v>
      </c>
      <c r="J133" s="65">
        <v>0</v>
      </c>
      <c r="K133" s="65">
        <v>0</v>
      </c>
    </row>
    <row r="134" spans="1:13" s="3" customFormat="1" ht="135" customHeight="1">
      <c r="A134" s="19" t="s">
        <v>412</v>
      </c>
      <c r="B134" s="7" t="str">
        <f t="shared" si="12"/>
        <v>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v>
      </c>
      <c r="C134" s="16" t="s">
        <v>235</v>
      </c>
      <c r="D134" s="17" t="s">
        <v>261</v>
      </c>
      <c r="E134" s="19" t="s">
        <v>441</v>
      </c>
      <c r="F134" s="66">
        <v>32.227200000000003</v>
      </c>
      <c r="G134" s="70">
        <v>21.364154879999997</v>
      </c>
      <c r="H134" s="65">
        <f t="shared" si="13"/>
        <v>32.227200000000003</v>
      </c>
      <c r="I134" s="65">
        <v>0</v>
      </c>
      <c r="J134" s="65">
        <v>0</v>
      </c>
      <c r="K134" s="65">
        <v>0</v>
      </c>
    </row>
    <row r="135" spans="1:13" s="2" customFormat="1" ht="75" customHeight="1">
      <c r="A135" s="19" t="s">
        <v>132</v>
      </c>
      <c r="B135" s="7" t="str">
        <f t="shared" si="12"/>
        <v>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v>
      </c>
      <c r="C135" s="6" t="s">
        <v>236</v>
      </c>
      <c r="D135" s="12" t="s">
        <v>43</v>
      </c>
      <c r="E135" s="19" t="s">
        <v>340</v>
      </c>
      <c r="F135" s="67">
        <v>168.70839999999998</v>
      </c>
      <c r="G135" s="70">
        <v>106.11748465000001</v>
      </c>
      <c r="H135" s="65">
        <f t="shared" si="13"/>
        <v>168.70839999999998</v>
      </c>
      <c r="I135" s="88">
        <v>134.3955</v>
      </c>
      <c r="J135" s="88">
        <v>134.3955</v>
      </c>
      <c r="K135" s="88">
        <v>134.3955</v>
      </c>
      <c r="L135" s="3">
        <v>1000</v>
      </c>
      <c r="M135" s="3"/>
    </row>
    <row r="136" spans="1:13" s="2" customFormat="1" ht="111" customHeight="1">
      <c r="A136" s="19" t="s">
        <v>133</v>
      </c>
      <c r="B136" s="29" t="s">
        <v>389</v>
      </c>
      <c r="C136" s="6" t="s">
        <v>237</v>
      </c>
      <c r="D136" s="30" t="s">
        <v>389</v>
      </c>
      <c r="E136" s="19" t="s">
        <v>340</v>
      </c>
      <c r="F136" s="67">
        <v>192.9588</v>
      </c>
      <c r="G136" s="70">
        <v>6.7798600000000002</v>
      </c>
      <c r="H136" s="65">
        <f t="shared" si="13"/>
        <v>192.9588</v>
      </c>
      <c r="I136" s="88">
        <v>228.2595</v>
      </c>
      <c r="J136" s="88">
        <v>59.3568</v>
      </c>
      <c r="K136" s="88">
        <v>0</v>
      </c>
      <c r="L136" s="3"/>
      <c r="M136" s="3"/>
    </row>
    <row r="137" spans="1:13" s="2" customFormat="1" ht="82.15" customHeight="1">
      <c r="A137" s="19" t="s">
        <v>134</v>
      </c>
      <c r="B137" s="7" t="str">
        <f t="shared" si="12"/>
        <v>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v>
      </c>
      <c r="C137" s="16" t="s">
        <v>238</v>
      </c>
      <c r="D137" s="17" t="s">
        <v>262</v>
      </c>
      <c r="E137" s="19" t="s">
        <v>340</v>
      </c>
      <c r="F137" s="67">
        <v>107.496</v>
      </c>
      <c r="G137" s="70">
        <v>5.0396609899999998</v>
      </c>
      <c r="H137" s="65">
        <f t="shared" si="13"/>
        <v>107.496</v>
      </c>
      <c r="I137" s="65">
        <v>162.13759999999999</v>
      </c>
      <c r="J137" s="65">
        <v>88.058000000000007</v>
      </c>
      <c r="K137" s="65">
        <v>0</v>
      </c>
      <c r="L137" s="3"/>
      <c r="M137" s="3"/>
    </row>
    <row r="138" spans="1:13" s="2" customFormat="1" ht="268.89999999999998" customHeight="1">
      <c r="A138" s="19" t="s">
        <v>413</v>
      </c>
      <c r="B138" s="7" t="s">
        <v>478</v>
      </c>
      <c r="C138" s="9" t="s">
        <v>239</v>
      </c>
      <c r="D138" s="17" t="s">
        <v>478</v>
      </c>
      <c r="E138" s="19" t="s">
        <v>340</v>
      </c>
      <c r="F138" s="67">
        <v>3.9876999999999998</v>
      </c>
      <c r="G138" s="70">
        <v>3.5849927200000002</v>
      </c>
      <c r="H138" s="65">
        <f t="shared" si="13"/>
        <v>3.9876999999999998</v>
      </c>
      <c r="I138" s="88">
        <v>3.7644000000000002</v>
      </c>
      <c r="J138" s="88">
        <v>3.7644000000000002</v>
      </c>
      <c r="K138" s="88">
        <v>0</v>
      </c>
      <c r="L138" s="3"/>
      <c r="M138" s="3"/>
    </row>
    <row r="139" spans="1:13" s="2" customFormat="1" ht="119.45" customHeight="1">
      <c r="A139" s="19" t="s">
        <v>248</v>
      </c>
      <c r="B139" s="7" t="s">
        <v>331</v>
      </c>
      <c r="C139" s="16" t="s">
        <v>330</v>
      </c>
      <c r="D139" s="12" t="s">
        <v>331</v>
      </c>
      <c r="E139" s="23" t="s">
        <v>496</v>
      </c>
      <c r="F139" s="67">
        <v>19.5</v>
      </c>
      <c r="G139" s="70">
        <v>19.5</v>
      </c>
      <c r="H139" s="65">
        <f t="shared" si="13"/>
        <v>19.5</v>
      </c>
      <c r="I139" s="66">
        <v>0</v>
      </c>
      <c r="J139" s="66">
        <v>0</v>
      </c>
      <c r="K139" s="66">
        <v>0</v>
      </c>
      <c r="L139" s="3"/>
      <c r="M139" s="3"/>
    </row>
    <row r="140" spans="1:13" s="2" customFormat="1" ht="119.45" customHeight="1">
      <c r="A140" s="19" t="s">
        <v>249</v>
      </c>
      <c r="B140" s="29" t="s">
        <v>390</v>
      </c>
      <c r="C140" s="26" t="s">
        <v>391</v>
      </c>
      <c r="D140" s="30" t="s">
        <v>390</v>
      </c>
      <c r="E140" s="23" t="s">
        <v>441</v>
      </c>
      <c r="F140" s="66">
        <v>920.82669999999996</v>
      </c>
      <c r="G140" s="70">
        <v>702.10588459000007</v>
      </c>
      <c r="H140" s="65">
        <f t="shared" si="13"/>
        <v>920.82669999999996</v>
      </c>
      <c r="I140" s="88">
        <v>920.82669999999996</v>
      </c>
      <c r="J140" s="88">
        <v>920.82669999999996</v>
      </c>
      <c r="K140" s="88">
        <v>944.60320000000002</v>
      </c>
      <c r="L140" s="3"/>
      <c r="M140" s="3"/>
    </row>
    <row r="141" spans="1:13" s="2" customFormat="1" ht="79.150000000000006" customHeight="1">
      <c r="A141" s="19" t="s">
        <v>250</v>
      </c>
      <c r="B141" s="29" t="s">
        <v>479</v>
      </c>
      <c r="C141" s="26" t="s">
        <v>480</v>
      </c>
      <c r="D141" s="30" t="s">
        <v>479</v>
      </c>
      <c r="E141" s="23" t="s">
        <v>459</v>
      </c>
      <c r="F141" s="67">
        <v>0</v>
      </c>
      <c r="G141" s="68">
        <v>0</v>
      </c>
      <c r="H141" s="65">
        <f t="shared" si="13"/>
        <v>0</v>
      </c>
      <c r="I141" s="65">
        <v>0.1268</v>
      </c>
      <c r="J141" s="65">
        <v>0.1268</v>
      </c>
      <c r="K141" s="65">
        <v>0</v>
      </c>
      <c r="L141" s="3"/>
      <c r="M141" s="3"/>
    </row>
    <row r="142" spans="1:13" s="2" customFormat="1" ht="67.900000000000006" customHeight="1">
      <c r="A142" s="19" t="s">
        <v>251</v>
      </c>
      <c r="B142" s="7" t="str">
        <f t="shared" si="12"/>
        <v>Межбюджетные трансферты, передаваемые бюджетам субъектов Российской Федерации на финансовое обеспечение дорожной деятельности</v>
      </c>
      <c r="C142" s="6" t="s">
        <v>240</v>
      </c>
      <c r="D142" s="12" t="s">
        <v>263</v>
      </c>
      <c r="E142" s="23" t="s">
        <v>344</v>
      </c>
      <c r="F142" s="66">
        <v>1700</v>
      </c>
      <c r="G142" s="70">
        <v>887.89328825999996</v>
      </c>
      <c r="H142" s="65">
        <f t="shared" si="13"/>
        <v>1700</v>
      </c>
      <c r="I142" s="88">
        <v>800</v>
      </c>
      <c r="J142" s="88">
        <v>800</v>
      </c>
      <c r="K142" s="88">
        <v>0</v>
      </c>
      <c r="L142" s="3"/>
      <c r="M142" s="3"/>
    </row>
    <row r="143" spans="1:13" s="2" customFormat="1" ht="97.15" customHeight="1">
      <c r="A143" s="19" t="s">
        <v>414</v>
      </c>
      <c r="B143" s="7" t="str">
        <f t="shared" si="12"/>
        <v>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v>
      </c>
      <c r="C143" s="6" t="s">
        <v>241</v>
      </c>
      <c r="D143" s="12" t="s">
        <v>264</v>
      </c>
      <c r="E143" s="23" t="s">
        <v>344</v>
      </c>
      <c r="F143" s="67">
        <v>568</v>
      </c>
      <c r="G143" s="70">
        <v>404.63719892</v>
      </c>
      <c r="H143" s="65">
        <f t="shared" si="13"/>
        <v>568</v>
      </c>
      <c r="I143" s="66">
        <v>0</v>
      </c>
      <c r="J143" s="66">
        <v>0</v>
      </c>
      <c r="K143" s="66">
        <v>0</v>
      </c>
      <c r="L143" s="3"/>
      <c r="M143" s="3"/>
    </row>
    <row r="144" spans="1:13" s="2" customFormat="1" ht="138" customHeight="1">
      <c r="A144" s="19" t="s">
        <v>415</v>
      </c>
      <c r="B144" s="7" t="s">
        <v>383</v>
      </c>
      <c r="C144" s="6" t="s">
        <v>384</v>
      </c>
      <c r="D144" s="56" t="s">
        <v>383</v>
      </c>
      <c r="E144" s="23" t="s">
        <v>344</v>
      </c>
      <c r="F144" s="66">
        <v>80</v>
      </c>
      <c r="G144" s="70">
        <v>0</v>
      </c>
      <c r="H144" s="65">
        <f t="shared" si="13"/>
        <v>80</v>
      </c>
      <c r="I144" s="88">
        <v>80</v>
      </c>
      <c r="J144" s="88">
        <v>80</v>
      </c>
      <c r="K144" s="88">
        <v>0</v>
      </c>
      <c r="L144" s="3"/>
      <c r="M144" s="3"/>
    </row>
    <row r="145" spans="1:13" s="2" customFormat="1" ht="109.15" customHeight="1">
      <c r="A145" s="19" t="s">
        <v>252</v>
      </c>
      <c r="B145" s="7" t="str">
        <f t="shared" si="12"/>
        <v>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v>
      </c>
      <c r="C145" s="6" t="s">
        <v>242</v>
      </c>
      <c r="D145" s="12" t="s">
        <v>265</v>
      </c>
      <c r="E145" s="19" t="s">
        <v>338</v>
      </c>
      <c r="F145" s="67">
        <v>120</v>
      </c>
      <c r="G145" s="70">
        <v>120</v>
      </c>
      <c r="H145" s="65">
        <f t="shared" si="13"/>
        <v>120</v>
      </c>
      <c r="I145" s="88">
        <v>106.25</v>
      </c>
      <c r="J145" s="88">
        <v>0</v>
      </c>
      <c r="K145" s="88">
        <v>0</v>
      </c>
      <c r="L145" s="3"/>
      <c r="M145" s="3"/>
    </row>
    <row r="146" spans="1:13" s="2" customFormat="1" ht="76.900000000000006" customHeight="1">
      <c r="A146" s="19" t="s">
        <v>253</v>
      </c>
      <c r="B146" s="7" t="str">
        <f t="shared" si="12"/>
        <v>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v>
      </c>
      <c r="C146" s="6" t="s">
        <v>243</v>
      </c>
      <c r="D146" s="12" t="s">
        <v>266</v>
      </c>
      <c r="E146" s="19" t="s">
        <v>343</v>
      </c>
      <c r="F146" s="67">
        <v>0.92049999999999998</v>
      </c>
      <c r="G146" s="70">
        <v>0.66675899999999999</v>
      </c>
      <c r="H146" s="65">
        <f t="shared" si="13"/>
        <v>0.92049999999999998</v>
      </c>
      <c r="I146" s="88">
        <v>0.25380000000000003</v>
      </c>
      <c r="J146" s="88">
        <v>0</v>
      </c>
      <c r="K146" s="88">
        <v>0</v>
      </c>
      <c r="L146" s="3"/>
      <c r="M146" s="3"/>
    </row>
    <row r="147" spans="1:13" s="2" customFormat="1" ht="98.45" customHeight="1">
      <c r="A147" s="19" t="s">
        <v>254</v>
      </c>
      <c r="B147" s="7" t="s">
        <v>482</v>
      </c>
      <c r="C147" s="6" t="s">
        <v>481</v>
      </c>
      <c r="D147" s="12" t="s">
        <v>482</v>
      </c>
      <c r="E147" s="19" t="s">
        <v>483</v>
      </c>
      <c r="F147" s="67">
        <v>0</v>
      </c>
      <c r="G147" s="68">
        <v>0</v>
      </c>
      <c r="H147" s="65">
        <f t="shared" si="13"/>
        <v>0</v>
      </c>
      <c r="I147" s="88">
        <v>12.0175</v>
      </c>
      <c r="J147" s="88">
        <v>12.009</v>
      </c>
      <c r="K147" s="88">
        <v>0</v>
      </c>
      <c r="L147" s="3"/>
      <c r="M147" s="3"/>
    </row>
    <row r="148" spans="1:13" s="2" customFormat="1" ht="70.150000000000006" customHeight="1">
      <c r="A148" s="19" t="s">
        <v>255</v>
      </c>
      <c r="B148" s="7" t="s">
        <v>333</v>
      </c>
      <c r="C148" s="26" t="s">
        <v>332</v>
      </c>
      <c r="D148" s="12" t="s">
        <v>333</v>
      </c>
      <c r="E148" s="19" t="s">
        <v>342</v>
      </c>
      <c r="F148" s="66">
        <v>2.5</v>
      </c>
      <c r="G148" s="70">
        <v>2.5</v>
      </c>
      <c r="H148" s="65">
        <f t="shared" si="13"/>
        <v>2.5</v>
      </c>
      <c r="I148" s="88">
        <v>5.7</v>
      </c>
      <c r="J148" s="88">
        <v>0</v>
      </c>
      <c r="K148" s="88">
        <v>0</v>
      </c>
      <c r="L148" s="3"/>
      <c r="M148" s="3"/>
    </row>
    <row r="149" spans="1:13" s="2" customFormat="1" ht="79.900000000000006" customHeight="1">
      <c r="A149" s="19" t="s">
        <v>256</v>
      </c>
      <c r="B149" s="7" t="str">
        <f t="shared" si="12"/>
        <v>Межбюджетные трансферты, передаваемые бюджетам субъектов Российской Федерации на создание модельных муниципальных библиотек</v>
      </c>
      <c r="C149" s="9" t="s">
        <v>244</v>
      </c>
      <c r="D149" s="12" t="s">
        <v>267</v>
      </c>
      <c r="E149" s="19" t="s">
        <v>342</v>
      </c>
      <c r="F149" s="66">
        <v>10</v>
      </c>
      <c r="G149" s="70">
        <v>10</v>
      </c>
      <c r="H149" s="65">
        <f t="shared" si="13"/>
        <v>10</v>
      </c>
      <c r="I149" s="88">
        <v>30</v>
      </c>
      <c r="J149" s="88">
        <v>0</v>
      </c>
      <c r="K149" s="88">
        <v>0</v>
      </c>
      <c r="L149" s="3"/>
      <c r="M149" s="3"/>
    </row>
    <row r="150" spans="1:13" s="2" customFormat="1" ht="106.9" customHeight="1">
      <c r="A150" s="19" t="s">
        <v>257</v>
      </c>
      <c r="B150" s="7" t="str">
        <f t="shared" si="12"/>
        <v>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v>
      </c>
      <c r="C150" s="9" t="s">
        <v>245</v>
      </c>
      <c r="D150" s="12" t="s">
        <v>268</v>
      </c>
      <c r="E150" s="19" t="s">
        <v>340</v>
      </c>
      <c r="F150" s="66">
        <v>0.20499999999999999</v>
      </c>
      <c r="G150" s="70">
        <v>0.20388500000000001</v>
      </c>
      <c r="H150" s="65">
        <f t="shared" si="13"/>
        <v>0.20499999999999999</v>
      </c>
      <c r="I150" s="88">
        <v>0.3629</v>
      </c>
      <c r="J150" s="88">
        <v>0.3629</v>
      </c>
      <c r="K150" s="88">
        <v>0.40329999999999999</v>
      </c>
      <c r="L150" s="3"/>
      <c r="M150" s="3"/>
    </row>
    <row r="151" spans="1:13" s="2" customFormat="1" ht="95.25" customHeight="1">
      <c r="A151" s="19" t="s">
        <v>258</v>
      </c>
      <c r="B151" s="7" t="str">
        <f t="shared" si="12"/>
        <v>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v>
      </c>
      <c r="C151" s="16" t="s">
        <v>246</v>
      </c>
      <c r="D151" s="17" t="s">
        <v>269</v>
      </c>
      <c r="E151" s="19" t="s">
        <v>340</v>
      </c>
      <c r="F151" s="66">
        <v>0.69420000000000004</v>
      </c>
      <c r="G151" s="70">
        <v>0</v>
      </c>
      <c r="H151" s="65">
        <f t="shared" si="13"/>
        <v>0.69420000000000004</v>
      </c>
      <c r="I151" s="65">
        <v>0.2366</v>
      </c>
      <c r="J151" s="65">
        <v>0.2366</v>
      </c>
      <c r="K151" s="65">
        <v>0.2366</v>
      </c>
      <c r="L151" s="3"/>
      <c r="M151" s="3"/>
    </row>
    <row r="152" spans="1:13" s="3" customFormat="1" ht="74.45" customHeight="1">
      <c r="A152" s="19" t="s">
        <v>416</v>
      </c>
      <c r="B152" s="34" t="s">
        <v>392</v>
      </c>
      <c r="C152" s="26" t="s">
        <v>393</v>
      </c>
      <c r="D152" s="39" t="s">
        <v>392</v>
      </c>
      <c r="E152" s="19" t="s">
        <v>334</v>
      </c>
      <c r="F152" s="66">
        <v>1651.1376</v>
      </c>
      <c r="G152" s="70">
        <v>1481.3170497399999</v>
      </c>
      <c r="H152" s="65">
        <f t="shared" si="13"/>
        <v>1651.1376</v>
      </c>
      <c r="I152" s="65">
        <v>0</v>
      </c>
      <c r="J152" s="65">
        <v>0</v>
      </c>
      <c r="K152" s="65">
        <v>0</v>
      </c>
    </row>
    <row r="153" spans="1:13" s="2" customFormat="1" ht="46.5" customHeight="1">
      <c r="A153" s="25" t="s">
        <v>59</v>
      </c>
      <c r="B153" s="22" t="s">
        <v>271</v>
      </c>
      <c r="C153" s="22" t="s">
        <v>270</v>
      </c>
      <c r="D153" s="22" t="str">
        <f>B153</f>
        <v>БЕЗВОЗМЕЗДНЫЕ ПОСТУПЛЕНИЯ ОТ ГОСУДАРСТВЕННЫХ (МУНИЦИПАЛЬНЫХ) ОРГАНИЗАЦИЙ</v>
      </c>
      <c r="E153" s="22"/>
      <c r="F153" s="52">
        <f t="shared" ref="F153:H153" si="14">F154</f>
        <v>2964.5531414699999</v>
      </c>
      <c r="G153" s="52">
        <f t="shared" si="14"/>
        <v>1867.2071263199998</v>
      </c>
      <c r="H153" s="52">
        <f t="shared" si="14"/>
        <v>2964.5531414699999</v>
      </c>
      <c r="I153" s="52">
        <f>(I154)</f>
        <v>6025.0663752099999</v>
      </c>
      <c r="J153" s="52">
        <f>(J154)</f>
        <v>4579.4805837799995</v>
      </c>
      <c r="K153" s="52">
        <f>(K154)</f>
        <v>5340.2485358100002</v>
      </c>
      <c r="L153" s="3"/>
      <c r="M153" s="3"/>
    </row>
    <row r="154" spans="1:13" s="2" customFormat="1" ht="59.45" customHeight="1">
      <c r="A154" s="19" t="s">
        <v>135</v>
      </c>
      <c r="B154" s="7" t="s">
        <v>44</v>
      </c>
      <c r="C154" s="6" t="s">
        <v>272</v>
      </c>
      <c r="D154" s="12" t="str">
        <f>B154</f>
        <v>Безвозмездные поступления от государственных (муниципальных) организаций в бюджеты субъектов Российской Федерации</v>
      </c>
      <c r="E154" s="19"/>
      <c r="F154" s="42">
        <f>F155+F156+F157</f>
        <v>2964.5531414699999</v>
      </c>
      <c r="G154" s="42">
        <f t="shared" ref="G154:H154" si="15">G155+G156+G157</f>
        <v>1867.2071263199998</v>
      </c>
      <c r="H154" s="42">
        <f t="shared" si="15"/>
        <v>2964.5531414699999</v>
      </c>
      <c r="I154" s="44">
        <f>I156</f>
        <v>6025.0663752099999</v>
      </c>
      <c r="J154" s="44">
        <f>J156</f>
        <v>4579.4805837799995</v>
      </c>
      <c r="K154" s="44">
        <f>K156</f>
        <v>5340.2485358100002</v>
      </c>
      <c r="L154" s="3">
        <v>1000000</v>
      </c>
      <c r="M154" s="3"/>
    </row>
    <row r="155" spans="1:13" s="2" customFormat="1" ht="100.9" customHeight="1">
      <c r="A155" s="19" t="s">
        <v>509</v>
      </c>
      <c r="B155" s="7" t="s">
        <v>503</v>
      </c>
      <c r="C155" s="6" t="s">
        <v>502</v>
      </c>
      <c r="D155" s="12" t="s">
        <v>503</v>
      </c>
      <c r="E155" s="23" t="s">
        <v>341</v>
      </c>
      <c r="F155" s="42">
        <v>0</v>
      </c>
      <c r="G155" s="43">
        <v>9.0713652699999994</v>
      </c>
      <c r="H155" s="43">
        <f t="shared" ref="H155:H157" si="16">F155</f>
        <v>0</v>
      </c>
      <c r="I155" s="44">
        <v>0</v>
      </c>
      <c r="J155" s="44">
        <v>0</v>
      </c>
      <c r="K155" s="44">
        <v>0</v>
      </c>
      <c r="L155" s="3"/>
      <c r="M155" s="3"/>
    </row>
    <row r="156" spans="1:13" s="2" customFormat="1" ht="164.45" customHeight="1">
      <c r="A156" s="19" t="s">
        <v>510</v>
      </c>
      <c r="B156" s="7" t="s">
        <v>45</v>
      </c>
      <c r="C156" s="6" t="s">
        <v>273</v>
      </c>
      <c r="D156" s="12" t="str">
        <f>B156</f>
        <v>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v>
      </c>
      <c r="E156" s="23" t="s">
        <v>341</v>
      </c>
      <c r="F156" s="42">
        <v>2964.5531414699999</v>
      </c>
      <c r="G156" s="51">
        <v>1845.61028343</v>
      </c>
      <c r="H156" s="43">
        <f t="shared" si="16"/>
        <v>2964.5531414699999</v>
      </c>
      <c r="I156" s="89">
        <v>6025.0663752099999</v>
      </c>
      <c r="J156" s="89">
        <v>4579.4805837799995</v>
      </c>
      <c r="K156" s="89">
        <v>5340.2485358100002</v>
      </c>
      <c r="L156" s="3"/>
      <c r="M156" s="3"/>
    </row>
    <row r="157" spans="1:13" s="2" customFormat="1" ht="158.44999999999999" customHeight="1">
      <c r="A157" s="19" t="s">
        <v>511</v>
      </c>
      <c r="B157" s="7" t="s">
        <v>505</v>
      </c>
      <c r="C157" s="6" t="s">
        <v>504</v>
      </c>
      <c r="D157" s="12" t="s">
        <v>505</v>
      </c>
      <c r="E157" s="23" t="s">
        <v>507</v>
      </c>
      <c r="F157" s="42">
        <v>0</v>
      </c>
      <c r="G157" s="51">
        <v>12.525477619999998</v>
      </c>
      <c r="H157" s="43">
        <f t="shared" si="16"/>
        <v>0</v>
      </c>
      <c r="I157" s="89">
        <v>0</v>
      </c>
      <c r="J157" s="89">
        <v>0</v>
      </c>
      <c r="K157" s="89">
        <v>0</v>
      </c>
      <c r="L157" s="3"/>
      <c r="M157" s="3"/>
    </row>
    <row r="158" spans="1:13" s="2" customFormat="1" ht="42.75">
      <c r="A158" s="21" t="s">
        <v>136</v>
      </c>
      <c r="B158" s="21" t="s">
        <v>46</v>
      </c>
      <c r="C158" s="15" t="s">
        <v>47</v>
      </c>
      <c r="D158" s="21" t="s">
        <v>46</v>
      </c>
      <c r="E158" s="21"/>
      <c r="F158" s="54">
        <f t="shared" ref="F158:K159" si="17">F159</f>
        <v>4.5999999999999999E-2</v>
      </c>
      <c r="G158" s="54">
        <f t="shared" si="17"/>
        <v>4.5999999999999999E-2</v>
      </c>
      <c r="H158" s="54">
        <f t="shared" si="17"/>
        <v>4.5999999999999999E-2</v>
      </c>
      <c r="I158" s="54">
        <f t="shared" si="17"/>
        <v>0</v>
      </c>
      <c r="J158" s="54">
        <f t="shared" si="17"/>
        <v>0</v>
      </c>
      <c r="K158" s="54">
        <f t="shared" si="17"/>
        <v>0</v>
      </c>
      <c r="L158" s="3"/>
      <c r="M158" s="3"/>
    </row>
    <row r="159" spans="1:13" s="3" customFormat="1" ht="49.15" customHeight="1">
      <c r="A159" s="16" t="s">
        <v>137</v>
      </c>
      <c r="B159" s="32" t="s">
        <v>277</v>
      </c>
      <c r="C159" s="16" t="s">
        <v>274</v>
      </c>
      <c r="D159" s="17" t="str">
        <f>B159</f>
        <v>Безвозмездные поступления от негосударственных организаций в бюджеты субъектов Российской Федерации</v>
      </c>
      <c r="E159" s="19"/>
      <c r="F159" s="44">
        <f>F160</f>
        <v>4.5999999999999999E-2</v>
      </c>
      <c r="G159" s="44">
        <f>G160</f>
        <v>4.5999999999999999E-2</v>
      </c>
      <c r="H159" s="44">
        <f>H160</f>
        <v>4.5999999999999999E-2</v>
      </c>
      <c r="I159" s="44">
        <f>I160</f>
        <v>0</v>
      </c>
      <c r="J159" s="44">
        <f t="shared" si="17"/>
        <v>0</v>
      </c>
      <c r="K159" s="44">
        <f t="shared" si="17"/>
        <v>0</v>
      </c>
      <c r="L159" s="3">
        <v>1000000</v>
      </c>
    </row>
    <row r="160" spans="1:13" s="3" customFormat="1" ht="64.150000000000006" customHeight="1">
      <c r="A160" s="16" t="s">
        <v>276</v>
      </c>
      <c r="B160" s="36" t="s">
        <v>48</v>
      </c>
      <c r="C160" s="16" t="s">
        <v>275</v>
      </c>
      <c r="D160" s="17" t="str">
        <f>B160</f>
        <v>Поступления от денежных пожертвований, предоставляемых негосударственными организациями получателям средств бюджетов субъектов Российской Федерации</v>
      </c>
      <c r="E160" s="19" t="s">
        <v>340</v>
      </c>
      <c r="F160" s="44">
        <v>4.5999999999999999E-2</v>
      </c>
      <c r="G160" s="51">
        <v>4.5999999999999999E-2</v>
      </c>
      <c r="H160" s="44">
        <f>F160</f>
        <v>4.5999999999999999E-2</v>
      </c>
      <c r="I160" s="44">
        <v>0</v>
      </c>
      <c r="J160" s="44">
        <v>0</v>
      </c>
      <c r="K160" s="44">
        <v>0</v>
      </c>
      <c r="M160" s="37"/>
    </row>
    <row r="161" spans="1:13" s="33" customFormat="1" ht="28.5">
      <c r="A161" s="21" t="s">
        <v>138</v>
      </c>
      <c r="B161" s="21" t="s">
        <v>50</v>
      </c>
      <c r="C161" s="15" t="s">
        <v>49</v>
      </c>
      <c r="D161" s="21" t="s">
        <v>50</v>
      </c>
      <c r="E161" s="21"/>
      <c r="F161" s="54">
        <f t="shared" ref="F161:K161" si="18">F162</f>
        <v>1233.07991795</v>
      </c>
      <c r="G161" s="54">
        <f t="shared" si="18"/>
        <v>264.09330828999998</v>
      </c>
      <c r="H161" s="54">
        <f t="shared" si="18"/>
        <v>368.93741794999994</v>
      </c>
      <c r="I161" s="54">
        <f t="shared" si="18"/>
        <v>150</v>
      </c>
      <c r="J161" s="54">
        <f t="shared" si="18"/>
        <v>150</v>
      </c>
      <c r="K161" s="54">
        <f t="shared" si="18"/>
        <v>150</v>
      </c>
      <c r="L161" s="46"/>
      <c r="M161" s="46"/>
    </row>
    <row r="162" spans="1:13" s="2" customFormat="1" ht="39.6" customHeight="1">
      <c r="A162" s="32" t="s">
        <v>139</v>
      </c>
      <c r="B162" s="55" t="s">
        <v>51</v>
      </c>
      <c r="C162" s="9" t="s">
        <v>278</v>
      </c>
      <c r="D162" s="12" t="s">
        <v>51</v>
      </c>
      <c r="E162" s="19"/>
      <c r="F162" s="43">
        <f>SUM(F163:F165)</f>
        <v>1233.07991795</v>
      </c>
      <c r="G162" s="43">
        <f>SUM(G163:G165)</f>
        <v>264.09330828999998</v>
      </c>
      <c r="H162" s="43">
        <f>SUM(H163:H165)</f>
        <v>368.93741794999994</v>
      </c>
      <c r="I162" s="65">
        <f>I163+I164+I165</f>
        <v>150</v>
      </c>
      <c r="J162" s="65">
        <f t="shared" ref="J162:K162" si="19">J163+J164+J165</f>
        <v>150</v>
      </c>
      <c r="K162" s="65">
        <f t="shared" si="19"/>
        <v>150</v>
      </c>
      <c r="L162" s="3">
        <v>1000</v>
      </c>
      <c r="M162" s="3"/>
    </row>
    <row r="163" spans="1:13" s="2" customFormat="1" ht="106.15" customHeight="1">
      <c r="A163" s="19" t="s">
        <v>512</v>
      </c>
      <c r="B163" s="7" t="str">
        <f>D163</f>
        <v>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v>
      </c>
      <c r="C163" s="6" t="s">
        <v>279</v>
      </c>
      <c r="D163" s="12" t="s">
        <v>52</v>
      </c>
      <c r="E163" s="23" t="s">
        <v>344</v>
      </c>
      <c r="F163" s="43">
        <v>100</v>
      </c>
      <c r="G163" s="43">
        <v>100</v>
      </c>
      <c r="H163" s="43">
        <f>F163</f>
        <v>100</v>
      </c>
      <c r="I163" s="62">
        <v>150</v>
      </c>
      <c r="J163" s="62">
        <v>150</v>
      </c>
      <c r="K163" s="62">
        <v>150</v>
      </c>
      <c r="L163" s="3">
        <v>1000000</v>
      </c>
      <c r="M163" s="3"/>
    </row>
    <row r="164" spans="1:13" s="3" customFormat="1" ht="66" customHeight="1">
      <c r="A164" s="19" t="s">
        <v>513</v>
      </c>
      <c r="B164" s="7" t="str">
        <f>D164</f>
        <v>Поступления от денежных пожертвований, предоставляемых физическими лицами получателям средств бюджетов субъектов Российской Федерации</v>
      </c>
      <c r="C164" s="6" t="s">
        <v>280</v>
      </c>
      <c r="D164" s="12" t="s">
        <v>53</v>
      </c>
      <c r="E164" s="19" t="s">
        <v>340</v>
      </c>
      <c r="F164" s="43">
        <v>0.12870000000000001</v>
      </c>
      <c r="G164" s="43">
        <v>0.31469999999999998</v>
      </c>
      <c r="H164" s="43">
        <f t="shared" ref="H164" si="20">F164</f>
        <v>0.12870000000000001</v>
      </c>
      <c r="I164" s="43">
        <v>0</v>
      </c>
      <c r="J164" s="43">
        <v>0</v>
      </c>
      <c r="K164" s="43">
        <v>0</v>
      </c>
    </row>
    <row r="165" spans="1:13" s="2" customFormat="1" ht="100.15" customHeight="1">
      <c r="A165" s="19" t="s">
        <v>514</v>
      </c>
      <c r="B165" s="7" t="str">
        <f>D165</f>
        <v>Прочие безвозмездные поступления в бюджеты субъектов Российской Федерации</v>
      </c>
      <c r="C165" s="6" t="s">
        <v>281</v>
      </c>
      <c r="D165" s="12" t="s">
        <v>51</v>
      </c>
      <c r="E165" s="23" t="s">
        <v>508</v>
      </c>
      <c r="F165" s="43">
        <v>1132.95121795</v>
      </c>
      <c r="G165" s="43">
        <v>163.77860828999999</v>
      </c>
      <c r="H165" s="43">
        <f>F165-864.1425</f>
        <v>268.80871794999996</v>
      </c>
      <c r="I165" s="44">
        <v>0</v>
      </c>
      <c r="J165" s="44">
        <v>0</v>
      </c>
      <c r="K165" s="44">
        <v>0</v>
      </c>
      <c r="L165" s="3"/>
      <c r="M165" s="3"/>
    </row>
    <row r="166" spans="1:13" s="33" customFormat="1" ht="136.15" customHeight="1">
      <c r="A166" s="25" t="s">
        <v>140</v>
      </c>
      <c r="B166" s="31" t="s">
        <v>55</v>
      </c>
      <c r="C166" s="14" t="s">
        <v>54</v>
      </c>
      <c r="D166" s="31" t="s">
        <v>55</v>
      </c>
      <c r="E166" s="21"/>
      <c r="F166" s="35">
        <f>F167</f>
        <v>260.25920936</v>
      </c>
      <c r="G166" s="35">
        <f t="shared" ref="G166:H166" si="21">G167</f>
        <v>298.56412138000002</v>
      </c>
      <c r="H166" s="35">
        <f t="shared" si="21"/>
        <v>260.25920936</v>
      </c>
      <c r="I166" s="35">
        <v>0</v>
      </c>
      <c r="J166" s="35">
        <v>0</v>
      </c>
      <c r="K166" s="35">
        <v>0</v>
      </c>
      <c r="L166" s="46"/>
      <c r="M166" s="46"/>
    </row>
    <row r="167" spans="1:13" s="33" customFormat="1" ht="110.45" customHeight="1">
      <c r="A167" s="80" t="s">
        <v>515</v>
      </c>
      <c r="B167" s="36" t="s">
        <v>283</v>
      </c>
      <c r="C167" s="16" t="s">
        <v>282</v>
      </c>
      <c r="D167" s="17" t="s">
        <v>283</v>
      </c>
      <c r="E167" s="19"/>
      <c r="F167" s="51">
        <v>260.25920936</v>
      </c>
      <c r="G167" s="51">
        <v>298.56412138000002</v>
      </c>
      <c r="H167" s="41">
        <f>F167</f>
        <v>260.25920936</v>
      </c>
      <c r="I167" s="41">
        <v>0</v>
      </c>
      <c r="J167" s="41">
        <v>0</v>
      </c>
      <c r="K167" s="41">
        <v>0</v>
      </c>
      <c r="L167" s="46">
        <v>1000000</v>
      </c>
      <c r="M167" s="46"/>
    </row>
    <row r="168" spans="1:13" s="2" customFormat="1" ht="71.25">
      <c r="A168" s="21" t="s">
        <v>284</v>
      </c>
      <c r="B168" s="31" t="s">
        <v>285</v>
      </c>
      <c r="C168" s="10" t="s">
        <v>286</v>
      </c>
      <c r="D168" s="31" t="s">
        <v>285</v>
      </c>
      <c r="E168" s="19"/>
      <c r="F168" s="35">
        <f t="shared" ref="F168:K168" si="22">F169</f>
        <v>-200.02699999999999</v>
      </c>
      <c r="G168" s="54">
        <f t="shared" si="22"/>
        <v>-200.02702521000001</v>
      </c>
      <c r="H168" s="35">
        <f t="shared" si="22"/>
        <v>-200.02699999999999</v>
      </c>
      <c r="I168" s="35">
        <f t="shared" si="22"/>
        <v>0</v>
      </c>
      <c r="J168" s="35">
        <f t="shared" si="22"/>
        <v>0</v>
      </c>
      <c r="K168" s="35">
        <f t="shared" si="22"/>
        <v>0</v>
      </c>
      <c r="L168" s="3"/>
      <c r="M168" s="3"/>
    </row>
    <row r="169" spans="1:13" s="2" customFormat="1" ht="63.6" customHeight="1">
      <c r="A169" s="81" t="s">
        <v>517</v>
      </c>
      <c r="B169" s="36" t="s">
        <v>288</v>
      </c>
      <c r="C169" s="16" t="s">
        <v>287</v>
      </c>
      <c r="D169" s="17" t="s">
        <v>288</v>
      </c>
      <c r="E169" s="19"/>
      <c r="F169" s="41">
        <v>-200.02699999999999</v>
      </c>
      <c r="G169" s="51">
        <v>-200.02702521000001</v>
      </c>
      <c r="H169" s="41">
        <f>F169</f>
        <v>-200.02699999999999</v>
      </c>
      <c r="I169" s="41">
        <v>0</v>
      </c>
      <c r="J169" s="41">
        <v>0</v>
      </c>
      <c r="K169" s="41">
        <v>0</v>
      </c>
      <c r="L169" s="3"/>
      <c r="M169" s="3"/>
    </row>
    <row r="170" spans="1:13" s="2" customFormat="1">
      <c r="A170" s="3"/>
      <c r="B170" s="3"/>
      <c r="C170" s="13"/>
      <c r="D170" s="11"/>
      <c r="E170" s="20"/>
      <c r="F170" s="3"/>
      <c r="G170" s="3"/>
      <c r="H170" s="3"/>
      <c r="I170" s="3"/>
      <c r="J170" s="3"/>
      <c r="K170" s="3"/>
      <c r="L170" s="3"/>
    </row>
  </sheetData>
  <mergeCells count="13">
    <mergeCell ref="A2:K2"/>
    <mergeCell ref="A3:K3"/>
    <mergeCell ref="E5:K5"/>
    <mergeCell ref="E6:K6"/>
    <mergeCell ref="A9:A10"/>
    <mergeCell ref="B9:B10"/>
    <mergeCell ref="C9:D9"/>
    <mergeCell ref="E9:E10"/>
    <mergeCell ref="F9:F10"/>
    <mergeCell ref="G9:G10"/>
    <mergeCell ref="H9:H10"/>
    <mergeCell ref="I9:K9"/>
    <mergeCell ref="I8:K8"/>
  </mergeCells>
  <pageMargins left="0.59055118110236227" right="0.39370078740157483" top="0.78740157480314965" bottom="0.59055118110236227" header="0.51181102362204722" footer="0.31496062992125984"/>
  <pageSetup paperSize="9" scale="46" fitToHeight="13"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безвозмездные поступления (2)</vt:lpstr>
      <vt:lpstr>'безвозмездные поступления (2)'!Заголовки_для_печати</vt:lpstr>
      <vt:lpstr>'безвозмездные поступления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Чечко Людмила Станиславовна</dc:creator>
  <cp:lastModifiedBy>minfin user</cp:lastModifiedBy>
  <cp:lastPrinted>2021-10-27T15:54:50Z</cp:lastPrinted>
  <dcterms:created xsi:type="dcterms:W3CDTF">2017-10-31T15:07:42Z</dcterms:created>
  <dcterms:modified xsi:type="dcterms:W3CDTF">2021-10-27T15:54:53Z</dcterms:modified>
</cp:coreProperties>
</file>