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ОФГ_1" sheetId="2" r:id="rId1"/>
    <sheet name="ОФГ_2" sheetId="3" r:id="rId2"/>
    <sheet name="ОФГ_3" sheetId="4" r:id="rId3"/>
    <sheet name="ОФГ_4" sheetId="5" r:id="rId4"/>
  </sheet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  <definedName name="_xlnm.Print_Area" localSheetId="0">ОФГ_1!$B$2:$MG$41</definedName>
  </definedNames>
  <calcPr calcId="125725"/>
</workbook>
</file>

<file path=xl/calcChain.xml><?xml version="1.0" encoding="utf-8"?>
<calcChain xmlns="http://schemas.openxmlformats.org/spreadsheetml/2006/main">
  <c r="AE11" i="4"/>
  <c r="AE10"/>
  <c r="QU3" i="5" l="1"/>
  <c r="DY43"/>
  <c r="DU43"/>
  <c r="AC3" i="4" l="1"/>
  <c r="BW3" i="3"/>
  <c r="MF3" i="2"/>
  <c r="LE3"/>
  <c r="R11" i="5" l="1"/>
  <c r="R10"/>
  <c r="P11"/>
  <c r="P10"/>
  <c r="F11"/>
  <c r="F10"/>
  <c r="W10"/>
  <c r="Y10"/>
  <c r="AA10"/>
  <c r="AC10"/>
  <c r="AE10"/>
  <c r="AG10"/>
  <c r="AI10"/>
  <c r="AK10"/>
  <c r="AM10"/>
  <c r="AO10"/>
  <c r="W11"/>
  <c r="Y11"/>
  <c r="AA11"/>
  <c r="AC11"/>
  <c r="AE11"/>
  <c r="AG11"/>
  <c r="AI11"/>
  <c r="AK11"/>
  <c r="AM11"/>
  <c r="AO11"/>
  <c r="W12"/>
  <c r="Y12"/>
  <c r="AA12"/>
  <c r="AC12"/>
  <c r="AE12"/>
  <c r="AG12"/>
  <c r="AI12"/>
  <c r="AK12"/>
  <c r="AM12"/>
  <c r="AO12"/>
  <c r="QP18" l="1"/>
  <c r="QP19"/>
  <c r="QP20"/>
  <c r="QP21"/>
  <c r="QP22"/>
  <c r="QP23"/>
  <c r="QP24"/>
  <c r="QP25"/>
  <c r="QP26"/>
  <c r="QP27"/>
  <c r="QP28"/>
  <c r="QP29"/>
  <c r="QP30"/>
  <c r="QP31"/>
  <c r="QP32"/>
  <c r="QP33"/>
  <c r="QP34"/>
  <c r="QP35"/>
  <c r="QP36"/>
  <c r="QP38"/>
  <c r="QP39"/>
  <c r="QP40"/>
  <c r="QP41"/>
  <c r="QP42"/>
  <c r="QP43"/>
  <c r="QK19"/>
  <c r="QK20"/>
  <c r="QK21"/>
  <c r="QK22"/>
  <c r="QK23"/>
  <c r="QK24"/>
  <c r="QK25"/>
  <c r="QK26"/>
  <c r="QK27"/>
  <c r="QK28"/>
  <c r="QK29"/>
  <c r="QK30"/>
  <c r="QK31"/>
  <c r="QK32"/>
  <c r="QK33"/>
  <c r="QK34"/>
  <c r="QK35"/>
  <c r="QK36"/>
  <c r="QK38"/>
  <c r="QK39"/>
  <c r="QK40"/>
  <c r="QK41"/>
  <c r="QK42"/>
  <c r="QK43"/>
  <c r="QK44"/>
  <c r="QK45"/>
  <c r="QK46"/>
  <c r="QK47"/>
  <c r="QK48"/>
  <c r="QK49"/>
  <c r="QK18"/>
  <c r="KY19"/>
  <c r="KY20"/>
  <c r="KY21"/>
  <c r="KY22"/>
  <c r="KY23"/>
  <c r="KY24"/>
  <c r="KY25"/>
  <c r="KY26"/>
  <c r="KY27"/>
  <c r="KY28"/>
  <c r="KY29"/>
  <c r="KY30"/>
  <c r="KY31"/>
  <c r="KY32"/>
  <c r="KY34"/>
  <c r="KY35"/>
  <c r="KY36"/>
  <c r="KY37"/>
  <c r="KY38"/>
  <c r="KY39"/>
  <c r="KY40"/>
  <c r="KY41"/>
  <c r="KY42"/>
  <c r="KY43"/>
  <c r="KY18"/>
  <c r="KX17"/>
  <c r="KV17"/>
  <c r="KW13"/>
  <c r="KU13"/>
  <c r="KX12"/>
  <c r="KV12"/>
  <c r="KX11"/>
  <c r="KV11"/>
  <c r="KX10"/>
  <c r="KX33" s="1"/>
  <c r="KX13" s="1"/>
  <c r="KV10"/>
  <c r="FR19"/>
  <c r="FR20"/>
  <c r="FR21"/>
  <c r="FR22"/>
  <c r="FR23"/>
  <c r="FR24"/>
  <c r="FR25"/>
  <c r="FR26"/>
  <c r="FR27"/>
  <c r="FR28"/>
  <c r="FR29"/>
  <c r="FR30"/>
  <c r="FR31"/>
  <c r="FR32"/>
  <c r="FR34"/>
  <c r="FR35"/>
  <c r="FR36"/>
  <c r="FR37"/>
  <c r="FR38"/>
  <c r="FR39"/>
  <c r="FR40"/>
  <c r="FR41"/>
  <c r="FR42"/>
  <c r="FR43"/>
  <c r="FR44"/>
  <c r="FR45"/>
  <c r="FR46"/>
  <c r="FR47"/>
  <c r="FR48"/>
  <c r="FR49"/>
  <c r="FR18"/>
  <c r="FQ17"/>
  <c r="FQ16"/>
  <c r="FQ15"/>
  <c r="FO17"/>
  <c r="FP13"/>
  <c r="FN13"/>
  <c r="FQ12"/>
  <c r="FO12"/>
  <c r="FQ11"/>
  <c r="FO11"/>
  <c r="FQ10"/>
  <c r="FQ33" s="1"/>
  <c r="FO10"/>
  <c r="FO33" s="1"/>
  <c r="KY17" l="1"/>
  <c r="KV33"/>
  <c r="KV13" s="1"/>
  <c r="FR33"/>
  <c r="KY33" l="1"/>
  <c r="KY13" s="1"/>
  <c r="QP37"/>
  <c r="QK37"/>
  <c r="PW43" l="1"/>
  <c r="PU43"/>
  <c r="PS43"/>
  <c r="PQ43"/>
  <c r="PO43"/>
  <c r="PM43"/>
  <c r="PJ43"/>
  <c r="PF43"/>
  <c r="PD43"/>
  <c r="PB43"/>
  <c r="OZ43"/>
  <c r="OW43"/>
  <c r="OS43"/>
  <c r="OJ43"/>
  <c r="OC43"/>
  <c r="NY43"/>
  <c r="NW43"/>
  <c r="NJ43"/>
  <c r="NH43"/>
  <c r="MT43"/>
  <c r="MR43"/>
  <c r="MP43"/>
  <c r="MN43"/>
  <c r="MG43"/>
  <c r="ME43"/>
  <c r="MC43"/>
  <c r="MA43"/>
  <c r="LM43"/>
  <c r="LK43"/>
  <c r="KE43"/>
  <c r="KC43"/>
  <c r="KA43"/>
  <c r="JY43"/>
  <c r="JW43"/>
  <c r="JT43"/>
  <c r="JR43"/>
  <c r="JP43"/>
  <c r="JN43"/>
  <c r="JL43"/>
  <c r="JI43"/>
  <c r="JG43"/>
  <c r="JE43"/>
  <c r="JC43"/>
  <c r="IU43"/>
  <c r="IS43"/>
  <c r="IN43"/>
  <c r="HU43"/>
  <c r="HS43"/>
  <c r="HQ43"/>
  <c r="HO43"/>
  <c r="HL43"/>
  <c r="HH43"/>
  <c r="HF43"/>
  <c r="HD43"/>
  <c r="HB43"/>
  <c r="GY43"/>
  <c r="GU43"/>
  <c r="GK43"/>
  <c r="GG43"/>
  <c r="FL43"/>
  <c r="FJ43"/>
  <c r="FH43"/>
  <c r="FF43"/>
  <c r="DQ43"/>
  <c r="DM43"/>
  <c r="DM11"/>
  <c r="DM28" s="1"/>
  <c r="EM43"/>
  <c r="EK43"/>
  <c r="EA43"/>
  <c r="DW43"/>
  <c r="DS43"/>
  <c r="DO43"/>
  <c r="DH43"/>
  <c r="DF43"/>
  <c r="CV43"/>
  <c r="CT43"/>
  <c r="CR43"/>
  <c r="CP43"/>
  <c r="CN43"/>
  <c r="CL43"/>
  <c r="CJ43"/>
  <c r="CH43"/>
  <c r="CE43"/>
  <c r="CC43"/>
  <c r="CA43"/>
  <c r="BY43"/>
  <c r="BW43"/>
  <c r="BU43"/>
  <c r="BS43"/>
  <c r="BQ43"/>
  <c r="BO43"/>
  <c r="BM43"/>
  <c r="BJ43"/>
  <c r="BH43"/>
  <c r="AM43"/>
  <c r="AK43"/>
  <c r="AI43"/>
  <c r="AG43"/>
  <c r="AE43"/>
  <c r="AC43"/>
  <c r="AA43"/>
  <c r="Y43"/>
  <c r="W43"/>
  <c r="U43"/>
  <c r="R43"/>
  <c r="P43"/>
  <c r="FM43" l="1"/>
  <c r="DM38"/>
  <c r="DM27"/>
  <c r="DM31"/>
  <c r="W16" i="4"/>
  <c r="BR15" i="3"/>
  <c r="BP15"/>
  <c r="BN15"/>
  <c r="MB14" i="2"/>
  <c r="MA14"/>
  <c r="LZ14"/>
  <c r="MA10" s="1"/>
  <c r="LY14"/>
  <c r="LX14"/>
  <c r="LY10" s="1"/>
  <c r="LV14"/>
  <c r="LW10" s="1"/>
  <c r="LR14"/>
  <c r="LT14"/>
  <c r="LU10" s="1"/>
  <c r="LS14"/>
  <c r="LU14"/>
  <c r="LR15"/>
  <c r="LT15"/>
  <c r="LV15"/>
  <c r="LM7"/>
  <c r="LN7" s="1"/>
  <c r="LO7" s="1"/>
  <c r="LP7" s="1"/>
  <c r="LQ7" s="1"/>
  <c r="LR7" s="1"/>
  <c r="LS7" s="1"/>
  <c r="LT7" s="1"/>
  <c r="LU7" s="1"/>
  <c r="LV7" s="1"/>
  <c r="KU11"/>
  <c r="KS11"/>
  <c r="KV10"/>
  <c r="KV25" s="1"/>
  <c r="KV9"/>
  <c r="KV38" s="1"/>
  <c r="LB12"/>
  <c r="LC12" s="1"/>
  <c r="LB13"/>
  <c r="LC13" s="1"/>
  <c r="KH11"/>
  <c r="KB11"/>
  <c r="KI10"/>
  <c r="KI9"/>
  <c r="KC10"/>
  <c r="KC9"/>
  <c r="JR10"/>
  <c r="JR25" s="1"/>
  <c r="JR9"/>
  <c r="JR37" s="1"/>
  <c r="JR18" l="1"/>
  <c r="JR22"/>
  <c r="JR26"/>
  <c r="JR30"/>
  <c r="JR34"/>
  <c r="JR38"/>
  <c r="KC25"/>
  <c r="KC28"/>
  <c r="KC24"/>
  <c r="KC35"/>
  <c r="JR15"/>
  <c r="JR19"/>
  <c r="JR23"/>
  <c r="JR27"/>
  <c r="JR31"/>
  <c r="JR35"/>
  <c r="JR39"/>
  <c r="KI37"/>
  <c r="KI33"/>
  <c r="KI29"/>
  <c r="KI21"/>
  <c r="KI17"/>
  <c r="KI36"/>
  <c r="KI32"/>
  <c r="KI20"/>
  <c r="KI16"/>
  <c r="KI39"/>
  <c r="KI31"/>
  <c r="KI27"/>
  <c r="KI23"/>
  <c r="KI19"/>
  <c r="KI15"/>
  <c r="KI38"/>
  <c r="KI34"/>
  <c r="KI30"/>
  <c r="KI26"/>
  <c r="KI22"/>
  <c r="KI18"/>
  <c r="JR16"/>
  <c r="JR20"/>
  <c r="JR24"/>
  <c r="JR28"/>
  <c r="JR32"/>
  <c r="JR36"/>
  <c r="KI25"/>
  <c r="KI28"/>
  <c r="KI24"/>
  <c r="KI35"/>
  <c r="JR17"/>
  <c r="JR21"/>
  <c r="JR29"/>
  <c r="JR33"/>
  <c r="KC38"/>
  <c r="KC34"/>
  <c r="KC30"/>
  <c r="KC26"/>
  <c r="KC22"/>
  <c r="KC18"/>
  <c r="KC37"/>
  <c r="KC33"/>
  <c r="KC29"/>
  <c r="KC21"/>
  <c r="KC17"/>
  <c r="KC36"/>
  <c r="KC32"/>
  <c r="KC20"/>
  <c r="KC16"/>
  <c r="KC39"/>
  <c r="KC31"/>
  <c r="KC27"/>
  <c r="KC23"/>
  <c r="KC19"/>
  <c r="KC15"/>
  <c r="KV15"/>
  <c r="KV19"/>
  <c r="KV23"/>
  <c r="KV27"/>
  <c r="KV31"/>
  <c r="KV35"/>
  <c r="KV39"/>
  <c r="KV16"/>
  <c r="KV20"/>
  <c r="KV24"/>
  <c r="KV28"/>
  <c r="KV32"/>
  <c r="KV36"/>
  <c r="KV17"/>
  <c r="KV21"/>
  <c r="KV29"/>
  <c r="KV33"/>
  <c r="KV37"/>
  <c r="KV18"/>
  <c r="KV22"/>
  <c r="KV26"/>
  <c r="KV30"/>
  <c r="KV34"/>
  <c r="KV11" l="1"/>
  <c r="D9" l="1"/>
  <c r="D15" s="1"/>
  <c r="QR43" i="5" l="1"/>
  <c r="QS43" s="1"/>
  <c r="QM43"/>
  <c r="QN43" s="1"/>
  <c r="QF43"/>
  <c r="QD43"/>
  <c r="QB43"/>
  <c r="PZ43"/>
  <c r="OU43"/>
  <c r="OQ43"/>
  <c r="ON43"/>
  <c r="OL43"/>
  <c r="OH43"/>
  <c r="OE43"/>
  <c r="NT43"/>
  <c r="NR43"/>
  <c r="NP43"/>
  <c r="NN43"/>
  <c r="NE43"/>
  <c r="NC43"/>
  <c r="NA43"/>
  <c r="MY43"/>
  <c r="MV43"/>
  <c r="MK43"/>
  <c r="MI43"/>
  <c r="LX43"/>
  <c r="LR43"/>
  <c r="LO43"/>
  <c r="LH43"/>
  <c r="LF43"/>
  <c r="LD43"/>
  <c r="LB43"/>
  <c r="KS43"/>
  <c r="KQ43"/>
  <c r="KN43"/>
  <c r="IZ43"/>
  <c r="JA43" s="1"/>
  <c r="IW43"/>
  <c r="IQ43"/>
  <c r="IL43"/>
  <c r="IH43"/>
  <c r="IF43"/>
  <c r="ID43"/>
  <c r="IB43"/>
  <c r="HY43"/>
  <c r="HW43"/>
  <c r="GS43"/>
  <c r="GP43"/>
  <c r="GQ43" s="1"/>
  <c r="GM43"/>
  <c r="GE43"/>
  <c r="GA43"/>
  <c r="FY43"/>
  <c r="FW43"/>
  <c r="FU43"/>
  <c r="DJ43"/>
  <c r="BF43"/>
  <c r="BD43"/>
  <c r="BB43"/>
  <c r="AZ43"/>
  <c r="AX43"/>
  <c r="AV43"/>
  <c r="AT43"/>
  <c r="AR43"/>
  <c r="AO43"/>
  <c r="AP43" s="1"/>
  <c r="N43"/>
  <c r="L43"/>
  <c r="J43"/>
  <c r="H43"/>
  <c r="F43"/>
  <c r="QR42"/>
  <c r="QM42"/>
  <c r="QR41"/>
  <c r="QM41"/>
  <c r="QR40"/>
  <c r="QM40"/>
  <c r="QR39"/>
  <c r="QM39"/>
  <c r="QR38"/>
  <c r="QM38"/>
  <c r="QR37"/>
  <c r="QM37"/>
  <c r="QR36"/>
  <c r="QM36"/>
  <c r="QR35"/>
  <c r="QM35"/>
  <c r="QR34"/>
  <c r="QM34"/>
  <c r="QR33"/>
  <c r="QM33"/>
  <c r="QR32"/>
  <c r="QM32"/>
  <c r="QR31"/>
  <c r="QM31"/>
  <c r="QR30"/>
  <c r="QM30"/>
  <c r="QR29"/>
  <c r="QM29"/>
  <c r="QR28"/>
  <c r="QM28"/>
  <c r="QR27"/>
  <c r="QM27"/>
  <c r="QR26"/>
  <c r="QM26"/>
  <c r="QR25"/>
  <c r="QM25"/>
  <c r="QR24"/>
  <c r="QM24"/>
  <c r="QR23"/>
  <c r="QM23"/>
  <c r="QR22"/>
  <c r="QM22"/>
  <c r="QR21"/>
  <c r="QM21"/>
  <c r="QR20"/>
  <c r="QM20"/>
  <c r="QR19"/>
  <c r="QM19"/>
  <c r="QR18"/>
  <c r="QM18"/>
  <c r="QS17"/>
  <c r="QQ17"/>
  <c r="QN17"/>
  <c r="QL17"/>
  <c r="QH17"/>
  <c r="QF17"/>
  <c r="QD17"/>
  <c r="QB17"/>
  <c r="PZ17"/>
  <c r="PW17"/>
  <c r="PU17"/>
  <c r="PS17"/>
  <c r="PQ17"/>
  <c r="PO17"/>
  <c r="PM17"/>
  <c r="PJ17"/>
  <c r="OQ17"/>
  <c r="ON17"/>
  <c r="OL17"/>
  <c r="OJ17"/>
  <c r="OH17"/>
  <c r="OE17"/>
  <c r="NW17"/>
  <c r="NT17"/>
  <c r="NR17"/>
  <c r="NP17"/>
  <c r="NN17"/>
  <c r="NL17"/>
  <c r="NJ17"/>
  <c r="NH17"/>
  <c r="NE17"/>
  <c r="NC17"/>
  <c r="NA17"/>
  <c r="MY17"/>
  <c r="MV17"/>
  <c r="MT17"/>
  <c r="MR17"/>
  <c r="MP17"/>
  <c r="MN17"/>
  <c r="MK17"/>
  <c r="MI17"/>
  <c r="MG17"/>
  <c r="ME17"/>
  <c r="MC17"/>
  <c r="MA17"/>
  <c r="LX17"/>
  <c r="LV17"/>
  <c r="LT17"/>
  <c r="LR17"/>
  <c r="LO17"/>
  <c r="LM17"/>
  <c r="LK17"/>
  <c r="LH17"/>
  <c r="LF17"/>
  <c r="LD17"/>
  <c r="LB17"/>
  <c r="KZ17"/>
  <c r="KS17"/>
  <c r="KQ17"/>
  <c r="KN17"/>
  <c r="KE17"/>
  <c r="JI17"/>
  <c r="JC17"/>
  <c r="IZ17"/>
  <c r="JA17" s="1"/>
  <c r="IW17"/>
  <c r="IU17"/>
  <c r="IS17"/>
  <c r="IQ17"/>
  <c r="IN17"/>
  <c r="IL17"/>
  <c r="IJ17"/>
  <c r="IH17"/>
  <c r="IF17"/>
  <c r="ID17"/>
  <c r="IB17"/>
  <c r="HY17"/>
  <c r="HW17"/>
  <c r="HU17"/>
  <c r="HS17"/>
  <c r="HQ17"/>
  <c r="HO17"/>
  <c r="HL17"/>
  <c r="GY17"/>
  <c r="GS17"/>
  <c r="GP17"/>
  <c r="GQ17" s="1"/>
  <c r="GM17"/>
  <c r="GK17"/>
  <c r="GI17"/>
  <c r="GG17"/>
  <c r="GE17"/>
  <c r="GC17"/>
  <c r="GA17"/>
  <c r="FY17"/>
  <c r="FW17"/>
  <c r="FU17"/>
  <c r="FL17"/>
  <c r="EV17"/>
  <c r="ET17"/>
  <c r="ER17"/>
  <c r="EP17"/>
  <c r="EM17"/>
  <c r="DJ17"/>
  <c r="BJ17"/>
  <c r="BF17"/>
  <c r="BD17"/>
  <c r="BB17"/>
  <c r="AZ17"/>
  <c r="AX17"/>
  <c r="AV17"/>
  <c r="AT17"/>
  <c r="R17"/>
  <c r="P17"/>
  <c r="N17"/>
  <c r="L17"/>
  <c r="J17"/>
  <c r="H17"/>
  <c r="F17"/>
  <c r="QS16"/>
  <c r="QQ16"/>
  <c r="QN16"/>
  <c r="QL16"/>
  <c r="QH16"/>
  <c r="QF16"/>
  <c r="QD16"/>
  <c r="QB16"/>
  <c r="PJ16"/>
  <c r="PK16" s="1"/>
  <c r="OQ16"/>
  <c r="NT16"/>
  <c r="NL16"/>
  <c r="NJ16"/>
  <c r="NE16"/>
  <c r="NF16" s="1"/>
  <c r="MV16"/>
  <c r="MK16"/>
  <c r="LO16"/>
  <c r="LH16"/>
  <c r="KN16"/>
  <c r="KE16"/>
  <c r="JI16"/>
  <c r="IZ16"/>
  <c r="JA16" s="1"/>
  <c r="IW16"/>
  <c r="IQ16"/>
  <c r="IL16"/>
  <c r="IJ16"/>
  <c r="IH16"/>
  <c r="IF16"/>
  <c r="ID16"/>
  <c r="IB16"/>
  <c r="HY16"/>
  <c r="HZ16" s="1"/>
  <c r="HL16"/>
  <c r="GY16"/>
  <c r="GS16"/>
  <c r="GP16"/>
  <c r="GQ16" s="1"/>
  <c r="GE16"/>
  <c r="GC16"/>
  <c r="GA16"/>
  <c r="FY16"/>
  <c r="FW16"/>
  <c r="FU16"/>
  <c r="EM16"/>
  <c r="EN16" s="1"/>
  <c r="DJ16"/>
  <c r="DK16" s="1"/>
  <c r="BJ16"/>
  <c r="BF16"/>
  <c r="BD16"/>
  <c r="BB16"/>
  <c r="AZ16"/>
  <c r="AX16"/>
  <c r="AV16"/>
  <c r="AT16"/>
  <c r="R16"/>
  <c r="QS15"/>
  <c r="QQ15"/>
  <c r="QN15"/>
  <c r="QL15"/>
  <c r="QH15"/>
  <c r="QF15"/>
  <c r="QD15"/>
  <c r="QB15"/>
  <c r="PJ15"/>
  <c r="OQ15"/>
  <c r="NT15"/>
  <c r="NL15"/>
  <c r="NJ15"/>
  <c r="NE15"/>
  <c r="MV15"/>
  <c r="MW15" s="1"/>
  <c r="MK15"/>
  <c r="LO15"/>
  <c r="LH15"/>
  <c r="KN15"/>
  <c r="KO15" s="1"/>
  <c r="KE15"/>
  <c r="JI15"/>
  <c r="IZ15"/>
  <c r="JA15" s="1"/>
  <c r="IW15"/>
  <c r="IQ15"/>
  <c r="IL15"/>
  <c r="IJ15"/>
  <c r="IH15"/>
  <c r="IF15"/>
  <c r="ID15"/>
  <c r="IB15"/>
  <c r="HY15"/>
  <c r="HL15"/>
  <c r="GY15"/>
  <c r="GS15"/>
  <c r="GP15"/>
  <c r="GQ15" s="1"/>
  <c r="GE15"/>
  <c r="GC15"/>
  <c r="GA15"/>
  <c r="FY15"/>
  <c r="FW15"/>
  <c r="FU15"/>
  <c r="EM15"/>
  <c r="DJ15"/>
  <c r="DK15" s="1"/>
  <c r="BJ15"/>
  <c r="BF15"/>
  <c r="BD15"/>
  <c r="BB15"/>
  <c r="AZ15"/>
  <c r="AX15"/>
  <c r="AV15"/>
  <c r="AT15"/>
  <c r="R15"/>
  <c r="QV13"/>
  <c r="QI13"/>
  <c r="QE13"/>
  <c r="QC13"/>
  <c r="QA13"/>
  <c r="PY13"/>
  <c r="PV13"/>
  <c r="PT13"/>
  <c r="PR13"/>
  <c r="PP13"/>
  <c r="PN13"/>
  <c r="PL13"/>
  <c r="PI13"/>
  <c r="PG13"/>
  <c r="PE13"/>
  <c r="PC13"/>
  <c r="PA13"/>
  <c r="OY13"/>
  <c r="OV13"/>
  <c r="OT13"/>
  <c r="OR13"/>
  <c r="OP13"/>
  <c r="OM13"/>
  <c r="OK13"/>
  <c r="OI13"/>
  <c r="OG13"/>
  <c r="OD13"/>
  <c r="OB13"/>
  <c r="NZ13"/>
  <c r="NX13"/>
  <c r="NV13"/>
  <c r="NS13"/>
  <c r="NQ13"/>
  <c r="NO13"/>
  <c r="NM13"/>
  <c r="NI13"/>
  <c r="NG13"/>
  <c r="ND13"/>
  <c r="NB13"/>
  <c r="MZ13"/>
  <c r="MX13"/>
  <c r="MU13"/>
  <c r="MS13"/>
  <c r="MQ13"/>
  <c r="MO13"/>
  <c r="MM13"/>
  <c r="MJ13"/>
  <c r="MH13"/>
  <c r="MF13"/>
  <c r="MD13"/>
  <c r="MB13"/>
  <c r="LZ13"/>
  <c r="LW13"/>
  <c r="LU13"/>
  <c r="LS13"/>
  <c r="LQ13"/>
  <c r="LN13"/>
  <c r="LL13"/>
  <c r="LJ13"/>
  <c r="LG13"/>
  <c r="LE13"/>
  <c r="LC13"/>
  <c r="LA13"/>
  <c r="KR13"/>
  <c r="KP13"/>
  <c r="KM13"/>
  <c r="KK13"/>
  <c r="KI13"/>
  <c r="KG13"/>
  <c r="KD13"/>
  <c r="KB13"/>
  <c r="JZ13"/>
  <c r="JX13"/>
  <c r="JV13"/>
  <c r="JS13"/>
  <c r="JQ13"/>
  <c r="JO13"/>
  <c r="JM13"/>
  <c r="JK13"/>
  <c r="JH13"/>
  <c r="JF13"/>
  <c r="JD13"/>
  <c r="JB13"/>
  <c r="IY13"/>
  <c r="IV13"/>
  <c r="IT13"/>
  <c r="IR13"/>
  <c r="IP13"/>
  <c r="IM13"/>
  <c r="IK13"/>
  <c r="IG13"/>
  <c r="IE13"/>
  <c r="IC13"/>
  <c r="IA13"/>
  <c r="HX13"/>
  <c r="HV13"/>
  <c r="HT13"/>
  <c r="HR13"/>
  <c r="HP13"/>
  <c r="HN13"/>
  <c r="HK13"/>
  <c r="HI13"/>
  <c r="HG13"/>
  <c r="HE13"/>
  <c r="HC13"/>
  <c r="HA13"/>
  <c r="GX13"/>
  <c r="GV13"/>
  <c r="GT13"/>
  <c r="GR13"/>
  <c r="GO13"/>
  <c r="GL13"/>
  <c r="GJ13"/>
  <c r="GH13"/>
  <c r="GF13"/>
  <c r="GD13"/>
  <c r="FZ13"/>
  <c r="FX13"/>
  <c r="FV13"/>
  <c r="FT13"/>
  <c r="FK13"/>
  <c r="FI13"/>
  <c r="FG13"/>
  <c r="FE13"/>
  <c r="FC13"/>
  <c r="FA13"/>
  <c r="EY13"/>
  <c r="EW13"/>
  <c r="EU13"/>
  <c r="ES13"/>
  <c r="EQ13"/>
  <c r="EO13"/>
  <c r="EL13"/>
  <c r="EJ13"/>
  <c r="EH13"/>
  <c r="EF13"/>
  <c r="ED13"/>
  <c r="EB13"/>
  <c r="DZ13"/>
  <c r="DX13"/>
  <c r="DV13"/>
  <c r="DT13"/>
  <c r="DR13"/>
  <c r="DP13"/>
  <c r="DN13"/>
  <c r="DI13"/>
  <c r="DG13"/>
  <c r="DE13"/>
  <c r="DC13"/>
  <c r="DA13"/>
  <c r="CY13"/>
  <c r="CW13"/>
  <c r="CU13"/>
  <c r="CS13"/>
  <c r="CQ13"/>
  <c r="CO13"/>
  <c r="CM13"/>
  <c r="CK13"/>
  <c r="CI13"/>
  <c r="CG13"/>
  <c r="CD13"/>
  <c r="CB13"/>
  <c r="BZ13"/>
  <c r="BX13"/>
  <c r="BV13"/>
  <c r="BT13"/>
  <c r="BR13"/>
  <c r="BP13"/>
  <c r="BN13"/>
  <c r="BL13"/>
  <c r="BI13"/>
  <c r="BG13"/>
  <c r="BE13"/>
  <c r="BC13"/>
  <c r="BA13"/>
  <c r="AY13"/>
  <c r="AW13"/>
  <c r="AU13"/>
  <c r="AS13"/>
  <c r="AQ13"/>
  <c r="AN13"/>
  <c r="AL13"/>
  <c r="AJ13"/>
  <c r="AH13"/>
  <c r="AF13"/>
  <c r="AD13"/>
  <c r="AB13"/>
  <c r="Z13"/>
  <c r="X13"/>
  <c r="V13"/>
  <c r="T13"/>
  <c r="Q13"/>
  <c r="O13"/>
  <c r="M13"/>
  <c r="K13"/>
  <c r="I13"/>
  <c r="G13"/>
  <c r="E13"/>
  <c r="QF12"/>
  <c r="QD12"/>
  <c r="QB12"/>
  <c r="PZ12"/>
  <c r="PW12"/>
  <c r="PU12"/>
  <c r="PS12"/>
  <c r="PQ12"/>
  <c r="PO12"/>
  <c r="PM12"/>
  <c r="PJ12"/>
  <c r="PH12"/>
  <c r="PF12"/>
  <c r="PD12"/>
  <c r="PB12"/>
  <c r="OZ12"/>
  <c r="OW12"/>
  <c r="OU12"/>
  <c r="OS12"/>
  <c r="OQ12"/>
  <c r="ON12"/>
  <c r="OL12"/>
  <c r="OJ12"/>
  <c r="OH12"/>
  <c r="OE12"/>
  <c r="OC12"/>
  <c r="OA12"/>
  <c r="NY12"/>
  <c r="NW12"/>
  <c r="NT12"/>
  <c r="NR12"/>
  <c r="NP12"/>
  <c r="NN12"/>
  <c r="NJ12"/>
  <c r="NH12"/>
  <c r="NE12"/>
  <c r="NC12"/>
  <c r="NA12"/>
  <c r="MY12"/>
  <c r="MV12"/>
  <c r="MT12"/>
  <c r="MR12"/>
  <c r="MP12"/>
  <c r="MN12"/>
  <c r="MK12"/>
  <c r="MI12"/>
  <c r="MG12"/>
  <c r="ME12"/>
  <c r="MC12"/>
  <c r="MA12"/>
  <c r="LX12"/>
  <c r="LV12"/>
  <c r="LT12"/>
  <c r="LR12"/>
  <c r="LO12"/>
  <c r="LM12"/>
  <c r="LK12"/>
  <c r="LH12"/>
  <c r="LF12"/>
  <c r="LD12"/>
  <c r="LB12"/>
  <c r="KS12"/>
  <c r="KQ12"/>
  <c r="KN12"/>
  <c r="KL12"/>
  <c r="KJ12"/>
  <c r="KH12"/>
  <c r="KE12"/>
  <c r="KC12"/>
  <c r="KA12"/>
  <c r="JY12"/>
  <c r="JW12"/>
  <c r="JT12"/>
  <c r="JR12"/>
  <c r="JP12"/>
  <c r="JN12"/>
  <c r="JL12"/>
  <c r="JI12"/>
  <c r="JG12"/>
  <c r="JE12"/>
  <c r="JC12"/>
  <c r="IZ12"/>
  <c r="IW12"/>
  <c r="IU12"/>
  <c r="IS12"/>
  <c r="IQ12"/>
  <c r="IN12"/>
  <c r="IL12"/>
  <c r="IH12"/>
  <c r="IF12"/>
  <c r="ID12"/>
  <c r="IB12"/>
  <c r="HY12"/>
  <c r="HW12"/>
  <c r="HU12"/>
  <c r="HS12"/>
  <c r="HQ12"/>
  <c r="HO12"/>
  <c r="HL12"/>
  <c r="HJ12"/>
  <c r="HH12"/>
  <c r="HF12"/>
  <c r="HD12"/>
  <c r="HB12"/>
  <c r="GY12"/>
  <c r="GW12"/>
  <c r="GU12"/>
  <c r="GS12"/>
  <c r="GP12"/>
  <c r="GM12"/>
  <c r="GK12"/>
  <c r="GI12"/>
  <c r="GG12"/>
  <c r="GE12"/>
  <c r="GA12"/>
  <c r="FY12"/>
  <c r="FW12"/>
  <c r="FU12"/>
  <c r="FL12"/>
  <c r="FJ12"/>
  <c r="FH12"/>
  <c r="FF12"/>
  <c r="FD12"/>
  <c r="FB12"/>
  <c r="EZ12"/>
  <c r="EX12"/>
  <c r="EV12"/>
  <c r="ET12"/>
  <c r="ER12"/>
  <c r="EP12"/>
  <c r="EM12"/>
  <c r="EK12"/>
  <c r="EI12"/>
  <c r="EG12"/>
  <c r="EE12"/>
  <c r="EC12"/>
  <c r="EA12"/>
  <c r="DY12"/>
  <c r="DW12"/>
  <c r="DU12"/>
  <c r="DS12"/>
  <c r="DQ12"/>
  <c r="DO12"/>
  <c r="DM12"/>
  <c r="DJ12"/>
  <c r="DH12"/>
  <c r="DF12"/>
  <c r="DD12"/>
  <c r="DB12"/>
  <c r="CZ12"/>
  <c r="CX12"/>
  <c r="CV12"/>
  <c r="CT12"/>
  <c r="CR12"/>
  <c r="CP12"/>
  <c r="CN12"/>
  <c r="CL12"/>
  <c r="CJ12"/>
  <c r="CH12"/>
  <c r="CE12"/>
  <c r="CC12"/>
  <c r="CA12"/>
  <c r="BY12"/>
  <c r="BW12"/>
  <c r="BU12"/>
  <c r="BS12"/>
  <c r="BQ12"/>
  <c r="BO12"/>
  <c r="BM12"/>
  <c r="BJ12"/>
  <c r="BH12"/>
  <c r="BF12"/>
  <c r="BD12"/>
  <c r="BB12"/>
  <c r="AZ12"/>
  <c r="AX12"/>
  <c r="AV12"/>
  <c r="AT12"/>
  <c r="AR12"/>
  <c r="U12"/>
  <c r="R12"/>
  <c r="P12"/>
  <c r="N12"/>
  <c r="L12"/>
  <c r="J12"/>
  <c r="H12"/>
  <c r="F12"/>
  <c r="QS11"/>
  <c r="QQ11"/>
  <c r="QN11"/>
  <c r="QL11"/>
  <c r="QF11"/>
  <c r="QD11"/>
  <c r="QB11"/>
  <c r="PZ11"/>
  <c r="PW11"/>
  <c r="PU11"/>
  <c r="PS11"/>
  <c r="PQ11"/>
  <c r="PO11"/>
  <c r="PM11"/>
  <c r="PJ11"/>
  <c r="PH11"/>
  <c r="PF11"/>
  <c r="PD11"/>
  <c r="PB11"/>
  <c r="PB27" s="1"/>
  <c r="OZ11"/>
  <c r="OW11"/>
  <c r="OU11"/>
  <c r="OS11"/>
  <c r="OQ11"/>
  <c r="ON11"/>
  <c r="OL11"/>
  <c r="OJ11"/>
  <c r="OH11"/>
  <c r="OE11"/>
  <c r="OC11"/>
  <c r="OA11"/>
  <c r="NY11"/>
  <c r="NW11"/>
  <c r="NT11"/>
  <c r="NR11"/>
  <c r="NP11"/>
  <c r="NN11"/>
  <c r="NJ11"/>
  <c r="NH11"/>
  <c r="NE11"/>
  <c r="NC11"/>
  <c r="NA11"/>
  <c r="MY11"/>
  <c r="MV11"/>
  <c r="MT11"/>
  <c r="MR11"/>
  <c r="MP11"/>
  <c r="MN11"/>
  <c r="MK11"/>
  <c r="MI11"/>
  <c r="MG11"/>
  <c r="ME11"/>
  <c r="MC11"/>
  <c r="MA11"/>
  <c r="LX11"/>
  <c r="LV11"/>
  <c r="LT11"/>
  <c r="LR11"/>
  <c r="LO11"/>
  <c r="LM11"/>
  <c r="LK11"/>
  <c r="LH11"/>
  <c r="LF11"/>
  <c r="LD11"/>
  <c r="LB11"/>
  <c r="KS11"/>
  <c r="KQ11"/>
  <c r="KN11"/>
  <c r="KL11"/>
  <c r="KJ11"/>
  <c r="KH11"/>
  <c r="KE11"/>
  <c r="KC11"/>
  <c r="KA11"/>
  <c r="JY11"/>
  <c r="JW11"/>
  <c r="JT11"/>
  <c r="JR11"/>
  <c r="JP11"/>
  <c r="JN11"/>
  <c r="JL11"/>
  <c r="JI11"/>
  <c r="JG11"/>
  <c r="JE11"/>
  <c r="JC11"/>
  <c r="IZ11"/>
  <c r="IW11"/>
  <c r="IU11"/>
  <c r="IS11"/>
  <c r="IQ11"/>
  <c r="IN11"/>
  <c r="IL11"/>
  <c r="IH11"/>
  <c r="IF11"/>
  <c r="ID11"/>
  <c r="IB11"/>
  <c r="HY11"/>
  <c r="HW11"/>
  <c r="HU11"/>
  <c r="HS11"/>
  <c r="HQ11"/>
  <c r="HO11"/>
  <c r="HL11"/>
  <c r="HJ11"/>
  <c r="HH11"/>
  <c r="HF11"/>
  <c r="HD11"/>
  <c r="HB11"/>
  <c r="GY11"/>
  <c r="GW11"/>
  <c r="GU11"/>
  <c r="GS11"/>
  <c r="GP11"/>
  <c r="GM11"/>
  <c r="GK11"/>
  <c r="GI11"/>
  <c r="GG11"/>
  <c r="GE11"/>
  <c r="GA11"/>
  <c r="FY11"/>
  <c r="FW11"/>
  <c r="FU11"/>
  <c r="FL11"/>
  <c r="FJ11"/>
  <c r="FH11"/>
  <c r="FF11"/>
  <c r="FD11"/>
  <c r="FB11"/>
  <c r="EZ11"/>
  <c r="EX11"/>
  <c r="EV11"/>
  <c r="ET11"/>
  <c r="ER11"/>
  <c r="EP11"/>
  <c r="EM11"/>
  <c r="EK11"/>
  <c r="EI11"/>
  <c r="EG11"/>
  <c r="EE11"/>
  <c r="EC11"/>
  <c r="EA11"/>
  <c r="DY11"/>
  <c r="DW11"/>
  <c r="DU11"/>
  <c r="DS11"/>
  <c r="DQ11"/>
  <c r="DO11"/>
  <c r="DJ11"/>
  <c r="DH11"/>
  <c r="DF11"/>
  <c r="DD11"/>
  <c r="DB11"/>
  <c r="CZ11"/>
  <c r="CX11"/>
  <c r="CV11"/>
  <c r="CT11"/>
  <c r="CR11"/>
  <c r="CP11"/>
  <c r="CN11"/>
  <c r="CL11"/>
  <c r="CJ11"/>
  <c r="CH11"/>
  <c r="CE11"/>
  <c r="CC11"/>
  <c r="CA11"/>
  <c r="BY11"/>
  <c r="BW11"/>
  <c r="BU11"/>
  <c r="BS11"/>
  <c r="BQ11"/>
  <c r="BO11"/>
  <c r="BM11"/>
  <c r="BJ11"/>
  <c r="BH11"/>
  <c r="BF11"/>
  <c r="BD11"/>
  <c r="BB11"/>
  <c r="AZ11"/>
  <c r="AX11"/>
  <c r="AV11"/>
  <c r="AT11"/>
  <c r="AR11"/>
  <c r="U11"/>
  <c r="N11"/>
  <c r="L11"/>
  <c r="J11"/>
  <c r="H11"/>
  <c r="QS10"/>
  <c r="QQ10"/>
  <c r="QQ33" s="1"/>
  <c r="QN10"/>
  <c r="QL10"/>
  <c r="QF10"/>
  <c r="QD10"/>
  <c r="QB10"/>
  <c r="PZ10"/>
  <c r="PW10"/>
  <c r="PU10"/>
  <c r="PS10"/>
  <c r="PS34" s="1"/>
  <c r="PQ10"/>
  <c r="PO10"/>
  <c r="PM10"/>
  <c r="PJ10"/>
  <c r="PH10"/>
  <c r="PF10"/>
  <c r="PF26" s="1"/>
  <c r="PD10"/>
  <c r="PB10"/>
  <c r="OZ10"/>
  <c r="OW10"/>
  <c r="OU10"/>
  <c r="OS10"/>
  <c r="OQ10"/>
  <c r="ON10"/>
  <c r="OL10"/>
  <c r="OJ10"/>
  <c r="OH10"/>
  <c r="OE10"/>
  <c r="OC10"/>
  <c r="OA10"/>
  <c r="NY10"/>
  <c r="NW10"/>
  <c r="NT10"/>
  <c r="NR10"/>
  <c r="NP10"/>
  <c r="NN10"/>
  <c r="NJ10"/>
  <c r="NJ37" s="1"/>
  <c r="NH10"/>
  <c r="NE10"/>
  <c r="NC10"/>
  <c r="NA10"/>
  <c r="MY10"/>
  <c r="MV10"/>
  <c r="MT10"/>
  <c r="MR10"/>
  <c r="MP10"/>
  <c r="MN10"/>
  <c r="MK10"/>
  <c r="MI10"/>
  <c r="MG10"/>
  <c r="ME10"/>
  <c r="MC10"/>
  <c r="MA10"/>
  <c r="LX10"/>
  <c r="LV10"/>
  <c r="LT10"/>
  <c r="LR10"/>
  <c r="LO10"/>
  <c r="LM10"/>
  <c r="LK10"/>
  <c r="LH10"/>
  <c r="LF10"/>
  <c r="LF42" s="1"/>
  <c r="LD10"/>
  <c r="LB10"/>
  <c r="KS10"/>
  <c r="KQ10"/>
  <c r="KN10"/>
  <c r="KL10"/>
  <c r="KJ10"/>
  <c r="KH10"/>
  <c r="KE10"/>
  <c r="KC10"/>
  <c r="KA10"/>
  <c r="JY10"/>
  <c r="JW10"/>
  <c r="JT10"/>
  <c r="JR10"/>
  <c r="JP10"/>
  <c r="JN10"/>
  <c r="JL10"/>
  <c r="JI10"/>
  <c r="JG10"/>
  <c r="JE10"/>
  <c r="JC10"/>
  <c r="IZ10"/>
  <c r="IZ18" s="1"/>
  <c r="IW10"/>
  <c r="IU10"/>
  <c r="IS10"/>
  <c r="IQ10"/>
  <c r="IN10"/>
  <c r="IL10"/>
  <c r="IL18" s="1"/>
  <c r="IH10"/>
  <c r="IF10"/>
  <c r="ID10"/>
  <c r="IB10"/>
  <c r="HY10"/>
  <c r="HW10"/>
  <c r="HU10"/>
  <c r="HS10"/>
  <c r="HQ10"/>
  <c r="HO10"/>
  <c r="HL10"/>
  <c r="HJ10"/>
  <c r="HH10"/>
  <c r="HF10"/>
  <c r="HD10"/>
  <c r="HB10"/>
  <c r="GY10"/>
  <c r="GW10"/>
  <c r="GU10"/>
  <c r="GS10"/>
  <c r="GP10"/>
  <c r="GM10"/>
  <c r="GK10"/>
  <c r="GI10"/>
  <c r="GG10"/>
  <c r="GE10"/>
  <c r="GA10"/>
  <c r="FY10"/>
  <c r="FW10"/>
  <c r="FU10"/>
  <c r="FL10"/>
  <c r="FJ10"/>
  <c r="FH10"/>
  <c r="FF10"/>
  <c r="FD10"/>
  <c r="FD37" s="1"/>
  <c r="FB10"/>
  <c r="FB37" s="1"/>
  <c r="EZ10"/>
  <c r="EZ37" s="1"/>
  <c r="EX10"/>
  <c r="EX37" s="1"/>
  <c r="EV10"/>
  <c r="ET10"/>
  <c r="ER10"/>
  <c r="EP10"/>
  <c r="EM10"/>
  <c r="EK10"/>
  <c r="EI10"/>
  <c r="EG10"/>
  <c r="EE10"/>
  <c r="EC10"/>
  <c r="EA10"/>
  <c r="DY10"/>
  <c r="DW10"/>
  <c r="DU10"/>
  <c r="DS10"/>
  <c r="DQ10"/>
  <c r="DO10"/>
  <c r="DM10"/>
  <c r="DJ10"/>
  <c r="DH10"/>
  <c r="DF10"/>
  <c r="DD10"/>
  <c r="DB10"/>
  <c r="CZ10"/>
  <c r="CX10"/>
  <c r="CV10"/>
  <c r="CT10"/>
  <c r="CR10"/>
  <c r="CP10"/>
  <c r="CN10"/>
  <c r="CL10"/>
  <c r="CJ10"/>
  <c r="CH10"/>
  <c r="CE10"/>
  <c r="CC10"/>
  <c r="CA10"/>
  <c r="BY10"/>
  <c r="BW10"/>
  <c r="BU10"/>
  <c r="BS10"/>
  <c r="BQ10"/>
  <c r="BO10"/>
  <c r="BM10"/>
  <c r="BJ10"/>
  <c r="BH10"/>
  <c r="BF10"/>
  <c r="BD10"/>
  <c r="BB10"/>
  <c r="AZ10"/>
  <c r="AX10"/>
  <c r="AV10"/>
  <c r="AT10"/>
  <c r="AR10"/>
  <c r="W29"/>
  <c r="U10"/>
  <c r="N10"/>
  <c r="L10"/>
  <c r="J10"/>
  <c r="J18" s="1"/>
  <c r="H10"/>
  <c r="JC8"/>
  <c r="JD8" s="1"/>
  <c r="JE8" s="1"/>
  <c r="JF8" s="1"/>
  <c r="JG8" s="1"/>
  <c r="JH8" s="1"/>
  <c r="JI8" s="1"/>
  <c r="JJ8" s="1"/>
  <c r="JK8" s="1"/>
  <c r="JL8" s="1"/>
  <c r="JM8" s="1"/>
  <c r="JN8" s="1"/>
  <c r="JO8" s="1"/>
  <c r="JP8" s="1"/>
  <c r="JQ8" s="1"/>
  <c r="JR8" s="1"/>
  <c r="JS8" s="1"/>
  <c r="JT8" s="1"/>
  <c r="JU8" s="1"/>
  <c r="JV8" s="1"/>
  <c r="JW8" s="1"/>
  <c r="JX8" s="1"/>
  <c r="JY8" s="1"/>
  <c r="JZ8" s="1"/>
  <c r="KA8" s="1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QW3"/>
  <c r="Y41" i="4"/>
  <c r="W41"/>
  <c r="Y40"/>
  <c r="W40"/>
  <c r="Y39"/>
  <c r="W39"/>
  <c r="Y38"/>
  <c r="W38"/>
  <c r="Y37"/>
  <c r="W37"/>
  <c r="Y36"/>
  <c r="W36"/>
  <c r="Y35"/>
  <c r="W35"/>
  <c r="Y34"/>
  <c r="W34"/>
  <c r="Y33"/>
  <c r="W33"/>
  <c r="Y32"/>
  <c r="W32"/>
  <c r="Y31"/>
  <c r="W31"/>
  <c r="Y30"/>
  <c r="W30"/>
  <c r="Y29"/>
  <c r="W29"/>
  <c r="Y28"/>
  <c r="W28"/>
  <c r="Y27"/>
  <c r="W27"/>
  <c r="Y26"/>
  <c r="W26"/>
  <c r="Y25"/>
  <c r="W25"/>
  <c r="Y24"/>
  <c r="W24"/>
  <c r="Y23"/>
  <c r="W23"/>
  <c r="Y22"/>
  <c r="W22"/>
  <c r="Y21"/>
  <c r="W21"/>
  <c r="Y20"/>
  <c r="W20"/>
  <c r="Y19"/>
  <c r="W19"/>
  <c r="Y18"/>
  <c r="W18"/>
  <c r="Y17"/>
  <c r="W17"/>
  <c r="Y16"/>
  <c r="Z15"/>
  <c r="X15"/>
  <c r="T15"/>
  <c r="Z14"/>
  <c r="Y14"/>
  <c r="X14"/>
  <c r="W14"/>
  <c r="T14"/>
  <c r="AB12"/>
  <c r="U12"/>
  <c r="S12"/>
  <c r="Q12"/>
  <c r="O12"/>
  <c r="M12"/>
  <c r="K12"/>
  <c r="I12"/>
  <c r="G12"/>
  <c r="E12"/>
  <c r="Z11"/>
  <c r="X11"/>
  <c r="T11"/>
  <c r="R11"/>
  <c r="P11"/>
  <c r="N11"/>
  <c r="L11"/>
  <c r="L41" s="1"/>
  <c r="J11"/>
  <c r="J36" s="1"/>
  <c r="H11"/>
  <c r="H36" s="1"/>
  <c r="F11"/>
  <c r="F26" s="1"/>
  <c r="T10"/>
  <c r="R10"/>
  <c r="P10"/>
  <c r="N10"/>
  <c r="L10"/>
  <c r="L37" s="1"/>
  <c r="J10"/>
  <c r="J40" s="1"/>
  <c r="H10"/>
  <c r="H39" s="1"/>
  <c r="F10"/>
  <c r="F38" s="1"/>
  <c r="BR41" i="3"/>
  <c r="BP41"/>
  <c r="BN41"/>
  <c r="BR40"/>
  <c r="BP40"/>
  <c r="BN40"/>
  <c r="BR39"/>
  <c r="BP39"/>
  <c r="BN39"/>
  <c r="BR38"/>
  <c r="BP38"/>
  <c r="BN38"/>
  <c r="BR37"/>
  <c r="BP37"/>
  <c r="BN37"/>
  <c r="BR36"/>
  <c r="BP36"/>
  <c r="BN36"/>
  <c r="BR35"/>
  <c r="BP35"/>
  <c r="BN35"/>
  <c r="BR34"/>
  <c r="BP34"/>
  <c r="BN34"/>
  <c r="BR33"/>
  <c r="BP33"/>
  <c r="BN33"/>
  <c r="BR32"/>
  <c r="BP32"/>
  <c r="BN32"/>
  <c r="BR31"/>
  <c r="BP31"/>
  <c r="BN31"/>
  <c r="BR30"/>
  <c r="BP30"/>
  <c r="BN30"/>
  <c r="BR29"/>
  <c r="BP29"/>
  <c r="BN29"/>
  <c r="BR28"/>
  <c r="BP28"/>
  <c r="BN28"/>
  <c r="BR27"/>
  <c r="BP27"/>
  <c r="BN27"/>
  <c r="BR26"/>
  <c r="BP26"/>
  <c r="BN26"/>
  <c r="BR25"/>
  <c r="BP25"/>
  <c r="BN25"/>
  <c r="BR24"/>
  <c r="BP24"/>
  <c r="BN24"/>
  <c r="BR23"/>
  <c r="BP23"/>
  <c r="BN23"/>
  <c r="BR22"/>
  <c r="BP22"/>
  <c r="BN22"/>
  <c r="BR21"/>
  <c r="BP21"/>
  <c r="BN21"/>
  <c r="BR20"/>
  <c r="BP20"/>
  <c r="BN20"/>
  <c r="BR19"/>
  <c r="BP19"/>
  <c r="BN19"/>
  <c r="BR18"/>
  <c r="BP18"/>
  <c r="BN18"/>
  <c r="BR17"/>
  <c r="BP17"/>
  <c r="BN17"/>
  <c r="BR16"/>
  <c r="BP16"/>
  <c r="BN16"/>
  <c r="BS15"/>
  <c r="BQ15"/>
  <c r="BO15"/>
  <c r="BM15"/>
  <c r="BK15"/>
  <c r="BF15"/>
  <c r="BD15"/>
  <c r="BS14"/>
  <c r="BR14"/>
  <c r="BQ14"/>
  <c r="BP14"/>
  <c r="BO14"/>
  <c r="BN14"/>
  <c r="BM14"/>
  <c r="BL14"/>
  <c r="BK14"/>
  <c r="BJ14"/>
  <c r="BF14"/>
  <c r="BD14"/>
  <c r="BV12"/>
  <c r="BH12"/>
  <c r="BE12"/>
  <c r="BC12"/>
  <c r="BA12"/>
  <c r="AY12"/>
  <c r="AW12"/>
  <c r="AU12"/>
  <c r="AR12"/>
  <c r="AP12"/>
  <c r="AN12"/>
  <c r="AL12"/>
  <c r="AJ12"/>
  <c r="AH12"/>
  <c r="AE12"/>
  <c r="AC12"/>
  <c r="AA12"/>
  <c r="X12"/>
  <c r="V12"/>
  <c r="T12"/>
  <c r="R12"/>
  <c r="O12"/>
  <c r="M12"/>
  <c r="K12"/>
  <c r="I12"/>
  <c r="G12"/>
  <c r="E12"/>
  <c r="BS11"/>
  <c r="BQ11"/>
  <c r="BO11"/>
  <c r="BM11"/>
  <c r="BK11"/>
  <c r="BF11"/>
  <c r="BD11"/>
  <c r="BD29" s="1"/>
  <c r="BB11"/>
  <c r="AZ11"/>
  <c r="AX11"/>
  <c r="AV11"/>
  <c r="AV29" s="1"/>
  <c r="AS11"/>
  <c r="AQ11"/>
  <c r="AO11"/>
  <c r="AM11"/>
  <c r="AK11"/>
  <c r="AI11"/>
  <c r="AF11"/>
  <c r="AD11"/>
  <c r="AB11"/>
  <c r="Y11"/>
  <c r="W11"/>
  <c r="U11"/>
  <c r="S11"/>
  <c r="P11"/>
  <c r="N11"/>
  <c r="L11"/>
  <c r="J11"/>
  <c r="H11"/>
  <c r="F11"/>
  <c r="BF10"/>
  <c r="BF34" s="1"/>
  <c r="BD10"/>
  <c r="BD34" s="1"/>
  <c r="BB10"/>
  <c r="AZ10"/>
  <c r="AZ16" s="1"/>
  <c r="AX10"/>
  <c r="AX34" s="1"/>
  <c r="AV10"/>
  <c r="AV34" s="1"/>
  <c r="AS10"/>
  <c r="AQ10"/>
  <c r="AO10"/>
  <c r="AM10"/>
  <c r="AK10"/>
  <c r="AK16" s="1"/>
  <c r="AI10"/>
  <c r="AF10"/>
  <c r="AD10"/>
  <c r="AB10"/>
  <c r="Y10"/>
  <c r="W10"/>
  <c r="U10"/>
  <c r="S10"/>
  <c r="P10"/>
  <c r="N10"/>
  <c r="L10"/>
  <c r="J10"/>
  <c r="H10"/>
  <c r="F10"/>
  <c r="F34" s="1"/>
  <c r="BU3"/>
  <c r="LV40" i="2"/>
  <c r="LT40"/>
  <c r="LR40"/>
  <c r="LJ40"/>
  <c r="LH40"/>
  <c r="LM40" s="1"/>
  <c r="LF40"/>
  <c r="LV39"/>
  <c r="LT39"/>
  <c r="LJ39"/>
  <c r="LH39"/>
  <c r="LM39" s="1"/>
  <c r="LV38"/>
  <c r="LT38"/>
  <c r="LJ38"/>
  <c r="LH38"/>
  <c r="LV37"/>
  <c r="LT37"/>
  <c r="LJ37"/>
  <c r="LH37"/>
  <c r="LM37" s="1"/>
  <c r="LV36"/>
  <c r="LT36"/>
  <c r="LJ36"/>
  <c r="LH36"/>
  <c r="LM36" s="1"/>
  <c r="LV35"/>
  <c r="LT35"/>
  <c r="LJ35"/>
  <c r="LH35"/>
  <c r="LM35" s="1"/>
  <c r="LV34"/>
  <c r="LT34"/>
  <c r="LJ34"/>
  <c r="LH34"/>
  <c r="LV33"/>
  <c r="LT33"/>
  <c r="LJ33"/>
  <c r="LH33"/>
  <c r="LM33" s="1"/>
  <c r="LV32"/>
  <c r="LT32"/>
  <c r="LJ32"/>
  <c r="LH32"/>
  <c r="LM32" s="1"/>
  <c r="LV31"/>
  <c r="LT31"/>
  <c r="LJ31"/>
  <c r="LH31"/>
  <c r="LM31" s="1"/>
  <c r="LV30"/>
  <c r="LT30"/>
  <c r="LJ30"/>
  <c r="LH30"/>
  <c r="LM30" s="1"/>
  <c r="LV29"/>
  <c r="LT29"/>
  <c r="LJ29"/>
  <c r="LH29"/>
  <c r="LV28"/>
  <c r="LT28"/>
  <c r="LJ28"/>
  <c r="LH28"/>
  <c r="LV27"/>
  <c r="LT27"/>
  <c r="LJ27"/>
  <c r="LH27"/>
  <c r="LM27" s="1"/>
  <c r="LV26"/>
  <c r="LT26"/>
  <c r="LJ26"/>
  <c r="LH26"/>
  <c r="LV25"/>
  <c r="LT25"/>
  <c r="LJ25"/>
  <c r="LH25"/>
  <c r="LV24"/>
  <c r="LT24"/>
  <c r="LJ24"/>
  <c r="LH24"/>
  <c r="LV23"/>
  <c r="LT23"/>
  <c r="LJ23"/>
  <c r="LH23"/>
  <c r="LM23" s="1"/>
  <c r="LV22"/>
  <c r="LT22"/>
  <c r="LJ22"/>
  <c r="LH22"/>
  <c r="LV21"/>
  <c r="LT21"/>
  <c r="LJ21"/>
  <c r="LH21"/>
  <c r="LV20"/>
  <c r="LT20"/>
  <c r="LJ20"/>
  <c r="LH20"/>
  <c r="LV19"/>
  <c r="LT19"/>
  <c r="LJ19"/>
  <c r="LH19"/>
  <c r="LM19" s="1"/>
  <c r="LV18"/>
  <c r="LT18"/>
  <c r="LJ18"/>
  <c r="LH18"/>
  <c r="LV17"/>
  <c r="LT17"/>
  <c r="LJ17"/>
  <c r="LH17"/>
  <c r="LV16"/>
  <c r="LT16"/>
  <c r="LJ16"/>
  <c r="LH16"/>
  <c r="LJ15"/>
  <c r="LH15"/>
  <c r="LM15" s="1"/>
  <c r="MC14"/>
  <c r="LW14"/>
  <c r="LP14"/>
  <c r="LN14"/>
  <c r="LK14"/>
  <c r="LI14"/>
  <c r="LG14"/>
  <c r="LB14"/>
  <c r="KZ14"/>
  <c r="KX14"/>
  <c r="KT14"/>
  <c r="KR14"/>
  <c r="KP14"/>
  <c r="KN14"/>
  <c r="KK14"/>
  <c r="KG14"/>
  <c r="KE14"/>
  <c r="KA14"/>
  <c r="JY14"/>
  <c r="JW14"/>
  <c r="JT14"/>
  <c r="JP14"/>
  <c r="JN14"/>
  <c r="JL14"/>
  <c r="JJ14"/>
  <c r="JH14"/>
  <c r="JF14"/>
  <c r="JD14"/>
  <c r="JB14"/>
  <c r="IZ14"/>
  <c r="IX14"/>
  <c r="IV14"/>
  <c r="IT14"/>
  <c r="IR14"/>
  <c r="IP14"/>
  <c r="IN14"/>
  <c r="IL14"/>
  <c r="IH14"/>
  <c r="IF14"/>
  <c r="ID14"/>
  <c r="IB14"/>
  <c r="HZ14"/>
  <c r="HX14"/>
  <c r="HV14"/>
  <c r="HT14"/>
  <c r="HR14"/>
  <c r="HO14"/>
  <c r="HM14"/>
  <c r="HK14"/>
  <c r="HI14"/>
  <c r="HG14"/>
  <c r="HE14"/>
  <c r="HC14"/>
  <c r="HA14"/>
  <c r="GY14"/>
  <c r="GV14"/>
  <c r="GT14"/>
  <c r="GR14"/>
  <c r="GN14"/>
  <c r="GL14"/>
  <c r="GJ14"/>
  <c r="GH14"/>
  <c r="GF14"/>
  <c r="GD14"/>
  <c r="GB14"/>
  <c r="FZ14"/>
  <c r="FX14"/>
  <c r="FV14"/>
  <c r="FT14"/>
  <c r="FR14"/>
  <c r="FP14"/>
  <c r="FN14"/>
  <c r="FL14"/>
  <c r="FI14"/>
  <c r="FG14"/>
  <c r="FE14"/>
  <c r="FC14"/>
  <c r="FA14"/>
  <c r="EY14"/>
  <c r="EW14"/>
  <c r="EU14"/>
  <c r="ES14"/>
  <c r="EQ14"/>
  <c r="EO14"/>
  <c r="EM14"/>
  <c r="EK14"/>
  <c r="EI14"/>
  <c r="EG14"/>
  <c r="ED14"/>
  <c r="EB14"/>
  <c r="DZ14"/>
  <c r="DX14"/>
  <c r="DV14"/>
  <c r="DT14"/>
  <c r="DR14"/>
  <c r="DP14"/>
  <c r="DN14"/>
  <c r="DL14"/>
  <c r="DJ14"/>
  <c r="DH14"/>
  <c r="DF14"/>
  <c r="DD14"/>
  <c r="DB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BA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D14"/>
  <c r="MC13"/>
  <c r="MA13"/>
  <c r="LY13"/>
  <c r="LW13"/>
  <c r="LV13"/>
  <c r="LU13"/>
  <c r="LT13"/>
  <c r="LS13"/>
  <c r="LR13"/>
  <c r="LP13"/>
  <c r="LO13"/>
  <c r="LN13"/>
  <c r="LM13"/>
  <c r="LK13"/>
  <c r="LJ13"/>
  <c r="LI13"/>
  <c r="LH13"/>
  <c r="LG13"/>
  <c r="LF13"/>
  <c r="IH13"/>
  <c r="GV13"/>
  <c r="AX13"/>
  <c r="MC12"/>
  <c r="MA12"/>
  <c r="LY12"/>
  <c r="LW12"/>
  <c r="LV12"/>
  <c r="LU12"/>
  <c r="LT12"/>
  <c r="LS12"/>
  <c r="LR12"/>
  <c r="LP12"/>
  <c r="LO12"/>
  <c r="LN12"/>
  <c r="LM12"/>
  <c r="LK12"/>
  <c r="LJ12"/>
  <c r="LI12"/>
  <c r="LH12"/>
  <c r="LG12"/>
  <c r="LF12"/>
  <c r="IH12"/>
  <c r="GV12"/>
  <c r="GW12" s="1"/>
  <c r="AX12"/>
  <c r="ME11"/>
  <c r="MB11"/>
  <c r="LZ11"/>
  <c r="LX11"/>
  <c r="LD11"/>
  <c r="LA11"/>
  <c r="KY11"/>
  <c r="KW11"/>
  <c r="KQ11"/>
  <c r="KO11"/>
  <c r="KM11"/>
  <c r="KJ11"/>
  <c r="KF11"/>
  <c r="KD11"/>
  <c r="JZ11"/>
  <c r="JX11"/>
  <c r="JV11"/>
  <c r="JS11"/>
  <c r="JO11"/>
  <c r="JM11"/>
  <c r="JK11"/>
  <c r="JI11"/>
  <c r="JG11"/>
  <c r="JE11"/>
  <c r="JC11"/>
  <c r="JA11"/>
  <c r="IY11"/>
  <c r="IW11"/>
  <c r="IU11"/>
  <c r="IS11"/>
  <c r="IQ11"/>
  <c r="IO11"/>
  <c r="IM11"/>
  <c r="IK11"/>
  <c r="IG11"/>
  <c r="IE11"/>
  <c r="IC11"/>
  <c r="IA11"/>
  <c r="HY11"/>
  <c r="HW11"/>
  <c r="HU11"/>
  <c r="HS11"/>
  <c r="HQ11"/>
  <c r="HN11"/>
  <c r="HL11"/>
  <c r="HJ11"/>
  <c r="HH11"/>
  <c r="HF11"/>
  <c r="HD11"/>
  <c r="HB11"/>
  <c r="GZ11"/>
  <c r="GX11"/>
  <c r="GU11"/>
  <c r="GS11"/>
  <c r="GQ11"/>
  <c r="GM11"/>
  <c r="GK11"/>
  <c r="GI11"/>
  <c r="GG11"/>
  <c r="GE11"/>
  <c r="GC11"/>
  <c r="GA11"/>
  <c r="FY11"/>
  <c r="FW11"/>
  <c r="FU11"/>
  <c r="FS11"/>
  <c r="FQ11"/>
  <c r="FO11"/>
  <c r="FM11"/>
  <c r="FK11"/>
  <c r="FH11"/>
  <c r="FF11"/>
  <c r="FD11"/>
  <c r="FB11"/>
  <c r="EZ11"/>
  <c r="EX11"/>
  <c r="EV11"/>
  <c r="ET11"/>
  <c r="ER11"/>
  <c r="EP11"/>
  <c r="EN11"/>
  <c r="EL11"/>
  <c r="EJ11"/>
  <c r="EH11"/>
  <c r="EC11"/>
  <c r="EA11"/>
  <c r="DY11"/>
  <c r="DW11"/>
  <c r="DU11"/>
  <c r="DS11"/>
  <c r="DQ11"/>
  <c r="DO11"/>
  <c r="DM11"/>
  <c r="DK11"/>
  <c r="DI11"/>
  <c r="DG11"/>
  <c r="DE11"/>
  <c r="DC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Z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C11"/>
  <c r="MA15"/>
  <c r="LU15"/>
  <c r="LS10"/>
  <c r="LS15" s="1"/>
  <c r="LP10"/>
  <c r="LN10"/>
  <c r="LK10"/>
  <c r="LI10"/>
  <c r="LG10"/>
  <c r="LB10"/>
  <c r="KZ10"/>
  <c r="KX10"/>
  <c r="KT10"/>
  <c r="KR10"/>
  <c r="KP10"/>
  <c r="KN10"/>
  <c r="KK10"/>
  <c r="KG10"/>
  <c r="KE10"/>
  <c r="KA10"/>
  <c r="JY10"/>
  <c r="JW10"/>
  <c r="JT10"/>
  <c r="JP10"/>
  <c r="JN10"/>
  <c r="JL10"/>
  <c r="JJ10"/>
  <c r="JH10"/>
  <c r="JF10"/>
  <c r="JD10"/>
  <c r="JB10"/>
  <c r="IZ10"/>
  <c r="IX10"/>
  <c r="IV10"/>
  <c r="IT10"/>
  <c r="IR10"/>
  <c r="IP10"/>
  <c r="IN10"/>
  <c r="IL10"/>
  <c r="IH10"/>
  <c r="IF10"/>
  <c r="ID10"/>
  <c r="IB10"/>
  <c r="HZ10"/>
  <c r="HX10"/>
  <c r="HV10"/>
  <c r="HT10"/>
  <c r="HR10"/>
  <c r="HO10"/>
  <c r="HM10"/>
  <c r="HK10"/>
  <c r="HI10"/>
  <c r="HG10"/>
  <c r="HE10"/>
  <c r="HC10"/>
  <c r="HA10"/>
  <c r="GY10"/>
  <c r="GV10"/>
  <c r="GT10"/>
  <c r="GR10"/>
  <c r="GN10"/>
  <c r="GL10"/>
  <c r="GJ10"/>
  <c r="GH10"/>
  <c r="GF10"/>
  <c r="GD10"/>
  <c r="GB10"/>
  <c r="FZ10"/>
  <c r="FX10"/>
  <c r="FV10"/>
  <c r="FT10"/>
  <c r="FR10"/>
  <c r="FP10"/>
  <c r="FN10"/>
  <c r="FL10"/>
  <c r="FI10"/>
  <c r="FG10"/>
  <c r="FE10"/>
  <c r="FC10"/>
  <c r="FA10"/>
  <c r="EY10"/>
  <c r="EW10"/>
  <c r="EU10"/>
  <c r="ES10"/>
  <c r="EQ10"/>
  <c r="EO10"/>
  <c r="EM10"/>
  <c r="EK10"/>
  <c r="EI10"/>
  <c r="EG10"/>
  <c r="ED10"/>
  <c r="EB10"/>
  <c r="DZ10"/>
  <c r="DX10"/>
  <c r="DV10"/>
  <c r="DT10"/>
  <c r="DR10"/>
  <c r="DP10"/>
  <c r="DN10"/>
  <c r="DL10"/>
  <c r="DJ10"/>
  <c r="DH10"/>
  <c r="DF10"/>
  <c r="DD10"/>
  <c r="DB10"/>
  <c r="CY10"/>
  <c r="CW10"/>
  <c r="CU10"/>
  <c r="CS10"/>
  <c r="CQ10"/>
  <c r="CO10"/>
  <c r="CM10"/>
  <c r="CK10"/>
  <c r="CI10"/>
  <c r="CG10"/>
  <c r="CE10"/>
  <c r="CC10"/>
  <c r="CA10"/>
  <c r="BY10"/>
  <c r="BW10"/>
  <c r="BU10"/>
  <c r="BS10"/>
  <c r="BQ10"/>
  <c r="BO10"/>
  <c r="BM10"/>
  <c r="BK10"/>
  <c r="BI10"/>
  <c r="BG10"/>
  <c r="BE10"/>
  <c r="BC10"/>
  <c r="BA10"/>
  <c r="AX10"/>
  <c r="AV10"/>
  <c r="AT10"/>
  <c r="AR10"/>
  <c r="AP10"/>
  <c r="AN10"/>
  <c r="AL10"/>
  <c r="AJ10"/>
  <c r="AH10"/>
  <c r="AF10"/>
  <c r="AD10"/>
  <c r="AB10"/>
  <c r="Z10"/>
  <c r="X10"/>
  <c r="V10"/>
  <c r="T10"/>
  <c r="R10"/>
  <c r="P10"/>
  <c r="N10"/>
  <c r="L10"/>
  <c r="J10"/>
  <c r="H10"/>
  <c r="F10"/>
  <c r="D10"/>
  <c r="LB9"/>
  <c r="KZ9"/>
  <c r="KX9"/>
  <c r="KT9"/>
  <c r="KR9"/>
  <c r="KP9"/>
  <c r="KN9"/>
  <c r="KK9"/>
  <c r="KG9"/>
  <c r="KE9"/>
  <c r="KA9"/>
  <c r="JY9"/>
  <c r="JW9"/>
  <c r="JT9"/>
  <c r="JP9"/>
  <c r="JN9"/>
  <c r="JL9"/>
  <c r="JJ9"/>
  <c r="JH9"/>
  <c r="JF9"/>
  <c r="JD9"/>
  <c r="JB9"/>
  <c r="IZ9"/>
  <c r="IX9"/>
  <c r="IV9"/>
  <c r="IT9"/>
  <c r="IR9"/>
  <c r="IP9"/>
  <c r="IN9"/>
  <c r="IL9"/>
  <c r="IH9"/>
  <c r="IH15" s="1"/>
  <c r="IF9"/>
  <c r="IF33" s="1"/>
  <c r="ID9"/>
  <c r="IB9"/>
  <c r="HZ9"/>
  <c r="HZ33" s="1"/>
  <c r="HX9"/>
  <c r="HV9"/>
  <c r="HT9"/>
  <c r="HR9"/>
  <c r="HO9"/>
  <c r="HM9"/>
  <c r="HK9"/>
  <c r="HI9"/>
  <c r="HG9"/>
  <c r="HE9"/>
  <c r="HC9"/>
  <c r="HA9"/>
  <c r="GY9"/>
  <c r="GV9"/>
  <c r="GV16" s="1"/>
  <c r="GT9"/>
  <c r="GR9"/>
  <c r="GR15" s="1"/>
  <c r="GN9"/>
  <c r="GL9"/>
  <c r="GJ9"/>
  <c r="GH9"/>
  <c r="GF9"/>
  <c r="GD9"/>
  <c r="GB9"/>
  <c r="FZ9"/>
  <c r="FX9"/>
  <c r="FV9"/>
  <c r="FT9"/>
  <c r="FR9"/>
  <c r="FP9"/>
  <c r="FN9"/>
  <c r="FL9"/>
  <c r="FI9"/>
  <c r="FI15" s="1"/>
  <c r="FG9"/>
  <c r="FE9"/>
  <c r="FC9"/>
  <c r="FA9"/>
  <c r="EY9"/>
  <c r="EW9"/>
  <c r="EU9"/>
  <c r="ES9"/>
  <c r="EQ9"/>
  <c r="EO9"/>
  <c r="EM9"/>
  <c r="EK9"/>
  <c r="EI9"/>
  <c r="EG9"/>
  <c r="ED9"/>
  <c r="EB9"/>
  <c r="DZ9"/>
  <c r="DX9"/>
  <c r="DV9"/>
  <c r="DT9"/>
  <c r="DR9"/>
  <c r="DP9"/>
  <c r="DN9"/>
  <c r="DL9"/>
  <c r="DJ9"/>
  <c r="DH9"/>
  <c r="DF9"/>
  <c r="DD9"/>
  <c r="DB9"/>
  <c r="CY9"/>
  <c r="CW9"/>
  <c r="CU9"/>
  <c r="CS9"/>
  <c r="CQ9"/>
  <c r="CO9"/>
  <c r="CM9"/>
  <c r="CK9"/>
  <c r="CI9"/>
  <c r="CG9"/>
  <c r="CE9"/>
  <c r="CC9"/>
  <c r="CA9"/>
  <c r="BY9"/>
  <c r="BW9"/>
  <c r="BU9"/>
  <c r="BS9"/>
  <c r="BQ9"/>
  <c r="BO9"/>
  <c r="BM9"/>
  <c r="BK9"/>
  <c r="BI9"/>
  <c r="BG9"/>
  <c r="BE9"/>
  <c r="BC9"/>
  <c r="BA9"/>
  <c r="AX9"/>
  <c r="AV9"/>
  <c r="AT9"/>
  <c r="AR9"/>
  <c r="AP9"/>
  <c r="AN9"/>
  <c r="AL9"/>
  <c r="AJ9"/>
  <c r="AH9"/>
  <c r="AF9"/>
  <c r="AF15" s="1"/>
  <c r="AD9"/>
  <c r="AB9"/>
  <c r="Z9"/>
  <c r="X9"/>
  <c r="V9"/>
  <c r="T9"/>
  <c r="T16" s="1"/>
  <c r="R9"/>
  <c r="P9"/>
  <c r="N9"/>
  <c r="N15" s="1"/>
  <c r="L9"/>
  <c r="J9"/>
  <c r="J16" s="1"/>
  <c r="H9"/>
  <c r="H15" s="1"/>
  <c r="F9"/>
  <c r="D16"/>
  <c r="LW7"/>
  <c r="LX7" s="1"/>
  <c r="LY7" s="1"/>
  <c r="LZ7" s="1"/>
  <c r="MA7" s="1"/>
  <c r="MB7" s="1"/>
  <c r="MC7" s="1"/>
  <c r="MD7" s="1"/>
  <c r="ME7" s="1"/>
  <c r="JS43" l="1"/>
  <c r="KJ43"/>
  <c r="JQ43"/>
  <c r="KJ44"/>
  <c r="MB43"/>
  <c r="PB35" i="5"/>
  <c r="PB22"/>
  <c r="PB21"/>
  <c r="PB19"/>
  <c r="PB26"/>
  <c r="PF24"/>
  <c r="KZ8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LU8" s="1"/>
  <c r="LV8" s="1"/>
  <c r="LW8" s="1"/>
  <c r="LX8" s="1"/>
  <c r="LY8" s="1"/>
  <c r="LZ8" s="1"/>
  <c r="MA8" s="1"/>
  <c r="MB8" s="1"/>
  <c r="MC8" s="1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QN8" s="1"/>
  <c r="QO8" s="1"/>
  <c r="QP8" s="1"/>
  <c r="QQ8" s="1"/>
  <c r="QR8" s="1"/>
  <c r="QS8" s="1"/>
  <c r="QT8" s="1"/>
  <c r="QV8" s="1"/>
  <c r="KU8"/>
  <c r="KV8" s="1"/>
  <c r="KW8" s="1"/>
  <c r="KX8" s="1"/>
  <c r="KY8" s="1"/>
  <c r="FM17"/>
  <c r="QO17"/>
  <c r="QM13"/>
  <c r="QG16"/>
  <c r="LY17"/>
  <c r="NK17"/>
  <c r="JJ17"/>
  <c r="ML17"/>
  <c r="QO16"/>
  <c r="QT17"/>
  <c r="QS38"/>
  <c r="BN12" i="3"/>
  <c r="BJ21"/>
  <c r="BK21" s="1"/>
  <c r="QR13" i="5"/>
  <c r="NU15"/>
  <c r="QT15"/>
  <c r="LQ13" i="2"/>
  <c r="GZ16" i="5"/>
  <c r="Z40" i="4"/>
  <c r="S17" i="5"/>
  <c r="GB17"/>
  <c r="QJ17"/>
  <c r="HM17"/>
  <c r="MD13" i="2"/>
  <c r="AY14"/>
  <c r="CZ14"/>
  <c r="JU14"/>
  <c r="II16" i="5"/>
  <c r="BJ19" i="3"/>
  <c r="BJ39"/>
  <c r="BK39" s="1"/>
  <c r="BK16" i="5"/>
  <c r="BT14" i="3"/>
  <c r="Y12" i="4"/>
  <c r="BK15" i="5"/>
  <c r="IX15"/>
  <c r="GZ17"/>
  <c r="HZ17"/>
  <c r="KT17"/>
  <c r="NF17"/>
  <c r="OO17"/>
  <c r="P40" i="4"/>
  <c r="P32"/>
  <c r="P28"/>
  <c r="P24"/>
  <c r="P20"/>
  <c r="P16"/>
  <c r="P39"/>
  <c r="P35"/>
  <c r="P31"/>
  <c r="P27"/>
  <c r="P23"/>
  <c r="P19"/>
  <c r="P38"/>
  <c r="P34"/>
  <c r="P30"/>
  <c r="P22"/>
  <c r="P18"/>
  <c r="P37"/>
  <c r="P33"/>
  <c r="P21"/>
  <c r="P17"/>
  <c r="P36"/>
  <c r="P26"/>
  <c r="P29"/>
  <c r="P25"/>
  <c r="R39"/>
  <c r="R35"/>
  <c r="R31"/>
  <c r="R27"/>
  <c r="R23"/>
  <c r="R19"/>
  <c r="R38"/>
  <c r="R34"/>
  <c r="R30"/>
  <c r="R22"/>
  <c r="R18"/>
  <c r="R37"/>
  <c r="R33"/>
  <c r="R21"/>
  <c r="R17"/>
  <c r="R40"/>
  <c r="R32"/>
  <c r="R28"/>
  <c r="R24"/>
  <c r="R20"/>
  <c r="R16"/>
  <c r="R26"/>
  <c r="R29"/>
  <c r="R25"/>
  <c r="R36"/>
  <c r="T38"/>
  <c r="T34"/>
  <c r="T30"/>
  <c r="T22"/>
  <c r="T18"/>
  <c r="T37"/>
  <c r="T33"/>
  <c r="T21"/>
  <c r="T17"/>
  <c r="T40"/>
  <c r="T32"/>
  <c r="T28"/>
  <c r="T24"/>
  <c r="T20"/>
  <c r="T16"/>
  <c r="T39"/>
  <c r="T35"/>
  <c r="T31"/>
  <c r="T27"/>
  <c r="T23"/>
  <c r="T19"/>
  <c r="T41"/>
  <c r="T26"/>
  <c r="T29"/>
  <c r="T25"/>
  <c r="T36"/>
  <c r="N37"/>
  <c r="N33"/>
  <c r="N21"/>
  <c r="N17"/>
  <c r="N40"/>
  <c r="N32"/>
  <c r="N28"/>
  <c r="N24"/>
  <c r="N20"/>
  <c r="N16"/>
  <c r="N39"/>
  <c r="N35"/>
  <c r="N31"/>
  <c r="N27"/>
  <c r="N23"/>
  <c r="N19"/>
  <c r="N38"/>
  <c r="N34"/>
  <c r="N30"/>
  <c r="N22"/>
  <c r="N18"/>
  <c r="N29"/>
  <c r="N25"/>
  <c r="N36"/>
  <c r="N26"/>
  <c r="BM39" i="5"/>
  <c r="BM35"/>
  <c r="BM23"/>
  <c r="BM19"/>
  <c r="BM42"/>
  <c r="BM34"/>
  <c r="BM30"/>
  <c r="BM26"/>
  <c r="BM22"/>
  <c r="BM18"/>
  <c r="BM41"/>
  <c r="BM37"/>
  <c r="BM33"/>
  <c r="BM29"/>
  <c r="BM25"/>
  <c r="BM21"/>
  <c r="BM40"/>
  <c r="BM36"/>
  <c r="BM32"/>
  <c r="BM24"/>
  <c r="BM20"/>
  <c r="BU39"/>
  <c r="BU35"/>
  <c r="BU23"/>
  <c r="BU19"/>
  <c r="BU42"/>
  <c r="BU34"/>
  <c r="BU30"/>
  <c r="BU26"/>
  <c r="BU22"/>
  <c r="BU18"/>
  <c r="BU41"/>
  <c r="BU37"/>
  <c r="BU33"/>
  <c r="BU29"/>
  <c r="BU25"/>
  <c r="BU21"/>
  <c r="BU40"/>
  <c r="BU36"/>
  <c r="BU32"/>
  <c r="BU24"/>
  <c r="BU20"/>
  <c r="CC39"/>
  <c r="CC35"/>
  <c r="CC23"/>
  <c r="CC19"/>
  <c r="CC42"/>
  <c r="CC34"/>
  <c r="CC30"/>
  <c r="CC26"/>
  <c r="CC22"/>
  <c r="CC18"/>
  <c r="CC41"/>
  <c r="CC37"/>
  <c r="CC33"/>
  <c r="CC29"/>
  <c r="CC25"/>
  <c r="CC21"/>
  <c r="CC40"/>
  <c r="CC36"/>
  <c r="CC32"/>
  <c r="CC24"/>
  <c r="CC20"/>
  <c r="CL42"/>
  <c r="CL41"/>
  <c r="CL37"/>
  <c r="CL33"/>
  <c r="CL29"/>
  <c r="CL25"/>
  <c r="CL21"/>
  <c r="CL39"/>
  <c r="CL35"/>
  <c r="CL23"/>
  <c r="CL19"/>
  <c r="CL40"/>
  <c r="CL32"/>
  <c r="CL24"/>
  <c r="CL30"/>
  <c r="CL22"/>
  <c r="CL36"/>
  <c r="CL20"/>
  <c r="CL34"/>
  <c r="CL26"/>
  <c r="CL18"/>
  <c r="CT42"/>
  <c r="CT34"/>
  <c r="CT30"/>
  <c r="CT26"/>
  <c r="CT22"/>
  <c r="CT18"/>
  <c r="CT41"/>
  <c r="CT37"/>
  <c r="CT33"/>
  <c r="CT29"/>
  <c r="CT25"/>
  <c r="CT21"/>
  <c r="CT40"/>
  <c r="CT36"/>
  <c r="CT32"/>
  <c r="CT24"/>
  <c r="CT20"/>
  <c r="CT39"/>
  <c r="CT35"/>
  <c r="CT23"/>
  <c r="CT19"/>
  <c r="DS40"/>
  <c r="DS36"/>
  <c r="DS32"/>
  <c r="DS24"/>
  <c r="DS20"/>
  <c r="DS39"/>
  <c r="DS35"/>
  <c r="DS23"/>
  <c r="DS19"/>
  <c r="DS42"/>
  <c r="DS34"/>
  <c r="DS30"/>
  <c r="DS26"/>
  <c r="DS22"/>
  <c r="DS18"/>
  <c r="DS41"/>
  <c r="DS37"/>
  <c r="DS33"/>
  <c r="DS29"/>
  <c r="DS25"/>
  <c r="DS21"/>
  <c r="EA40"/>
  <c r="EA36"/>
  <c r="EA32"/>
  <c r="EA24"/>
  <c r="EA20"/>
  <c r="EA39"/>
  <c r="EA35"/>
  <c r="EA23"/>
  <c r="EA19"/>
  <c r="EA42"/>
  <c r="EA34"/>
  <c r="EA30"/>
  <c r="EA26"/>
  <c r="EA22"/>
  <c r="EA18"/>
  <c r="EA41"/>
  <c r="EA37"/>
  <c r="EA33"/>
  <c r="EA29"/>
  <c r="EA25"/>
  <c r="EA21"/>
  <c r="FH40"/>
  <c r="FH36"/>
  <c r="FH32"/>
  <c r="FH24"/>
  <c r="FH20"/>
  <c r="FH39"/>
  <c r="FH35"/>
  <c r="FH23"/>
  <c r="FH19"/>
  <c r="FH42"/>
  <c r="FH34"/>
  <c r="FH30"/>
  <c r="FH26"/>
  <c r="FH22"/>
  <c r="FH18"/>
  <c r="FH41"/>
  <c r="FH37"/>
  <c r="FH33"/>
  <c r="FH29"/>
  <c r="FH25"/>
  <c r="FH21"/>
  <c r="GG41"/>
  <c r="GG37"/>
  <c r="GG33"/>
  <c r="GG29"/>
  <c r="GG25"/>
  <c r="GG21"/>
  <c r="GG40"/>
  <c r="GG36"/>
  <c r="GG32"/>
  <c r="GG24"/>
  <c r="GG20"/>
  <c r="GG39"/>
  <c r="GG35"/>
  <c r="GG23"/>
  <c r="GG19"/>
  <c r="GG42"/>
  <c r="GG34"/>
  <c r="GG30"/>
  <c r="GG26"/>
  <c r="GG22"/>
  <c r="GG18"/>
  <c r="GY42"/>
  <c r="GY34"/>
  <c r="GY30"/>
  <c r="GY26"/>
  <c r="GY22"/>
  <c r="GY18"/>
  <c r="GY40"/>
  <c r="GY36"/>
  <c r="GY32"/>
  <c r="GY24"/>
  <c r="GY20"/>
  <c r="GY39"/>
  <c r="GY23"/>
  <c r="GY37"/>
  <c r="GY29"/>
  <c r="GY21"/>
  <c r="GY35"/>
  <c r="GY19"/>
  <c r="GY41"/>
  <c r="GY33"/>
  <c r="GY25"/>
  <c r="HQ42"/>
  <c r="HQ34"/>
  <c r="HQ30"/>
  <c r="HQ41"/>
  <c r="HQ37"/>
  <c r="HQ33"/>
  <c r="HQ29"/>
  <c r="HQ25"/>
  <c r="HQ21"/>
  <c r="HQ40"/>
  <c r="HQ36"/>
  <c r="HQ32"/>
  <c r="HQ24"/>
  <c r="HQ39"/>
  <c r="HQ35"/>
  <c r="HQ23"/>
  <c r="HQ19"/>
  <c r="HQ22"/>
  <c r="HQ20"/>
  <c r="HQ18"/>
  <c r="HQ26"/>
  <c r="IS42"/>
  <c r="IS34"/>
  <c r="IS30"/>
  <c r="IS26"/>
  <c r="IS22"/>
  <c r="IS18"/>
  <c r="IS41"/>
  <c r="IS37"/>
  <c r="IS33"/>
  <c r="IS29"/>
  <c r="IS25"/>
  <c r="IS21"/>
  <c r="IS40"/>
  <c r="IS36"/>
  <c r="IS32"/>
  <c r="IS24"/>
  <c r="IS20"/>
  <c r="IS39"/>
  <c r="IS35"/>
  <c r="IS23"/>
  <c r="IS19"/>
  <c r="JC42"/>
  <c r="JC34"/>
  <c r="JC30"/>
  <c r="JC26"/>
  <c r="JC22"/>
  <c r="JC18"/>
  <c r="JC41"/>
  <c r="JC37"/>
  <c r="JC33"/>
  <c r="JC29"/>
  <c r="JC25"/>
  <c r="JC21"/>
  <c r="JC40"/>
  <c r="JC36"/>
  <c r="JC32"/>
  <c r="JC24"/>
  <c r="JC20"/>
  <c r="JC39"/>
  <c r="JC35"/>
  <c r="JC23"/>
  <c r="JC19"/>
  <c r="JL42"/>
  <c r="JL34"/>
  <c r="JL30"/>
  <c r="JL26"/>
  <c r="JL22"/>
  <c r="JL18"/>
  <c r="JL41"/>
  <c r="JL37"/>
  <c r="JL33"/>
  <c r="JL29"/>
  <c r="JL25"/>
  <c r="JL21"/>
  <c r="JL40"/>
  <c r="JL36"/>
  <c r="JL32"/>
  <c r="JL24"/>
  <c r="JL20"/>
  <c r="JL39"/>
  <c r="JL35"/>
  <c r="JL23"/>
  <c r="JL19"/>
  <c r="KC40"/>
  <c r="KC36"/>
  <c r="KC32"/>
  <c r="KC24"/>
  <c r="KC20"/>
  <c r="KC39"/>
  <c r="KC35"/>
  <c r="KC23"/>
  <c r="KC19"/>
  <c r="KC42"/>
  <c r="KC34"/>
  <c r="KC30"/>
  <c r="KC26"/>
  <c r="KC22"/>
  <c r="KC18"/>
  <c r="KC41"/>
  <c r="KC37"/>
  <c r="KC33"/>
  <c r="KC29"/>
  <c r="KC25"/>
  <c r="KC21"/>
  <c r="KL42"/>
  <c r="KL34"/>
  <c r="KL30"/>
  <c r="KL26"/>
  <c r="KL22"/>
  <c r="KL18"/>
  <c r="KL41"/>
  <c r="KL37"/>
  <c r="KL33"/>
  <c r="KL29"/>
  <c r="KL25"/>
  <c r="KL21"/>
  <c r="KL40"/>
  <c r="KL36"/>
  <c r="KL32"/>
  <c r="KL24"/>
  <c r="KL20"/>
  <c r="KL39"/>
  <c r="KL35"/>
  <c r="KL23"/>
  <c r="KL19"/>
  <c r="LK41"/>
  <c r="LK37"/>
  <c r="LK33"/>
  <c r="LK29"/>
  <c r="LK25"/>
  <c r="LK21"/>
  <c r="LK40"/>
  <c r="LK36"/>
  <c r="LK32"/>
  <c r="LK24"/>
  <c r="LK20"/>
  <c r="LK39"/>
  <c r="LK35"/>
  <c r="LK23"/>
  <c r="LK19"/>
  <c r="LK42"/>
  <c r="LK34"/>
  <c r="LK30"/>
  <c r="LK26"/>
  <c r="LK22"/>
  <c r="LK18"/>
  <c r="LT40"/>
  <c r="LT36"/>
  <c r="LT32"/>
  <c r="LT24"/>
  <c r="LT20"/>
  <c r="LT39"/>
  <c r="LT35"/>
  <c r="LT23"/>
  <c r="LT19"/>
  <c r="LT42"/>
  <c r="LT34"/>
  <c r="LT30"/>
  <c r="LT26"/>
  <c r="LT22"/>
  <c r="LT18"/>
  <c r="LT41"/>
  <c r="LT37"/>
  <c r="LT33"/>
  <c r="LT29"/>
  <c r="LT25"/>
  <c r="LT21"/>
  <c r="MC41"/>
  <c r="MC37"/>
  <c r="MC33"/>
  <c r="MC29"/>
  <c r="MC40"/>
  <c r="MC36"/>
  <c r="MC32"/>
  <c r="MC24"/>
  <c r="MC20"/>
  <c r="MC39"/>
  <c r="MC35"/>
  <c r="MC42"/>
  <c r="MC34"/>
  <c r="MC30"/>
  <c r="MC26"/>
  <c r="MC22"/>
  <c r="MC18"/>
  <c r="MC25"/>
  <c r="MC23"/>
  <c r="MC21"/>
  <c r="MC19"/>
  <c r="MT41"/>
  <c r="MT37"/>
  <c r="MT33"/>
  <c r="MT29"/>
  <c r="MT25"/>
  <c r="MT21"/>
  <c r="MT40"/>
  <c r="MT36"/>
  <c r="MT32"/>
  <c r="MT24"/>
  <c r="MT20"/>
  <c r="MT39"/>
  <c r="MT35"/>
  <c r="MT23"/>
  <c r="MT19"/>
  <c r="MT42"/>
  <c r="MT34"/>
  <c r="MT30"/>
  <c r="MT26"/>
  <c r="MT22"/>
  <c r="MT18"/>
  <c r="NW41"/>
  <c r="NW39"/>
  <c r="NW40"/>
  <c r="NW35"/>
  <c r="NW23"/>
  <c r="NW19"/>
  <c r="NW34"/>
  <c r="NW30"/>
  <c r="NW26"/>
  <c r="NW22"/>
  <c r="NW18"/>
  <c r="NW37"/>
  <c r="NW33"/>
  <c r="NW29"/>
  <c r="NW25"/>
  <c r="NW21"/>
  <c r="NW42"/>
  <c r="NW36"/>
  <c r="NW32"/>
  <c r="NW24"/>
  <c r="NW20"/>
  <c r="OW42"/>
  <c r="OW34"/>
  <c r="OW30"/>
  <c r="OW26"/>
  <c r="OW22"/>
  <c r="OW18"/>
  <c r="OW41"/>
  <c r="OW37"/>
  <c r="OW33"/>
  <c r="OW29"/>
  <c r="OW25"/>
  <c r="OW21"/>
  <c r="OW40"/>
  <c r="OW36"/>
  <c r="OW32"/>
  <c r="OW24"/>
  <c r="OW20"/>
  <c r="OW39"/>
  <c r="OW35"/>
  <c r="OW23"/>
  <c r="OW19"/>
  <c r="PF42"/>
  <c r="PF34"/>
  <c r="PF30"/>
  <c r="PF22"/>
  <c r="PF18"/>
  <c r="PF41"/>
  <c r="PF37"/>
  <c r="PF33"/>
  <c r="PF29"/>
  <c r="PF25"/>
  <c r="PF21"/>
  <c r="PF40"/>
  <c r="PF36"/>
  <c r="PF32"/>
  <c r="PF20"/>
  <c r="PF39"/>
  <c r="PF35"/>
  <c r="PF23"/>
  <c r="PF19"/>
  <c r="PO40"/>
  <c r="PO36"/>
  <c r="PO32"/>
  <c r="PO24"/>
  <c r="PO20"/>
  <c r="PO39"/>
  <c r="PO35"/>
  <c r="PO23"/>
  <c r="PO19"/>
  <c r="PO42"/>
  <c r="PO34"/>
  <c r="PO30"/>
  <c r="PO26"/>
  <c r="PO22"/>
  <c r="PO18"/>
  <c r="PO41"/>
  <c r="PO37"/>
  <c r="PO33"/>
  <c r="PO29"/>
  <c r="PO25"/>
  <c r="PO21"/>
  <c r="PW40"/>
  <c r="PW36"/>
  <c r="PW32"/>
  <c r="PW24"/>
  <c r="PW20"/>
  <c r="PW39"/>
  <c r="PW35"/>
  <c r="PW23"/>
  <c r="PW19"/>
  <c r="PW42"/>
  <c r="PW34"/>
  <c r="PW30"/>
  <c r="PW26"/>
  <c r="PW22"/>
  <c r="PW18"/>
  <c r="PW41"/>
  <c r="PW37"/>
  <c r="PW33"/>
  <c r="PW29"/>
  <c r="PW25"/>
  <c r="PW21"/>
  <c r="BJ28"/>
  <c r="BJ31"/>
  <c r="BJ27"/>
  <c r="BJ38"/>
  <c r="BS28"/>
  <c r="BS31"/>
  <c r="BS27"/>
  <c r="BS38"/>
  <c r="CA28"/>
  <c r="CA31"/>
  <c r="CA27"/>
  <c r="CA38"/>
  <c r="CJ31"/>
  <c r="CJ27"/>
  <c r="CJ28"/>
  <c r="CJ38"/>
  <c r="CR28"/>
  <c r="CR31"/>
  <c r="CR27"/>
  <c r="CR38"/>
  <c r="DH28"/>
  <c r="DH31"/>
  <c r="DH27"/>
  <c r="DH38"/>
  <c r="DS28"/>
  <c r="DS31"/>
  <c r="DS27"/>
  <c r="DS38"/>
  <c r="EA28"/>
  <c r="EA31"/>
  <c r="EA27"/>
  <c r="EA38"/>
  <c r="FH28"/>
  <c r="FH31"/>
  <c r="FH27"/>
  <c r="FH38"/>
  <c r="GG28"/>
  <c r="GG31"/>
  <c r="GG27"/>
  <c r="GG38"/>
  <c r="GY38"/>
  <c r="GY28"/>
  <c r="GY31"/>
  <c r="GY27"/>
  <c r="HQ38"/>
  <c r="HQ28"/>
  <c r="HQ31"/>
  <c r="HQ27"/>
  <c r="IS38"/>
  <c r="IS28"/>
  <c r="IS31"/>
  <c r="IS27"/>
  <c r="JC38"/>
  <c r="JC28"/>
  <c r="JC31"/>
  <c r="JC27"/>
  <c r="JL38"/>
  <c r="JL28"/>
  <c r="JL31"/>
  <c r="JL27"/>
  <c r="KC28"/>
  <c r="KC31"/>
  <c r="KC27"/>
  <c r="KC38"/>
  <c r="KL38"/>
  <c r="KL28"/>
  <c r="KL31"/>
  <c r="KL27"/>
  <c r="LK28"/>
  <c r="LK31"/>
  <c r="LK27"/>
  <c r="LK38"/>
  <c r="LT28"/>
  <c r="LT31"/>
  <c r="LT27"/>
  <c r="LT38"/>
  <c r="MC28"/>
  <c r="MC31"/>
  <c r="MC38"/>
  <c r="MC27"/>
  <c r="MT28"/>
  <c r="MT31"/>
  <c r="MT27"/>
  <c r="MT38"/>
  <c r="NW31"/>
  <c r="NW27"/>
  <c r="NW38"/>
  <c r="NW28"/>
  <c r="OW38"/>
  <c r="OW28"/>
  <c r="OW31"/>
  <c r="OW27"/>
  <c r="PF38"/>
  <c r="PF28"/>
  <c r="PF31"/>
  <c r="PF27"/>
  <c r="PO28"/>
  <c r="PO31"/>
  <c r="PO27"/>
  <c r="PO38"/>
  <c r="PW28"/>
  <c r="PW31"/>
  <c r="PW27"/>
  <c r="PW38"/>
  <c r="P41"/>
  <c r="P33"/>
  <c r="P25"/>
  <c r="P40"/>
  <c r="P36"/>
  <c r="P32"/>
  <c r="P24"/>
  <c r="P20"/>
  <c r="P35"/>
  <c r="P19"/>
  <c r="P39"/>
  <c r="P23"/>
  <c r="P42"/>
  <c r="P34"/>
  <c r="P30"/>
  <c r="P26"/>
  <c r="P22"/>
  <c r="P18"/>
  <c r="P37"/>
  <c r="P29"/>
  <c r="P21"/>
  <c r="BO41"/>
  <c r="BO37"/>
  <c r="BO33"/>
  <c r="BO29"/>
  <c r="BO25"/>
  <c r="BO21"/>
  <c r="BO40"/>
  <c r="BO36"/>
  <c r="BO32"/>
  <c r="BO24"/>
  <c r="BO20"/>
  <c r="BO39"/>
  <c r="BO35"/>
  <c r="BO23"/>
  <c r="BO19"/>
  <c r="BO42"/>
  <c r="BO34"/>
  <c r="BO30"/>
  <c r="BO26"/>
  <c r="BO22"/>
  <c r="BO18"/>
  <c r="BW41"/>
  <c r="BW37"/>
  <c r="BW33"/>
  <c r="BW29"/>
  <c r="BW25"/>
  <c r="BW21"/>
  <c r="BW40"/>
  <c r="BW36"/>
  <c r="BW32"/>
  <c r="BW24"/>
  <c r="BW20"/>
  <c r="BW39"/>
  <c r="BW35"/>
  <c r="BW23"/>
  <c r="BW19"/>
  <c r="BW42"/>
  <c r="BW34"/>
  <c r="BW30"/>
  <c r="BW26"/>
  <c r="BW22"/>
  <c r="BW18"/>
  <c r="CE39"/>
  <c r="CE41"/>
  <c r="CE37"/>
  <c r="CE33"/>
  <c r="CE29"/>
  <c r="CE25"/>
  <c r="CE21"/>
  <c r="CE42"/>
  <c r="CE36"/>
  <c r="CE32"/>
  <c r="CE24"/>
  <c r="CE20"/>
  <c r="CE40"/>
  <c r="CE35"/>
  <c r="CE23"/>
  <c r="CE19"/>
  <c r="CE34"/>
  <c r="CE30"/>
  <c r="CE26"/>
  <c r="CE22"/>
  <c r="CE18"/>
  <c r="CN40"/>
  <c r="CN36"/>
  <c r="CN32"/>
  <c r="CN24"/>
  <c r="CN20"/>
  <c r="CN39"/>
  <c r="CN35"/>
  <c r="CN23"/>
  <c r="CN19"/>
  <c r="CN42"/>
  <c r="CN34"/>
  <c r="CN30"/>
  <c r="CN26"/>
  <c r="CN22"/>
  <c r="CN18"/>
  <c r="CN41"/>
  <c r="CN37"/>
  <c r="CN33"/>
  <c r="CN29"/>
  <c r="CN25"/>
  <c r="CN21"/>
  <c r="CV40"/>
  <c r="CV36"/>
  <c r="CV32"/>
  <c r="CV24"/>
  <c r="CV20"/>
  <c r="CV39"/>
  <c r="CV35"/>
  <c r="CV23"/>
  <c r="CV19"/>
  <c r="CV42"/>
  <c r="CV34"/>
  <c r="CV30"/>
  <c r="CV26"/>
  <c r="CV22"/>
  <c r="CV18"/>
  <c r="CV41"/>
  <c r="CV37"/>
  <c r="CV33"/>
  <c r="CV29"/>
  <c r="CV25"/>
  <c r="CV21"/>
  <c r="DM34"/>
  <c r="DM30"/>
  <c r="DM26"/>
  <c r="DM22"/>
  <c r="DM18"/>
  <c r="DM41"/>
  <c r="DM37"/>
  <c r="DM33"/>
  <c r="DM29"/>
  <c r="DM25"/>
  <c r="DM21"/>
  <c r="DM40"/>
  <c r="DM36"/>
  <c r="DM32"/>
  <c r="DM24"/>
  <c r="DM20"/>
  <c r="DM42"/>
  <c r="DM39"/>
  <c r="DM35"/>
  <c r="DM23"/>
  <c r="DM19"/>
  <c r="DU42"/>
  <c r="DU34"/>
  <c r="DU30"/>
  <c r="DU26"/>
  <c r="DU22"/>
  <c r="DU18"/>
  <c r="DU41"/>
  <c r="DU37"/>
  <c r="DU33"/>
  <c r="DU29"/>
  <c r="DU25"/>
  <c r="DU21"/>
  <c r="DU40"/>
  <c r="DU36"/>
  <c r="DU32"/>
  <c r="DU24"/>
  <c r="DU20"/>
  <c r="DU39"/>
  <c r="DU35"/>
  <c r="DU23"/>
  <c r="DU19"/>
  <c r="EK42"/>
  <c r="EK34"/>
  <c r="EK30"/>
  <c r="EK26"/>
  <c r="EK22"/>
  <c r="EK18"/>
  <c r="EK41"/>
  <c r="EK37"/>
  <c r="EK33"/>
  <c r="EK29"/>
  <c r="EK25"/>
  <c r="EK21"/>
  <c r="EK40"/>
  <c r="EK36"/>
  <c r="EK32"/>
  <c r="EK24"/>
  <c r="EK20"/>
  <c r="EK39"/>
  <c r="EK35"/>
  <c r="EK23"/>
  <c r="EK19"/>
  <c r="FJ42"/>
  <c r="FJ34"/>
  <c r="FJ30"/>
  <c r="FJ26"/>
  <c r="FJ22"/>
  <c r="FJ18"/>
  <c r="FJ41"/>
  <c r="FJ37"/>
  <c r="FJ33"/>
  <c r="FJ29"/>
  <c r="FJ25"/>
  <c r="FJ21"/>
  <c r="FJ40"/>
  <c r="FJ36"/>
  <c r="FJ32"/>
  <c r="FJ24"/>
  <c r="FJ20"/>
  <c r="FJ39"/>
  <c r="FJ35"/>
  <c r="FJ23"/>
  <c r="FJ19"/>
  <c r="HS40"/>
  <c r="HS36"/>
  <c r="HS32"/>
  <c r="HS24"/>
  <c r="HS20"/>
  <c r="HS39"/>
  <c r="HS35"/>
  <c r="HS23"/>
  <c r="HS19"/>
  <c r="HS42"/>
  <c r="HS34"/>
  <c r="HS30"/>
  <c r="HS26"/>
  <c r="HS22"/>
  <c r="HS18"/>
  <c r="HS41"/>
  <c r="HS37"/>
  <c r="HS33"/>
  <c r="HS29"/>
  <c r="HS25"/>
  <c r="HS21"/>
  <c r="IU40"/>
  <c r="IU36"/>
  <c r="IU32"/>
  <c r="IU24"/>
  <c r="IU20"/>
  <c r="IU39"/>
  <c r="IU35"/>
  <c r="IU23"/>
  <c r="IU19"/>
  <c r="IU42"/>
  <c r="IU34"/>
  <c r="IU30"/>
  <c r="IU26"/>
  <c r="IU22"/>
  <c r="IU18"/>
  <c r="IU41"/>
  <c r="IU37"/>
  <c r="IU33"/>
  <c r="IU29"/>
  <c r="IU25"/>
  <c r="IU21"/>
  <c r="JE40"/>
  <c r="JE36"/>
  <c r="JE32"/>
  <c r="JE24"/>
  <c r="JE20"/>
  <c r="JE39"/>
  <c r="JE35"/>
  <c r="JE23"/>
  <c r="JE19"/>
  <c r="JE42"/>
  <c r="JE34"/>
  <c r="JE30"/>
  <c r="JE26"/>
  <c r="JE22"/>
  <c r="JE18"/>
  <c r="JE41"/>
  <c r="JE37"/>
  <c r="JE33"/>
  <c r="JE29"/>
  <c r="JE25"/>
  <c r="JE21"/>
  <c r="JN40"/>
  <c r="JN36"/>
  <c r="JN32"/>
  <c r="JN24"/>
  <c r="JN20"/>
  <c r="JN39"/>
  <c r="JN35"/>
  <c r="JN23"/>
  <c r="JN19"/>
  <c r="JN42"/>
  <c r="JN34"/>
  <c r="JN30"/>
  <c r="JN26"/>
  <c r="JN22"/>
  <c r="JN18"/>
  <c r="JN41"/>
  <c r="JN37"/>
  <c r="JN33"/>
  <c r="JN29"/>
  <c r="JN25"/>
  <c r="JN21"/>
  <c r="JW42"/>
  <c r="JW34"/>
  <c r="JW30"/>
  <c r="JW41"/>
  <c r="JW37"/>
  <c r="JW33"/>
  <c r="JW29"/>
  <c r="JW25"/>
  <c r="JW21"/>
  <c r="JW40"/>
  <c r="JW36"/>
  <c r="JW32"/>
  <c r="JW39"/>
  <c r="JW35"/>
  <c r="JW23"/>
  <c r="JW19"/>
  <c r="JW20"/>
  <c r="JW26"/>
  <c r="JW18"/>
  <c r="JW24"/>
  <c r="JW22"/>
  <c r="KE42"/>
  <c r="KE34"/>
  <c r="KE30"/>
  <c r="KE26"/>
  <c r="KE22"/>
  <c r="KE18"/>
  <c r="KE41"/>
  <c r="KE37"/>
  <c r="KE33"/>
  <c r="KE29"/>
  <c r="KE25"/>
  <c r="KE21"/>
  <c r="KE40"/>
  <c r="KE36"/>
  <c r="KE32"/>
  <c r="KE24"/>
  <c r="KE20"/>
  <c r="KE39"/>
  <c r="KE35"/>
  <c r="KE23"/>
  <c r="KE19"/>
  <c r="LM39"/>
  <c r="LM35"/>
  <c r="LM23"/>
  <c r="LM19"/>
  <c r="LM42"/>
  <c r="LM34"/>
  <c r="LM30"/>
  <c r="LM26"/>
  <c r="LM22"/>
  <c r="LM18"/>
  <c r="LM41"/>
  <c r="LM37"/>
  <c r="LM33"/>
  <c r="LM29"/>
  <c r="LM25"/>
  <c r="LM21"/>
  <c r="LM40"/>
  <c r="LM36"/>
  <c r="LM32"/>
  <c r="LM24"/>
  <c r="LM20"/>
  <c r="LV41"/>
  <c r="LV37"/>
  <c r="LV33"/>
  <c r="LV39"/>
  <c r="LV35"/>
  <c r="LV23"/>
  <c r="LV19"/>
  <c r="LV36"/>
  <c r="LV30"/>
  <c r="LV26"/>
  <c r="LV22"/>
  <c r="LV18"/>
  <c r="LV42"/>
  <c r="LV34"/>
  <c r="LV29"/>
  <c r="LV25"/>
  <c r="LV21"/>
  <c r="LV40"/>
  <c r="LV32"/>
  <c r="LV24"/>
  <c r="LV20"/>
  <c r="ME39"/>
  <c r="ME35"/>
  <c r="ME23"/>
  <c r="ME19"/>
  <c r="ME42"/>
  <c r="ME34"/>
  <c r="ME30"/>
  <c r="ME26"/>
  <c r="ME22"/>
  <c r="ME18"/>
  <c r="ME41"/>
  <c r="ME37"/>
  <c r="ME33"/>
  <c r="ME29"/>
  <c r="ME25"/>
  <c r="ME21"/>
  <c r="ME40"/>
  <c r="ME36"/>
  <c r="ME32"/>
  <c r="ME24"/>
  <c r="ME20"/>
  <c r="MN39"/>
  <c r="MN35"/>
  <c r="MN23"/>
  <c r="MN19"/>
  <c r="MN42"/>
  <c r="MN34"/>
  <c r="MN30"/>
  <c r="MN26"/>
  <c r="MN22"/>
  <c r="MN18"/>
  <c r="MN41"/>
  <c r="MN37"/>
  <c r="MN33"/>
  <c r="MN29"/>
  <c r="MN25"/>
  <c r="MN21"/>
  <c r="MN40"/>
  <c r="MN36"/>
  <c r="MN32"/>
  <c r="MN24"/>
  <c r="MN20"/>
  <c r="OZ40"/>
  <c r="OZ36"/>
  <c r="OZ32"/>
  <c r="OZ24"/>
  <c r="OZ20"/>
  <c r="OZ39"/>
  <c r="OZ35"/>
  <c r="OZ23"/>
  <c r="OZ19"/>
  <c r="OZ42"/>
  <c r="OZ34"/>
  <c r="OZ30"/>
  <c r="OZ26"/>
  <c r="OZ22"/>
  <c r="OZ18"/>
  <c r="OZ41"/>
  <c r="OZ37"/>
  <c r="OZ33"/>
  <c r="OZ29"/>
  <c r="OZ25"/>
  <c r="OZ21"/>
  <c r="PQ42"/>
  <c r="PQ34"/>
  <c r="PQ30"/>
  <c r="PQ26"/>
  <c r="PQ22"/>
  <c r="PQ18"/>
  <c r="PQ41"/>
  <c r="PQ37"/>
  <c r="PQ33"/>
  <c r="PQ29"/>
  <c r="PQ25"/>
  <c r="PQ21"/>
  <c r="PQ40"/>
  <c r="PQ36"/>
  <c r="PQ32"/>
  <c r="PQ24"/>
  <c r="PQ20"/>
  <c r="PQ39"/>
  <c r="PQ35"/>
  <c r="PQ23"/>
  <c r="PQ19"/>
  <c r="BM31"/>
  <c r="BM27"/>
  <c r="BM38"/>
  <c r="BM28"/>
  <c r="BU31"/>
  <c r="BU27"/>
  <c r="BU38"/>
  <c r="BU28"/>
  <c r="CC31"/>
  <c r="CC27"/>
  <c r="CC38"/>
  <c r="CC28"/>
  <c r="CL31"/>
  <c r="CL27"/>
  <c r="CL38"/>
  <c r="CL28"/>
  <c r="CT38"/>
  <c r="CT28"/>
  <c r="CT31"/>
  <c r="CT27"/>
  <c r="DU38"/>
  <c r="DU28"/>
  <c r="DU31"/>
  <c r="DU27"/>
  <c r="EK38"/>
  <c r="EK28"/>
  <c r="EK31"/>
  <c r="EK27"/>
  <c r="FJ38"/>
  <c r="FJ28"/>
  <c r="FJ31"/>
  <c r="FJ27"/>
  <c r="HS28"/>
  <c r="HS31"/>
  <c r="HS27"/>
  <c r="HS38"/>
  <c r="IU28"/>
  <c r="IU31"/>
  <c r="IU27"/>
  <c r="IU38"/>
  <c r="JE28"/>
  <c r="JE31"/>
  <c r="JE27"/>
  <c r="JE38"/>
  <c r="JN28"/>
  <c r="JN31"/>
  <c r="JN27"/>
  <c r="JN38"/>
  <c r="JW38"/>
  <c r="JW31"/>
  <c r="JW27"/>
  <c r="JW28"/>
  <c r="KE38"/>
  <c r="KE28"/>
  <c r="KE31"/>
  <c r="KE27"/>
  <c r="LM31"/>
  <c r="LM27"/>
  <c r="LM38"/>
  <c r="LM28"/>
  <c r="LV38"/>
  <c r="LV31"/>
  <c r="LV27"/>
  <c r="LV28"/>
  <c r="ME31"/>
  <c r="ME27"/>
  <c r="ME38"/>
  <c r="ME28"/>
  <c r="MN31"/>
  <c r="MN27"/>
  <c r="MN38"/>
  <c r="MN28"/>
  <c r="OZ28"/>
  <c r="OZ31"/>
  <c r="OZ27"/>
  <c r="OZ38"/>
  <c r="PQ38"/>
  <c r="PQ28"/>
  <c r="PQ31"/>
  <c r="PQ27"/>
  <c r="R35"/>
  <c r="R42"/>
  <c r="R34"/>
  <c r="R30"/>
  <c r="R26"/>
  <c r="R22"/>
  <c r="R18"/>
  <c r="R37"/>
  <c r="R29"/>
  <c r="R21"/>
  <c r="R41"/>
  <c r="R33"/>
  <c r="R25"/>
  <c r="R40"/>
  <c r="R36"/>
  <c r="R32"/>
  <c r="R24"/>
  <c r="R20"/>
  <c r="R39"/>
  <c r="R23"/>
  <c r="R19"/>
  <c r="BH39"/>
  <c r="BH23"/>
  <c r="BH42"/>
  <c r="BH34"/>
  <c r="BH30"/>
  <c r="BH26"/>
  <c r="BH22"/>
  <c r="BH18"/>
  <c r="BH41"/>
  <c r="BH33"/>
  <c r="BH25"/>
  <c r="BH37"/>
  <c r="BH29"/>
  <c r="BH21"/>
  <c r="BH40"/>
  <c r="BH36"/>
  <c r="BH32"/>
  <c r="BH24"/>
  <c r="BH20"/>
  <c r="BH35"/>
  <c r="BH19"/>
  <c r="BQ39"/>
  <c r="BQ35"/>
  <c r="BQ23"/>
  <c r="BQ19"/>
  <c r="BQ42"/>
  <c r="BQ34"/>
  <c r="BQ30"/>
  <c r="BQ26"/>
  <c r="BQ22"/>
  <c r="BQ18"/>
  <c r="BQ41"/>
  <c r="BQ37"/>
  <c r="BQ33"/>
  <c r="BQ29"/>
  <c r="BQ25"/>
  <c r="BQ21"/>
  <c r="BQ40"/>
  <c r="BQ36"/>
  <c r="BQ32"/>
  <c r="BQ24"/>
  <c r="BQ20"/>
  <c r="BY39"/>
  <c r="BY35"/>
  <c r="BY23"/>
  <c r="BY19"/>
  <c r="BY42"/>
  <c r="BY34"/>
  <c r="BY30"/>
  <c r="BY26"/>
  <c r="BY22"/>
  <c r="BY18"/>
  <c r="BY41"/>
  <c r="BY37"/>
  <c r="BY33"/>
  <c r="BY29"/>
  <c r="BY25"/>
  <c r="BY21"/>
  <c r="BY40"/>
  <c r="BY36"/>
  <c r="BY32"/>
  <c r="BY24"/>
  <c r="BY20"/>
  <c r="CH41"/>
  <c r="CH37"/>
  <c r="CH33"/>
  <c r="CH29"/>
  <c r="CH25"/>
  <c r="CH21"/>
  <c r="CH39"/>
  <c r="CH35"/>
  <c r="CH23"/>
  <c r="CH19"/>
  <c r="CH40"/>
  <c r="CH32"/>
  <c r="CH24"/>
  <c r="CH30"/>
  <c r="CH22"/>
  <c r="CH36"/>
  <c r="CH20"/>
  <c r="CH42"/>
  <c r="CH34"/>
  <c r="CH26"/>
  <c r="CH18"/>
  <c r="CP42"/>
  <c r="CP34"/>
  <c r="CP30"/>
  <c r="CP26"/>
  <c r="CP22"/>
  <c r="CP18"/>
  <c r="CP41"/>
  <c r="CP37"/>
  <c r="CP33"/>
  <c r="CP29"/>
  <c r="CP25"/>
  <c r="CP21"/>
  <c r="CP40"/>
  <c r="CP36"/>
  <c r="CP32"/>
  <c r="CP24"/>
  <c r="CP20"/>
  <c r="CP39"/>
  <c r="CP35"/>
  <c r="CP23"/>
  <c r="CP19"/>
  <c r="DF42"/>
  <c r="DF34"/>
  <c r="DF30"/>
  <c r="DF26"/>
  <c r="DF22"/>
  <c r="DF18"/>
  <c r="DF41"/>
  <c r="DF37"/>
  <c r="DF33"/>
  <c r="DF29"/>
  <c r="DF25"/>
  <c r="DF21"/>
  <c r="DF40"/>
  <c r="DF36"/>
  <c r="DF32"/>
  <c r="DF24"/>
  <c r="DF20"/>
  <c r="DF39"/>
  <c r="DF35"/>
  <c r="DF23"/>
  <c r="DF19"/>
  <c r="DO42"/>
  <c r="DO34"/>
  <c r="DO30"/>
  <c r="DO26"/>
  <c r="DO22"/>
  <c r="DO18"/>
  <c r="DO41"/>
  <c r="DO37"/>
  <c r="DO33"/>
  <c r="DO29"/>
  <c r="DO25"/>
  <c r="DO21"/>
  <c r="DO40"/>
  <c r="DO36"/>
  <c r="DO32"/>
  <c r="DO24"/>
  <c r="DO20"/>
  <c r="DO39"/>
  <c r="DO35"/>
  <c r="DO23"/>
  <c r="DO19"/>
  <c r="DW40"/>
  <c r="DW36"/>
  <c r="DW32"/>
  <c r="DW24"/>
  <c r="DW20"/>
  <c r="DW39"/>
  <c r="DW35"/>
  <c r="DW23"/>
  <c r="DW19"/>
  <c r="DW42"/>
  <c r="DW34"/>
  <c r="DW30"/>
  <c r="DW26"/>
  <c r="DW22"/>
  <c r="DW18"/>
  <c r="DW41"/>
  <c r="DW37"/>
  <c r="DW33"/>
  <c r="DW29"/>
  <c r="DW25"/>
  <c r="DW21"/>
  <c r="EM40"/>
  <c r="EM36"/>
  <c r="EM32"/>
  <c r="EM24"/>
  <c r="EM20"/>
  <c r="EM39"/>
  <c r="EM35"/>
  <c r="EM23"/>
  <c r="EM19"/>
  <c r="EM42"/>
  <c r="EM34"/>
  <c r="EM30"/>
  <c r="EM26"/>
  <c r="EM22"/>
  <c r="EM18"/>
  <c r="EM41"/>
  <c r="EM37"/>
  <c r="EM33"/>
  <c r="EM29"/>
  <c r="EM25"/>
  <c r="EM21"/>
  <c r="FL40"/>
  <c r="FL36"/>
  <c r="FL32"/>
  <c r="FL24"/>
  <c r="FL20"/>
  <c r="FL39"/>
  <c r="FL35"/>
  <c r="FL23"/>
  <c r="FL19"/>
  <c r="FL42"/>
  <c r="FL34"/>
  <c r="FL30"/>
  <c r="FL26"/>
  <c r="FL22"/>
  <c r="FL18"/>
  <c r="FL41"/>
  <c r="FL37"/>
  <c r="FL33"/>
  <c r="FL29"/>
  <c r="FL25"/>
  <c r="FL21"/>
  <c r="GK39"/>
  <c r="GK35"/>
  <c r="GK23"/>
  <c r="GK19"/>
  <c r="GK42"/>
  <c r="GK34"/>
  <c r="GK30"/>
  <c r="GK26"/>
  <c r="GK22"/>
  <c r="GK18"/>
  <c r="GK41"/>
  <c r="GK37"/>
  <c r="GK33"/>
  <c r="GK29"/>
  <c r="GK25"/>
  <c r="GK21"/>
  <c r="GK40"/>
  <c r="GK36"/>
  <c r="GK32"/>
  <c r="GK24"/>
  <c r="GK20"/>
  <c r="GU40"/>
  <c r="GU36"/>
  <c r="GU42"/>
  <c r="GU34"/>
  <c r="GU41"/>
  <c r="GU33"/>
  <c r="GU29"/>
  <c r="GU25"/>
  <c r="GU21"/>
  <c r="GU39"/>
  <c r="GU32"/>
  <c r="GU24"/>
  <c r="GU20"/>
  <c r="GU37"/>
  <c r="GU23"/>
  <c r="GU19"/>
  <c r="GU35"/>
  <c r="GU30"/>
  <c r="GU26"/>
  <c r="GU22"/>
  <c r="GU18"/>
  <c r="HU42"/>
  <c r="HU34"/>
  <c r="HU30"/>
  <c r="HU26"/>
  <c r="HU22"/>
  <c r="HU18"/>
  <c r="HU41"/>
  <c r="HU37"/>
  <c r="HU33"/>
  <c r="HU29"/>
  <c r="HU25"/>
  <c r="HU21"/>
  <c r="HU40"/>
  <c r="HU36"/>
  <c r="HU32"/>
  <c r="HU24"/>
  <c r="HU20"/>
  <c r="HU39"/>
  <c r="HU35"/>
  <c r="HU23"/>
  <c r="HU19"/>
  <c r="IN40"/>
  <c r="IN36"/>
  <c r="IN32"/>
  <c r="IN24"/>
  <c r="IN20"/>
  <c r="IN39"/>
  <c r="IN35"/>
  <c r="IN23"/>
  <c r="IN19"/>
  <c r="IN42"/>
  <c r="IN34"/>
  <c r="IN30"/>
  <c r="IN26"/>
  <c r="IN22"/>
  <c r="IN18"/>
  <c r="IO18" s="1"/>
  <c r="IN41"/>
  <c r="IN37"/>
  <c r="IN33"/>
  <c r="IN29"/>
  <c r="IN25"/>
  <c r="IN21"/>
  <c r="JG42"/>
  <c r="JG34"/>
  <c r="JG30"/>
  <c r="JG26"/>
  <c r="JG22"/>
  <c r="JG18"/>
  <c r="JG41"/>
  <c r="JG37"/>
  <c r="JG33"/>
  <c r="JG29"/>
  <c r="JG25"/>
  <c r="JG21"/>
  <c r="JG40"/>
  <c r="JG36"/>
  <c r="JG32"/>
  <c r="JG24"/>
  <c r="JG20"/>
  <c r="JG39"/>
  <c r="JG35"/>
  <c r="JG23"/>
  <c r="JG19"/>
  <c r="JP42"/>
  <c r="JP34"/>
  <c r="JP40"/>
  <c r="JP36"/>
  <c r="JP35"/>
  <c r="JP30"/>
  <c r="JP26"/>
  <c r="JP22"/>
  <c r="JP18"/>
  <c r="JP41"/>
  <c r="JP33"/>
  <c r="JP29"/>
  <c r="JP25"/>
  <c r="JP21"/>
  <c r="JP39"/>
  <c r="JP32"/>
  <c r="JP24"/>
  <c r="JP20"/>
  <c r="JP37"/>
  <c r="JP23"/>
  <c r="JP19"/>
  <c r="JY40"/>
  <c r="JY36"/>
  <c r="JY32"/>
  <c r="JY24"/>
  <c r="JY20"/>
  <c r="JY39"/>
  <c r="JY35"/>
  <c r="JY23"/>
  <c r="JY19"/>
  <c r="JY42"/>
  <c r="JY34"/>
  <c r="JY30"/>
  <c r="JY26"/>
  <c r="JY22"/>
  <c r="JY18"/>
  <c r="JY41"/>
  <c r="JY37"/>
  <c r="JY33"/>
  <c r="JY29"/>
  <c r="JY25"/>
  <c r="JY21"/>
  <c r="KH40"/>
  <c r="KH36"/>
  <c r="KH32"/>
  <c r="KH24"/>
  <c r="KH20"/>
  <c r="KH39"/>
  <c r="KH35"/>
  <c r="KH23"/>
  <c r="KH19"/>
  <c r="KH42"/>
  <c r="KH34"/>
  <c r="KH30"/>
  <c r="KH26"/>
  <c r="KH22"/>
  <c r="KH18"/>
  <c r="KH41"/>
  <c r="KH37"/>
  <c r="KH33"/>
  <c r="KH29"/>
  <c r="KH25"/>
  <c r="KH21"/>
  <c r="LX40"/>
  <c r="LX36"/>
  <c r="LX32"/>
  <c r="LX24"/>
  <c r="LX20"/>
  <c r="LX42"/>
  <c r="LX34"/>
  <c r="LX30"/>
  <c r="LX26"/>
  <c r="LX22"/>
  <c r="LX18"/>
  <c r="LX37"/>
  <c r="LX29"/>
  <c r="LX21"/>
  <c r="LX35"/>
  <c r="LX19"/>
  <c r="LX41"/>
  <c r="LX33"/>
  <c r="LX25"/>
  <c r="LX39"/>
  <c r="LX23"/>
  <c r="MG41"/>
  <c r="MG37"/>
  <c r="MG33"/>
  <c r="MG29"/>
  <c r="MG25"/>
  <c r="MG21"/>
  <c r="MG40"/>
  <c r="MG36"/>
  <c r="MG32"/>
  <c r="MG24"/>
  <c r="MG20"/>
  <c r="MG39"/>
  <c r="MG35"/>
  <c r="MG23"/>
  <c r="MG19"/>
  <c r="MG42"/>
  <c r="MG34"/>
  <c r="MG30"/>
  <c r="MG26"/>
  <c r="MG22"/>
  <c r="MG18"/>
  <c r="MP41"/>
  <c r="MP37"/>
  <c r="MP33"/>
  <c r="MP29"/>
  <c r="MP25"/>
  <c r="MP21"/>
  <c r="MP40"/>
  <c r="MP36"/>
  <c r="MP32"/>
  <c r="MP24"/>
  <c r="MP20"/>
  <c r="MP39"/>
  <c r="MP35"/>
  <c r="MP23"/>
  <c r="MP19"/>
  <c r="MP42"/>
  <c r="MP34"/>
  <c r="MP30"/>
  <c r="MP26"/>
  <c r="MP22"/>
  <c r="MP18"/>
  <c r="NH39"/>
  <c r="NH35"/>
  <c r="NH23"/>
  <c r="NH19"/>
  <c r="NH42"/>
  <c r="NH34"/>
  <c r="NH30"/>
  <c r="NH26"/>
  <c r="NH22"/>
  <c r="NH18"/>
  <c r="NH41"/>
  <c r="NH37"/>
  <c r="NH33"/>
  <c r="NH29"/>
  <c r="NH25"/>
  <c r="NH21"/>
  <c r="NH40"/>
  <c r="NH36"/>
  <c r="NH32"/>
  <c r="NH24"/>
  <c r="NH20"/>
  <c r="OJ41"/>
  <c r="OJ37"/>
  <c r="OJ33"/>
  <c r="OJ29"/>
  <c r="OJ25"/>
  <c r="OJ21"/>
  <c r="OJ39"/>
  <c r="OJ35"/>
  <c r="OJ23"/>
  <c r="OJ19"/>
  <c r="OJ40"/>
  <c r="OJ32"/>
  <c r="OJ24"/>
  <c r="OJ30"/>
  <c r="OJ22"/>
  <c r="OJ36"/>
  <c r="OJ20"/>
  <c r="OJ42"/>
  <c r="OJ34"/>
  <c r="OJ26"/>
  <c r="OJ18"/>
  <c r="OS40"/>
  <c r="OS36"/>
  <c r="OS32"/>
  <c r="OS39"/>
  <c r="OS35"/>
  <c r="OS23"/>
  <c r="OS19"/>
  <c r="OS42"/>
  <c r="OS34"/>
  <c r="OS30"/>
  <c r="OS26"/>
  <c r="OS41"/>
  <c r="OS37"/>
  <c r="OS33"/>
  <c r="OS29"/>
  <c r="OS25"/>
  <c r="OS21"/>
  <c r="OS20"/>
  <c r="OS18"/>
  <c r="OS24"/>
  <c r="OS22"/>
  <c r="PB42"/>
  <c r="PB34"/>
  <c r="PB30"/>
  <c r="PB18"/>
  <c r="PB41"/>
  <c r="PB37"/>
  <c r="PB33"/>
  <c r="PB29"/>
  <c r="PB25"/>
  <c r="PB40"/>
  <c r="PB36"/>
  <c r="PB32"/>
  <c r="PB24"/>
  <c r="PB20"/>
  <c r="PB39"/>
  <c r="PB23"/>
  <c r="PJ40"/>
  <c r="PJ36"/>
  <c r="PJ32"/>
  <c r="PJ24"/>
  <c r="PJ20"/>
  <c r="PJ39"/>
  <c r="PJ35"/>
  <c r="PJ23"/>
  <c r="PJ19"/>
  <c r="PJ42"/>
  <c r="PJ34"/>
  <c r="PJ30"/>
  <c r="PJ26"/>
  <c r="PJ22"/>
  <c r="PJ18"/>
  <c r="PJ41"/>
  <c r="PJ37"/>
  <c r="PJ33"/>
  <c r="PJ29"/>
  <c r="PJ25"/>
  <c r="PJ21"/>
  <c r="PS40"/>
  <c r="PS36"/>
  <c r="PS32"/>
  <c r="PS24"/>
  <c r="PS20"/>
  <c r="PS39"/>
  <c r="PS35"/>
  <c r="PS23"/>
  <c r="PS19"/>
  <c r="PS42"/>
  <c r="PS30"/>
  <c r="PS26"/>
  <c r="PS22"/>
  <c r="PS18"/>
  <c r="PS41"/>
  <c r="PS37"/>
  <c r="PS33"/>
  <c r="PS29"/>
  <c r="PS25"/>
  <c r="PS21"/>
  <c r="P28"/>
  <c r="P27"/>
  <c r="P31"/>
  <c r="P38"/>
  <c r="BO28"/>
  <c r="BO31"/>
  <c r="BO27"/>
  <c r="BO38"/>
  <c r="BW28"/>
  <c r="BW31"/>
  <c r="BW27"/>
  <c r="BW38"/>
  <c r="CE28"/>
  <c r="CE31"/>
  <c r="CE27"/>
  <c r="CE38"/>
  <c r="CN28"/>
  <c r="CN31"/>
  <c r="CN27"/>
  <c r="CN38"/>
  <c r="CV28"/>
  <c r="CV31"/>
  <c r="CV27"/>
  <c r="CV38"/>
  <c r="DO38"/>
  <c r="DO28"/>
  <c r="DO31"/>
  <c r="DO27"/>
  <c r="DW28"/>
  <c r="DW31"/>
  <c r="DW27"/>
  <c r="DW38"/>
  <c r="EM28"/>
  <c r="EM31"/>
  <c r="EM27"/>
  <c r="EM38"/>
  <c r="FL28"/>
  <c r="FL31"/>
  <c r="FL27"/>
  <c r="FL38"/>
  <c r="GK31"/>
  <c r="GK27"/>
  <c r="GK38"/>
  <c r="GK28"/>
  <c r="GU38"/>
  <c r="GU28"/>
  <c r="GU31"/>
  <c r="GU27"/>
  <c r="HU38"/>
  <c r="HU28"/>
  <c r="HU31"/>
  <c r="HU27"/>
  <c r="IN28"/>
  <c r="IN31"/>
  <c r="IN27"/>
  <c r="IN38"/>
  <c r="JG38"/>
  <c r="JG28"/>
  <c r="JG31"/>
  <c r="JG27"/>
  <c r="JP38"/>
  <c r="JP28"/>
  <c r="JP31"/>
  <c r="JP27"/>
  <c r="JY28"/>
  <c r="JY31"/>
  <c r="JY27"/>
  <c r="JY38"/>
  <c r="KH28"/>
  <c r="KH31"/>
  <c r="KH27"/>
  <c r="KH38"/>
  <c r="LX28"/>
  <c r="LX38"/>
  <c r="LX27"/>
  <c r="LX31"/>
  <c r="MG28"/>
  <c r="MG31"/>
  <c r="MG27"/>
  <c r="MG38"/>
  <c r="MP28"/>
  <c r="MP31"/>
  <c r="MP27"/>
  <c r="MP38"/>
  <c r="NH31"/>
  <c r="NH27"/>
  <c r="NH38"/>
  <c r="NH28"/>
  <c r="OJ31"/>
  <c r="OJ27"/>
  <c r="OJ38"/>
  <c r="OJ28"/>
  <c r="OS28"/>
  <c r="OS31"/>
  <c r="OS27"/>
  <c r="OS38"/>
  <c r="PB38"/>
  <c r="PB28"/>
  <c r="PB31"/>
  <c r="PJ28"/>
  <c r="PJ31"/>
  <c r="PJ27"/>
  <c r="PJ38"/>
  <c r="PS28"/>
  <c r="PS31"/>
  <c r="PS27"/>
  <c r="PS38"/>
  <c r="BJ41"/>
  <c r="BJ37"/>
  <c r="BJ33"/>
  <c r="BJ29"/>
  <c r="BJ21"/>
  <c r="BJ40"/>
  <c r="BJ36"/>
  <c r="BJ32"/>
  <c r="BJ24"/>
  <c r="BJ20"/>
  <c r="BJ23"/>
  <c r="BJ39"/>
  <c r="BJ35"/>
  <c r="BJ19"/>
  <c r="BJ42"/>
  <c r="BJ34"/>
  <c r="BJ30"/>
  <c r="BJ26"/>
  <c r="BJ22"/>
  <c r="BJ18"/>
  <c r="BJ25"/>
  <c r="BS41"/>
  <c r="BS37"/>
  <c r="BS33"/>
  <c r="BS29"/>
  <c r="BS25"/>
  <c r="BS21"/>
  <c r="BS40"/>
  <c r="BS36"/>
  <c r="BS32"/>
  <c r="BS24"/>
  <c r="BS20"/>
  <c r="BS39"/>
  <c r="BS35"/>
  <c r="BS23"/>
  <c r="BS19"/>
  <c r="BS42"/>
  <c r="BS34"/>
  <c r="BS30"/>
  <c r="BS26"/>
  <c r="BS22"/>
  <c r="BS18"/>
  <c r="CA41"/>
  <c r="CA37"/>
  <c r="CA33"/>
  <c r="CA29"/>
  <c r="CA25"/>
  <c r="CA21"/>
  <c r="CA40"/>
  <c r="CA36"/>
  <c r="CA32"/>
  <c r="CA24"/>
  <c r="CA20"/>
  <c r="CA39"/>
  <c r="CA35"/>
  <c r="CA23"/>
  <c r="CA19"/>
  <c r="CA42"/>
  <c r="CA34"/>
  <c r="CA30"/>
  <c r="CA26"/>
  <c r="CA22"/>
  <c r="CA18"/>
  <c r="CJ39"/>
  <c r="CJ35"/>
  <c r="CJ23"/>
  <c r="CJ19"/>
  <c r="CJ41"/>
  <c r="CJ37"/>
  <c r="CJ33"/>
  <c r="CJ29"/>
  <c r="CJ25"/>
  <c r="CJ21"/>
  <c r="CJ36"/>
  <c r="CJ20"/>
  <c r="CJ42"/>
  <c r="CJ34"/>
  <c r="CJ26"/>
  <c r="CJ18"/>
  <c r="CJ40"/>
  <c r="CJ32"/>
  <c r="CJ24"/>
  <c r="CJ30"/>
  <c r="CJ22"/>
  <c r="CR40"/>
  <c r="CR36"/>
  <c r="CR32"/>
  <c r="CR24"/>
  <c r="CR20"/>
  <c r="CR39"/>
  <c r="CR35"/>
  <c r="CR23"/>
  <c r="CR19"/>
  <c r="CR42"/>
  <c r="CR34"/>
  <c r="CR30"/>
  <c r="CR26"/>
  <c r="CR22"/>
  <c r="CR18"/>
  <c r="CR41"/>
  <c r="CR37"/>
  <c r="CR33"/>
  <c r="CR29"/>
  <c r="CR25"/>
  <c r="CR21"/>
  <c r="DH40"/>
  <c r="DH36"/>
  <c r="DH32"/>
  <c r="DH24"/>
  <c r="DH20"/>
  <c r="DH39"/>
  <c r="DH35"/>
  <c r="DH23"/>
  <c r="DH19"/>
  <c r="DH42"/>
  <c r="DH34"/>
  <c r="DH30"/>
  <c r="DH26"/>
  <c r="DH22"/>
  <c r="DH18"/>
  <c r="DH41"/>
  <c r="DH37"/>
  <c r="DH33"/>
  <c r="DH29"/>
  <c r="DH25"/>
  <c r="DH21"/>
  <c r="DQ41"/>
  <c r="DQ37"/>
  <c r="DQ33"/>
  <c r="DQ29"/>
  <c r="DQ25"/>
  <c r="DQ21"/>
  <c r="DQ40"/>
  <c r="DQ36"/>
  <c r="DQ32"/>
  <c r="DQ24"/>
  <c r="DQ20"/>
  <c r="DQ39"/>
  <c r="DQ35"/>
  <c r="DQ23"/>
  <c r="DQ19"/>
  <c r="DQ18"/>
  <c r="DQ42"/>
  <c r="DQ34"/>
  <c r="DQ30"/>
  <c r="DQ26"/>
  <c r="DQ22"/>
  <c r="DY42"/>
  <c r="DY34"/>
  <c r="DY30"/>
  <c r="DY26"/>
  <c r="DY22"/>
  <c r="DY18"/>
  <c r="DY41"/>
  <c r="DY37"/>
  <c r="DY33"/>
  <c r="DY29"/>
  <c r="DY25"/>
  <c r="DY21"/>
  <c r="DY40"/>
  <c r="DY36"/>
  <c r="DY32"/>
  <c r="DY24"/>
  <c r="DY20"/>
  <c r="DY39"/>
  <c r="DY35"/>
  <c r="DY23"/>
  <c r="DY19"/>
  <c r="FF42"/>
  <c r="FF34"/>
  <c r="FF30"/>
  <c r="FF26"/>
  <c r="FF22"/>
  <c r="FF18"/>
  <c r="FF41"/>
  <c r="FF37"/>
  <c r="FF33"/>
  <c r="FF29"/>
  <c r="FF25"/>
  <c r="FF21"/>
  <c r="FF40"/>
  <c r="FF36"/>
  <c r="FF32"/>
  <c r="FF24"/>
  <c r="FF20"/>
  <c r="FF39"/>
  <c r="FF35"/>
  <c r="FF23"/>
  <c r="FF19"/>
  <c r="HO39"/>
  <c r="HO35"/>
  <c r="HO23"/>
  <c r="HO19"/>
  <c r="HO41"/>
  <c r="HO37"/>
  <c r="HO33"/>
  <c r="HO29"/>
  <c r="HO25"/>
  <c r="HO21"/>
  <c r="HO42"/>
  <c r="HO34"/>
  <c r="HO26"/>
  <c r="HO18"/>
  <c r="HO40"/>
  <c r="HO32"/>
  <c r="HO24"/>
  <c r="HO30"/>
  <c r="HO22"/>
  <c r="HO36"/>
  <c r="HO20"/>
  <c r="JI40"/>
  <c r="JI36"/>
  <c r="JI32"/>
  <c r="JI24"/>
  <c r="JI20"/>
  <c r="JI39"/>
  <c r="JI35"/>
  <c r="JI23"/>
  <c r="JI19"/>
  <c r="JI42"/>
  <c r="JI34"/>
  <c r="JI30"/>
  <c r="JI26"/>
  <c r="JI22"/>
  <c r="JI18"/>
  <c r="JI41"/>
  <c r="JI37"/>
  <c r="JI33"/>
  <c r="JI29"/>
  <c r="JI25"/>
  <c r="JI21"/>
  <c r="JR40"/>
  <c r="JR36"/>
  <c r="JR32"/>
  <c r="JR24"/>
  <c r="JR20"/>
  <c r="JR42"/>
  <c r="JR34"/>
  <c r="JR30"/>
  <c r="JR26"/>
  <c r="JR22"/>
  <c r="JR18"/>
  <c r="JR41"/>
  <c r="JR33"/>
  <c r="JR25"/>
  <c r="JR39"/>
  <c r="JR23"/>
  <c r="JR37"/>
  <c r="JR29"/>
  <c r="JR21"/>
  <c r="JR35"/>
  <c r="JR19"/>
  <c r="KA42"/>
  <c r="KA34"/>
  <c r="KA30"/>
  <c r="KA26"/>
  <c r="KA22"/>
  <c r="KA18"/>
  <c r="KA41"/>
  <c r="KA37"/>
  <c r="KA33"/>
  <c r="KA29"/>
  <c r="KA25"/>
  <c r="KA21"/>
  <c r="KA40"/>
  <c r="KA36"/>
  <c r="KA32"/>
  <c r="KA24"/>
  <c r="KA20"/>
  <c r="KA39"/>
  <c r="KA35"/>
  <c r="KA23"/>
  <c r="KA19"/>
  <c r="KJ39"/>
  <c r="KJ35"/>
  <c r="KJ23"/>
  <c r="KJ19"/>
  <c r="KJ42"/>
  <c r="KJ34"/>
  <c r="KJ30"/>
  <c r="KJ26"/>
  <c r="KJ22"/>
  <c r="KJ18"/>
  <c r="KJ41"/>
  <c r="KJ37"/>
  <c r="KJ33"/>
  <c r="KJ29"/>
  <c r="KJ25"/>
  <c r="KJ21"/>
  <c r="KJ40"/>
  <c r="KJ36"/>
  <c r="KJ32"/>
  <c r="KJ24"/>
  <c r="KJ20"/>
  <c r="LR41"/>
  <c r="LR37"/>
  <c r="LR33"/>
  <c r="LR29"/>
  <c r="LR25"/>
  <c r="LR21"/>
  <c r="LR40"/>
  <c r="LR36"/>
  <c r="LR32"/>
  <c r="LR24"/>
  <c r="LR20"/>
  <c r="LR39"/>
  <c r="LR35"/>
  <c r="LR23"/>
  <c r="LR19"/>
  <c r="LR42"/>
  <c r="LR34"/>
  <c r="LR30"/>
  <c r="LR26"/>
  <c r="LR22"/>
  <c r="LR18"/>
  <c r="MA42"/>
  <c r="MA34"/>
  <c r="MA30"/>
  <c r="MA26"/>
  <c r="MA22"/>
  <c r="MA18"/>
  <c r="MA40"/>
  <c r="MA36"/>
  <c r="MA32"/>
  <c r="MA24"/>
  <c r="MA20"/>
  <c r="MA35"/>
  <c r="MA19"/>
  <c r="MA41"/>
  <c r="MA33"/>
  <c r="MA25"/>
  <c r="MA39"/>
  <c r="MA23"/>
  <c r="MA37"/>
  <c r="MA29"/>
  <c r="MA21"/>
  <c r="MR39"/>
  <c r="MR35"/>
  <c r="MR23"/>
  <c r="MR19"/>
  <c r="MR42"/>
  <c r="MR34"/>
  <c r="MR30"/>
  <c r="MR26"/>
  <c r="MR22"/>
  <c r="MR18"/>
  <c r="MR41"/>
  <c r="MR37"/>
  <c r="MR33"/>
  <c r="MR29"/>
  <c r="MR25"/>
  <c r="MR21"/>
  <c r="MR40"/>
  <c r="MR36"/>
  <c r="MR32"/>
  <c r="MR24"/>
  <c r="MR20"/>
  <c r="NJ41"/>
  <c r="NJ33"/>
  <c r="NJ29"/>
  <c r="NJ25"/>
  <c r="NJ21"/>
  <c r="NJ40"/>
  <c r="NJ36"/>
  <c r="NJ32"/>
  <c r="NJ24"/>
  <c r="NJ20"/>
  <c r="NJ39"/>
  <c r="NJ35"/>
  <c r="NJ23"/>
  <c r="NJ19"/>
  <c r="NJ42"/>
  <c r="NJ34"/>
  <c r="NJ30"/>
  <c r="NJ26"/>
  <c r="NJ22"/>
  <c r="NJ18"/>
  <c r="PD40"/>
  <c r="PD36"/>
  <c r="PD32"/>
  <c r="PD24"/>
  <c r="PD20"/>
  <c r="PD39"/>
  <c r="PD35"/>
  <c r="PD23"/>
  <c r="PD19"/>
  <c r="PD42"/>
  <c r="PD34"/>
  <c r="PD30"/>
  <c r="PD26"/>
  <c r="PD22"/>
  <c r="PD18"/>
  <c r="PD41"/>
  <c r="PD37"/>
  <c r="PD33"/>
  <c r="PD29"/>
  <c r="PD25"/>
  <c r="PD21"/>
  <c r="PM42"/>
  <c r="PM34"/>
  <c r="PM30"/>
  <c r="PM26"/>
  <c r="PM22"/>
  <c r="PM18"/>
  <c r="PM41"/>
  <c r="PM37"/>
  <c r="PM33"/>
  <c r="PM29"/>
  <c r="PM25"/>
  <c r="PM21"/>
  <c r="PM40"/>
  <c r="PM36"/>
  <c r="PM32"/>
  <c r="PM24"/>
  <c r="PM20"/>
  <c r="PM39"/>
  <c r="PM35"/>
  <c r="PM23"/>
  <c r="PM19"/>
  <c r="PU42"/>
  <c r="PU34"/>
  <c r="PU30"/>
  <c r="PU26"/>
  <c r="PU22"/>
  <c r="PU18"/>
  <c r="PU41"/>
  <c r="PU37"/>
  <c r="PU33"/>
  <c r="PU29"/>
  <c r="PU25"/>
  <c r="PU21"/>
  <c r="PU40"/>
  <c r="PU36"/>
  <c r="PU32"/>
  <c r="PU24"/>
  <c r="PU20"/>
  <c r="PU39"/>
  <c r="PU35"/>
  <c r="PU23"/>
  <c r="PU19"/>
  <c r="R27"/>
  <c r="R38"/>
  <c r="R28"/>
  <c r="R31"/>
  <c r="BH31"/>
  <c r="BH38"/>
  <c r="BH28"/>
  <c r="BH27"/>
  <c r="BQ31"/>
  <c r="BQ27"/>
  <c r="BQ38"/>
  <c r="BQ28"/>
  <c r="BY31"/>
  <c r="BY27"/>
  <c r="BY38"/>
  <c r="BY28"/>
  <c r="CH31"/>
  <c r="CH27"/>
  <c r="CH38"/>
  <c r="CH28"/>
  <c r="CP38"/>
  <c r="CP28"/>
  <c r="CP31"/>
  <c r="CP27"/>
  <c r="DF38"/>
  <c r="DF28"/>
  <c r="DF31"/>
  <c r="DF27"/>
  <c r="DQ28"/>
  <c r="DQ31"/>
  <c r="DQ27"/>
  <c r="DQ38"/>
  <c r="DY38"/>
  <c r="DY28"/>
  <c r="DY31"/>
  <c r="DY27"/>
  <c r="FF38"/>
  <c r="FF28"/>
  <c r="FF31"/>
  <c r="FF27"/>
  <c r="HO31"/>
  <c r="HO27"/>
  <c r="HO38"/>
  <c r="HO28"/>
  <c r="JI28"/>
  <c r="JI31"/>
  <c r="JI27"/>
  <c r="JI38"/>
  <c r="JR28"/>
  <c r="JR38"/>
  <c r="JR31"/>
  <c r="JR27"/>
  <c r="KA38"/>
  <c r="KA28"/>
  <c r="KA31"/>
  <c r="KA27"/>
  <c r="KJ31"/>
  <c r="KJ27"/>
  <c r="KJ38"/>
  <c r="KJ28"/>
  <c r="LR28"/>
  <c r="LR31"/>
  <c r="LR27"/>
  <c r="LR38"/>
  <c r="MA38"/>
  <c r="MA28"/>
  <c r="MA27"/>
  <c r="MA31"/>
  <c r="MR31"/>
  <c r="MR27"/>
  <c r="MR38"/>
  <c r="MR28"/>
  <c r="NJ28"/>
  <c r="NJ31"/>
  <c r="NJ27"/>
  <c r="NJ38"/>
  <c r="PD28"/>
  <c r="PD31"/>
  <c r="PD27"/>
  <c r="PD38"/>
  <c r="PM38"/>
  <c r="PM28"/>
  <c r="PM31"/>
  <c r="PM27"/>
  <c r="PU38"/>
  <c r="PU28"/>
  <c r="PU31"/>
  <c r="PU27"/>
  <c r="NY40"/>
  <c r="NY36"/>
  <c r="NY32"/>
  <c r="NY24"/>
  <c r="NY20"/>
  <c r="NY39"/>
  <c r="NY35"/>
  <c r="NY23"/>
  <c r="NY19"/>
  <c r="NY42"/>
  <c r="NY34"/>
  <c r="NY30"/>
  <c r="NY26"/>
  <c r="NY22"/>
  <c r="NY18"/>
  <c r="NY41"/>
  <c r="NY37"/>
  <c r="NY33"/>
  <c r="NY29"/>
  <c r="NY25"/>
  <c r="NY21"/>
  <c r="NY28"/>
  <c r="NY31"/>
  <c r="NY27"/>
  <c r="NY38"/>
  <c r="OC39"/>
  <c r="OC35"/>
  <c r="OC23"/>
  <c r="OC19"/>
  <c r="OC42"/>
  <c r="OC34"/>
  <c r="OC30"/>
  <c r="OC26"/>
  <c r="OC22"/>
  <c r="OC18"/>
  <c r="OC41"/>
  <c r="OC37"/>
  <c r="OC33"/>
  <c r="OC29"/>
  <c r="OC25"/>
  <c r="OC21"/>
  <c r="OC40"/>
  <c r="OC36"/>
  <c r="OC32"/>
  <c r="OC24"/>
  <c r="OC20"/>
  <c r="OC31"/>
  <c r="OC27"/>
  <c r="OC38"/>
  <c r="OC28"/>
  <c r="JT39"/>
  <c r="JT35"/>
  <c r="JT23"/>
  <c r="JT19"/>
  <c r="JT42"/>
  <c r="JT34"/>
  <c r="JT30"/>
  <c r="JT26"/>
  <c r="JT22"/>
  <c r="JT18"/>
  <c r="JT41"/>
  <c r="JT37"/>
  <c r="JT33"/>
  <c r="JT29"/>
  <c r="JT25"/>
  <c r="JT21"/>
  <c r="JT40"/>
  <c r="JT36"/>
  <c r="JT32"/>
  <c r="JT24"/>
  <c r="JT20"/>
  <c r="JT31"/>
  <c r="JT27"/>
  <c r="JT38"/>
  <c r="JT28"/>
  <c r="HB39"/>
  <c r="HB35"/>
  <c r="HB23"/>
  <c r="HB19"/>
  <c r="HB42"/>
  <c r="HB34"/>
  <c r="HB30"/>
  <c r="HB26"/>
  <c r="HB22"/>
  <c r="HB18"/>
  <c r="HB41"/>
  <c r="HB37"/>
  <c r="HB33"/>
  <c r="HB29"/>
  <c r="HB25"/>
  <c r="HB21"/>
  <c r="HB40"/>
  <c r="HB36"/>
  <c r="HB32"/>
  <c r="HB24"/>
  <c r="HB20"/>
  <c r="HB31"/>
  <c r="HB27"/>
  <c r="HB38"/>
  <c r="HB28"/>
  <c r="HD41"/>
  <c r="HD37"/>
  <c r="HD33"/>
  <c r="HD29"/>
  <c r="HD25"/>
  <c r="HD21"/>
  <c r="HD40"/>
  <c r="HD36"/>
  <c r="HD32"/>
  <c r="HD24"/>
  <c r="HD20"/>
  <c r="HD39"/>
  <c r="HD35"/>
  <c r="HD23"/>
  <c r="HD19"/>
  <c r="HD42"/>
  <c r="HD34"/>
  <c r="HD30"/>
  <c r="HD26"/>
  <c r="HD22"/>
  <c r="HD18"/>
  <c r="HL39"/>
  <c r="HL35"/>
  <c r="HL23"/>
  <c r="HL19"/>
  <c r="HL42"/>
  <c r="HL34"/>
  <c r="HL30"/>
  <c r="HL26"/>
  <c r="HL22"/>
  <c r="HL18"/>
  <c r="HL41"/>
  <c r="HL37"/>
  <c r="HL33"/>
  <c r="HL29"/>
  <c r="HL25"/>
  <c r="HL21"/>
  <c r="HL40"/>
  <c r="HL36"/>
  <c r="HL32"/>
  <c r="HL24"/>
  <c r="HL20"/>
  <c r="HD28"/>
  <c r="HD31"/>
  <c r="HD27"/>
  <c r="HD38"/>
  <c r="HL31"/>
  <c r="HL27"/>
  <c r="HL38"/>
  <c r="HL28"/>
  <c r="HF39"/>
  <c r="HF35"/>
  <c r="HF23"/>
  <c r="HF19"/>
  <c r="HF42"/>
  <c r="HF34"/>
  <c r="HF30"/>
  <c r="HF26"/>
  <c r="HF22"/>
  <c r="HF18"/>
  <c r="HF41"/>
  <c r="HF37"/>
  <c r="HF33"/>
  <c r="HF29"/>
  <c r="HF25"/>
  <c r="HF21"/>
  <c r="HF40"/>
  <c r="HF36"/>
  <c r="HF32"/>
  <c r="HF24"/>
  <c r="HF20"/>
  <c r="HF31"/>
  <c r="HF27"/>
  <c r="HF38"/>
  <c r="HF28"/>
  <c r="HH41"/>
  <c r="HH37"/>
  <c r="HH33"/>
  <c r="HH29"/>
  <c r="HH25"/>
  <c r="HH21"/>
  <c r="HH40"/>
  <c r="HH36"/>
  <c r="HH32"/>
  <c r="HH24"/>
  <c r="HH20"/>
  <c r="HH39"/>
  <c r="HH35"/>
  <c r="HH23"/>
  <c r="HH19"/>
  <c r="HH42"/>
  <c r="HH34"/>
  <c r="HH30"/>
  <c r="HH26"/>
  <c r="HH22"/>
  <c r="HH18"/>
  <c r="HH28"/>
  <c r="HH31"/>
  <c r="HH27"/>
  <c r="HH38"/>
  <c r="U42"/>
  <c r="U34"/>
  <c r="U30"/>
  <c r="U26"/>
  <c r="U22"/>
  <c r="U18"/>
  <c r="U41"/>
  <c r="U37"/>
  <c r="U33"/>
  <c r="U29"/>
  <c r="U25"/>
  <c r="U21"/>
  <c r="U40"/>
  <c r="U36"/>
  <c r="U32"/>
  <c r="U24"/>
  <c r="U20"/>
  <c r="U39"/>
  <c r="U35"/>
  <c r="U23"/>
  <c r="U19"/>
  <c r="AC42"/>
  <c r="AC34"/>
  <c r="AC30"/>
  <c r="AC26"/>
  <c r="AC22"/>
  <c r="AC18"/>
  <c r="AC41"/>
  <c r="AC37"/>
  <c r="AC33"/>
  <c r="AC29"/>
  <c r="AC25"/>
  <c r="AC21"/>
  <c r="AC40"/>
  <c r="AC36"/>
  <c r="AC32"/>
  <c r="AC24"/>
  <c r="AC20"/>
  <c r="AC39"/>
  <c r="AC35"/>
  <c r="AC23"/>
  <c r="AC19"/>
  <c r="AK42"/>
  <c r="AK34"/>
  <c r="AK30"/>
  <c r="AK26"/>
  <c r="AK22"/>
  <c r="AK18"/>
  <c r="AK41"/>
  <c r="AK37"/>
  <c r="AK33"/>
  <c r="AK29"/>
  <c r="AK25"/>
  <c r="AK21"/>
  <c r="AK40"/>
  <c r="AK36"/>
  <c r="AK32"/>
  <c r="AK24"/>
  <c r="AK20"/>
  <c r="AK39"/>
  <c r="AK35"/>
  <c r="AK23"/>
  <c r="AK19"/>
  <c r="AA28"/>
  <c r="AA31"/>
  <c r="AA27"/>
  <c r="AA38"/>
  <c r="AI28"/>
  <c r="AI31"/>
  <c r="AI27"/>
  <c r="AI38"/>
  <c r="W40"/>
  <c r="W36"/>
  <c r="W32"/>
  <c r="W24"/>
  <c r="W20"/>
  <c r="W39"/>
  <c r="W35"/>
  <c r="W23"/>
  <c r="W19"/>
  <c r="W42"/>
  <c r="W34"/>
  <c r="W30"/>
  <c r="W26"/>
  <c r="W22"/>
  <c r="W18"/>
  <c r="W41"/>
  <c r="W37"/>
  <c r="W33"/>
  <c r="W25"/>
  <c r="W21"/>
  <c r="AE40"/>
  <c r="AE36"/>
  <c r="AE32"/>
  <c r="AE24"/>
  <c r="AE20"/>
  <c r="AE39"/>
  <c r="AE35"/>
  <c r="AE23"/>
  <c r="AE19"/>
  <c r="AE42"/>
  <c r="AE34"/>
  <c r="AE30"/>
  <c r="AE26"/>
  <c r="AE22"/>
  <c r="AE18"/>
  <c r="AE41"/>
  <c r="AE37"/>
  <c r="AE33"/>
  <c r="AE29"/>
  <c r="AE25"/>
  <c r="AE21"/>
  <c r="AM40"/>
  <c r="AM36"/>
  <c r="AM32"/>
  <c r="AM24"/>
  <c r="AM20"/>
  <c r="AM39"/>
  <c r="AM35"/>
  <c r="AM23"/>
  <c r="AM19"/>
  <c r="AM42"/>
  <c r="AM34"/>
  <c r="AM30"/>
  <c r="AM26"/>
  <c r="AM22"/>
  <c r="AM18"/>
  <c r="AM41"/>
  <c r="AM37"/>
  <c r="AM33"/>
  <c r="AM29"/>
  <c r="AM25"/>
  <c r="AM21"/>
  <c r="U38"/>
  <c r="U28"/>
  <c r="U31"/>
  <c r="U27"/>
  <c r="AC38"/>
  <c r="AC28"/>
  <c r="AC31"/>
  <c r="AC27"/>
  <c r="AK38"/>
  <c r="AK28"/>
  <c r="AK31"/>
  <c r="AK27"/>
  <c r="Y42"/>
  <c r="Y34"/>
  <c r="Y30"/>
  <c r="Y26"/>
  <c r="Y22"/>
  <c r="Y18"/>
  <c r="Y41"/>
  <c r="Y37"/>
  <c r="Y33"/>
  <c r="Y29"/>
  <c r="Y25"/>
  <c r="Y21"/>
  <c r="Y40"/>
  <c r="Y36"/>
  <c r="Y32"/>
  <c r="Y24"/>
  <c r="Y20"/>
  <c r="Y39"/>
  <c r="Y35"/>
  <c r="Y23"/>
  <c r="Y19"/>
  <c r="AG42"/>
  <c r="AG34"/>
  <c r="AG30"/>
  <c r="AG26"/>
  <c r="AG22"/>
  <c r="AG18"/>
  <c r="AG41"/>
  <c r="AG37"/>
  <c r="AG33"/>
  <c r="AG29"/>
  <c r="AG25"/>
  <c r="AG21"/>
  <c r="AG40"/>
  <c r="AG36"/>
  <c r="AG32"/>
  <c r="AG24"/>
  <c r="AG20"/>
  <c r="AG39"/>
  <c r="AG35"/>
  <c r="AG23"/>
  <c r="AG19"/>
  <c r="W28"/>
  <c r="W31"/>
  <c r="W27"/>
  <c r="W38"/>
  <c r="AE28"/>
  <c r="AE31"/>
  <c r="AE27"/>
  <c r="AE38"/>
  <c r="AM28"/>
  <c r="AM31"/>
  <c r="AM27"/>
  <c r="AM38"/>
  <c r="AA40"/>
  <c r="AA36"/>
  <c r="AA32"/>
  <c r="AA24"/>
  <c r="AA20"/>
  <c r="AA39"/>
  <c r="AA35"/>
  <c r="AA23"/>
  <c r="AA19"/>
  <c r="AA42"/>
  <c r="AA34"/>
  <c r="AA30"/>
  <c r="AA26"/>
  <c r="AA22"/>
  <c r="AA18"/>
  <c r="AA41"/>
  <c r="AA37"/>
  <c r="AA33"/>
  <c r="AA29"/>
  <c r="AA25"/>
  <c r="AA21"/>
  <c r="AI40"/>
  <c r="AI36"/>
  <c r="AI32"/>
  <c r="AI24"/>
  <c r="AI20"/>
  <c r="AI39"/>
  <c r="AI35"/>
  <c r="AI23"/>
  <c r="AI19"/>
  <c r="AI42"/>
  <c r="AI34"/>
  <c r="AI30"/>
  <c r="AI26"/>
  <c r="AI22"/>
  <c r="AI18"/>
  <c r="AI41"/>
  <c r="AI37"/>
  <c r="AI33"/>
  <c r="AI29"/>
  <c r="AI25"/>
  <c r="AI21"/>
  <c r="Y38"/>
  <c r="Y28"/>
  <c r="Y31"/>
  <c r="Y27"/>
  <c r="AG38"/>
  <c r="AG28"/>
  <c r="AG31"/>
  <c r="AG27"/>
  <c r="X38" i="4"/>
  <c r="X16"/>
  <c r="W12"/>
  <c r="H38" i="3"/>
  <c r="H34"/>
  <c r="H30"/>
  <c r="H22"/>
  <c r="H18"/>
  <c r="H37"/>
  <c r="H33"/>
  <c r="H21"/>
  <c r="H17"/>
  <c r="H40"/>
  <c r="H32"/>
  <c r="H28"/>
  <c r="H24"/>
  <c r="H20"/>
  <c r="H16"/>
  <c r="H39"/>
  <c r="H35"/>
  <c r="H31"/>
  <c r="H27"/>
  <c r="H23"/>
  <c r="H19"/>
  <c r="P38"/>
  <c r="P34"/>
  <c r="P30"/>
  <c r="P22"/>
  <c r="P18"/>
  <c r="P37"/>
  <c r="P33"/>
  <c r="P21"/>
  <c r="P17"/>
  <c r="P40"/>
  <c r="P32"/>
  <c r="P28"/>
  <c r="P24"/>
  <c r="P20"/>
  <c r="P16"/>
  <c r="P39"/>
  <c r="P35"/>
  <c r="P31"/>
  <c r="P27"/>
  <c r="P23"/>
  <c r="P19"/>
  <c r="Y38"/>
  <c r="Y34"/>
  <c r="Y30"/>
  <c r="Y22"/>
  <c r="Y18"/>
  <c r="Y37"/>
  <c r="Y33"/>
  <c r="Y21"/>
  <c r="Y17"/>
  <c r="Y40"/>
  <c r="Y32"/>
  <c r="Y28"/>
  <c r="Y24"/>
  <c r="Y20"/>
  <c r="Y16"/>
  <c r="Y39"/>
  <c r="Y35"/>
  <c r="Y31"/>
  <c r="Y27"/>
  <c r="Y23"/>
  <c r="Y19"/>
  <c r="AI37"/>
  <c r="AI33"/>
  <c r="AI21"/>
  <c r="AI17"/>
  <c r="AI40"/>
  <c r="AI32"/>
  <c r="AI28"/>
  <c r="AI24"/>
  <c r="AI20"/>
  <c r="AI16"/>
  <c r="AI39"/>
  <c r="AI35"/>
  <c r="AI31"/>
  <c r="AI27"/>
  <c r="AI23"/>
  <c r="AI19"/>
  <c r="AI38"/>
  <c r="AI34"/>
  <c r="AI30"/>
  <c r="AI22"/>
  <c r="AI18"/>
  <c r="AQ38"/>
  <c r="AQ34"/>
  <c r="AQ30"/>
  <c r="AQ22"/>
  <c r="AQ18"/>
  <c r="AQ37"/>
  <c r="AQ33"/>
  <c r="AQ21"/>
  <c r="AQ17"/>
  <c r="AQ40"/>
  <c r="AQ32"/>
  <c r="AQ28"/>
  <c r="AQ24"/>
  <c r="AQ20"/>
  <c r="AQ16"/>
  <c r="AQ39"/>
  <c r="AQ35"/>
  <c r="AQ31"/>
  <c r="AQ27"/>
  <c r="AQ23"/>
  <c r="AQ19"/>
  <c r="N29"/>
  <c r="N36"/>
  <c r="N26"/>
  <c r="N25"/>
  <c r="W26"/>
  <c r="W29"/>
  <c r="W25"/>
  <c r="W36"/>
  <c r="AF26"/>
  <c r="AF29"/>
  <c r="AF25"/>
  <c r="AF36"/>
  <c r="AO26"/>
  <c r="AO29"/>
  <c r="AO25"/>
  <c r="AO36"/>
  <c r="J37"/>
  <c r="J33"/>
  <c r="J21"/>
  <c r="J17"/>
  <c r="J40"/>
  <c r="J32"/>
  <c r="J28"/>
  <c r="J24"/>
  <c r="J20"/>
  <c r="J16"/>
  <c r="J39"/>
  <c r="J35"/>
  <c r="J31"/>
  <c r="J27"/>
  <c r="J23"/>
  <c r="J19"/>
  <c r="J38"/>
  <c r="J34"/>
  <c r="J30"/>
  <c r="J22"/>
  <c r="J18"/>
  <c r="S37"/>
  <c r="S33"/>
  <c r="S21"/>
  <c r="S17"/>
  <c r="S40"/>
  <c r="S32"/>
  <c r="S28"/>
  <c r="S24"/>
  <c r="S20"/>
  <c r="S16"/>
  <c r="S39"/>
  <c r="S35"/>
  <c r="S31"/>
  <c r="S27"/>
  <c r="S23"/>
  <c r="S19"/>
  <c r="S38"/>
  <c r="S34"/>
  <c r="S30"/>
  <c r="S22"/>
  <c r="S18"/>
  <c r="AB40"/>
  <c r="AB32"/>
  <c r="AB28"/>
  <c r="AB24"/>
  <c r="AB20"/>
  <c r="AB16"/>
  <c r="AB39"/>
  <c r="AB35"/>
  <c r="AB31"/>
  <c r="AB27"/>
  <c r="AB23"/>
  <c r="AB19"/>
  <c r="AB38"/>
  <c r="AB34"/>
  <c r="AB30"/>
  <c r="AB22"/>
  <c r="AB18"/>
  <c r="AB37"/>
  <c r="AB33"/>
  <c r="AB21"/>
  <c r="AB17"/>
  <c r="AS37"/>
  <c r="AS33"/>
  <c r="AS21"/>
  <c r="AS17"/>
  <c r="AS40"/>
  <c r="AS32"/>
  <c r="AS28"/>
  <c r="AS24"/>
  <c r="AS20"/>
  <c r="AS16"/>
  <c r="AS39"/>
  <c r="AS35"/>
  <c r="AS31"/>
  <c r="AS27"/>
  <c r="AS23"/>
  <c r="AS19"/>
  <c r="AS38"/>
  <c r="AS34"/>
  <c r="AS30"/>
  <c r="AS22"/>
  <c r="AS18"/>
  <c r="H26"/>
  <c r="H29"/>
  <c r="H25"/>
  <c r="H36"/>
  <c r="P26"/>
  <c r="P29"/>
  <c r="P25"/>
  <c r="P36"/>
  <c r="Y26"/>
  <c r="Y29"/>
  <c r="Y25"/>
  <c r="Y36"/>
  <c r="AI29"/>
  <c r="AI25"/>
  <c r="AI36"/>
  <c r="AI26"/>
  <c r="AQ26"/>
  <c r="AQ29"/>
  <c r="AQ25"/>
  <c r="AQ36"/>
  <c r="L40"/>
  <c r="L32"/>
  <c r="L28"/>
  <c r="L24"/>
  <c r="L20"/>
  <c r="L16"/>
  <c r="L39"/>
  <c r="L35"/>
  <c r="L31"/>
  <c r="L27"/>
  <c r="L23"/>
  <c r="L19"/>
  <c r="L38"/>
  <c r="L34"/>
  <c r="L30"/>
  <c r="L22"/>
  <c r="L18"/>
  <c r="L37"/>
  <c r="L33"/>
  <c r="L21"/>
  <c r="L17"/>
  <c r="U40"/>
  <c r="U32"/>
  <c r="U28"/>
  <c r="U24"/>
  <c r="U20"/>
  <c r="U16"/>
  <c r="U39"/>
  <c r="U35"/>
  <c r="U31"/>
  <c r="U27"/>
  <c r="U23"/>
  <c r="U19"/>
  <c r="U38"/>
  <c r="U34"/>
  <c r="U30"/>
  <c r="U22"/>
  <c r="U18"/>
  <c r="U37"/>
  <c r="U33"/>
  <c r="U21"/>
  <c r="U17"/>
  <c r="AD39"/>
  <c r="AD35"/>
  <c r="AD31"/>
  <c r="AD27"/>
  <c r="AD23"/>
  <c r="AD19"/>
  <c r="AD38"/>
  <c r="AD34"/>
  <c r="AD30"/>
  <c r="AD22"/>
  <c r="AD18"/>
  <c r="AD37"/>
  <c r="AD33"/>
  <c r="AD21"/>
  <c r="AD17"/>
  <c r="AD40"/>
  <c r="AD32"/>
  <c r="AD28"/>
  <c r="AD24"/>
  <c r="AD20"/>
  <c r="AD16"/>
  <c r="AM40"/>
  <c r="AM32"/>
  <c r="AM28"/>
  <c r="AM24"/>
  <c r="AM20"/>
  <c r="AM16"/>
  <c r="AM39"/>
  <c r="AM35"/>
  <c r="AM31"/>
  <c r="AM27"/>
  <c r="AM23"/>
  <c r="AM19"/>
  <c r="AM38"/>
  <c r="AM34"/>
  <c r="AM30"/>
  <c r="AM22"/>
  <c r="AM18"/>
  <c r="AM37"/>
  <c r="AM33"/>
  <c r="AM21"/>
  <c r="AM17"/>
  <c r="J29"/>
  <c r="J25"/>
  <c r="J36"/>
  <c r="J26"/>
  <c r="S29"/>
  <c r="S25"/>
  <c r="S36"/>
  <c r="S26"/>
  <c r="AB36"/>
  <c r="AB26"/>
  <c r="AB29"/>
  <c r="AB25"/>
  <c r="AS29"/>
  <c r="AS25"/>
  <c r="AS36"/>
  <c r="AS26"/>
  <c r="N39"/>
  <c r="N35"/>
  <c r="N31"/>
  <c r="N27"/>
  <c r="N38"/>
  <c r="N34"/>
  <c r="N30"/>
  <c r="N37"/>
  <c r="N33"/>
  <c r="N40"/>
  <c r="N32"/>
  <c r="N28"/>
  <c r="N23"/>
  <c r="N19"/>
  <c r="N22"/>
  <c r="N18"/>
  <c r="N21"/>
  <c r="N17"/>
  <c r="N24"/>
  <c r="N20"/>
  <c r="N16"/>
  <c r="W39"/>
  <c r="W35"/>
  <c r="W31"/>
  <c r="W27"/>
  <c r="W23"/>
  <c r="W19"/>
  <c r="W38"/>
  <c r="W34"/>
  <c r="W30"/>
  <c r="W22"/>
  <c r="W18"/>
  <c r="W37"/>
  <c r="W33"/>
  <c r="W21"/>
  <c r="W17"/>
  <c r="W40"/>
  <c r="W32"/>
  <c r="W28"/>
  <c r="W24"/>
  <c r="W20"/>
  <c r="W16"/>
  <c r="AF38"/>
  <c r="AF34"/>
  <c r="AF30"/>
  <c r="AF22"/>
  <c r="AF18"/>
  <c r="AF37"/>
  <c r="AF33"/>
  <c r="AF21"/>
  <c r="AF17"/>
  <c r="AF40"/>
  <c r="AF32"/>
  <c r="AF28"/>
  <c r="AF24"/>
  <c r="AF20"/>
  <c r="AF16"/>
  <c r="AF39"/>
  <c r="AF35"/>
  <c r="AF31"/>
  <c r="AF27"/>
  <c r="AF23"/>
  <c r="AF19"/>
  <c r="AO39"/>
  <c r="AO35"/>
  <c r="AO31"/>
  <c r="AO27"/>
  <c r="AO23"/>
  <c r="AO19"/>
  <c r="AO38"/>
  <c r="AO34"/>
  <c r="AO30"/>
  <c r="AO22"/>
  <c r="AO18"/>
  <c r="AO37"/>
  <c r="AO33"/>
  <c r="AO21"/>
  <c r="AO17"/>
  <c r="AO40"/>
  <c r="AO32"/>
  <c r="AO28"/>
  <c r="AO24"/>
  <c r="AO20"/>
  <c r="AO16"/>
  <c r="L36"/>
  <c r="L26"/>
  <c r="L29"/>
  <c r="L25"/>
  <c r="U36"/>
  <c r="U26"/>
  <c r="U29"/>
  <c r="U25"/>
  <c r="AD26"/>
  <c r="AD29"/>
  <c r="AD25"/>
  <c r="AD36"/>
  <c r="AM36"/>
  <c r="AM26"/>
  <c r="AM29"/>
  <c r="AM25"/>
  <c r="BL36"/>
  <c r="BM36" s="1"/>
  <c r="BJ40"/>
  <c r="BK40" s="1"/>
  <c r="BJ17"/>
  <c r="BK17" s="1"/>
  <c r="BJ16"/>
  <c r="BK16" s="1"/>
  <c r="BJ20"/>
  <c r="BK20" s="1"/>
  <c r="BL38"/>
  <c r="BM38" s="1"/>
  <c r="BJ22"/>
  <c r="BK22" s="1"/>
  <c r="BL17"/>
  <c r="BM17" s="1"/>
  <c r="BL21"/>
  <c r="BM21" s="1"/>
  <c r="BJ18"/>
  <c r="BK18" s="1"/>
  <c r="BL20"/>
  <c r="BM20" s="1"/>
  <c r="BL35"/>
  <c r="BM35" s="1"/>
  <c r="BL39"/>
  <c r="BM39" s="1"/>
  <c r="BQ26"/>
  <c r="BQ30"/>
  <c r="BQ34"/>
  <c r="BQ25"/>
  <c r="BQ29"/>
  <c r="BQ33"/>
  <c r="BQ24"/>
  <c r="BQ28"/>
  <c r="BQ32"/>
  <c r="BQ23"/>
  <c r="BQ27"/>
  <c r="BQ31"/>
  <c r="EM39" i="2"/>
  <c r="EM31"/>
  <c r="EM27"/>
  <c r="EM23"/>
  <c r="EM19"/>
  <c r="EM15"/>
  <c r="EM38"/>
  <c r="EM34"/>
  <c r="EM30"/>
  <c r="EM26"/>
  <c r="EM22"/>
  <c r="EM18"/>
  <c r="EM37"/>
  <c r="EM33"/>
  <c r="EM29"/>
  <c r="EM21"/>
  <c r="EM17"/>
  <c r="EM36"/>
  <c r="EM32"/>
  <c r="EM20"/>
  <c r="EM16"/>
  <c r="HC37"/>
  <c r="HC33"/>
  <c r="HC29"/>
  <c r="HC21"/>
  <c r="HC17"/>
  <c r="HC36"/>
  <c r="HC32"/>
  <c r="HC20"/>
  <c r="HC16"/>
  <c r="HC39"/>
  <c r="HC31"/>
  <c r="HC27"/>
  <c r="HC23"/>
  <c r="HC19"/>
  <c r="HC15"/>
  <c r="HC38"/>
  <c r="HC34"/>
  <c r="HC30"/>
  <c r="HC26"/>
  <c r="HC22"/>
  <c r="HC18"/>
  <c r="HK39"/>
  <c r="HK37"/>
  <c r="HK33"/>
  <c r="HK29"/>
  <c r="HK21"/>
  <c r="HK17"/>
  <c r="HK36"/>
  <c r="HK32"/>
  <c r="HK20"/>
  <c r="HK16"/>
  <c r="HK31"/>
  <c r="HK27"/>
  <c r="HK23"/>
  <c r="HK19"/>
  <c r="HK15"/>
  <c r="HK38"/>
  <c r="HK34"/>
  <c r="HK30"/>
  <c r="HK26"/>
  <c r="HK22"/>
  <c r="HK18"/>
  <c r="IB37"/>
  <c r="IB33"/>
  <c r="IB29"/>
  <c r="IB21"/>
  <c r="IB17"/>
  <c r="IB36"/>
  <c r="IB32"/>
  <c r="IB20"/>
  <c r="IB16"/>
  <c r="IB39"/>
  <c r="IB31"/>
  <c r="IB27"/>
  <c r="IB23"/>
  <c r="IB19"/>
  <c r="IB15"/>
  <c r="IB38"/>
  <c r="IB34"/>
  <c r="IB30"/>
  <c r="IB26"/>
  <c r="IB22"/>
  <c r="IB18"/>
  <c r="JT36"/>
  <c r="JT32"/>
  <c r="JT20"/>
  <c r="JT16"/>
  <c r="JT39"/>
  <c r="JT31"/>
  <c r="JT27"/>
  <c r="JT23"/>
  <c r="JT19"/>
  <c r="JT15"/>
  <c r="JT38"/>
  <c r="JT34"/>
  <c r="JT30"/>
  <c r="JT26"/>
  <c r="JT22"/>
  <c r="JT18"/>
  <c r="JT37"/>
  <c r="JT33"/>
  <c r="JT29"/>
  <c r="JT21"/>
  <c r="JT17"/>
  <c r="KE37"/>
  <c r="KE33"/>
  <c r="KE29"/>
  <c r="KE21"/>
  <c r="KE17"/>
  <c r="KE36"/>
  <c r="KE32"/>
  <c r="KE20"/>
  <c r="KE16"/>
  <c r="KE39"/>
  <c r="KE31"/>
  <c r="KE27"/>
  <c r="KE23"/>
  <c r="KE19"/>
  <c r="KE15"/>
  <c r="KE38"/>
  <c r="KE34"/>
  <c r="KE30"/>
  <c r="KE26"/>
  <c r="KE22"/>
  <c r="KE18"/>
  <c r="KP37"/>
  <c r="KP33"/>
  <c r="KP29"/>
  <c r="KP21"/>
  <c r="KP17"/>
  <c r="KP36"/>
  <c r="KP32"/>
  <c r="KP20"/>
  <c r="KP16"/>
  <c r="KP39"/>
  <c r="KP31"/>
  <c r="KP27"/>
  <c r="KP23"/>
  <c r="KP19"/>
  <c r="KP15"/>
  <c r="KP38"/>
  <c r="KP34"/>
  <c r="KP30"/>
  <c r="KP26"/>
  <c r="KP22"/>
  <c r="KP18"/>
  <c r="KZ36"/>
  <c r="KZ32"/>
  <c r="KZ20"/>
  <c r="KZ16"/>
  <c r="KZ39"/>
  <c r="KZ31"/>
  <c r="KZ27"/>
  <c r="KZ23"/>
  <c r="KZ19"/>
  <c r="KZ15"/>
  <c r="KZ38"/>
  <c r="KZ34"/>
  <c r="KZ30"/>
  <c r="KZ26"/>
  <c r="KZ22"/>
  <c r="KZ18"/>
  <c r="KZ37"/>
  <c r="KZ33"/>
  <c r="KZ29"/>
  <c r="KZ21"/>
  <c r="KZ17"/>
  <c r="DB28"/>
  <c r="DB24"/>
  <c r="DB35"/>
  <c r="DB25"/>
  <c r="DJ35"/>
  <c r="DJ25"/>
  <c r="DJ28"/>
  <c r="DJ24"/>
  <c r="DZ25"/>
  <c r="DZ28"/>
  <c r="DZ24"/>
  <c r="DZ35"/>
  <c r="EY25"/>
  <c r="EY28"/>
  <c r="EY24"/>
  <c r="EY35"/>
  <c r="GY35"/>
  <c r="GY25"/>
  <c r="GY28"/>
  <c r="GY24"/>
  <c r="HG35"/>
  <c r="HG25"/>
  <c r="HG28"/>
  <c r="HG24"/>
  <c r="HO25"/>
  <c r="HO28"/>
  <c r="HO24"/>
  <c r="HO35"/>
  <c r="HX25"/>
  <c r="HX28"/>
  <c r="HX24"/>
  <c r="HX35"/>
  <c r="JN35"/>
  <c r="JN25"/>
  <c r="JN28"/>
  <c r="JN24"/>
  <c r="JY28"/>
  <c r="JY35"/>
  <c r="JY25"/>
  <c r="JY24"/>
  <c r="KT35"/>
  <c r="KT25"/>
  <c r="KT28"/>
  <c r="KT24"/>
  <c r="DH39"/>
  <c r="DH31"/>
  <c r="DH27"/>
  <c r="DH23"/>
  <c r="DH19"/>
  <c r="DH15"/>
  <c r="DH38"/>
  <c r="DH34"/>
  <c r="DH30"/>
  <c r="DH26"/>
  <c r="DH22"/>
  <c r="DH18"/>
  <c r="DH37"/>
  <c r="DH33"/>
  <c r="DH29"/>
  <c r="DH21"/>
  <c r="DH17"/>
  <c r="DH36"/>
  <c r="DH32"/>
  <c r="DH20"/>
  <c r="DH16"/>
  <c r="EG36"/>
  <c r="EG32"/>
  <c r="EG20"/>
  <c r="EG16"/>
  <c r="EG39"/>
  <c r="EG31"/>
  <c r="EG27"/>
  <c r="EG23"/>
  <c r="EG19"/>
  <c r="EG15"/>
  <c r="EG38"/>
  <c r="EG34"/>
  <c r="EG30"/>
  <c r="EG26"/>
  <c r="EG22"/>
  <c r="EG18"/>
  <c r="EG37"/>
  <c r="EG33"/>
  <c r="EG29"/>
  <c r="EG21"/>
  <c r="EG17"/>
  <c r="FE37"/>
  <c r="FE33"/>
  <c r="FE29"/>
  <c r="FE21"/>
  <c r="FE17"/>
  <c r="FE36"/>
  <c r="FE32"/>
  <c r="FE20"/>
  <c r="FE16"/>
  <c r="FE39"/>
  <c r="FE31"/>
  <c r="FE27"/>
  <c r="FE23"/>
  <c r="FE19"/>
  <c r="FE15"/>
  <c r="FE38"/>
  <c r="FE34"/>
  <c r="FE30"/>
  <c r="FE26"/>
  <c r="FE22"/>
  <c r="FE18"/>
  <c r="HE36"/>
  <c r="HE32"/>
  <c r="HE20"/>
  <c r="HE16"/>
  <c r="HE39"/>
  <c r="HE31"/>
  <c r="HE27"/>
  <c r="HE23"/>
  <c r="HE19"/>
  <c r="HE15"/>
  <c r="HE38"/>
  <c r="HE34"/>
  <c r="HE30"/>
  <c r="HE26"/>
  <c r="HE22"/>
  <c r="HE18"/>
  <c r="HE37"/>
  <c r="HE33"/>
  <c r="HE29"/>
  <c r="HE21"/>
  <c r="HE17"/>
  <c r="HM38"/>
  <c r="HM34"/>
  <c r="HM30"/>
  <c r="HM26"/>
  <c r="HM22"/>
  <c r="HM18"/>
  <c r="HM37"/>
  <c r="HM33"/>
  <c r="HM29"/>
  <c r="HM21"/>
  <c r="HM17"/>
  <c r="HM36"/>
  <c r="HM32"/>
  <c r="HM20"/>
  <c r="HM16"/>
  <c r="HM39"/>
  <c r="HM31"/>
  <c r="HM27"/>
  <c r="HM23"/>
  <c r="HM19"/>
  <c r="HM15"/>
  <c r="HV39"/>
  <c r="HV31"/>
  <c r="HV27"/>
  <c r="HV23"/>
  <c r="HV19"/>
  <c r="HV15"/>
  <c r="HV38"/>
  <c r="HV34"/>
  <c r="HV30"/>
  <c r="HV26"/>
  <c r="HV22"/>
  <c r="HV18"/>
  <c r="HV37"/>
  <c r="HV33"/>
  <c r="HV29"/>
  <c r="HV21"/>
  <c r="HV17"/>
  <c r="HV36"/>
  <c r="HV32"/>
  <c r="HV20"/>
  <c r="HV16"/>
  <c r="ID36"/>
  <c r="ID32"/>
  <c r="ID20"/>
  <c r="ID16"/>
  <c r="ID39"/>
  <c r="ID31"/>
  <c r="ID27"/>
  <c r="ID23"/>
  <c r="ID19"/>
  <c r="ID15"/>
  <c r="ID38"/>
  <c r="ID34"/>
  <c r="ID30"/>
  <c r="ID26"/>
  <c r="ID22"/>
  <c r="ID18"/>
  <c r="ID37"/>
  <c r="ID33"/>
  <c r="ID29"/>
  <c r="ID21"/>
  <c r="ID17"/>
  <c r="JL36"/>
  <c r="JL32"/>
  <c r="JL20"/>
  <c r="JL16"/>
  <c r="JL39"/>
  <c r="JL31"/>
  <c r="JL27"/>
  <c r="JL23"/>
  <c r="JL19"/>
  <c r="JL15"/>
  <c r="JL38"/>
  <c r="JL34"/>
  <c r="JL30"/>
  <c r="JL26"/>
  <c r="JL22"/>
  <c r="JL18"/>
  <c r="JL37"/>
  <c r="JL33"/>
  <c r="JL29"/>
  <c r="JL21"/>
  <c r="JL17"/>
  <c r="JW39"/>
  <c r="JW31"/>
  <c r="JW27"/>
  <c r="JW23"/>
  <c r="JW19"/>
  <c r="JW15"/>
  <c r="JW38"/>
  <c r="JW34"/>
  <c r="JW30"/>
  <c r="JW26"/>
  <c r="JW22"/>
  <c r="JW18"/>
  <c r="JW37"/>
  <c r="JW33"/>
  <c r="JW29"/>
  <c r="JW21"/>
  <c r="JW17"/>
  <c r="JW36"/>
  <c r="JW32"/>
  <c r="JW20"/>
  <c r="JW16"/>
  <c r="KG38"/>
  <c r="KG34"/>
  <c r="KG30"/>
  <c r="KG26"/>
  <c r="KG22"/>
  <c r="KG18"/>
  <c r="KG37"/>
  <c r="KG33"/>
  <c r="KG29"/>
  <c r="KG21"/>
  <c r="KG17"/>
  <c r="KG36"/>
  <c r="KG32"/>
  <c r="KG20"/>
  <c r="KG16"/>
  <c r="KG39"/>
  <c r="KG31"/>
  <c r="KG27"/>
  <c r="KG23"/>
  <c r="KG19"/>
  <c r="KG15"/>
  <c r="KR36"/>
  <c r="KR32"/>
  <c r="KR20"/>
  <c r="KR16"/>
  <c r="KR39"/>
  <c r="KR31"/>
  <c r="KR27"/>
  <c r="KR23"/>
  <c r="KR19"/>
  <c r="KR15"/>
  <c r="KR38"/>
  <c r="KR34"/>
  <c r="KR30"/>
  <c r="KR26"/>
  <c r="KR22"/>
  <c r="KR18"/>
  <c r="KR37"/>
  <c r="KR33"/>
  <c r="KR29"/>
  <c r="KR21"/>
  <c r="KR17"/>
  <c r="LB39"/>
  <c r="LB31"/>
  <c r="LB27"/>
  <c r="LB23"/>
  <c r="LB19"/>
  <c r="LB15"/>
  <c r="LB38"/>
  <c r="LB34"/>
  <c r="LB30"/>
  <c r="LB26"/>
  <c r="LB22"/>
  <c r="LB18"/>
  <c r="LB37"/>
  <c r="LB33"/>
  <c r="LB29"/>
  <c r="LB21"/>
  <c r="LB17"/>
  <c r="LB36"/>
  <c r="LB32"/>
  <c r="LB20"/>
  <c r="LB16"/>
  <c r="DT25"/>
  <c r="DT28"/>
  <c r="DT24"/>
  <c r="DT35"/>
  <c r="HA25"/>
  <c r="HA28"/>
  <c r="HA24"/>
  <c r="HA35"/>
  <c r="HI25"/>
  <c r="HI28"/>
  <c r="HI24"/>
  <c r="HI35"/>
  <c r="HR28"/>
  <c r="HR24"/>
  <c r="HR35"/>
  <c r="HR25"/>
  <c r="JP25"/>
  <c r="JP28"/>
  <c r="JP24"/>
  <c r="JP35"/>
  <c r="KA35"/>
  <c r="KA25"/>
  <c r="KA28"/>
  <c r="KA24"/>
  <c r="KN25"/>
  <c r="KN28"/>
  <c r="KN24"/>
  <c r="KN35"/>
  <c r="KX25"/>
  <c r="KX28"/>
  <c r="KX24"/>
  <c r="KX35"/>
  <c r="DB36"/>
  <c r="DB32"/>
  <c r="DB20"/>
  <c r="DB16"/>
  <c r="DB39"/>
  <c r="DB31"/>
  <c r="DB27"/>
  <c r="DB23"/>
  <c r="DB19"/>
  <c r="DB15"/>
  <c r="DB38"/>
  <c r="DB34"/>
  <c r="DB30"/>
  <c r="DB26"/>
  <c r="DB22"/>
  <c r="DB18"/>
  <c r="DB37"/>
  <c r="DB33"/>
  <c r="DB29"/>
  <c r="DB21"/>
  <c r="DB17"/>
  <c r="DJ39"/>
  <c r="DJ31"/>
  <c r="DJ27"/>
  <c r="DJ38"/>
  <c r="DJ34"/>
  <c r="DJ30"/>
  <c r="DJ26"/>
  <c r="DJ22"/>
  <c r="DJ37"/>
  <c r="DJ33"/>
  <c r="DJ29"/>
  <c r="DJ36"/>
  <c r="DJ32"/>
  <c r="DJ23"/>
  <c r="DJ18"/>
  <c r="DJ21"/>
  <c r="DJ17"/>
  <c r="DJ20"/>
  <c r="DJ16"/>
  <c r="DJ19"/>
  <c r="DJ15"/>
  <c r="DZ37"/>
  <c r="DZ33"/>
  <c r="DZ29"/>
  <c r="DZ21"/>
  <c r="DZ17"/>
  <c r="DZ36"/>
  <c r="DZ32"/>
  <c r="DZ20"/>
  <c r="DZ16"/>
  <c r="DZ39"/>
  <c r="DZ31"/>
  <c r="DZ27"/>
  <c r="DZ23"/>
  <c r="DZ19"/>
  <c r="DZ15"/>
  <c r="DZ38"/>
  <c r="DZ34"/>
  <c r="DZ30"/>
  <c r="DZ26"/>
  <c r="DZ22"/>
  <c r="DZ18"/>
  <c r="EY38"/>
  <c r="EY34"/>
  <c r="EY30"/>
  <c r="EY26"/>
  <c r="EY22"/>
  <c r="EY18"/>
  <c r="EY37"/>
  <c r="EY33"/>
  <c r="EY29"/>
  <c r="EY21"/>
  <c r="EY17"/>
  <c r="EY36"/>
  <c r="EY32"/>
  <c r="EY20"/>
  <c r="EY16"/>
  <c r="EY39"/>
  <c r="EY31"/>
  <c r="EY27"/>
  <c r="EY23"/>
  <c r="EY19"/>
  <c r="EY15"/>
  <c r="GY39"/>
  <c r="GY31"/>
  <c r="GY27"/>
  <c r="GY23"/>
  <c r="GY19"/>
  <c r="GY15"/>
  <c r="GY38"/>
  <c r="GY34"/>
  <c r="GY30"/>
  <c r="GY26"/>
  <c r="GY22"/>
  <c r="GY18"/>
  <c r="GY37"/>
  <c r="GY33"/>
  <c r="GY29"/>
  <c r="GY21"/>
  <c r="GY17"/>
  <c r="GY36"/>
  <c r="GY32"/>
  <c r="GY20"/>
  <c r="GY16"/>
  <c r="HG39"/>
  <c r="HG31"/>
  <c r="HG27"/>
  <c r="HG23"/>
  <c r="HG19"/>
  <c r="HG15"/>
  <c r="HG38"/>
  <c r="HG34"/>
  <c r="HG30"/>
  <c r="HG26"/>
  <c r="HG22"/>
  <c r="HG18"/>
  <c r="HG37"/>
  <c r="HG33"/>
  <c r="HG29"/>
  <c r="HG21"/>
  <c r="HG17"/>
  <c r="HG36"/>
  <c r="HG32"/>
  <c r="HG20"/>
  <c r="HG16"/>
  <c r="HO37"/>
  <c r="HO33"/>
  <c r="HO29"/>
  <c r="HO21"/>
  <c r="HO17"/>
  <c r="HO36"/>
  <c r="HO32"/>
  <c r="HO20"/>
  <c r="HO16"/>
  <c r="HO39"/>
  <c r="HO31"/>
  <c r="HO27"/>
  <c r="HO23"/>
  <c r="HO19"/>
  <c r="HO15"/>
  <c r="HO38"/>
  <c r="HO34"/>
  <c r="HO30"/>
  <c r="HO26"/>
  <c r="HO22"/>
  <c r="HO18"/>
  <c r="HX38"/>
  <c r="HX34"/>
  <c r="HX30"/>
  <c r="HX26"/>
  <c r="HX22"/>
  <c r="HX18"/>
  <c r="HX37"/>
  <c r="HX33"/>
  <c r="HX29"/>
  <c r="HX21"/>
  <c r="HX17"/>
  <c r="HX36"/>
  <c r="HX32"/>
  <c r="HX20"/>
  <c r="HX16"/>
  <c r="HX39"/>
  <c r="HX31"/>
  <c r="HX27"/>
  <c r="HX23"/>
  <c r="HX19"/>
  <c r="HX15"/>
  <c r="JN39"/>
  <c r="JN31"/>
  <c r="JN27"/>
  <c r="JN23"/>
  <c r="JN19"/>
  <c r="JN15"/>
  <c r="JN38"/>
  <c r="JN34"/>
  <c r="JN30"/>
  <c r="JN26"/>
  <c r="JN22"/>
  <c r="JN18"/>
  <c r="JN37"/>
  <c r="JN33"/>
  <c r="JN29"/>
  <c r="JN21"/>
  <c r="JN17"/>
  <c r="JN36"/>
  <c r="JN32"/>
  <c r="JN20"/>
  <c r="JN16"/>
  <c r="JY36"/>
  <c r="JY32"/>
  <c r="JY39"/>
  <c r="JY31"/>
  <c r="JY27"/>
  <c r="JY38"/>
  <c r="JY34"/>
  <c r="JY30"/>
  <c r="JY37"/>
  <c r="JY33"/>
  <c r="JY29"/>
  <c r="JY26"/>
  <c r="JY22"/>
  <c r="JY18"/>
  <c r="JY21"/>
  <c r="JY17"/>
  <c r="JY20"/>
  <c r="JY16"/>
  <c r="JY23"/>
  <c r="JY19"/>
  <c r="JY15"/>
  <c r="KT39"/>
  <c r="KT31"/>
  <c r="KT27"/>
  <c r="KT23"/>
  <c r="KT19"/>
  <c r="KT15"/>
  <c r="KT38"/>
  <c r="KT34"/>
  <c r="KT30"/>
  <c r="KT26"/>
  <c r="KT22"/>
  <c r="KT18"/>
  <c r="KT37"/>
  <c r="KT33"/>
  <c r="KT29"/>
  <c r="KT21"/>
  <c r="KT17"/>
  <c r="KT36"/>
  <c r="KT32"/>
  <c r="KT20"/>
  <c r="KT16"/>
  <c r="EM35"/>
  <c r="EM25"/>
  <c r="EM28"/>
  <c r="EM24"/>
  <c r="HC25"/>
  <c r="HC28"/>
  <c r="HC24"/>
  <c r="HC35"/>
  <c r="HK25"/>
  <c r="HK28"/>
  <c r="HK24"/>
  <c r="HK35"/>
  <c r="IB25"/>
  <c r="IB28"/>
  <c r="IB24"/>
  <c r="IB35"/>
  <c r="JT28"/>
  <c r="JT24"/>
  <c r="JT35"/>
  <c r="JT25"/>
  <c r="KE25"/>
  <c r="KE28"/>
  <c r="KE24"/>
  <c r="KE35"/>
  <c r="KP25"/>
  <c r="KP28"/>
  <c r="KP24"/>
  <c r="KP35"/>
  <c r="KZ28"/>
  <c r="KZ24"/>
  <c r="KZ35"/>
  <c r="KZ25"/>
  <c r="DT38"/>
  <c r="DT34"/>
  <c r="DT30"/>
  <c r="DT26"/>
  <c r="DT22"/>
  <c r="DT18"/>
  <c r="DT37"/>
  <c r="DT33"/>
  <c r="DT29"/>
  <c r="DT21"/>
  <c r="DT17"/>
  <c r="DT36"/>
  <c r="DT32"/>
  <c r="DT20"/>
  <c r="DT16"/>
  <c r="DT39"/>
  <c r="DT31"/>
  <c r="DT27"/>
  <c r="DT23"/>
  <c r="DT19"/>
  <c r="DT15"/>
  <c r="HA38"/>
  <c r="HA34"/>
  <c r="HA30"/>
  <c r="HA26"/>
  <c r="HA22"/>
  <c r="HA18"/>
  <c r="HA37"/>
  <c r="HA33"/>
  <c r="HA29"/>
  <c r="HA21"/>
  <c r="HA17"/>
  <c r="HA36"/>
  <c r="HA32"/>
  <c r="HA20"/>
  <c r="HA16"/>
  <c r="HA39"/>
  <c r="HA31"/>
  <c r="HA27"/>
  <c r="HA23"/>
  <c r="HA19"/>
  <c r="HA15"/>
  <c r="HI38"/>
  <c r="HI34"/>
  <c r="HI30"/>
  <c r="HI26"/>
  <c r="HI22"/>
  <c r="HI18"/>
  <c r="HI37"/>
  <c r="HI33"/>
  <c r="HI29"/>
  <c r="HI21"/>
  <c r="HI17"/>
  <c r="HI36"/>
  <c r="HI32"/>
  <c r="HI20"/>
  <c r="HI16"/>
  <c r="HI39"/>
  <c r="HI31"/>
  <c r="HI27"/>
  <c r="HI23"/>
  <c r="HI19"/>
  <c r="HI15"/>
  <c r="HR36"/>
  <c r="HR32"/>
  <c r="HR20"/>
  <c r="HR16"/>
  <c r="HR39"/>
  <c r="HR31"/>
  <c r="HR27"/>
  <c r="HR23"/>
  <c r="HR19"/>
  <c r="HR15"/>
  <c r="HR38"/>
  <c r="HR34"/>
  <c r="HR30"/>
  <c r="HR26"/>
  <c r="HR22"/>
  <c r="HR18"/>
  <c r="HR37"/>
  <c r="HR33"/>
  <c r="HR29"/>
  <c r="HR21"/>
  <c r="HR17"/>
  <c r="JP38"/>
  <c r="JP34"/>
  <c r="JP30"/>
  <c r="JP26"/>
  <c r="JP22"/>
  <c r="JP18"/>
  <c r="JP37"/>
  <c r="JP33"/>
  <c r="JP29"/>
  <c r="JP21"/>
  <c r="JP17"/>
  <c r="JP36"/>
  <c r="JP32"/>
  <c r="JP20"/>
  <c r="JP16"/>
  <c r="JP39"/>
  <c r="JP31"/>
  <c r="JP27"/>
  <c r="JP23"/>
  <c r="JP19"/>
  <c r="JP15"/>
  <c r="KA39"/>
  <c r="KA31"/>
  <c r="KA27"/>
  <c r="KA23"/>
  <c r="KA19"/>
  <c r="KA15"/>
  <c r="KA38"/>
  <c r="KA34"/>
  <c r="KA30"/>
  <c r="KA26"/>
  <c r="KA22"/>
  <c r="KA18"/>
  <c r="KA37"/>
  <c r="KA33"/>
  <c r="KA29"/>
  <c r="KA21"/>
  <c r="KA17"/>
  <c r="KA36"/>
  <c r="KA32"/>
  <c r="KA20"/>
  <c r="KA16"/>
  <c r="KN38"/>
  <c r="KN34"/>
  <c r="KN30"/>
  <c r="KN26"/>
  <c r="KN22"/>
  <c r="KN18"/>
  <c r="KN37"/>
  <c r="KN33"/>
  <c r="KN29"/>
  <c r="KN21"/>
  <c r="KN17"/>
  <c r="KN36"/>
  <c r="KN32"/>
  <c r="KN20"/>
  <c r="KN16"/>
  <c r="KN39"/>
  <c r="KN31"/>
  <c r="KN27"/>
  <c r="KN23"/>
  <c r="KN19"/>
  <c r="KN15"/>
  <c r="KX37"/>
  <c r="KX33"/>
  <c r="KX29"/>
  <c r="KX21"/>
  <c r="KX17"/>
  <c r="KX36"/>
  <c r="KX32"/>
  <c r="KX20"/>
  <c r="KX16"/>
  <c r="KX39"/>
  <c r="KX31"/>
  <c r="KX27"/>
  <c r="KX23"/>
  <c r="KX19"/>
  <c r="KX15"/>
  <c r="KX38"/>
  <c r="KX34"/>
  <c r="KX30"/>
  <c r="KX26"/>
  <c r="KX22"/>
  <c r="KX18"/>
  <c r="DH35"/>
  <c r="DH25"/>
  <c r="DH28"/>
  <c r="DH24"/>
  <c r="EG28"/>
  <c r="EG24"/>
  <c r="EG35"/>
  <c r="EG25"/>
  <c r="FE25"/>
  <c r="FE28"/>
  <c r="FE24"/>
  <c r="FE35"/>
  <c r="HE28"/>
  <c r="HE24"/>
  <c r="HE35"/>
  <c r="HE25"/>
  <c r="HM25"/>
  <c r="HM28"/>
  <c r="HM24"/>
  <c r="HM35"/>
  <c r="HV35"/>
  <c r="HV25"/>
  <c r="HV28"/>
  <c r="HV24"/>
  <c r="ID28"/>
  <c r="ID24"/>
  <c r="ID35"/>
  <c r="ID25"/>
  <c r="JL28"/>
  <c r="JL24"/>
  <c r="JL35"/>
  <c r="JL25"/>
  <c r="JW35"/>
  <c r="JW25"/>
  <c r="JW28"/>
  <c r="JW24"/>
  <c r="KG25"/>
  <c r="KG28"/>
  <c r="KG24"/>
  <c r="KG35"/>
  <c r="KR28"/>
  <c r="KR24"/>
  <c r="KR35"/>
  <c r="KR25"/>
  <c r="LB35"/>
  <c r="LB25"/>
  <c r="LB28"/>
  <c r="LB24"/>
  <c r="JB36"/>
  <c r="JB32"/>
  <c r="JB20"/>
  <c r="JB16"/>
  <c r="JB39"/>
  <c r="JB31"/>
  <c r="JB27"/>
  <c r="JB23"/>
  <c r="JB19"/>
  <c r="JB15"/>
  <c r="JB38"/>
  <c r="JB34"/>
  <c r="JB30"/>
  <c r="JB26"/>
  <c r="JB22"/>
  <c r="JB18"/>
  <c r="JB37"/>
  <c r="JB33"/>
  <c r="JB29"/>
  <c r="JB21"/>
  <c r="JB17"/>
  <c r="JJ36"/>
  <c r="JJ32"/>
  <c r="JJ20"/>
  <c r="JJ16"/>
  <c r="JJ39"/>
  <c r="JJ31"/>
  <c r="JJ27"/>
  <c r="JJ23"/>
  <c r="JJ19"/>
  <c r="JJ15"/>
  <c r="JJ38"/>
  <c r="JJ34"/>
  <c r="JJ30"/>
  <c r="JJ26"/>
  <c r="JJ22"/>
  <c r="JJ18"/>
  <c r="JJ37"/>
  <c r="JJ33"/>
  <c r="JJ29"/>
  <c r="JJ21"/>
  <c r="JJ17"/>
  <c r="JF25"/>
  <c r="JF28"/>
  <c r="JF24"/>
  <c r="JF35"/>
  <c r="JD39"/>
  <c r="JD31"/>
  <c r="JD27"/>
  <c r="JD23"/>
  <c r="JD19"/>
  <c r="JD15"/>
  <c r="JD38"/>
  <c r="JD34"/>
  <c r="JD30"/>
  <c r="JD26"/>
  <c r="JD22"/>
  <c r="JD18"/>
  <c r="JD37"/>
  <c r="JD33"/>
  <c r="JD29"/>
  <c r="JD21"/>
  <c r="JD17"/>
  <c r="JD36"/>
  <c r="JD32"/>
  <c r="JD20"/>
  <c r="JD16"/>
  <c r="IZ25"/>
  <c r="IZ28"/>
  <c r="IZ24"/>
  <c r="IZ35"/>
  <c r="JH25"/>
  <c r="JH28"/>
  <c r="JH24"/>
  <c r="JH35"/>
  <c r="JF38"/>
  <c r="JF34"/>
  <c r="JF30"/>
  <c r="JF26"/>
  <c r="JF22"/>
  <c r="JF18"/>
  <c r="JF37"/>
  <c r="JF33"/>
  <c r="JF29"/>
  <c r="JF21"/>
  <c r="JF17"/>
  <c r="JF36"/>
  <c r="JF32"/>
  <c r="JF20"/>
  <c r="JF16"/>
  <c r="JF39"/>
  <c r="JF31"/>
  <c r="JF27"/>
  <c r="JF23"/>
  <c r="JF19"/>
  <c r="JF15"/>
  <c r="JB28"/>
  <c r="JB24"/>
  <c r="JB35"/>
  <c r="JB25"/>
  <c r="JJ28"/>
  <c r="JJ24"/>
  <c r="JJ35"/>
  <c r="JJ25"/>
  <c r="IZ37"/>
  <c r="IZ33"/>
  <c r="IZ29"/>
  <c r="IZ21"/>
  <c r="IZ17"/>
  <c r="IZ36"/>
  <c r="IZ32"/>
  <c r="IZ20"/>
  <c r="IZ16"/>
  <c r="IZ39"/>
  <c r="IZ31"/>
  <c r="IZ27"/>
  <c r="IZ23"/>
  <c r="IZ19"/>
  <c r="IZ15"/>
  <c r="IZ38"/>
  <c r="IZ34"/>
  <c r="IZ30"/>
  <c r="IZ26"/>
  <c r="IZ22"/>
  <c r="IZ18"/>
  <c r="JH37"/>
  <c r="JH33"/>
  <c r="JH29"/>
  <c r="JH21"/>
  <c r="JH17"/>
  <c r="JH36"/>
  <c r="JH32"/>
  <c r="JH20"/>
  <c r="JH16"/>
  <c r="JH39"/>
  <c r="JH31"/>
  <c r="JH27"/>
  <c r="JH23"/>
  <c r="JH19"/>
  <c r="JH15"/>
  <c r="JH38"/>
  <c r="JH34"/>
  <c r="JH30"/>
  <c r="JH26"/>
  <c r="JH22"/>
  <c r="JH18"/>
  <c r="JD35"/>
  <c r="JD25"/>
  <c r="JD28"/>
  <c r="JD24"/>
  <c r="IL39"/>
  <c r="IL31"/>
  <c r="IL27"/>
  <c r="IL23"/>
  <c r="IL19"/>
  <c r="IL15"/>
  <c r="IL38"/>
  <c r="IL34"/>
  <c r="IL30"/>
  <c r="IL26"/>
  <c r="IL22"/>
  <c r="IL18"/>
  <c r="IL37"/>
  <c r="IL33"/>
  <c r="IL29"/>
  <c r="IL21"/>
  <c r="IL17"/>
  <c r="IL36"/>
  <c r="IL32"/>
  <c r="IL20"/>
  <c r="IL16"/>
  <c r="IT36"/>
  <c r="IT32"/>
  <c r="IT20"/>
  <c r="IT16"/>
  <c r="IT39"/>
  <c r="IT31"/>
  <c r="IT27"/>
  <c r="IT23"/>
  <c r="IT19"/>
  <c r="IT15"/>
  <c r="IT38"/>
  <c r="IT34"/>
  <c r="IT30"/>
  <c r="IT26"/>
  <c r="IT22"/>
  <c r="IT18"/>
  <c r="IT37"/>
  <c r="IT33"/>
  <c r="IT29"/>
  <c r="IT21"/>
  <c r="IT17"/>
  <c r="IP25"/>
  <c r="IP28"/>
  <c r="IP24"/>
  <c r="IP35"/>
  <c r="IX25"/>
  <c r="IX28"/>
  <c r="IX24"/>
  <c r="IX35"/>
  <c r="IN38"/>
  <c r="IN34"/>
  <c r="IN30"/>
  <c r="IN26"/>
  <c r="IN22"/>
  <c r="IN18"/>
  <c r="IN37"/>
  <c r="IN33"/>
  <c r="IN29"/>
  <c r="IN21"/>
  <c r="IN17"/>
  <c r="IN36"/>
  <c r="IN32"/>
  <c r="IN20"/>
  <c r="IN16"/>
  <c r="IN39"/>
  <c r="IN31"/>
  <c r="IN27"/>
  <c r="IN23"/>
  <c r="IN19"/>
  <c r="IN15"/>
  <c r="IV39"/>
  <c r="IV31"/>
  <c r="IV27"/>
  <c r="IV23"/>
  <c r="IV19"/>
  <c r="IV15"/>
  <c r="IV38"/>
  <c r="IV34"/>
  <c r="IV30"/>
  <c r="IV26"/>
  <c r="IV22"/>
  <c r="IV18"/>
  <c r="IV37"/>
  <c r="IV33"/>
  <c r="IV29"/>
  <c r="IV21"/>
  <c r="IV17"/>
  <c r="IV36"/>
  <c r="IV32"/>
  <c r="IV20"/>
  <c r="IV16"/>
  <c r="IP37"/>
  <c r="IP33"/>
  <c r="IP29"/>
  <c r="IP21"/>
  <c r="IP17"/>
  <c r="IP36"/>
  <c r="IP32"/>
  <c r="IP20"/>
  <c r="IP16"/>
  <c r="IP39"/>
  <c r="IP31"/>
  <c r="IP27"/>
  <c r="IP23"/>
  <c r="IP19"/>
  <c r="IP15"/>
  <c r="IP38"/>
  <c r="IP34"/>
  <c r="IP30"/>
  <c r="IP26"/>
  <c r="IP22"/>
  <c r="IP18"/>
  <c r="IX38"/>
  <c r="IX34"/>
  <c r="IX30"/>
  <c r="IX26"/>
  <c r="IX22"/>
  <c r="IX18"/>
  <c r="IX37"/>
  <c r="IX33"/>
  <c r="IX29"/>
  <c r="IX21"/>
  <c r="IX17"/>
  <c r="IX36"/>
  <c r="IX32"/>
  <c r="IX20"/>
  <c r="IX16"/>
  <c r="IX39"/>
  <c r="IX31"/>
  <c r="IX27"/>
  <c r="IX23"/>
  <c r="IX19"/>
  <c r="IX15"/>
  <c r="IL35"/>
  <c r="IL25"/>
  <c r="IL28"/>
  <c r="IL24"/>
  <c r="IT28"/>
  <c r="IT24"/>
  <c r="IT35"/>
  <c r="IT25"/>
  <c r="IN25"/>
  <c r="IN28"/>
  <c r="IN24"/>
  <c r="IN35"/>
  <c r="IV35"/>
  <c r="IV25"/>
  <c r="IV28"/>
  <c r="IV24"/>
  <c r="FV36"/>
  <c r="FV32"/>
  <c r="FV20"/>
  <c r="FV16"/>
  <c r="FV39"/>
  <c r="FV31"/>
  <c r="FV27"/>
  <c r="FV23"/>
  <c r="FV19"/>
  <c r="FV15"/>
  <c r="FV38"/>
  <c r="FV34"/>
  <c r="FV30"/>
  <c r="FV26"/>
  <c r="FV22"/>
  <c r="FV18"/>
  <c r="FV37"/>
  <c r="FV33"/>
  <c r="FV29"/>
  <c r="FV21"/>
  <c r="FV17"/>
  <c r="FP39"/>
  <c r="FP31"/>
  <c r="FP27"/>
  <c r="FP23"/>
  <c r="FP19"/>
  <c r="FP15"/>
  <c r="FP38"/>
  <c r="FP34"/>
  <c r="FP30"/>
  <c r="FP26"/>
  <c r="FP22"/>
  <c r="FP18"/>
  <c r="FP37"/>
  <c r="FP33"/>
  <c r="FP29"/>
  <c r="FP21"/>
  <c r="FP17"/>
  <c r="FP36"/>
  <c r="FP32"/>
  <c r="FP20"/>
  <c r="FP16"/>
  <c r="FX39"/>
  <c r="FX31"/>
  <c r="FX27"/>
  <c r="FX23"/>
  <c r="FX19"/>
  <c r="FX15"/>
  <c r="FX38"/>
  <c r="FX34"/>
  <c r="FX30"/>
  <c r="FX26"/>
  <c r="FX22"/>
  <c r="FX18"/>
  <c r="FX37"/>
  <c r="FX33"/>
  <c r="FX29"/>
  <c r="FX21"/>
  <c r="FX17"/>
  <c r="FX36"/>
  <c r="FX32"/>
  <c r="FX20"/>
  <c r="FX16"/>
  <c r="FL25"/>
  <c r="FL28"/>
  <c r="FL24"/>
  <c r="FL35"/>
  <c r="FT25"/>
  <c r="FT28"/>
  <c r="FT24"/>
  <c r="FT35"/>
  <c r="GB25"/>
  <c r="GB28"/>
  <c r="GB24"/>
  <c r="GB35"/>
  <c r="GJ35"/>
  <c r="GJ25"/>
  <c r="GJ28"/>
  <c r="GJ24"/>
  <c r="FR38"/>
  <c r="FR34"/>
  <c r="FR30"/>
  <c r="FR26"/>
  <c r="FR22"/>
  <c r="FR18"/>
  <c r="FR37"/>
  <c r="FR33"/>
  <c r="FR29"/>
  <c r="FR21"/>
  <c r="FR17"/>
  <c r="FR36"/>
  <c r="FR32"/>
  <c r="FR20"/>
  <c r="FR16"/>
  <c r="FR39"/>
  <c r="FR31"/>
  <c r="FR27"/>
  <c r="FR23"/>
  <c r="FR19"/>
  <c r="FR15"/>
  <c r="GH36"/>
  <c r="GH32"/>
  <c r="GH20"/>
  <c r="GH16"/>
  <c r="GH39"/>
  <c r="GH31"/>
  <c r="GH27"/>
  <c r="GH23"/>
  <c r="GH19"/>
  <c r="GH15"/>
  <c r="GH38"/>
  <c r="GH34"/>
  <c r="GH30"/>
  <c r="GH26"/>
  <c r="GH22"/>
  <c r="GH18"/>
  <c r="GH37"/>
  <c r="GH33"/>
  <c r="GH29"/>
  <c r="GH21"/>
  <c r="GH17"/>
  <c r="FN28"/>
  <c r="FN24"/>
  <c r="FN35"/>
  <c r="FN25"/>
  <c r="FV28"/>
  <c r="FV24"/>
  <c r="FV35"/>
  <c r="FV25"/>
  <c r="GD25"/>
  <c r="GD28"/>
  <c r="GD24"/>
  <c r="GD35"/>
  <c r="FT37"/>
  <c r="FT33"/>
  <c r="FT29"/>
  <c r="FT21"/>
  <c r="FT17"/>
  <c r="FT36"/>
  <c r="FT32"/>
  <c r="FT20"/>
  <c r="FT16"/>
  <c r="FT39"/>
  <c r="FT31"/>
  <c r="FT27"/>
  <c r="FT23"/>
  <c r="FT19"/>
  <c r="FT15"/>
  <c r="FT38"/>
  <c r="FT34"/>
  <c r="FT30"/>
  <c r="FT26"/>
  <c r="FT22"/>
  <c r="FT18"/>
  <c r="GB38"/>
  <c r="GB34"/>
  <c r="GB30"/>
  <c r="GB26"/>
  <c r="GB22"/>
  <c r="GB18"/>
  <c r="GB37"/>
  <c r="GB33"/>
  <c r="GB29"/>
  <c r="GB21"/>
  <c r="GB17"/>
  <c r="GB36"/>
  <c r="GB32"/>
  <c r="GB20"/>
  <c r="GB16"/>
  <c r="GB39"/>
  <c r="GB31"/>
  <c r="GB27"/>
  <c r="GB23"/>
  <c r="GB19"/>
  <c r="GB15"/>
  <c r="GJ39"/>
  <c r="GJ31"/>
  <c r="GJ27"/>
  <c r="GJ23"/>
  <c r="GJ19"/>
  <c r="GJ15"/>
  <c r="GJ38"/>
  <c r="GJ34"/>
  <c r="GJ30"/>
  <c r="GJ26"/>
  <c r="GJ22"/>
  <c r="GJ18"/>
  <c r="GJ37"/>
  <c r="GJ33"/>
  <c r="GJ29"/>
  <c r="GJ21"/>
  <c r="GJ17"/>
  <c r="GJ36"/>
  <c r="GJ32"/>
  <c r="GJ20"/>
  <c r="GJ16"/>
  <c r="FP35"/>
  <c r="FP25"/>
  <c r="FP28"/>
  <c r="FP24"/>
  <c r="FX35"/>
  <c r="FX25"/>
  <c r="FX28"/>
  <c r="FX24"/>
  <c r="FL37"/>
  <c r="FL33"/>
  <c r="FL29"/>
  <c r="FL21"/>
  <c r="FL17"/>
  <c r="FL36"/>
  <c r="FL32"/>
  <c r="FL20"/>
  <c r="FL16"/>
  <c r="FL39"/>
  <c r="FL31"/>
  <c r="FL27"/>
  <c r="FL23"/>
  <c r="FL19"/>
  <c r="FL15"/>
  <c r="FL38"/>
  <c r="FL34"/>
  <c r="FL30"/>
  <c r="FL26"/>
  <c r="FL22"/>
  <c r="FL18"/>
  <c r="FN36"/>
  <c r="FN32"/>
  <c r="FN20"/>
  <c r="FN16"/>
  <c r="FN39"/>
  <c r="FN31"/>
  <c r="FN27"/>
  <c r="FN23"/>
  <c r="FN19"/>
  <c r="FN15"/>
  <c r="FN38"/>
  <c r="FN34"/>
  <c r="FN30"/>
  <c r="FN26"/>
  <c r="FN22"/>
  <c r="FN18"/>
  <c r="FN37"/>
  <c r="FN33"/>
  <c r="FN29"/>
  <c r="FN21"/>
  <c r="FN17"/>
  <c r="GD37"/>
  <c r="GD33"/>
  <c r="GD29"/>
  <c r="GD21"/>
  <c r="GD17"/>
  <c r="GD36"/>
  <c r="GD32"/>
  <c r="GD20"/>
  <c r="GD16"/>
  <c r="GD39"/>
  <c r="GD31"/>
  <c r="GD27"/>
  <c r="GD23"/>
  <c r="GD19"/>
  <c r="GD15"/>
  <c r="GD38"/>
  <c r="GD34"/>
  <c r="GD30"/>
  <c r="GD26"/>
  <c r="GD22"/>
  <c r="GD18"/>
  <c r="FR25"/>
  <c r="FR28"/>
  <c r="FR24"/>
  <c r="FR35"/>
  <c r="GH28"/>
  <c r="GH24"/>
  <c r="GH35"/>
  <c r="GH25"/>
  <c r="LW15"/>
  <c r="BA36"/>
  <c r="BA32"/>
  <c r="BA20"/>
  <c r="BA16"/>
  <c r="BA39"/>
  <c r="BA31"/>
  <c r="BA27"/>
  <c r="BA23"/>
  <c r="BA19"/>
  <c r="BA15"/>
  <c r="BA38"/>
  <c r="BA34"/>
  <c r="BA30"/>
  <c r="BA26"/>
  <c r="BA22"/>
  <c r="BA18"/>
  <c r="BA37"/>
  <c r="BA33"/>
  <c r="BA29"/>
  <c r="BA21"/>
  <c r="BA17"/>
  <c r="BQ36"/>
  <c r="BQ32"/>
  <c r="BQ39"/>
  <c r="BQ31"/>
  <c r="BQ27"/>
  <c r="BQ38"/>
  <c r="BQ34"/>
  <c r="BQ30"/>
  <c r="BQ26"/>
  <c r="BQ37"/>
  <c r="BQ33"/>
  <c r="BQ29"/>
  <c r="BQ20"/>
  <c r="BQ16"/>
  <c r="BQ23"/>
  <c r="BQ19"/>
  <c r="BQ15"/>
  <c r="BQ22"/>
  <c r="BQ18"/>
  <c r="BQ21"/>
  <c r="BQ17"/>
  <c r="BY37"/>
  <c r="BY33"/>
  <c r="BY29"/>
  <c r="BY21"/>
  <c r="BY17"/>
  <c r="BY36"/>
  <c r="BY32"/>
  <c r="BY20"/>
  <c r="BY16"/>
  <c r="BY39"/>
  <c r="BY31"/>
  <c r="BY27"/>
  <c r="BY23"/>
  <c r="BY19"/>
  <c r="BY15"/>
  <c r="BY38"/>
  <c r="BY34"/>
  <c r="BY30"/>
  <c r="BY26"/>
  <c r="BY22"/>
  <c r="BY18"/>
  <c r="CO36"/>
  <c r="CO32"/>
  <c r="CO20"/>
  <c r="CO16"/>
  <c r="CO39"/>
  <c r="CO31"/>
  <c r="CO27"/>
  <c r="CO23"/>
  <c r="CO19"/>
  <c r="CO15"/>
  <c r="CO38"/>
  <c r="CO34"/>
  <c r="CO30"/>
  <c r="CO26"/>
  <c r="CO22"/>
  <c r="CO18"/>
  <c r="CO37"/>
  <c r="CO33"/>
  <c r="CO29"/>
  <c r="CO21"/>
  <c r="CO17"/>
  <c r="CW36"/>
  <c r="CW32"/>
  <c r="CW20"/>
  <c r="CW16"/>
  <c r="CW39"/>
  <c r="CW31"/>
  <c r="CW27"/>
  <c r="CW23"/>
  <c r="CW19"/>
  <c r="CW15"/>
  <c r="CW38"/>
  <c r="CW34"/>
  <c r="CW30"/>
  <c r="CW26"/>
  <c r="CW22"/>
  <c r="CW18"/>
  <c r="CW37"/>
  <c r="CW33"/>
  <c r="CW29"/>
  <c r="CW21"/>
  <c r="CW17"/>
  <c r="BE25"/>
  <c r="BE28"/>
  <c r="BE24"/>
  <c r="BE35"/>
  <c r="BM25"/>
  <c r="BM28"/>
  <c r="BM24"/>
  <c r="BM35"/>
  <c r="CC35"/>
  <c r="CC25"/>
  <c r="CC28"/>
  <c r="CC24"/>
  <c r="CS25"/>
  <c r="CS28"/>
  <c r="CS24"/>
  <c r="CS35"/>
  <c r="BI36"/>
  <c r="BI32"/>
  <c r="BI20"/>
  <c r="BI16"/>
  <c r="BI39"/>
  <c r="BI31"/>
  <c r="BI27"/>
  <c r="BI23"/>
  <c r="BI19"/>
  <c r="BI15"/>
  <c r="BI38"/>
  <c r="BI34"/>
  <c r="BI30"/>
  <c r="BI26"/>
  <c r="BI22"/>
  <c r="BI18"/>
  <c r="BI37"/>
  <c r="BI33"/>
  <c r="BI29"/>
  <c r="BI21"/>
  <c r="BI17"/>
  <c r="BK39"/>
  <c r="BK31"/>
  <c r="BK27"/>
  <c r="BK23"/>
  <c r="BK19"/>
  <c r="BK15"/>
  <c r="BK38"/>
  <c r="BK34"/>
  <c r="BK30"/>
  <c r="BK26"/>
  <c r="BK22"/>
  <c r="BK18"/>
  <c r="BK37"/>
  <c r="BK33"/>
  <c r="BK29"/>
  <c r="BK21"/>
  <c r="BK17"/>
  <c r="BK36"/>
  <c r="BK32"/>
  <c r="BK20"/>
  <c r="BK16"/>
  <c r="BS39"/>
  <c r="BS31"/>
  <c r="BS27"/>
  <c r="BS23"/>
  <c r="BS19"/>
  <c r="BS15"/>
  <c r="BS38"/>
  <c r="BS34"/>
  <c r="BS30"/>
  <c r="BS26"/>
  <c r="BS22"/>
  <c r="BS18"/>
  <c r="BS37"/>
  <c r="BS33"/>
  <c r="BS29"/>
  <c r="BS21"/>
  <c r="BS17"/>
  <c r="BS36"/>
  <c r="BS32"/>
  <c r="BS20"/>
  <c r="BS16"/>
  <c r="CI38"/>
  <c r="CI34"/>
  <c r="CI30"/>
  <c r="CI26"/>
  <c r="CI22"/>
  <c r="CI18"/>
  <c r="CI37"/>
  <c r="CI33"/>
  <c r="CI29"/>
  <c r="CI21"/>
  <c r="CI17"/>
  <c r="CI36"/>
  <c r="CI32"/>
  <c r="CI20"/>
  <c r="CI16"/>
  <c r="CI39"/>
  <c r="CI31"/>
  <c r="CI27"/>
  <c r="CI23"/>
  <c r="CI19"/>
  <c r="CI15"/>
  <c r="CQ39"/>
  <c r="CQ31"/>
  <c r="CQ27"/>
  <c r="CQ23"/>
  <c r="CQ19"/>
  <c r="CQ15"/>
  <c r="CQ38"/>
  <c r="CQ34"/>
  <c r="CQ30"/>
  <c r="CQ26"/>
  <c r="CQ22"/>
  <c r="CQ18"/>
  <c r="CQ37"/>
  <c r="CQ33"/>
  <c r="CQ29"/>
  <c r="CQ21"/>
  <c r="CQ17"/>
  <c r="CQ36"/>
  <c r="CQ32"/>
  <c r="CQ20"/>
  <c r="CQ16"/>
  <c r="CY39"/>
  <c r="CY31"/>
  <c r="CY27"/>
  <c r="CY23"/>
  <c r="CY19"/>
  <c r="CY15"/>
  <c r="CY38"/>
  <c r="CY34"/>
  <c r="CY30"/>
  <c r="CY26"/>
  <c r="CY22"/>
  <c r="CY18"/>
  <c r="CY37"/>
  <c r="CY33"/>
  <c r="CY29"/>
  <c r="CY21"/>
  <c r="CY17"/>
  <c r="CY36"/>
  <c r="CY32"/>
  <c r="CY20"/>
  <c r="CY16"/>
  <c r="BG25"/>
  <c r="BG28"/>
  <c r="BG24"/>
  <c r="BG35"/>
  <c r="BO25"/>
  <c r="BO28"/>
  <c r="BO24"/>
  <c r="BO35"/>
  <c r="BW25"/>
  <c r="BW28"/>
  <c r="BW24"/>
  <c r="BW35"/>
  <c r="CM25"/>
  <c r="CM28"/>
  <c r="CM24"/>
  <c r="CM35"/>
  <c r="CU25"/>
  <c r="CU28"/>
  <c r="CU24"/>
  <c r="CU35"/>
  <c r="BC39"/>
  <c r="BC31"/>
  <c r="BC27"/>
  <c r="BC23"/>
  <c r="BC19"/>
  <c r="BC15"/>
  <c r="BC38"/>
  <c r="BC34"/>
  <c r="BC30"/>
  <c r="BC26"/>
  <c r="BC22"/>
  <c r="BC18"/>
  <c r="BC37"/>
  <c r="BC33"/>
  <c r="BC29"/>
  <c r="BC21"/>
  <c r="BC17"/>
  <c r="BC36"/>
  <c r="BC32"/>
  <c r="BC20"/>
  <c r="BC16"/>
  <c r="CA36"/>
  <c r="CA32"/>
  <c r="CA20"/>
  <c r="CA16"/>
  <c r="CA39"/>
  <c r="CA31"/>
  <c r="CA27"/>
  <c r="CA23"/>
  <c r="CA19"/>
  <c r="CA15"/>
  <c r="CA38"/>
  <c r="CA34"/>
  <c r="CA30"/>
  <c r="CA26"/>
  <c r="CA22"/>
  <c r="CA18"/>
  <c r="CA37"/>
  <c r="CA33"/>
  <c r="CA29"/>
  <c r="CA21"/>
  <c r="CA17"/>
  <c r="BE38"/>
  <c r="BE34"/>
  <c r="BE30"/>
  <c r="BE26"/>
  <c r="BE22"/>
  <c r="BE18"/>
  <c r="BE37"/>
  <c r="BE33"/>
  <c r="BE29"/>
  <c r="BE21"/>
  <c r="BE17"/>
  <c r="BE36"/>
  <c r="BE32"/>
  <c r="BE20"/>
  <c r="BE16"/>
  <c r="BE39"/>
  <c r="BE31"/>
  <c r="BE27"/>
  <c r="BE23"/>
  <c r="BE19"/>
  <c r="BE15"/>
  <c r="BM38"/>
  <c r="BM34"/>
  <c r="BM30"/>
  <c r="BM26"/>
  <c r="BM22"/>
  <c r="BM18"/>
  <c r="BM37"/>
  <c r="BM33"/>
  <c r="BM29"/>
  <c r="BM21"/>
  <c r="BM17"/>
  <c r="BM36"/>
  <c r="BM32"/>
  <c r="BM20"/>
  <c r="BM16"/>
  <c r="BM39"/>
  <c r="BM31"/>
  <c r="BM27"/>
  <c r="BM23"/>
  <c r="BM19"/>
  <c r="BM15"/>
  <c r="CC39"/>
  <c r="CC31"/>
  <c r="CC27"/>
  <c r="CC23"/>
  <c r="CC19"/>
  <c r="CC15"/>
  <c r="CC38"/>
  <c r="CC34"/>
  <c r="CC30"/>
  <c r="CC26"/>
  <c r="CC22"/>
  <c r="CC18"/>
  <c r="CC37"/>
  <c r="CC33"/>
  <c r="CC29"/>
  <c r="CC21"/>
  <c r="CC17"/>
  <c r="CC36"/>
  <c r="CC32"/>
  <c r="CC20"/>
  <c r="CC16"/>
  <c r="CS38"/>
  <c r="CS34"/>
  <c r="CS30"/>
  <c r="CS26"/>
  <c r="CS22"/>
  <c r="CS18"/>
  <c r="CS37"/>
  <c r="CS33"/>
  <c r="CS29"/>
  <c r="CS21"/>
  <c r="CS17"/>
  <c r="CS36"/>
  <c r="CS32"/>
  <c r="CS20"/>
  <c r="CS16"/>
  <c r="CS39"/>
  <c r="CS31"/>
  <c r="CS27"/>
  <c r="CS23"/>
  <c r="CS19"/>
  <c r="CS15"/>
  <c r="BA28"/>
  <c r="BA24"/>
  <c r="BA35"/>
  <c r="BA25"/>
  <c r="BI28"/>
  <c r="BI24"/>
  <c r="BI35"/>
  <c r="BI25"/>
  <c r="BQ28"/>
  <c r="BQ35"/>
  <c r="BQ25"/>
  <c r="BQ24"/>
  <c r="BY25"/>
  <c r="BY28"/>
  <c r="BY24"/>
  <c r="BY35"/>
  <c r="CO28"/>
  <c r="CO24"/>
  <c r="CO35"/>
  <c r="CO25"/>
  <c r="CW28"/>
  <c r="CW24"/>
  <c r="CW35"/>
  <c r="CW25"/>
  <c r="BG37"/>
  <c r="BG33"/>
  <c r="BG29"/>
  <c r="BG21"/>
  <c r="BG17"/>
  <c r="BG36"/>
  <c r="BG32"/>
  <c r="BG20"/>
  <c r="BG16"/>
  <c r="BG39"/>
  <c r="BG31"/>
  <c r="BG27"/>
  <c r="BG23"/>
  <c r="BG19"/>
  <c r="BG15"/>
  <c r="BG38"/>
  <c r="BG34"/>
  <c r="BG30"/>
  <c r="BG26"/>
  <c r="BG22"/>
  <c r="BG18"/>
  <c r="BO37"/>
  <c r="BO33"/>
  <c r="BO29"/>
  <c r="BO21"/>
  <c r="BO17"/>
  <c r="BO36"/>
  <c r="BO32"/>
  <c r="BO20"/>
  <c r="BO16"/>
  <c r="BO39"/>
  <c r="BO31"/>
  <c r="BO27"/>
  <c r="BO23"/>
  <c r="BO19"/>
  <c r="BO15"/>
  <c r="BO38"/>
  <c r="BO34"/>
  <c r="BO30"/>
  <c r="BO26"/>
  <c r="BO22"/>
  <c r="BO18"/>
  <c r="BW38"/>
  <c r="BW34"/>
  <c r="BW30"/>
  <c r="BW26"/>
  <c r="BW22"/>
  <c r="BW18"/>
  <c r="BW37"/>
  <c r="BW33"/>
  <c r="BW29"/>
  <c r="BW21"/>
  <c r="BW17"/>
  <c r="BW36"/>
  <c r="BW32"/>
  <c r="BW20"/>
  <c r="BW16"/>
  <c r="BW39"/>
  <c r="BW31"/>
  <c r="BW27"/>
  <c r="BW23"/>
  <c r="BW19"/>
  <c r="BW15"/>
  <c r="CM37"/>
  <c r="CM33"/>
  <c r="CM29"/>
  <c r="CM21"/>
  <c r="CM17"/>
  <c r="CM36"/>
  <c r="CM32"/>
  <c r="CM20"/>
  <c r="CM16"/>
  <c r="CM39"/>
  <c r="CM31"/>
  <c r="CM27"/>
  <c r="CM23"/>
  <c r="CM19"/>
  <c r="CM15"/>
  <c r="CM38"/>
  <c r="CM34"/>
  <c r="CM30"/>
  <c r="CM26"/>
  <c r="CM22"/>
  <c r="CM18"/>
  <c r="CU37"/>
  <c r="CU33"/>
  <c r="CU29"/>
  <c r="CU21"/>
  <c r="CU17"/>
  <c r="CU36"/>
  <c r="CU32"/>
  <c r="CU20"/>
  <c r="CU16"/>
  <c r="CU39"/>
  <c r="CU31"/>
  <c r="CU27"/>
  <c r="CU23"/>
  <c r="CU19"/>
  <c r="CU15"/>
  <c r="CU38"/>
  <c r="CU34"/>
  <c r="CU30"/>
  <c r="CU26"/>
  <c r="CU22"/>
  <c r="CU18"/>
  <c r="BC35"/>
  <c r="BC25"/>
  <c r="BC28"/>
  <c r="BC24"/>
  <c r="BK35"/>
  <c r="BK25"/>
  <c r="BK28"/>
  <c r="BK24"/>
  <c r="BS35"/>
  <c r="BS25"/>
  <c r="BS28"/>
  <c r="BS24"/>
  <c r="CA28"/>
  <c r="CA24"/>
  <c r="CA35"/>
  <c r="CA25"/>
  <c r="CI25"/>
  <c r="CI28"/>
  <c r="CI24"/>
  <c r="CI35"/>
  <c r="CQ35"/>
  <c r="CQ25"/>
  <c r="CQ28"/>
  <c r="CQ24"/>
  <c r="CY35"/>
  <c r="CY25"/>
  <c r="CY28"/>
  <c r="CY24"/>
  <c r="L36"/>
  <c r="L32"/>
  <c r="L20"/>
  <c r="L16"/>
  <c r="L15"/>
  <c r="L39"/>
  <c r="L31"/>
  <c r="L27"/>
  <c r="L23"/>
  <c r="L19"/>
  <c r="L38"/>
  <c r="L34"/>
  <c r="L30"/>
  <c r="L26"/>
  <c r="L22"/>
  <c r="L18"/>
  <c r="L37"/>
  <c r="L33"/>
  <c r="L29"/>
  <c r="L21"/>
  <c r="L17"/>
  <c r="AJ38"/>
  <c r="AJ34"/>
  <c r="AJ30"/>
  <c r="AJ26"/>
  <c r="AJ22"/>
  <c r="AJ18"/>
  <c r="AJ37"/>
  <c r="AJ33"/>
  <c r="AJ29"/>
  <c r="AJ21"/>
  <c r="AJ17"/>
  <c r="AJ36"/>
  <c r="AJ32"/>
  <c r="AJ20"/>
  <c r="AJ16"/>
  <c r="AJ39"/>
  <c r="AJ31"/>
  <c r="AJ27"/>
  <c r="AJ23"/>
  <c r="AJ19"/>
  <c r="AJ15"/>
  <c r="AD36"/>
  <c r="AD32"/>
  <c r="AD20"/>
  <c r="AD16"/>
  <c r="AD39"/>
  <c r="AD31"/>
  <c r="AD27"/>
  <c r="AD23"/>
  <c r="AD19"/>
  <c r="AD15"/>
  <c r="AD38"/>
  <c r="AD34"/>
  <c r="AD30"/>
  <c r="AD26"/>
  <c r="AD22"/>
  <c r="AD18"/>
  <c r="AD37"/>
  <c r="AD33"/>
  <c r="AD29"/>
  <c r="AD21"/>
  <c r="AD17"/>
  <c r="R25"/>
  <c r="R28"/>
  <c r="R24"/>
  <c r="R35"/>
  <c r="Z25"/>
  <c r="Z28"/>
  <c r="Z24"/>
  <c r="Z35"/>
  <c r="AH35"/>
  <c r="AH25"/>
  <c r="AH28"/>
  <c r="AH24"/>
  <c r="AP35"/>
  <c r="AP25"/>
  <c r="AP28"/>
  <c r="AP24"/>
  <c r="AX35"/>
  <c r="AX25"/>
  <c r="AX28"/>
  <c r="AX24"/>
  <c r="AB37"/>
  <c r="AB33"/>
  <c r="AB29"/>
  <c r="AB21"/>
  <c r="AB17"/>
  <c r="AB36"/>
  <c r="AB32"/>
  <c r="AB20"/>
  <c r="AB16"/>
  <c r="AB39"/>
  <c r="AB31"/>
  <c r="AB27"/>
  <c r="AB23"/>
  <c r="AB19"/>
  <c r="AB15"/>
  <c r="AB38"/>
  <c r="AB34"/>
  <c r="AB30"/>
  <c r="AB26"/>
  <c r="AB22"/>
  <c r="AB18"/>
  <c r="V36"/>
  <c r="V32"/>
  <c r="V39"/>
  <c r="V31"/>
  <c r="V27"/>
  <c r="V38"/>
  <c r="V34"/>
  <c r="V30"/>
  <c r="V37"/>
  <c r="V33"/>
  <c r="V29"/>
  <c r="V26"/>
  <c r="V21"/>
  <c r="V17"/>
  <c r="V20"/>
  <c r="V16"/>
  <c r="V23"/>
  <c r="V19"/>
  <c r="V15"/>
  <c r="V22"/>
  <c r="V18"/>
  <c r="AL37"/>
  <c r="AL33"/>
  <c r="AL29"/>
  <c r="AL21"/>
  <c r="AL17"/>
  <c r="AL36"/>
  <c r="AL32"/>
  <c r="AL20"/>
  <c r="AL16"/>
  <c r="AL39"/>
  <c r="AL31"/>
  <c r="AL27"/>
  <c r="AL23"/>
  <c r="AL19"/>
  <c r="AL15"/>
  <c r="AL38"/>
  <c r="AL34"/>
  <c r="AL30"/>
  <c r="AL26"/>
  <c r="AL22"/>
  <c r="AL18"/>
  <c r="AT37"/>
  <c r="AT33"/>
  <c r="AT29"/>
  <c r="AT21"/>
  <c r="AT17"/>
  <c r="AT36"/>
  <c r="AT32"/>
  <c r="AT20"/>
  <c r="AT16"/>
  <c r="AT39"/>
  <c r="AT31"/>
  <c r="AT27"/>
  <c r="AT23"/>
  <c r="AT19"/>
  <c r="AT15"/>
  <c r="AT38"/>
  <c r="AT34"/>
  <c r="AT30"/>
  <c r="AT26"/>
  <c r="AT22"/>
  <c r="AT18"/>
  <c r="P39"/>
  <c r="P31"/>
  <c r="P27"/>
  <c r="P23"/>
  <c r="P19"/>
  <c r="P15"/>
  <c r="P38"/>
  <c r="P34"/>
  <c r="P30"/>
  <c r="P26"/>
  <c r="P22"/>
  <c r="P18"/>
  <c r="P37"/>
  <c r="P33"/>
  <c r="P29"/>
  <c r="P21"/>
  <c r="P17"/>
  <c r="P36"/>
  <c r="P32"/>
  <c r="P20"/>
  <c r="P16"/>
  <c r="X39"/>
  <c r="X31"/>
  <c r="X27"/>
  <c r="X23"/>
  <c r="X19"/>
  <c r="X15"/>
  <c r="X38"/>
  <c r="X34"/>
  <c r="X30"/>
  <c r="X26"/>
  <c r="X22"/>
  <c r="X18"/>
  <c r="X37"/>
  <c r="X33"/>
  <c r="X29"/>
  <c r="X21"/>
  <c r="X17"/>
  <c r="X36"/>
  <c r="X32"/>
  <c r="X20"/>
  <c r="X16"/>
  <c r="AN36"/>
  <c r="AN32"/>
  <c r="AN20"/>
  <c r="AN16"/>
  <c r="AN39"/>
  <c r="AN31"/>
  <c r="AN27"/>
  <c r="AN23"/>
  <c r="AN19"/>
  <c r="AN15"/>
  <c r="AN38"/>
  <c r="AN34"/>
  <c r="AN30"/>
  <c r="AN26"/>
  <c r="AN22"/>
  <c r="AN18"/>
  <c r="AN37"/>
  <c r="AN33"/>
  <c r="AN29"/>
  <c r="AN21"/>
  <c r="AN17"/>
  <c r="AV36"/>
  <c r="AV32"/>
  <c r="AV20"/>
  <c r="AV16"/>
  <c r="AV39"/>
  <c r="AV31"/>
  <c r="AV27"/>
  <c r="AV23"/>
  <c r="AV19"/>
  <c r="AV15"/>
  <c r="AV38"/>
  <c r="AV34"/>
  <c r="AV30"/>
  <c r="AV26"/>
  <c r="AV22"/>
  <c r="AV18"/>
  <c r="AV37"/>
  <c r="AV33"/>
  <c r="AV29"/>
  <c r="AV21"/>
  <c r="AV17"/>
  <c r="L28"/>
  <c r="L24"/>
  <c r="L35"/>
  <c r="L25"/>
  <c r="AB25"/>
  <c r="AB28"/>
  <c r="AB24"/>
  <c r="AB35"/>
  <c r="AJ25"/>
  <c r="AJ28"/>
  <c r="AJ24"/>
  <c r="AJ35"/>
  <c r="AR25"/>
  <c r="AR28"/>
  <c r="AR24"/>
  <c r="AR35"/>
  <c r="LH11"/>
  <c r="LV11"/>
  <c r="LJ11"/>
  <c r="R38"/>
  <c r="R34"/>
  <c r="R30"/>
  <c r="R26"/>
  <c r="R22"/>
  <c r="R18"/>
  <c r="R37"/>
  <c r="R33"/>
  <c r="R29"/>
  <c r="R21"/>
  <c r="R17"/>
  <c r="R36"/>
  <c r="R32"/>
  <c r="R20"/>
  <c r="R16"/>
  <c r="R39"/>
  <c r="R31"/>
  <c r="R27"/>
  <c r="R23"/>
  <c r="R19"/>
  <c r="R15"/>
  <c r="Z38"/>
  <c r="Z34"/>
  <c r="Z30"/>
  <c r="Z26"/>
  <c r="Z22"/>
  <c r="Z18"/>
  <c r="Z37"/>
  <c r="Z33"/>
  <c r="Z29"/>
  <c r="Z21"/>
  <c r="Z17"/>
  <c r="Z36"/>
  <c r="Z32"/>
  <c r="Z20"/>
  <c r="Z16"/>
  <c r="Z39"/>
  <c r="Z31"/>
  <c r="Z27"/>
  <c r="Z23"/>
  <c r="Z19"/>
  <c r="Z15"/>
  <c r="AH39"/>
  <c r="AH31"/>
  <c r="AH27"/>
  <c r="AH23"/>
  <c r="AH19"/>
  <c r="AH15"/>
  <c r="AH38"/>
  <c r="AH34"/>
  <c r="AH30"/>
  <c r="AH26"/>
  <c r="AH22"/>
  <c r="AH18"/>
  <c r="AH37"/>
  <c r="AH33"/>
  <c r="AH29"/>
  <c r="AH21"/>
  <c r="AH17"/>
  <c r="AH36"/>
  <c r="AH32"/>
  <c r="AH20"/>
  <c r="AH16"/>
  <c r="AP39"/>
  <c r="AP31"/>
  <c r="AP27"/>
  <c r="AP23"/>
  <c r="AP19"/>
  <c r="AP15"/>
  <c r="AP38"/>
  <c r="AP34"/>
  <c r="AP30"/>
  <c r="AP26"/>
  <c r="AP22"/>
  <c r="AP18"/>
  <c r="AP37"/>
  <c r="AP33"/>
  <c r="AP29"/>
  <c r="AP21"/>
  <c r="AP17"/>
  <c r="AP36"/>
  <c r="AP32"/>
  <c r="AP20"/>
  <c r="AP16"/>
  <c r="AX39"/>
  <c r="AX31"/>
  <c r="AX27"/>
  <c r="AX23"/>
  <c r="AX19"/>
  <c r="AX15"/>
  <c r="AX38"/>
  <c r="AX34"/>
  <c r="AX30"/>
  <c r="AX26"/>
  <c r="AX22"/>
  <c r="AX18"/>
  <c r="AX37"/>
  <c r="AX33"/>
  <c r="AX29"/>
  <c r="AX21"/>
  <c r="AX17"/>
  <c r="AX36"/>
  <c r="AX32"/>
  <c r="AX20"/>
  <c r="AX16"/>
  <c r="V28"/>
  <c r="V35"/>
  <c r="V25"/>
  <c r="V24"/>
  <c r="AD28"/>
  <c r="AD24"/>
  <c r="AD35"/>
  <c r="AD25"/>
  <c r="AL25"/>
  <c r="AL28"/>
  <c r="AL24"/>
  <c r="AL35"/>
  <c r="AT25"/>
  <c r="AT28"/>
  <c r="AT24"/>
  <c r="AT35"/>
  <c r="AR38"/>
  <c r="AR34"/>
  <c r="AR30"/>
  <c r="AR26"/>
  <c r="AR22"/>
  <c r="AR18"/>
  <c r="AR37"/>
  <c r="AR33"/>
  <c r="AR29"/>
  <c r="AR21"/>
  <c r="AR17"/>
  <c r="AR36"/>
  <c r="AR32"/>
  <c r="AR20"/>
  <c r="AR16"/>
  <c r="AR39"/>
  <c r="AR31"/>
  <c r="AR27"/>
  <c r="AR23"/>
  <c r="AR19"/>
  <c r="AR15"/>
  <c r="P35"/>
  <c r="P25"/>
  <c r="P28"/>
  <c r="P24"/>
  <c r="X35"/>
  <c r="X25"/>
  <c r="X28"/>
  <c r="X24"/>
  <c r="AN28"/>
  <c r="AN24"/>
  <c r="AN35"/>
  <c r="AN25"/>
  <c r="AV28"/>
  <c r="AV24"/>
  <c r="AV35"/>
  <c r="AV25"/>
  <c r="LT11"/>
  <c r="BP12" i="3"/>
  <c r="BQ16"/>
  <c r="BJ23"/>
  <c r="BK23" s="1"/>
  <c r="BJ24"/>
  <c r="BK24" s="1"/>
  <c r="BJ25"/>
  <c r="BK25" s="1"/>
  <c r="BJ26"/>
  <c r="BK26" s="1"/>
  <c r="BJ27"/>
  <c r="BK27" s="1"/>
  <c r="BJ28"/>
  <c r="BK28" s="1"/>
  <c r="BJ29"/>
  <c r="BK29" s="1"/>
  <c r="BJ30"/>
  <c r="BK30" s="1"/>
  <c r="BJ31"/>
  <c r="BK31" s="1"/>
  <c r="BJ32"/>
  <c r="BK32" s="1"/>
  <c r="BJ33"/>
  <c r="BK33" s="1"/>
  <c r="BJ34"/>
  <c r="BK34" s="1"/>
  <c r="BL37"/>
  <c r="BM37" s="1"/>
  <c r="BJ41"/>
  <c r="BK41" s="1"/>
  <c r="S15" i="5"/>
  <c r="GB15"/>
  <c r="QJ15"/>
  <c r="HM15"/>
  <c r="JJ15"/>
  <c r="ML15"/>
  <c r="NK15"/>
  <c r="QO15"/>
  <c r="KF16"/>
  <c r="LI16"/>
  <c r="LP16"/>
  <c r="IX17"/>
  <c r="KO17"/>
  <c r="MW17"/>
  <c r="NU17"/>
  <c r="OF17"/>
  <c r="LQ12" i="2"/>
  <c r="BT15" i="3"/>
  <c r="BL16"/>
  <c r="BM16" s="1"/>
  <c r="BL19"/>
  <c r="BM19" s="1"/>
  <c r="V14" i="4"/>
  <c r="AA14" s="1"/>
  <c r="V15"/>
  <c r="AC15" s="1"/>
  <c r="KF15" i="5"/>
  <c r="LI15"/>
  <c r="LP15"/>
  <c r="IX16"/>
  <c r="KO16"/>
  <c r="MW16"/>
  <c r="NU16"/>
  <c r="QT16"/>
  <c r="BK17"/>
  <c r="DK17"/>
  <c r="EN17"/>
  <c r="II17"/>
  <c r="PK17"/>
  <c r="QG17"/>
  <c r="BL18" i="3"/>
  <c r="BM18" s="1"/>
  <c r="BL22"/>
  <c r="BM22" s="1"/>
  <c r="BL23"/>
  <c r="BM23" s="1"/>
  <c r="BL24"/>
  <c r="BM24" s="1"/>
  <c r="BL25"/>
  <c r="BM25" s="1"/>
  <c r="BL26"/>
  <c r="BM26" s="1"/>
  <c r="BL27"/>
  <c r="BM27" s="1"/>
  <c r="BL28"/>
  <c r="BM28" s="1"/>
  <c r="BL29"/>
  <c r="BM29" s="1"/>
  <c r="BL30"/>
  <c r="BM30" s="1"/>
  <c r="BL31"/>
  <c r="BM31" s="1"/>
  <c r="BL32"/>
  <c r="BM32" s="1"/>
  <c r="BL33"/>
  <c r="BM33" s="1"/>
  <c r="BL34"/>
  <c r="BM34" s="1"/>
  <c r="BL40"/>
  <c r="EN15" i="5"/>
  <c r="GZ15"/>
  <c r="HZ15"/>
  <c r="II15"/>
  <c r="NF15"/>
  <c r="PK15"/>
  <c r="QG15"/>
  <c r="S16"/>
  <c r="FS16"/>
  <c r="GB16"/>
  <c r="QJ16"/>
  <c r="HM16"/>
  <c r="JJ16"/>
  <c r="ML16"/>
  <c r="NK16"/>
  <c r="GN17"/>
  <c r="IO17"/>
  <c r="KF17"/>
  <c r="LI17"/>
  <c r="LP17"/>
  <c r="Z17" i="4"/>
  <c r="Z22"/>
  <c r="Z26"/>
  <c r="Z30"/>
  <c r="Z34"/>
  <c r="Z38"/>
  <c r="X19"/>
  <c r="X21"/>
  <c r="X23"/>
  <c r="X25"/>
  <c r="X27"/>
  <c r="X29"/>
  <c r="X31"/>
  <c r="X33"/>
  <c r="X35"/>
  <c r="X37"/>
  <c r="X39"/>
  <c r="X41"/>
  <c r="L16"/>
  <c r="Z16"/>
  <c r="Z18"/>
  <c r="Z19"/>
  <c r="Z21"/>
  <c r="Z23"/>
  <c r="Z25"/>
  <c r="Z27"/>
  <c r="Z29"/>
  <c r="Z31"/>
  <c r="Z33"/>
  <c r="Z35"/>
  <c r="Z37"/>
  <c r="Z39"/>
  <c r="Z41"/>
  <c r="J19"/>
  <c r="X20"/>
  <c r="X24"/>
  <c r="X28"/>
  <c r="X32"/>
  <c r="X36"/>
  <c r="X40"/>
  <c r="BQ41" i="3"/>
  <c r="BL41"/>
  <c r="BM41" s="1"/>
  <c r="BQ17"/>
  <c r="BO18"/>
  <c r="BK19"/>
  <c r="BO21"/>
  <c r="BQ18"/>
  <c r="BO19"/>
  <c r="BO20"/>
  <c r="BQ21"/>
  <c r="BO22"/>
  <c r="BO17"/>
  <c r="BO16"/>
  <c r="BQ19"/>
  <c r="BQ20"/>
  <c r="BQ22"/>
  <c r="BO23"/>
  <c r="BO24"/>
  <c r="BO25"/>
  <c r="BO26"/>
  <c r="BO27"/>
  <c r="BO28"/>
  <c r="BO29"/>
  <c r="BO30"/>
  <c r="BO31"/>
  <c r="BO32"/>
  <c r="BO33"/>
  <c r="BO34"/>
  <c r="LL12" i="2"/>
  <c r="GW13"/>
  <c r="LL13"/>
  <c r="MD12"/>
  <c r="AY13"/>
  <c r="OF43" i="5"/>
  <c r="MW43"/>
  <c r="GO12" i="2"/>
  <c r="II12"/>
  <c r="II13"/>
  <c r="FJ14"/>
  <c r="HP14"/>
  <c r="KL14"/>
  <c r="LQ14"/>
  <c r="LO40"/>
  <c r="LP40" s="1"/>
  <c r="AY12"/>
  <c r="EE14"/>
  <c r="GW14"/>
  <c r="II14"/>
  <c r="LL14"/>
  <c r="CF43" i="5"/>
  <c r="KF43"/>
  <c r="ML43"/>
  <c r="NU43"/>
  <c r="GO13" i="2"/>
  <c r="GO14"/>
  <c r="LC14"/>
  <c r="MD14"/>
  <c r="LP43" i="5"/>
  <c r="PK43"/>
  <c r="EN43"/>
  <c r="FS43" s="1"/>
  <c r="BK43"/>
  <c r="GB43"/>
  <c r="LY43"/>
  <c r="NK43"/>
  <c r="HM43"/>
  <c r="IO43"/>
  <c r="LI43"/>
  <c r="PX43"/>
  <c r="S43"/>
  <c r="GN43"/>
  <c r="JJ43"/>
  <c r="NF43"/>
  <c r="OO43"/>
  <c r="OX43"/>
  <c r="DK43"/>
  <c r="II43"/>
  <c r="KT43"/>
  <c r="QG43"/>
  <c r="LN15" i="2"/>
  <c r="GV35"/>
  <c r="GV40"/>
  <c r="GV28"/>
  <c r="GV24"/>
  <c r="GV25"/>
  <c r="LB40"/>
  <c r="ED39"/>
  <c r="ED36"/>
  <c r="ED32"/>
  <c r="ED37"/>
  <c r="ED33"/>
  <c r="ED38"/>
  <c r="ED34"/>
  <c r="ED31"/>
  <c r="ED30"/>
  <c r="ED26"/>
  <c r="ED22"/>
  <c r="ED18"/>
  <c r="ED27"/>
  <c r="ED23"/>
  <c r="ED19"/>
  <c r="ED20"/>
  <c r="ED29"/>
  <c r="ED21"/>
  <c r="ED17"/>
  <c r="GT38"/>
  <c r="GT34"/>
  <c r="GT39"/>
  <c r="GT31"/>
  <c r="GT36"/>
  <c r="GT32"/>
  <c r="GT37"/>
  <c r="GT33"/>
  <c r="GT29"/>
  <c r="GT21"/>
  <c r="GT17"/>
  <c r="GT30"/>
  <c r="GT26"/>
  <c r="GT22"/>
  <c r="GT18"/>
  <c r="GT27"/>
  <c r="GT23"/>
  <c r="GT19"/>
  <c r="GT20"/>
  <c r="GT16"/>
  <c r="H35"/>
  <c r="H40"/>
  <c r="H25"/>
  <c r="H28"/>
  <c r="H24"/>
  <c r="F37"/>
  <c r="F33"/>
  <c r="F38"/>
  <c r="F34"/>
  <c r="F39"/>
  <c r="F36"/>
  <c r="F32"/>
  <c r="F20"/>
  <c r="F29"/>
  <c r="F21"/>
  <c r="F17"/>
  <c r="F30"/>
  <c r="F26"/>
  <c r="F22"/>
  <c r="F18"/>
  <c r="F31"/>
  <c r="F27"/>
  <c r="F23"/>
  <c r="F19"/>
  <c r="AX40"/>
  <c r="GR35"/>
  <c r="GR40"/>
  <c r="GR28"/>
  <c r="GR24"/>
  <c r="GR25"/>
  <c r="KA40"/>
  <c r="LS40"/>
  <c r="H38"/>
  <c r="H34"/>
  <c r="H39"/>
  <c r="H36"/>
  <c r="H32"/>
  <c r="H37"/>
  <c r="H33"/>
  <c r="H29"/>
  <c r="H21"/>
  <c r="H17"/>
  <c r="H30"/>
  <c r="H26"/>
  <c r="H22"/>
  <c r="H18"/>
  <c r="H31"/>
  <c r="H27"/>
  <c r="H23"/>
  <c r="H19"/>
  <c r="H20"/>
  <c r="AF38"/>
  <c r="AF34"/>
  <c r="AF39"/>
  <c r="AF31"/>
  <c r="AF36"/>
  <c r="AF32"/>
  <c r="AF37"/>
  <c r="AF33"/>
  <c r="AF29"/>
  <c r="AF21"/>
  <c r="AF17"/>
  <c r="AF30"/>
  <c r="AF26"/>
  <c r="AF22"/>
  <c r="AF18"/>
  <c r="AF27"/>
  <c r="AF23"/>
  <c r="AF19"/>
  <c r="AF20"/>
  <c r="FG38"/>
  <c r="FG34"/>
  <c r="FG39"/>
  <c r="FG31"/>
  <c r="FG36"/>
  <c r="FG32"/>
  <c r="FG37"/>
  <c r="FG33"/>
  <c r="FG29"/>
  <c r="FG21"/>
  <c r="FG17"/>
  <c r="FG30"/>
  <c r="FG26"/>
  <c r="FG22"/>
  <c r="FG18"/>
  <c r="FG27"/>
  <c r="FG23"/>
  <c r="FG19"/>
  <c r="FG20"/>
  <c r="GN39"/>
  <c r="GN36"/>
  <c r="GN32"/>
  <c r="GN37"/>
  <c r="GN33"/>
  <c r="GN38"/>
  <c r="GN34"/>
  <c r="GN31"/>
  <c r="GN30"/>
  <c r="GN26"/>
  <c r="GN22"/>
  <c r="GN18"/>
  <c r="GN27"/>
  <c r="GN23"/>
  <c r="GN19"/>
  <c r="GN20"/>
  <c r="GN29"/>
  <c r="GN21"/>
  <c r="GN17"/>
  <c r="KK36"/>
  <c r="KK32"/>
  <c r="KK37"/>
  <c r="KK33"/>
  <c r="KK38"/>
  <c r="KK34"/>
  <c r="KK39"/>
  <c r="KK31"/>
  <c r="KK27"/>
  <c r="KK23"/>
  <c r="KK19"/>
  <c r="KK20"/>
  <c r="KK16"/>
  <c r="KK29"/>
  <c r="KK21"/>
  <c r="KK17"/>
  <c r="KK30"/>
  <c r="KK26"/>
  <c r="KK22"/>
  <c r="KK18"/>
  <c r="D40"/>
  <c r="D35"/>
  <c r="D28"/>
  <c r="D24"/>
  <c r="D25"/>
  <c r="T40"/>
  <c r="T35"/>
  <c r="T28"/>
  <c r="T24"/>
  <c r="T25"/>
  <c r="ED35"/>
  <c r="ED40"/>
  <c r="ED28"/>
  <c r="ED24"/>
  <c r="ED25"/>
  <c r="GT35"/>
  <c r="GT40"/>
  <c r="GT25"/>
  <c r="GT28"/>
  <c r="GT24"/>
  <c r="KE40"/>
  <c r="LK39"/>
  <c r="LK35"/>
  <c r="LK37"/>
  <c r="LK33"/>
  <c r="LK27"/>
  <c r="LK28"/>
  <c r="LK20"/>
  <c r="LK16"/>
  <c r="LK31"/>
  <c r="LK21"/>
  <c r="LK17"/>
  <c r="LU37"/>
  <c r="LU33"/>
  <c r="LU39"/>
  <c r="LU35"/>
  <c r="LU31"/>
  <c r="LU30"/>
  <c r="LU19"/>
  <c r="MC38"/>
  <c r="MC34"/>
  <c r="MC39"/>
  <c r="MC35"/>
  <c r="MC31"/>
  <c r="MC40"/>
  <c r="MC36"/>
  <c r="MC32"/>
  <c r="MC37"/>
  <c r="MC33"/>
  <c r="MC29"/>
  <c r="MC25"/>
  <c r="MC21"/>
  <c r="MC17"/>
  <c r="MC30"/>
  <c r="MC26"/>
  <c r="MC22"/>
  <c r="MC18"/>
  <c r="MC27"/>
  <c r="MC23"/>
  <c r="MC19"/>
  <c r="MC28"/>
  <c r="MC24"/>
  <c r="MC20"/>
  <c r="MC16"/>
  <c r="F15"/>
  <c r="LI15"/>
  <c r="H16"/>
  <c r="AF16"/>
  <c r="FG16"/>
  <c r="GN16"/>
  <c r="LU17"/>
  <c r="LK18"/>
  <c r="LI22"/>
  <c r="LW22"/>
  <c r="LI24"/>
  <c r="LW24"/>
  <c r="LI26"/>
  <c r="LW26"/>
  <c r="LI29"/>
  <c r="LW29"/>
  <c r="FE40"/>
  <c r="FG15"/>
  <c r="GT15"/>
  <c r="MC15"/>
  <c r="ED16"/>
  <c r="FI16"/>
  <c r="LI17"/>
  <c r="LN19"/>
  <c r="LW19"/>
  <c r="LU21"/>
  <c r="LK22"/>
  <c r="LU23"/>
  <c r="LK24"/>
  <c r="LU25"/>
  <c r="LK26"/>
  <c r="LI28"/>
  <c r="LU28"/>
  <c r="LK29"/>
  <c r="J39"/>
  <c r="J36"/>
  <c r="J32"/>
  <c r="J37"/>
  <c r="J33"/>
  <c r="J38"/>
  <c r="J34"/>
  <c r="J30"/>
  <c r="J26"/>
  <c r="J22"/>
  <c r="J18"/>
  <c r="J31"/>
  <c r="J27"/>
  <c r="J23"/>
  <c r="J19"/>
  <c r="J20"/>
  <c r="J29"/>
  <c r="J21"/>
  <c r="J17"/>
  <c r="N35"/>
  <c r="N40"/>
  <c r="N28"/>
  <c r="N24"/>
  <c r="N25"/>
  <c r="J15"/>
  <c r="ED15"/>
  <c r="GN15"/>
  <c r="GV15"/>
  <c r="LK15"/>
  <c r="LI16"/>
  <c r="LU16"/>
  <c r="LU18"/>
  <c r="LK19"/>
  <c r="LI21"/>
  <c r="LN23"/>
  <c r="LW23"/>
  <c r="LI25"/>
  <c r="LW25"/>
  <c r="LN27"/>
  <c r="LU27"/>
  <c r="LN30"/>
  <c r="LW30"/>
  <c r="FI39"/>
  <c r="FI36"/>
  <c r="FI32"/>
  <c r="FI37"/>
  <c r="FI33"/>
  <c r="FI38"/>
  <c r="FI34"/>
  <c r="FI31"/>
  <c r="FI30"/>
  <c r="FI26"/>
  <c r="FI22"/>
  <c r="FI18"/>
  <c r="FI27"/>
  <c r="FI23"/>
  <c r="FI19"/>
  <c r="FI20"/>
  <c r="FI29"/>
  <c r="FI21"/>
  <c r="FI17"/>
  <c r="GR37"/>
  <c r="GR33"/>
  <c r="GR38"/>
  <c r="GR34"/>
  <c r="GR39"/>
  <c r="GR36"/>
  <c r="GR32"/>
  <c r="GR20"/>
  <c r="GR16"/>
  <c r="GR29"/>
  <c r="GR21"/>
  <c r="GR17"/>
  <c r="GR30"/>
  <c r="GR26"/>
  <c r="GR22"/>
  <c r="GR18"/>
  <c r="GR31"/>
  <c r="GR27"/>
  <c r="GR23"/>
  <c r="GR19"/>
  <c r="IH39"/>
  <c r="IH36"/>
  <c r="IH32"/>
  <c r="IH37"/>
  <c r="IH33"/>
  <c r="IH38"/>
  <c r="IH34"/>
  <c r="IH31"/>
  <c r="IH30"/>
  <c r="IH26"/>
  <c r="IH22"/>
  <c r="IH18"/>
  <c r="IH27"/>
  <c r="IH23"/>
  <c r="IH19"/>
  <c r="IH20"/>
  <c r="IH16"/>
  <c r="IH29"/>
  <c r="IH21"/>
  <c r="IH17"/>
  <c r="F35"/>
  <c r="F40"/>
  <c r="F28"/>
  <c r="F24"/>
  <c r="F25"/>
  <c r="CY40"/>
  <c r="LW39"/>
  <c r="LW35"/>
  <c r="LW31"/>
  <c r="LW37"/>
  <c r="LW33"/>
  <c r="LW27"/>
  <c r="LW28"/>
  <c r="LW20"/>
  <c r="LW16"/>
  <c r="LW21"/>
  <c r="LW17"/>
  <c r="D36"/>
  <c r="D32"/>
  <c r="D37"/>
  <c r="D33"/>
  <c r="D38"/>
  <c r="D34"/>
  <c r="D39"/>
  <c r="D31"/>
  <c r="D27"/>
  <c r="D23"/>
  <c r="D19"/>
  <c r="D20"/>
  <c r="D29"/>
  <c r="D21"/>
  <c r="D17"/>
  <c r="D30"/>
  <c r="D26"/>
  <c r="D22"/>
  <c r="D18"/>
  <c r="T36"/>
  <c r="T32"/>
  <c r="T37"/>
  <c r="T33"/>
  <c r="T38"/>
  <c r="T34"/>
  <c r="T39"/>
  <c r="T31"/>
  <c r="T27"/>
  <c r="T23"/>
  <c r="T19"/>
  <c r="T20"/>
  <c r="T29"/>
  <c r="T21"/>
  <c r="T17"/>
  <c r="T30"/>
  <c r="T26"/>
  <c r="T22"/>
  <c r="T18"/>
  <c r="AF35"/>
  <c r="AF40"/>
  <c r="AF25"/>
  <c r="AF28"/>
  <c r="AF24"/>
  <c r="FG35"/>
  <c r="FG40"/>
  <c r="FG25"/>
  <c r="FG28"/>
  <c r="FG24"/>
  <c r="GN35"/>
  <c r="GN40"/>
  <c r="GN28"/>
  <c r="GN24"/>
  <c r="GN25"/>
  <c r="HO40"/>
  <c r="JY40"/>
  <c r="KK40"/>
  <c r="KK35"/>
  <c r="KK28"/>
  <c r="KK24"/>
  <c r="KK25"/>
  <c r="LG40"/>
  <c r="LY40"/>
  <c r="LY36"/>
  <c r="LY32"/>
  <c r="LY37"/>
  <c r="LY33"/>
  <c r="LY38"/>
  <c r="LY34"/>
  <c r="LY39"/>
  <c r="LY35"/>
  <c r="LY31"/>
  <c r="LY27"/>
  <c r="LY23"/>
  <c r="LY19"/>
  <c r="LY28"/>
  <c r="LY24"/>
  <c r="LY20"/>
  <c r="LY16"/>
  <c r="LY29"/>
  <c r="LY25"/>
  <c r="LY21"/>
  <c r="LY17"/>
  <c r="LY30"/>
  <c r="LY26"/>
  <c r="LY22"/>
  <c r="LY18"/>
  <c r="N37"/>
  <c r="N33"/>
  <c r="N38"/>
  <c r="N34"/>
  <c r="N39"/>
  <c r="N36"/>
  <c r="N32"/>
  <c r="N20"/>
  <c r="N29"/>
  <c r="N21"/>
  <c r="N17"/>
  <c r="N30"/>
  <c r="N26"/>
  <c r="N22"/>
  <c r="N18"/>
  <c r="N31"/>
  <c r="N27"/>
  <c r="N23"/>
  <c r="N19"/>
  <c r="GV39"/>
  <c r="GV36"/>
  <c r="GV32"/>
  <c r="GV37"/>
  <c r="GV33"/>
  <c r="GV38"/>
  <c r="GV34"/>
  <c r="GV30"/>
  <c r="GV26"/>
  <c r="GV22"/>
  <c r="GV18"/>
  <c r="GV27"/>
  <c r="GV23"/>
  <c r="GV19"/>
  <c r="GV31"/>
  <c r="GV20"/>
  <c r="GV29"/>
  <c r="GV21"/>
  <c r="GV17"/>
  <c r="J35"/>
  <c r="J40"/>
  <c r="J28"/>
  <c r="J24"/>
  <c r="J25"/>
  <c r="FI35"/>
  <c r="FI40"/>
  <c r="FI28"/>
  <c r="FI24"/>
  <c r="FI25"/>
  <c r="IH35"/>
  <c r="IH40"/>
  <c r="IH28"/>
  <c r="IH24"/>
  <c r="IH25"/>
  <c r="LI37"/>
  <c r="LI33"/>
  <c r="LI39"/>
  <c r="LI35"/>
  <c r="LI31"/>
  <c r="LI30"/>
  <c r="LI19"/>
  <c r="MA37"/>
  <c r="MA33"/>
  <c r="MA38"/>
  <c r="MA34"/>
  <c r="MA39"/>
  <c r="MA35"/>
  <c r="MA31"/>
  <c r="MA40"/>
  <c r="MA36"/>
  <c r="MA32"/>
  <c r="MA28"/>
  <c r="MA24"/>
  <c r="MA20"/>
  <c r="MA16"/>
  <c r="MA29"/>
  <c r="MA25"/>
  <c r="MA21"/>
  <c r="MA17"/>
  <c r="MA30"/>
  <c r="MA26"/>
  <c r="MA22"/>
  <c r="MA18"/>
  <c r="MA27"/>
  <c r="MA23"/>
  <c r="MA19"/>
  <c r="T15"/>
  <c r="KK15"/>
  <c r="LY15"/>
  <c r="F16"/>
  <c r="N16"/>
  <c r="LI18"/>
  <c r="LW18"/>
  <c r="LI20"/>
  <c r="LU20"/>
  <c r="LU22"/>
  <c r="LK23"/>
  <c r="LU24"/>
  <c r="LK25"/>
  <c r="LU26"/>
  <c r="LU29"/>
  <c r="LK30"/>
  <c r="LM18"/>
  <c r="LN18" s="1"/>
  <c r="LM22"/>
  <c r="LN22" s="1"/>
  <c r="LI23"/>
  <c r="LM26"/>
  <c r="LN26" s="1"/>
  <c r="LI27"/>
  <c r="LK32"/>
  <c r="LK34"/>
  <c r="LK38"/>
  <c r="LM17"/>
  <c r="LN17" s="1"/>
  <c r="LM21"/>
  <c r="LN21" s="1"/>
  <c r="LM25"/>
  <c r="LN25" s="1"/>
  <c r="LM29"/>
  <c r="LN29" s="1"/>
  <c r="LN33"/>
  <c r="LN35"/>
  <c r="LN37"/>
  <c r="LN39"/>
  <c r="LM16"/>
  <c r="LN16" s="1"/>
  <c r="LM20"/>
  <c r="LN20" s="1"/>
  <c r="LM24"/>
  <c r="LN24" s="1"/>
  <c r="LM28"/>
  <c r="LN28" s="1"/>
  <c r="LN31"/>
  <c r="LU32"/>
  <c r="LU34"/>
  <c r="LU36"/>
  <c r="LU38"/>
  <c r="LU40"/>
  <c r="LN32"/>
  <c r="LW32"/>
  <c r="LI34"/>
  <c r="LW34"/>
  <c r="LN36"/>
  <c r="LW36"/>
  <c r="LI38"/>
  <c r="LW38"/>
  <c r="LN40"/>
  <c r="LW40"/>
  <c r="LI32"/>
  <c r="LI36"/>
  <c r="LI40"/>
  <c r="AZ40" i="3"/>
  <c r="AZ39"/>
  <c r="AZ38"/>
  <c r="AZ37"/>
  <c r="AZ35"/>
  <c r="F41"/>
  <c r="F36"/>
  <c r="W41"/>
  <c r="AF41"/>
  <c r="AO41"/>
  <c r="AX41"/>
  <c r="AX36"/>
  <c r="BF41"/>
  <c r="BF36"/>
  <c r="BR12"/>
  <c r="AV16"/>
  <c r="BD16"/>
  <c r="BS16"/>
  <c r="AV17"/>
  <c r="BD17"/>
  <c r="BS17"/>
  <c r="AV18"/>
  <c r="BD18"/>
  <c r="BS18"/>
  <c r="AV19"/>
  <c r="BD19"/>
  <c r="BS19"/>
  <c r="AV20"/>
  <c r="BD20"/>
  <c r="BS20"/>
  <c r="AV21"/>
  <c r="BD21"/>
  <c r="BS21"/>
  <c r="AV22"/>
  <c r="BD22"/>
  <c r="BS22"/>
  <c r="AV23"/>
  <c r="BD23"/>
  <c r="BS23"/>
  <c r="AV24"/>
  <c r="BD24"/>
  <c r="BS24"/>
  <c r="AV25"/>
  <c r="BD25"/>
  <c r="BS25"/>
  <c r="AV26"/>
  <c r="BD26"/>
  <c r="BS26"/>
  <c r="AV27"/>
  <c r="BD27"/>
  <c r="BS27"/>
  <c r="AV28"/>
  <c r="BD28"/>
  <c r="BS28"/>
  <c r="BS29"/>
  <c r="AV30"/>
  <c r="BD30"/>
  <c r="BS30"/>
  <c r="AV31"/>
  <c r="BD31"/>
  <c r="BS31"/>
  <c r="AV32"/>
  <c r="BD32"/>
  <c r="BS32"/>
  <c r="AV33"/>
  <c r="BD33"/>
  <c r="BS33"/>
  <c r="BO38"/>
  <c r="LM34" i="2"/>
  <c r="LN34" s="1"/>
  <c r="LM38"/>
  <c r="LN38" s="1"/>
  <c r="BB40" i="3"/>
  <c r="BB39"/>
  <c r="BB38"/>
  <c r="BB37"/>
  <c r="BB35"/>
  <c r="P41"/>
  <c r="Y41"/>
  <c r="AI41"/>
  <c r="AQ41"/>
  <c r="AZ41"/>
  <c r="AZ36"/>
  <c r="F16"/>
  <c r="AX16"/>
  <c r="BF16"/>
  <c r="F17"/>
  <c r="AX17"/>
  <c r="BF17"/>
  <c r="F18"/>
  <c r="AX18"/>
  <c r="BF18"/>
  <c r="F19"/>
  <c r="AX19"/>
  <c r="BF19"/>
  <c r="F20"/>
  <c r="AX20"/>
  <c r="BF20"/>
  <c r="F21"/>
  <c r="AX21"/>
  <c r="BF21"/>
  <c r="F22"/>
  <c r="AX22"/>
  <c r="BF22"/>
  <c r="F23"/>
  <c r="AX23"/>
  <c r="BF23"/>
  <c r="F24"/>
  <c r="AX24"/>
  <c r="BF24"/>
  <c r="F25"/>
  <c r="AX25"/>
  <c r="BF25"/>
  <c r="F26"/>
  <c r="AX26"/>
  <c r="BF26"/>
  <c r="F27"/>
  <c r="AX27"/>
  <c r="BF27"/>
  <c r="F28"/>
  <c r="AX28"/>
  <c r="BF28"/>
  <c r="F29"/>
  <c r="AX29"/>
  <c r="BF29"/>
  <c r="F30"/>
  <c r="AX30"/>
  <c r="BF30"/>
  <c r="F31"/>
  <c r="AX31"/>
  <c r="BF31"/>
  <c r="F32"/>
  <c r="AX32"/>
  <c r="BF32"/>
  <c r="F33"/>
  <c r="AX33"/>
  <c r="BF33"/>
  <c r="BO35"/>
  <c r="BO36"/>
  <c r="BQ37"/>
  <c r="BQ38"/>
  <c r="BO39"/>
  <c r="BO40"/>
  <c r="LK36" i="2"/>
  <c r="LK40"/>
  <c r="AV40" i="3"/>
  <c r="AV39"/>
  <c r="AV38"/>
  <c r="AV37"/>
  <c r="AV35"/>
  <c r="BD40"/>
  <c r="BD39"/>
  <c r="BD38"/>
  <c r="BD37"/>
  <c r="BD35"/>
  <c r="S41"/>
  <c r="AB41"/>
  <c r="AK41"/>
  <c r="AS41"/>
  <c r="BB41"/>
  <c r="BB3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BQ35"/>
  <c r="BQ36"/>
  <c r="BS37"/>
  <c r="BS38"/>
  <c r="BQ39"/>
  <c r="BQ40"/>
  <c r="AA15" i="4"/>
  <c r="F40" i="3"/>
  <c r="F39"/>
  <c r="F38"/>
  <c r="F37"/>
  <c r="AX40"/>
  <c r="AX39"/>
  <c r="AX38"/>
  <c r="AX37"/>
  <c r="AX35"/>
  <c r="BF40"/>
  <c r="BF39"/>
  <c r="BF38"/>
  <c r="BF37"/>
  <c r="BF35"/>
  <c r="U41"/>
  <c r="AD41"/>
  <c r="AM41"/>
  <c r="AV41"/>
  <c r="AV36"/>
  <c r="BD41"/>
  <c r="BD36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S34"/>
  <c r="F35"/>
  <c r="BS35"/>
  <c r="BS36"/>
  <c r="BS39"/>
  <c r="BM40"/>
  <c r="BS41"/>
  <c r="JA18" i="5"/>
  <c r="BJ35" i="3"/>
  <c r="BK35" s="1"/>
  <c r="BJ36"/>
  <c r="BK36" s="1"/>
  <c r="BJ37"/>
  <c r="BK37" s="1"/>
  <c r="BJ38"/>
  <c r="BK38" s="1"/>
  <c r="F17" i="4"/>
  <c r="H18"/>
  <c r="X18"/>
  <c r="L20"/>
  <c r="Z20"/>
  <c r="F21"/>
  <c r="H22"/>
  <c r="X22"/>
  <c r="J23"/>
  <c r="L24"/>
  <c r="Z24"/>
  <c r="F25"/>
  <c r="H26"/>
  <c r="X26"/>
  <c r="J27"/>
  <c r="L28"/>
  <c r="Z28"/>
  <c r="F29"/>
  <c r="H30"/>
  <c r="X30"/>
  <c r="J31"/>
  <c r="L32"/>
  <c r="Z32"/>
  <c r="F33"/>
  <c r="H34"/>
  <c r="X34"/>
  <c r="J35"/>
  <c r="L36"/>
  <c r="Z36"/>
  <c r="F37"/>
  <c r="H38"/>
  <c r="J39"/>
  <c r="L40"/>
  <c r="F41"/>
  <c r="N41"/>
  <c r="F42" i="5"/>
  <c r="F41"/>
  <c r="F40"/>
  <c r="F39"/>
  <c r="F36"/>
  <c r="F37"/>
  <c r="F34"/>
  <c r="F33"/>
  <c r="F32"/>
  <c r="F30"/>
  <c r="F35"/>
  <c r="F29"/>
  <c r="F26"/>
  <c r="F25"/>
  <c r="F24"/>
  <c r="F22"/>
  <c r="F21"/>
  <c r="F20"/>
  <c r="F19"/>
  <c r="F18"/>
  <c r="F23"/>
  <c r="N42"/>
  <c r="N40"/>
  <c r="N41"/>
  <c r="N37"/>
  <c r="N36"/>
  <c r="N33"/>
  <c r="N32"/>
  <c r="N30"/>
  <c r="N35"/>
  <c r="N34"/>
  <c r="N39"/>
  <c r="N29"/>
  <c r="N26"/>
  <c r="N25"/>
  <c r="N24"/>
  <c r="N22"/>
  <c r="N21"/>
  <c r="N20"/>
  <c r="N19"/>
  <c r="N18"/>
  <c r="N23"/>
  <c r="AV42"/>
  <c r="AV41"/>
  <c r="AV40"/>
  <c r="AV39"/>
  <c r="AV37"/>
  <c r="AV35"/>
  <c r="AV34"/>
  <c r="AV36"/>
  <c r="AV33"/>
  <c r="AV32"/>
  <c r="AV30"/>
  <c r="AV29"/>
  <c r="AV26"/>
  <c r="AV25"/>
  <c r="AV24"/>
  <c r="AV23"/>
  <c r="AV22"/>
  <c r="AV21"/>
  <c r="AV20"/>
  <c r="AV19"/>
  <c r="BD42"/>
  <c r="BD41"/>
  <c r="BD40"/>
  <c r="BD39"/>
  <c r="BD37"/>
  <c r="BD36"/>
  <c r="BD35"/>
  <c r="BD34"/>
  <c r="BD33"/>
  <c r="BD32"/>
  <c r="BD30"/>
  <c r="BD29"/>
  <c r="BD26"/>
  <c r="BD25"/>
  <c r="BD24"/>
  <c r="BD23"/>
  <c r="BD22"/>
  <c r="BD21"/>
  <c r="BD20"/>
  <c r="BD19"/>
  <c r="DJ42"/>
  <c r="DJ40"/>
  <c r="DJ39"/>
  <c r="DJ41"/>
  <c r="DJ37"/>
  <c r="DJ36"/>
  <c r="DJ35"/>
  <c r="DJ33"/>
  <c r="DJ32"/>
  <c r="DJ30"/>
  <c r="DJ29"/>
  <c r="DJ26"/>
  <c r="DJ34"/>
  <c r="DJ25"/>
  <c r="DJ24"/>
  <c r="DJ22"/>
  <c r="DJ21"/>
  <c r="DJ20"/>
  <c r="DJ19"/>
  <c r="DJ18"/>
  <c r="DJ23"/>
  <c r="FW42"/>
  <c r="FW41"/>
  <c r="FW40"/>
  <c r="FW39"/>
  <c r="FW37"/>
  <c r="FW36"/>
  <c r="FW35"/>
  <c r="FW33"/>
  <c r="FW32"/>
  <c r="FW30"/>
  <c r="FW29"/>
  <c r="FW26"/>
  <c r="FW25"/>
  <c r="FW24"/>
  <c r="FW34"/>
  <c r="FW22"/>
  <c r="FW21"/>
  <c r="FW20"/>
  <c r="FW19"/>
  <c r="FW18"/>
  <c r="FW23"/>
  <c r="GP42"/>
  <c r="GQ42" s="1"/>
  <c r="GP41"/>
  <c r="GQ41" s="1"/>
  <c r="GP40"/>
  <c r="GQ40" s="1"/>
  <c r="GP39"/>
  <c r="GQ39" s="1"/>
  <c r="GP37"/>
  <c r="GQ37" s="1"/>
  <c r="GP36"/>
  <c r="GQ36" s="1"/>
  <c r="GP35"/>
  <c r="GQ35" s="1"/>
  <c r="GP33"/>
  <c r="GQ33" s="1"/>
  <c r="GP32"/>
  <c r="GQ32" s="1"/>
  <c r="GP30"/>
  <c r="GQ30" s="1"/>
  <c r="GP29"/>
  <c r="GQ29" s="1"/>
  <c r="GP34"/>
  <c r="GQ34" s="1"/>
  <c r="GP26"/>
  <c r="GQ26" s="1"/>
  <c r="GP24"/>
  <c r="GQ24" s="1"/>
  <c r="GP23"/>
  <c r="GQ23" s="1"/>
  <c r="GP25"/>
  <c r="GQ25" s="1"/>
  <c r="GP22"/>
  <c r="GQ22" s="1"/>
  <c r="GP21"/>
  <c r="GQ21" s="1"/>
  <c r="GP20"/>
  <c r="GQ20" s="1"/>
  <c r="GP19"/>
  <c r="GQ19" s="1"/>
  <c r="GP18"/>
  <c r="HY42"/>
  <c r="HY41"/>
  <c r="HY40"/>
  <c r="HY39"/>
  <c r="HY37"/>
  <c r="HY36"/>
  <c r="HY35"/>
  <c r="HY34"/>
  <c r="HY33"/>
  <c r="HY32"/>
  <c r="HY30"/>
  <c r="HY29"/>
  <c r="HY26"/>
  <c r="HY25"/>
  <c r="HY24"/>
  <c r="HY23"/>
  <c r="HY22"/>
  <c r="HY21"/>
  <c r="HY20"/>
  <c r="HY19"/>
  <c r="IH42"/>
  <c r="IH41"/>
  <c r="IH40"/>
  <c r="IH39"/>
  <c r="IH37"/>
  <c r="IH36"/>
  <c r="IH35"/>
  <c r="IH33"/>
  <c r="IH32"/>
  <c r="IH30"/>
  <c r="IH29"/>
  <c r="IH34"/>
  <c r="IH26"/>
  <c r="IH25"/>
  <c r="IH24"/>
  <c r="IH23"/>
  <c r="IH22"/>
  <c r="IH21"/>
  <c r="IH20"/>
  <c r="IH19"/>
  <c r="IH18"/>
  <c r="LB42"/>
  <c r="LB40"/>
  <c r="LB39"/>
  <c r="LB37"/>
  <c r="LB36"/>
  <c r="LB41"/>
  <c r="LB35"/>
  <c r="LB34"/>
  <c r="LB33"/>
  <c r="LB32"/>
  <c r="LB30"/>
  <c r="LB29"/>
  <c r="LB26"/>
  <c r="LB25"/>
  <c r="LB24"/>
  <c r="LB23"/>
  <c r="LB22"/>
  <c r="LB21"/>
  <c r="LB20"/>
  <c r="LB19"/>
  <c r="LB18"/>
  <c r="MK42"/>
  <c r="MK41"/>
  <c r="MK39"/>
  <c r="MK40"/>
  <c r="MK37"/>
  <c r="MK36"/>
  <c r="MK35"/>
  <c r="MK34"/>
  <c r="MK32"/>
  <c r="MK29"/>
  <c r="MK30"/>
  <c r="MK33"/>
  <c r="MK26"/>
  <c r="MK24"/>
  <c r="MK23"/>
  <c r="MK25"/>
  <c r="MK22"/>
  <c r="MK21"/>
  <c r="MK20"/>
  <c r="MK19"/>
  <c r="MK18"/>
  <c r="NC42"/>
  <c r="NC41"/>
  <c r="NC40"/>
  <c r="NC39"/>
  <c r="NC37"/>
  <c r="NC36"/>
  <c r="NC35"/>
  <c r="NC34"/>
  <c r="NC33"/>
  <c r="NC32"/>
  <c r="NC30"/>
  <c r="NC29"/>
  <c r="NC26"/>
  <c r="NC25"/>
  <c r="NC24"/>
  <c r="NC23"/>
  <c r="NC22"/>
  <c r="NC21"/>
  <c r="NC20"/>
  <c r="NC19"/>
  <c r="NC18"/>
  <c r="NN42"/>
  <c r="NN41"/>
  <c r="NN40"/>
  <c r="NN39"/>
  <c r="NN37"/>
  <c r="NN36"/>
  <c r="NN34"/>
  <c r="NN35"/>
  <c r="NN33"/>
  <c r="NN32"/>
  <c r="NN30"/>
  <c r="NN29"/>
  <c r="NN26"/>
  <c r="NN25"/>
  <c r="NN24"/>
  <c r="NN23"/>
  <c r="NN22"/>
  <c r="NN21"/>
  <c r="NN20"/>
  <c r="NN19"/>
  <c r="NN18"/>
  <c r="OE42"/>
  <c r="OE41"/>
  <c r="OE40"/>
  <c r="OE39"/>
  <c r="OE37"/>
  <c r="OE36"/>
  <c r="OE35"/>
  <c r="OE34"/>
  <c r="OE33"/>
  <c r="OE32"/>
  <c r="OE30"/>
  <c r="OE29"/>
  <c r="OE26"/>
  <c r="OE25"/>
  <c r="OE24"/>
  <c r="OE23"/>
  <c r="OE22"/>
  <c r="OE21"/>
  <c r="OE20"/>
  <c r="OE19"/>
  <c r="OE18"/>
  <c r="ON42"/>
  <c r="ON41"/>
  <c r="ON40"/>
  <c r="ON39"/>
  <c r="ON37"/>
  <c r="ON35"/>
  <c r="ON33"/>
  <c r="ON32"/>
  <c r="ON30"/>
  <c r="ON36"/>
  <c r="ON26"/>
  <c r="ON29"/>
  <c r="ON34"/>
  <c r="ON25"/>
  <c r="ON24"/>
  <c r="ON23"/>
  <c r="ON22"/>
  <c r="ON21"/>
  <c r="ON20"/>
  <c r="ON19"/>
  <c r="ON18"/>
  <c r="QF42"/>
  <c r="QF41"/>
  <c r="QF40"/>
  <c r="QF39"/>
  <c r="QF36"/>
  <c r="QF37"/>
  <c r="QF32"/>
  <c r="QF30"/>
  <c r="QF29"/>
  <c r="QF34"/>
  <c r="QF35"/>
  <c r="QF33"/>
  <c r="QF26"/>
  <c r="QF25"/>
  <c r="QF24"/>
  <c r="QF23"/>
  <c r="QF22"/>
  <c r="QF21"/>
  <c r="QF20"/>
  <c r="QF19"/>
  <c r="QF18"/>
  <c r="QS42"/>
  <c r="QS39"/>
  <c r="QS37"/>
  <c r="QS36"/>
  <c r="QS35"/>
  <c r="QS34"/>
  <c r="QS33"/>
  <c r="QT33" s="1"/>
  <c r="QS22"/>
  <c r="QS21"/>
  <c r="QS20"/>
  <c r="QS19"/>
  <c r="QS18"/>
  <c r="L38"/>
  <c r="L31"/>
  <c r="L28"/>
  <c r="L27"/>
  <c r="AT38"/>
  <c r="AT31"/>
  <c r="AT27"/>
  <c r="AT28"/>
  <c r="BB38"/>
  <c r="BB31"/>
  <c r="BB28"/>
  <c r="BB27"/>
  <c r="FU38"/>
  <c r="FU31"/>
  <c r="FU28"/>
  <c r="FU27"/>
  <c r="GE38"/>
  <c r="GE28"/>
  <c r="GE31"/>
  <c r="GE27"/>
  <c r="GM38"/>
  <c r="GM31"/>
  <c r="GM27"/>
  <c r="GM28"/>
  <c r="HW38"/>
  <c r="HW31"/>
  <c r="HW27"/>
  <c r="HW28"/>
  <c r="IF38"/>
  <c r="IF31"/>
  <c r="IF28"/>
  <c r="IF27"/>
  <c r="IQ38"/>
  <c r="IQ31"/>
  <c r="IQ27"/>
  <c r="IQ28"/>
  <c r="IZ38"/>
  <c r="JA38" s="1"/>
  <c r="IZ31"/>
  <c r="JA31" s="1"/>
  <c r="IZ28"/>
  <c r="JA28" s="1"/>
  <c r="IZ27"/>
  <c r="JA27" s="1"/>
  <c r="KS38"/>
  <c r="KS31"/>
  <c r="KS28"/>
  <c r="KS27"/>
  <c r="LH38"/>
  <c r="LH31"/>
  <c r="LH27"/>
  <c r="LH28"/>
  <c r="MI38"/>
  <c r="MI31"/>
  <c r="MI28"/>
  <c r="MI27"/>
  <c r="NA38"/>
  <c r="NA31"/>
  <c r="NA28"/>
  <c r="NA27"/>
  <c r="NT38"/>
  <c r="NT31"/>
  <c r="NT27"/>
  <c r="NT28"/>
  <c r="OL38"/>
  <c r="OL31"/>
  <c r="OL28"/>
  <c r="OL27"/>
  <c r="QD38"/>
  <c r="QD31"/>
  <c r="QD28"/>
  <c r="QD27"/>
  <c r="PX17"/>
  <c r="BO37" i="3"/>
  <c r="BS40"/>
  <c r="BO41"/>
  <c r="F16" i="4"/>
  <c r="H17"/>
  <c r="X17"/>
  <c r="J18"/>
  <c r="L19"/>
  <c r="F20"/>
  <c r="H21"/>
  <c r="J22"/>
  <c r="L23"/>
  <c r="F24"/>
  <c r="H25"/>
  <c r="J26"/>
  <c r="L27"/>
  <c r="F28"/>
  <c r="H29"/>
  <c r="J30"/>
  <c r="L31"/>
  <c r="F32"/>
  <c r="H33"/>
  <c r="J34"/>
  <c r="L35"/>
  <c r="F36"/>
  <c r="H37"/>
  <c r="J38"/>
  <c r="L39"/>
  <c r="F40"/>
  <c r="H41"/>
  <c r="P41"/>
  <c r="H42" i="5"/>
  <c r="H41"/>
  <c r="H40"/>
  <c r="H39"/>
  <c r="H37"/>
  <c r="H36"/>
  <c r="H35"/>
  <c r="H34"/>
  <c r="H33"/>
  <c r="H32"/>
  <c r="H30"/>
  <c r="H25"/>
  <c r="H24"/>
  <c r="H29"/>
  <c r="H26"/>
  <c r="H23"/>
  <c r="H22"/>
  <c r="H21"/>
  <c r="H20"/>
  <c r="H19"/>
  <c r="H18"/>
  <c r="AO42"/>
  <c r="AO41"/>
  <c r="AO40"/>
  <c r="AO39"/>
  <c r="AO37"/>
  <c r="AO36"/>
  <c r="AO35"/>
  <c r="AO34"/>
  <c r="AO33"/>
  <c r="AO32"/>
  <c r="AO30"/>
  <c r="AO29"/>
  <c r="AO26"/>
  <c r="AO25"/>
  <c r="AO24"/>
  <c r="AO22"/>
  <c r="AO21"/>
  <c r="AO20"/>
  <c r="AO19"/>
  <c r="AO23"/>
  <c r="AX42"/>
  <c r="AX41"/>
  <c r="AX40"/>
  <c r="AX39"/>
  <c r="AX37"/>
  <c r="AX36"/>
  <c r="AX35"/>
  <c r="AX34"/>
  <c r="AX33"/>
  <c r="AX32"/>
  <c r="AX30"/>
  <c r="AX29"/>
  <c r="AX26"/>
  <c r="AX25"/>
  <c r="AX24"/>
  <c r="AX23"/>
  <c r="AX22"/>
  <c r="AX21"/>
  <c r="AX20"/>
  <c r="AX19"/>
  <c r="AX18"/>
  <c r="BF41"/>
  <c r="BF40"/>
  <c r="BF39"/>
  <c r="BF42"/>
  <c r="BF37"/>
  <c r="BF36"/>
  <c r="BF35"/>
  <c r="BF33"/>
  <c r="BF32"/>
  <c r="BF30"/>
  <c r="BF34"/>
  <c r="BF29"/>
  <c r="BF26"/>
  <c r="BF25"/>
  <c r="BF24"/>
  <c r="BF23"/>
  <c r="BF22"/>
  <c r="BF21"/>
  <c r="BF20"/>
  <c r="BF19"/>
  <c r="BF18"/>
  <c r="FY41"/>
  <c r="FY42"/>
  <c r="FY40"/>
  <c r="FY39"/>
  <c r="FY37"/>
  <c r="FY36"/>
  <c r="FY35"/>
  <c r="FY34"/>
  <c r="FY30"/>
  <c r="FY33"/>
  <c r="FY29"/>
  <c r="FY26"/>
  <c r="FY25"/>
  <c r="FY24"/>
  <c r="FY32"/>
  <c r="FY23"/>
  <c r="FY22"/>
  <c r="FY21"/>
  <c r="FY20"/>
  <c r="FY19"/>
  <c r="FY18"/>
  <c r="GS42"/>
  <c r="GS41"/>
  <c r="GS40"/>
  <c r="GS39"/>
  <c r="GS37"/>
  <c r="GS36"/>
  <c r="GS35"/>
  <c r="GS34"/>
  <c r="GS32"/>
  <c r="GS29"/>
  <c r="GS30"/>
  <c r="GS26"/>
  <c r="GS24"/>
  <c r="GS33"/>
  <c r="GS25"/>
  <c r="GS23"/>
  <c r="GS22"/>
  <c r="GS21"/>
  <c r="GS20"/>
  <c r="GS19"/>
  <c r="GS18"/>
  <c r="IB42"/>
  <c r="IB41"/>
  <c r="IB40"/>
  <c r="IB39"/>
  <c r="IB37"/>
  <c r="IB36"/>
  <c r="IB35"/>
  <c r="IB33"/>
  <c r="IB32"/>
  <c r="IB30"/>
  <c r="IB29"/>
  <c r="IB26"/>
  <c r="IB34"/>
  <c r="IB24"/>
  <c r="IB25"/>
  <c r="IB22"/>
  <c r="IB21"/>
  <c r="IB20"/>
  <c r="IB19"/>
  <c r="IB18"/>
  <c r="IB23"/>
  <c r="IL42"/>
  <c r="IL41"/>
  <c r="IL40"/>
  <c r="IL39"/>
  <c r="IL37"/>
  <c r="IL36"/>
  <c r="IL35"/>
  <c r="IL34"/>
  <c r="IL33"/>
  <c r="IL32"/>
  <c r="IL30"/>
  <c r="IL29"/>
  <c r="IL26"/>
  <c r="IL25"/>
  <c r="IL24"/>
  <c r="IL23"/>
  <c r="IL22"/>
  <c r="IL21"/>
  <c r="IL20"/>
  <c r="IL19"/>
  <c r="KN42"/>
  <c r="KN41"/>
  <c r="KN40"/>
  <c r="KN39"/>
  <c r="KN36"/>
  <c r="KN33"/>
  <c r="KN32"/>
  <c r="KN30"/>
  <c r="KN37"/>
  <c r="KN34"/>
  <c r="KN26"/>
  <c r="KN29"/>
  <c r="KN35"/>
  <c r="KN25"/>
  <c r="KN24"/>
  <c r="KN23"/>
  <c r="KN22"/>
  <c r="KN21"/>
  <c r="KN20"/>
  <c r="KN19"/>
  <c r="KN18"/>
  <c r="LD42"/>
  <c r="LD41"/>
  <c r="LD40"/>
  <c r="LD39"/>
  <c r="LD37"/>
  <c r="LD36"/>
  <c r="LD35"/>
  <c r="LD34"/>
  <c r="LD33"/>
  <c r="LD32"/>
  <c r="LD30"/>
  <c r="LD29"/>
  <c r="LD26"/>
  <c r="LD24"/>
  <c r="LD23"/>
  <c r="LD25"/>
  <c r="LD22"/>
  <c r="LD21"/>
  <c r="LD20"/>
  <c r="LD19"/>
  <c r="LD18"/>
  <c r="MV42"/>
  <c r="MV41"/>
  <c r="MV40"/>
  <c r="MV39"/>
  <c r="MV37"/>
  <c r="MV36"/>
  <c r="MV35"/>
  <c r="MV34"/>
  <c r="MV33"/>
  <c r="MV32"/>
  <c r="MV30"/>
  <c r="MV29"/>
  <c r="MV26"/>
  <c r="MV25"/>
  <c r="MV24"/>
  <c r="MV23"/>
  <c r="MV22"/>
  <c r="MV21"/>
  <c r="MV20"/>
  <c r="MV19"/>
  <c r="MV18"/>
  <c r="NE42"/>
  <c r="NE41"/>
  <c r="NE40"/>
  <c r="NE39"/>
  <c r="NE36"/>
  <c r="NE35"/>
  <c r="NE37"/>
  <c r="NE34"/>
  <c r="NE33"/>
  <c r="NE32"/>
  <c r="NE30"/>
  <c r="NE29"/>
  <c r="NE26"/>
  <c r="NE24"/>
  <c r="NE23"/>
  <c r="NE25"/>
  <c r="NE22"/>
  <c r="NE21"/>
  <c r="NE20"/>
  <c r="NE19"/>
  <c r="NE18"/>
  <c r="NP42"/>
  <c r="NP41"/>
  <c r="NP40"/>
  <c r="NP39"/>
  <c r="NP37"/>
  <c r="NP36"/>
  <c r="NP35"/>
  <c r="NP34"/>
  <c r="NP33"/>
  <c r="NP32"/>
  <c r="NP30"/>
  <c r="NP29"/>
  <c r="NP26"/>
  <c r="NP25"/>
  <c r="NP24"/>
  <c r="NP23"/>
  <c r="NP22"/>
  <c r="NP21"/>
  <c r="NP20"/>
  <c r="NP19"/>
  <c r="NP18"/>
  <c r="OH42"/>
  <c r="OH41"/>
  <c r="OH40"/>
  <c r="OH39"/>
  <c r="OH37"/>
  <c r="OH36"/>
  <c r="OH34"/>
  <c r="OH35"/>
  <c r="OH33"/>
  <c r="OH32"/>
  <c r="OH29"/>
  <c r="OH30"/>
  <c r="OH25"/>
  <c r="OH24"/>
  <c r="OH23"/>
  <c r="OH26"/>
  <c r="OH22"/>
  <c r="OH21"/>
  <c r="OH20"/>
  <c r="OH19"/>
  <c r="OH18"/>
  <c r="OQ42"/>
  <c r="OQ41"/>
  <c r="OQ40"/>
  <c r="OQ39"/>
  <c r="OQ37"/>
  <c r="OQ36"/>
  <c r="OQ34"/>
  <c r="OQ35"/>
  <c r="OQ33"/>
  <c r="OQ32"/>
  <c r="OQ30"/>
  <c r="OQ29"/>
  <c r="OQ26"/>
  <c r="OQ25"/>
  <c r="OQ24"/>
  <c r="OQ23"/>
  <c r="OQ22"/>
  <c r="OQ21"/>
  <c r="OQ20"/>
  <c r="OQ19"/>
  <c r="OQ18"/>
  <c r="PZ42"/>
  <c r="PZ40"/>
  <c r="PZ39"/>
  <c r="PZ41"/>
  <c r="PZ37"/>
  <c r="PZ36"/>
  <c r="PZ35"/>
  <c r="PZ34"/>
  <c r="PZ33"/>
  <c r="PZ30"/>
  <c r="PZ29"/>
  <c r="PZ32"/>
  <c r="PZ26"/>
  <c r="PZ24"/>
  <c r="PZ23"/>
  <c r="PZ25"/>
  <c r="PZ22"/>
  <c r="PZ21"/>
  <c r="PZ20"/>
  <c r="PZ19"/>
  <c r="PZ18"/>
  <c r="F38"/>
  <c r="F31"/>
  <c r="F28"/>
  <c r="F27"/>
  <c r="N31"/>
  <c r="N38"/>
  <c r="N28"/>
  <c r="N27"/>
  <c r="AV38"/>
  <c r="AV31"/>
  <c r="AV28"/>
  <c r="AV27"/>
  <c r="BD38"/>
  <c r="BD31"/>
  <c r="BD28"/>
  <c r="BD27"/>
  <c r="DJ38"/>
  <c r="DJ31"/>
  <c r="DJ28"/>
  <c r="DJ27"/>
  <c r="FW38"/>
  <c r="FW31"/>
  <c r="FW28"/>
  <c r="FW27"/>
  <c r="GP38"/>
  <c r="GQ38" s="1"/>
  <c r="GP31"/>
  <c r="GQ31" s="1"/>
  <c r="GP28"/>
  <c r="GQ28" s="1"/>
  <c r="GP27"/>
  <c r="GQ27" s="1"/>
  <c r="HY38"/>
  <c r="HY31"/>
  <c r="HY28"/>
  <c r="HY27"/>
  <c r="IH38"/>
  <c r="IH31"/>
  <c r="IH28"/>
  <c r="IH27"/>
  <c r="LB38"/>
  <c r="LB31"/>
  <c r="LB28"/>
  <c r="LB27"/>
  <c r="MK38"/>
  <c r="MK31"/>
  <c r="MK27"/>
  <c r="MK28"/>
  <c r="NC38"/>
  <c r="NC31"/>
  <c r="NC28"/>
  <c r="NC27"/>
  <c r="NN38"/>
  <c r="NN31"/>
  <c r="NN28"/>
  <c r="NN27"/>
  <c r="OE38"/>
  <c r="OE31"/>
  <c r="OE28"/>
  <c r="OE27"/>
  <c r="ON38"/>
  <c r="ON31"/>
  <c r="ON28"/>
  <c r="ON27"/>
  <c r="QF38"/>
  <c r="QF31"/>
  <c r="QF28"/>
  <c r="QF27"/>
  <c r="AO18"/>
  <c r="QN18"/>
  <c r="QN19"/>
  <c r="QN20"/>
  <c r="QN21"/>
  <c r="QN22"/>
  <c r="H16" i="4"/>
  <c r="J17"/>
  <c r="L18"/>
  <c r="F19"/>
  <c r="H20"/>
  <c r="J21"/>
  <c r="L22"/>
  <c r="F23"/>
  <c r="H24"/>
  <c r="J25"/>
  <c r="L26"/>
  <c r="F27"/>
  <c r="H28"/>
  <c r="J29"/>
  <c r="L30"/>
  <c r="F31"/>
  <c r="H32"/>
  <c r="J33"/>
  <c r="L34"/>
  <c r="F35"/>
  <c r="J37"/>
  <c r="L38"/>
  <c r="F39"/>
  <c r="H40"/>
  <c r="J41"/>
  <c r="R41"/>
  <c r="J42" i="5"/>
  <c r="J41"/>
  <c r="J40"/>
  <c r="J39"/>
  <c r="J37"/>
  <c r="J36"/>
  <c r="J35"/>
  <c r="J33"/>
  <c r="J32"/>
  <c r="J30"/>
  <c r="J34"/>
  <c r="J29"/>
  <c r="J26"/>
  <c r="J25"/>
  <c r="J24"/>
  <c r="J22"/>
  <c r="J21"/>
  <c r="J20"/>
  <c r="J19"/>
  <c r="J23"/>
  <c r="AR42"/>
  <c r="AR41"/>
  <c r="AR39"/>
  <c r="AR40"/>
  <c r="AR37"/>
  <c r="AR33"/>
  <c r="AR32"/>
  <c r="AR30"/>
  <c r="AR35"/>
  <c r="AR34"/>
  <c r="AR36"/>
  <c r="AR29"/>
  <c r="AR26"/>
  <c r="AR25"/>
  <c r="AR24"/>
  <c r="AR22"/>
  <c r="AR21"/>
  <c r="AR20"/>
  <c r="AR19"/>
  <c r="AR18"/>
  <c r="AR23"/>
  <c r="AZ42"/>
  <c r="AZ41"/>
  <c r="AZ40"/>
  <c r="AZ39"/>
  <c r="AZ37"/>
  <c r="AZ36"/>
  <c r="AZ35"/>
  <c r="AZ33"/>
  <c r="AZ32"/>
  <c r="AZ30"/>
  <c r="AZ29"/>
  <c r="AZ26"/>
  <c r="AZ34"/>
  <c r="AZ25"/>
  <c r="AZ24"/>
  <c r="AZ22"/>
  <c r="AZ21"/>
  <c r="AZ20"/>
  <c r="AZ19"/>
  <c r="AZ18"/>
  <c r="AZ23"/>
  <c r="GA42"/>
  <c r="GA41"/>
  <c r="GA40"/>
  <c r="GA39"/>
  <c r="GA37"/>
  <c r="GA36"/>
  <c r="GA35"/>
  <c r="GA34"/>
  <c r="GA33"/>
  <c r="GA32"/>
  <c r="GA30"/>
  <c r="GA29"/>
  <c r="GA26"/>
  <c r="GA25"/>
  <c r="GA24"/>
  <c r="GA23"/>
  <c r="GA22"/>
  <c r="GA21"/>
  <c r="GA20"/>
  <c r="GA19"/>
  <c r="ID42"/>
  <c r="ID41"/>
  <c r="ID40"/>
  <c r="ID39"/>
  <c r="ID37"/>
  <c r="ID36"/>
  <c r="ID35"/>
  <c r="ID34"/>
  <c r="ID30"/>
  <c r="ID33"/>
  <c r="ID32"/>
  <c r="ID29"/>
  <c r="ID26"/>
  <c r="ID24"/>
  <c r="ID25"/>
  <c r="ID23"/>
  <c r="ID22"/>
  <c r="ID21"/>
  <c r="ID20"/>
  <c r="ID19"/>
  <c r="ID18"/>
  <c r="IW42"/>
  <c r="IW41"/>
  <c r="IW40"/>
  <c r="IW37"/>
  <c r="IW33"/>
  <c r="IW32"/>
  <c r="IW30"/>
  <c r="IW35"/>
  <c r="IW34"/>
  <c r="IW39"/>
  <c r="IW36"/>
  <c r="IW26"/>
  <c r="IW29"/>
  <c r="IW24"/>
  <c r="IW25"/>
  <c r="IW22"/>
  <c r="IW21"/>
  <c r="IW20"/>
  <c r="IW19"/>
  <c r="IW18"/>
  <c r="IW23"/>
  <c r="KQ42"/>
  <c r="KQ41"/>
  <c r="KQ40"/>
  <c r="KQ39"/>
  <c r="KQ37"/>
  <c r="KQ36"/>
  <c r="KQ35"/>
  <c r="KQ34"/>
  <c r="KQ33"/>
  <c r="KQ32"/>
  <c r="KQ30"/>
  <c r="KQ29"/>
  <c r="KQ26"/>
  <c r="KQ25"/>
  <c r="KQ24"/>
  <c r="KQ23"/>
  <c r="KQ22"/>
  <c r="KQ21"/>
  <c r="KQ20"/>
  <c r="KQ19"/>
  <c r="KQ18"/>
  <c r="LF41"/>
  <c r="LF40"/>
  <c r="LF37"/>
  <c r="LF39"/>
  <c r="LF36"/>
  <c r="LF33"/>
  <c r="LF32"/>
  <c r="LF30"/>
  <c r="LF35"/>
  <c r="LF26"/>
  <c r="LF34"/>
  <c r="LF29"/>
  <c r="LF24"/>
  <c r="LF23"/>
  <c r="LF25"/>
  <c r="LF22"/>
  <c r="LF21"/>
  <c r="LF20"/>
  <c r="LF19"/>
  <c r="LF18"/>
  <c r="LO42"/>
  <c r="LO41"/>
  <c r="LO40"/>
  <c r="LO39"/>
  <c r="LO37"/>
  <c r="LO36"/>
  <c r="LO35"/>
  <c r="LO34"/>
  <c r="LO30"/>
  <c r="LO33"/>
  <c r="LO32"/>
  <c r="LO26"/>
  <c r="LO24"/>
  <c r="LO23"/>
  <c r="LO25"/>
  <c r="LO29"/>
  <c r="LO22"/>
  <c r="LO21"/>
  <c r="LO20"/>
  <c r="LO19"/>
  <c r="LO18"/>
  <c r="MY42"/>
  <c r="MY41"/>
  <c r="MY39"/>
  <c r="MY40"/>
  <c r="MY37"/>
  <c r="MY36"/>
  <c r="MY35"/>
  <c r="MY34"/>
  <c r="MY30"/>
  <c r="MY33"/>
  <c r="MY29"/>
  <c r="MY32"/>
  <c r="MY26"/>
  <c r="MY24"/>
  <c r="MY23"/>
  <c r="MY25"/>
  <c r="MY22"/>
  <c r="MY21"/>
  <c r="MY20"/>
  <c r="MY19"/>
  <c r="MY18"/>
  <c r="NR42"/>
  <c r="NR41"/>
  <c r="NR39"/>
  <c r="NR40"/>
  <c r="NR37"/>
  <c r="NR36"/>
  <c r="NR35"/>
  <c r="NR33"/>
  <c r="NR32"/>
  <c r="NR30"/>
  <c r="NR34"/>
  <c r="NR29"/>
  <c r="NR26"/>
  <c r="NR25"/>
  <c r="NR24"/>
  <c r="NR23"/>
  <c r="NR22"/>
  <c r="NR21"/>
  <c r="NR20"/>
  <c r="NR19"/>
  <c r="NR18"/>
  <c r="QB41"/>
  <c r="QB42"/>
  <c r="QB39"/>
  <c r="QB40"/>
  <c r="QB37"/>
  <c r="QB36"/>
  <c r="QB35"/>
  <c r="QB34"/>
  <c r="QB33"/>
  <c r="QB32"/>
  <c r="QB30"/>
  <c r="QB29"/>
  <c r="QB26"/>
  <c r="QB25"/>
  <c r="QB24"/>
  <c r="QB23"/>
  <c r="QB22"/>
  <c r="QB21"/>
  <c r="QB20"/>
  <c r="QB19"/>
  <c r="QB18"/>
  <c r="QN42"/>
  <c r="QN41"/>
  <c r="QN32"/>
  <c r="QN30"/>
  <c r="QN26"/>
  <c r="QN29"/>
  <c r="QN25"/>
  <c r="H38"/>
  <c r="H31"/>
  <c r="H27"/>
  <c r="H28"/>
  <c r="AO38"/>
  <c r="AO31"/>
  <c r="AO28"/>
  <c r="AO27"/>
  <c r="AX38"/>
  <c r="AX31"/>
  <c r="AX28"/>
  <c r="AX27"/>
  <c r="BF38"/>
  <c r="BF31"/>
  <c r="BF28"/>
  <c r="BF27"/>
  <c r="FY38"/>
  <c r="FY31"/>
  <c r="FY28"/>
  <c r="FY27"/>
  <c r="GS38"/>
  <c r="GS31"/>
  <c r="GS27"/>
  <c r="GS28"/>
  <c r="IB38"/>
  <c r="IB31"/>
  <c r="IB28"/>
  <c r="IB27"/>
  <c r="IL38"/>
  <c r="IL31"/>
  <c r="IL28"/>
  <c r="IL27"/>
  <c r="KN38"/>
  <c r="KN31"/>
  <c r="KN28"/>
  <c r="KN27"/>
  <c r="LD38"/>
  <c r="LD31"/>
  <c r="LD28"/>
  <c r="LD27"/>
  <c r="MV38"/>
  <c r="MV31"/>
  <c r="MV28"/>
  <c r="MV27"/>
  <c r="NE38"/>
  <c r="NE31"/>
  <c r="NE28"/>
  <c r="NE27"/>
  <c r="NP38"/>
  <c r="NP31"/>
  <c r="NP28"/>
  <c r="NP27"/>
  <c r="OH38"/>
  <c r="OH31"/>
  <c r="OH27"/>
  <c r="OH28"/>
  <c r="OQ38"/>
  <c r="OQ31"/>
  <c r="OQ28"/>
  <c r="OQ27"/>
  <c r="PZ38"/>
  <c r="PZ31"/>
  <c r="PZ27"/>
  <c r="PZ28"/>
  <c r="AV18"/>
  <c r="HY18"/>
  <c r="J16" i="4"/>
  <c r="L17"/>
  <c r="F18"/>
  <c r="H19"/>
  <c r="J20"/>
  <c r="L21"/>
  <c r="F22"/>
  <c r="H23"/>
  <c r="J24"/>
  <c r="L25"/>
  <c r="H27"/>
  <c r="J28"/>
  <c r="L29"/>
  <c r="F30"/>
  <c r="H31"/>
  <c r="J32"/>
  <c r="L33"/>
  <c r="F34"/>
  <c r="H35"/>
  <c r="L42" i="5"/>
  <c r="L41"/>
  <c r="L40"/>
  <c r="L39"/>
  <c r="L37"/>
  <c r="L36"/>
  <c r="L35"/>
  <c r="L33"/>
  <c r="L32"/>
  <c r="L30"/>
  <c r="L34"/>
  <c r="L29"/>
  <c r="L26"/>
  <c r="L25"/>
  <c r="L24"/>
  <c r="L23"/>
  <c r="L22"/>
  <c r="L21"/>
  <c r="L20"/>
  <c r="L19"/>
  <c r="L18"/>
  <c r="AT42"/>
  <c r="AT41"/>
  <c r="AT40"/>
  <c r="AT39"/>
  <c r="AT37"/>
  <c r="AT36"/>
  <c r="AT35"/>
  <c r="AT34"/>
  <c r="AT32"/>
  <c r="AT30"/>
  <c r="AT33"/>
  <c r="AT25"/>
  <c r="AT24"/>
  <c r="AT29"/>
  <c r="AT26"/>
  <c r="AT23"/>
  <c r="AT22"/>
  <c r="AT21"/>
  <c r="AT20"/>
  <c r="AT19"/>
  <c r="AT18"/>
  <c r="BB42"/>
  <c r="BB40"/>
  <c r="BB39"/>
  <c r="BB41"/>
  <c r="BB37"/>
  <c r="BB36"/>
  <c r="BB35"/>
  <c r="BB34"/>
  <c r="BB30"/>
  <c r="BB33"/>
  <c r="BB29"/>
  <c r="BB26"/>
  <c r="BB25"/>
  <c r="BB24"/>
  <c r="BB32"/>
  <c r="BB23"/>
  <c r="BB22"/>
  <c r="BB21"/>
  <c r="BB20"/>
  <c r="BB19"/>
  <c r="BB18"/>
  <c r="FU42"/>
  <c r="FU41"/>
  <c r="FU40"/>
  <c r="FU39"/>
  <c r="FU37"/>
  <c r="FU36"/>
  <c r="FU35"/>
  <c r="FU34"/>
  <c r="FU33"/>
  <c r="FU32"/>
  <c r="FU30"/>
  <c r="FU29"/>
  <c r="FU26"/>
  <c r="FU25"/>
  <c r="FU24"/>
  <c r="FU23"/>
  <c r="FU22"/>
  <c r="FU21"/>
  <c r="FU20"/>
  <c r="FU19"/>
  <c r="FU18"/>
  <c r="GE41"/>
  <c r="GE42"/>
  <c r="GE40"/>
  <c r="GE39"/>
  <c r="GE37"/>
  <c r="GE36"/>
  <c r="GE35"/>
  <c r="GE34"/>
  <c r="GE30"/>
  <c r="GE33"/>
  <c r="GE32"/>
  <c r="GE29"/>
  <c r="GE26"/>
  <c r="GE25"/>
  <c r="GE24"/>
  <c r="GE23"/>
  <c r="GE22"/>
  <c r="GE21"/>
  <c r="GE20"/>
  <c r="GE19"/>
  <c r="GE18"/>
  <c r="GM42"/>
  <c r="GM41"/>
  <c r="GM40"/>
  <c r="GM39"/>
  <c r="GM37"/>
  <c r="GM36"/>
  <c r="GM35"/>
  <c r="GM34"/>
  <c r="GM33"/>
  <c r="GM32"/>
  <c r="GM30"/>
  <c r="GM29"/>
  <c r="GM25"/>
  <c r="GM24"/>
  <c r="GM26"/>
  <c r="GM23"/>
  <c r="GM22"/>
  <c r="GM21"/>
  <c r="GM20"/>
  <c r="GM19"/>
  <c r="GM18"/>
  <c r="HW42"/>
  <c r="HW41"/>
  <c r="HW40"/>
  <c r="HW39"/>
  <c r="HW37"/>
  <c r="HW36"/>
  <c r="HW35"/>
  <c r="HW34"/>
  <c r="HW32"/>
  <c r="HW29"/>
  <c r="HW30"/>
  <c r="HW33"/>
  <c r="HW26"/>
  <c r="HW24"/>
  <c r="HW25"/>
  <c r="HW23"/>
  <c r="HW22"/>
  <c r="HW21"/>
  <c r="HW20"/>
  <c r="HW19"/>
  <c r="HW18"/>
  <c r="IF41"/>
  <c r="IF40"/>
  <c r="IF39"/>
  <c r="IF42"/>
  <c r="IF37"/>
  <c r="IF36"/>
  <c r="IF35"/>
  <c r="IF34"/>
  <c r="IF33"/>
  <c r="IF32"/>
  <c r="IF30"/>
  <c r="IF29"/>
  <c r="IF26"/>
  <c r="IF25"/>
  <c r="IF24"/>
  <c r="IF23"/>
  <c r="IF22"/>
  <c r="IF21"/>
  <c r="IF20"/>
  <c r="IF19"/>
  <c r="IQ42"/>
  <c r="IQ41"/>
  <c r="IQ40"/>
  <c r="IQ39"/>
  <c r="IQ37"/>
  <c r="IQ36"/>
  <c r="IQ35"/>
  <c r="IQ34"/>
  <c r="IQ33"/>
  <c r="IQ32"/>
  <c r="IQ30"/>
  <c r="IQ29"/>
  <c r="IQ25"/>
  <c r="IQ24"/>
  <c r="IQ26"/>
  <c r="IQ23"/>
  <c r="IQ22"/>
  <c r="IQ21"/>
  <c r="IQ20"/>
  <c r="IQ19"/>
  <c r="IQ18"/>
  <c r="IZ42"/>
  <c r="JA42" s="1"/>
  <c r="IZ41"/>
  <c r="JA41" s="1"/>
  <c r="IZ40"/>
  <c r="JA40" s="1"/>
  <c r="IZ39"/>
  <c r="JA39" s="1"/>
  <c r="IZ37"/>
  <c r="JA37" s="1"/>
  <c r="IZ36"/>
  <c r="JA36" s="1"/>
  <c r="IZ35"/>
  <c r="JA35" s="1"/>
  <c r="IZ34"/>
  <c r="JA34" s="1"/>
  <c r="IZ33"/>
  <c r="JA33" s="1"/>
  <c r="IZ32"/>
  <c r="JA32" s="1"/>
  <c r="IZ30"/>
  <c r="JA30" s="1"/>
  <c r="IZ29"/>
  <c r="JA29" s="1"/>
  <c r="IZ26"/>
  <c r="JA26" s="1"/>
  <c r="IZ25"/>
  <c r="JA25" s="1"/>
  <c r="IZ24"/>
  <c r="JA24" s="1"/>
  <c r="IZ23"/>
  <c r="JA23" s="1"/>
  <c r="IZ22"/>
  <c r="JA22" s="1"/>
  <c r="IZ21"/>
  <c r="JA21" s="1"/>
  <c r="IZ20"/>
  <c r="JA20" s="1"/>
  <c r="IZ19"/>
  <c r="JA19" s="1"/>
  <c r="KS42"/>
  <c r="KS41"/>
  <c r="KS40"/>
  <c r="KS39"/>
  <c r="KS37"/>
  <c r="KS36"/>
  <c r="KS35"/>
  <c r="KS34"/>
  <c r="KS33"/>
  <c r="KS32"/>
  <c r="KS30"/>
  <c r="KS29"/>
  <c r="KS26"/>
  <c r="KS25"/>
  <c r="KS24"/>
  <c r="KS23"/>
  <c r="KS22"/>
  <c r="KS21"/>
  <c r="KS20"/>
  <c r="KS19"/>
  <c r="KS18"/>
  <c r="LH42"/>
  <c r="LH41"/>
  <c r="LH39"/>
  <c r="LH40"/>
  <c r="LH37"/>
  <c r="LH36"/>
  <c r="LH35"/>
  <c r="LH34"/>
  <c r="LH32"/>
  <c r="LH29"/>
  <c r="LH30"/>
  <c r="LH26"/>
  <c r="LH33"/>
  <c r="LH24"/>
  <c r="LH25"/>
  <c r="LH23"/>
  <c r="LH22"/>
  <c r="LH21"/>
  <c r="LH20"/>
  <c r="LH19"/>
  <c r="LH18"/>
  <c r="MI42"/>
  <c r="MI41"/>
  <c r="MI40"/>
  <c r="MI39"/>
  <c r="MI37"/>
  <c r="MI33"/>
  <c r="MI32"/>
  <c r="MI30"/>
  <c r="MI35"/>
  <c r="MI26"/>
  <c r="MI34"/>
  <c r="MI36"/>
  <c r="MI29"/>
  <c r="MI24"/>
  <c r="MI23"/>
  <c r="MI25"/>
  <c r="MI22"/>
  <c r="MI21"/>
  <c r="MI20"/>
  <c r="MI19"/>
  <c r="MI18"/>
  <c r="NA42"/>
  <c r="NA41"/>
  <c r="NA40"/>
  <c r="NA39"/>
  <c r="NA37"/>
  <c r="NA36"/>
  <c r="NA35"/>
  <c r="NA34"/>
  <c r="NA33"/>
  <c r="NA32"/>
  <c r="NA30"/>
  <c r="NA29"/>
  <c r="NA26"/>
  <c r="NA25"/>
  <c r="NA24"/>
  <c r="NA23"/>
  <c r="NA22"/>
  <c r="NA21"/>
  <c r="NA20"/>
  <c r="NA19"/>
  <c r="NA18"/>
  <c r="NT42"/>
  <c r="NT41"/>
  <c r="NT40"/>
  <c r="NT39"/>
  <c r="NT37"/>
  <c r="NT36"/>
  <c r="NT35"/>
  <c r="NT34"/>
  <c r="NT30"/>
  <c r="NT33"/>
  <c r="NT32"/>
  <c r="NT26"/>
  <c r="NT25"/>
  <c r="NT24"/>
  <c r="NT23"/>
  <c r="NT29"/>
  <c r="NT22"/>
  <c r="NT21"/>
  <c r="NT20"/>
  <c r="NT19"/>
  <c r="NT18"/>
  <c r="OL42"/>
  <c r="OL40"/>
  <c r="OL39"/>
  <c r="OL41"/>
  <c r="OL37"/>
  <c r="OL36"/>
  <c r="OL35"/>
  <c r="OL34"/>
  <c r="OL33"/>
  <c r="OL32"/>
  <c r="OL30"/>
  <c r="OL29"/>
  <c r="OL26"/>
  <c r="OL24"/>
  <c r="OL23"/>
  <c r="OL25"/>
  <c r="OL22"/>
  <c r="OL21"/>
  <c r="OL20"/>
  <c r="OL19"/>
  <c r="OL18"/>
  <c r="QD42"/>
  <c r="QD41"/>
  <c r="QD40"/>
  <c r="QD39"/>
  <c r="QD37"/>
  <c r="QD36"/>
  <c r="QD35"/>
  <c r="QD34"/>
  <c r="QD32"/>
  <c r="QD30"/>
  <c r="QD29"/>
  <c r="QD26"/>
  <c r="QD25"/>
  <c r="QD33"/>
  <c r="QD24"/>
  <c r="QD23"/>
  <c r="QD22"/>
  <c r="QD21"/>
  <c r="QD20"/>
  <c r="QD19"/>
  <c r="QD18"/>
  <c r="J38"/>
  <c r="J31"/>
  <c r="J28"/>
  <c r="J27"/>
  <c r="AR38"/>
  <c r="AR31"/>
  <c r="AR28"/>
  <c r="AR27"/>
  <c r="AZ38"/>
  <c r="AZ31"/>
  <c r="AZ28"/>
  <c r="AZ27"/>
  <c r="GA38"/>
  <c r="GA31"/>
  <c r="GA28"/>
  <c r="GA27"/>
  <c r="ID38"/>
  <c r="ID31"/>
  <c r="ID28"/>
  <c r="ID27"/>
  <c r="IW38"/>
  <c r="IW31"/>
  <c r="IW28"/>
  <c r="IW27"/>
  <c r="KQ38"/>
  <c r="KQ31"/>
  <c r="KQ28"/>
  <c r="KQ27"/>
  <c r="LF38"/>
  <c r="LF31"/>
  <c r="LF28"/>
  <c r="LF27"/>
  <c r="LO38"/>
  <c r="LO31"/>
  <c r="LO27"/>
  <c r="LO28"/>
  <c r="MY38"/>
  <c r="MY28"/>
  <c r="MY27"/>
  <c r="MY31"/>
  <c r="NR38"/>
  <c r="NR31"/>
  <c r="NR28"/>
  <c r="NR27"/>
  <c r="QB38"/>
  <c r="QB31"/>
  <c r="QB28"/>
  <c r="QB27"/>
  <c r="QN31"/>
  <c r="QN27"/>
  <c r="QN28"/>
  <c r="BD18"/>
  <c r="GA18"/>
  <c r="IF18"/>
  <c r="QN23"/>
  <c r="QN24"/>
  <c r="QS23"/>
  <c r="QS24"/>
  <c r="QS26"/>
  <c r="QS27"/>
  <c r="QS25"/>
  <c r="QS31"/>
  <c r="QS28"/>
  <c r="QS32"/>
  <c r="QS29"/>
  <c r="QS30"/>
  <c r="QN34"/>
  <c r="QN33"/>
  <c r="QN36"/>
  <c r="QN37"/>
  <c r="QN35"/>
  <c r="QN40"/>
  <c r="QS40"/>
  <c r="QN38"/>
  <c r="QN39"/>
  <c r="QS41"/>
  <c r="GZ43"/>
  <c r="HZ43"/>
  <c r="IX43"/>
  <c r="KO43"/>
  <c r="PK19" l="1"/>
  <c r="JU29" i="2"/>
  <c r="JU15"/>
  <c r="II33"/>
  <c r="GO16"/>
  <c r="GO15"/>
  <c r="AC14" i="4"/>
  <c r="BK18" i="5"/>
  <c r="QU16"/>
  <c r="QW16" s="1"/>
  <c r="KZ43"/>
  <c r="GC43"/>
  <c r="FO13"/>
  <c r="FQ13"/>
  <c r="FM19"/>
  <c r="FM20"/>
  <c r="FM40"/>
  <c r="FM27"/>
  <c r="FM38"/>
  <c r="FM39"/>
  <c r="FM36"/>
  <c r="FM29"/>
  <c r="FM18"/>
  <c r="FR13" s="1"/>
  <c r="FM34"/>
  <c r="FM21"/>
  <c r="FM37"/>
  <c r="FM26"/>
  <c r="FM33"/>
  <c r="FM22"/>
  <c r="FM42"/>
  <c r="FM31"/>
  <c r="FM23"/>
  <c r="FM24"/>
  <c r="FM28"/>
  <c r="FM35"/>
  <c r="FM32"/>
  <c r="FM25"/>
  <c r="FM41"/>
  <c r="FM30"/>
  <c r="QU17"/>
  <c r="QW17" s="1"/>
  <c r="FS15"/>
  <c r="FS17"/>
  <c r="QU15"/>
  <c r="QW15" s="1"/>
  <c r="MD15" i="2"/>
  <c r="LL40"/>
  <c r="JU24" i="5"/>
  <c r="JU32"/>
  <c r="JU25"/>
  <c r="JU41"/>
  <c r="JU30"/>
  <c r="JU23"/>
  <c r="JU40"/>
  <c r="JU33"/>
  <c r="JU22"/>
  <c r="JU42"/>
  <c r="JU28"/>
  <c r="JU20"/>
  <c r="JU39"/>
  <c r="JU35"/>
  <c r="JU31"/>
  <c r="JU36"/>
  <c r="JU29"/>
  <c r="JU18"/>
  <c r="JU34"/>
  <c r="JU38"/>
  <c r="JU21"/>
  <c r="JU37"/>
  <c r="JU26"/>
  <c r="JU19"/>
  <c r="JU27"/>
  <c r="PX18"/>
  <c r="DQ13"/>
  <c r="OF38"/>
  <c r="OF24"/>
  <c r="OF21"/>
  <c r="OF37"/>
  <c r="OF26"/>
  <c r="OF19"/>
  <c r="OF27"/>
  <c r="OF32"/>
  <c r="OF25"/>
  <c r="OF41"/>
  <c r="OF30"/>
  <c r="OF23"/>
  <c r="OF31"/>
  <c r="OF36"/>
  <c r="OF29"/>
  <c r="OF34"/>
  <c r="OF35"/>
  <c r="OF28"/>
  <c r="OF20"/>
  <c r="OF40"/>
  <c r="OF33"/>
  <c r="OF22"/>
  <c r="OF42"/>
  <c r="OF39"/>
  <c r="OF18"/>
  <c r="ML18"/>
  <c r="NL43"/>
  <c r="NK31"/>
  <c r="KT31"/>
  <c r="AP45"/>
  <c r="NK27"/>
  <c r="KT27"/>
  <c r="NK28"/>
  <c r="KT28"/>
  <c r="AG29" i="3"/>
  <c r="QQ43" i="5"/>
  <c r="QT43" s="1"/>
  <c r="QL43"/>
  <c r="QO43" s="1"/>
  <c r="AP18"/>
  <c r="AP19"/>
  <c r="AP28"/>
  <c r="AP23"/>
  <c r="AP24"/>
  <c r="AP21"/>
  <c r="AP37"/>
  <c r="AP26"/>
  <c r="AP38"/>
  <c r="AP35"/>
  <c r="AP32"/>
  <c r="AP25"/>
  <c r="AP41"/>
  <c r="AP30"/>
  <c r="AP27"/>
  <c r="AP39"/>
  <c r="AP36"/>
  <c r="AP29"/>
  <c r="AP34"/>
  <c r="AP31"/>
  <c r="AP20"/>
  <c r="AP40"/>
  <c r="AP33"/>
  <c r="AP22"/>
  <c r="AP42"/>
  <c r="V16" i="4"/>
  <c r="AC16" s="1"/>
  <c r="NK38" i="5"/>
  <c r="KT38"/>
  <c r="KL24" i="2"/>
  <c r="Z36" i="3"/>
  <c r="AK36"/>
  <c r="AT36" s="1"/>
  <c r="Z34"/>
  <c r="Z27"/>
  <c r="Z32"/>
  <c r="Z33"/>
  <c r="AK18"/>
  <c r="AT18" s="1"/>
  <c r="AK38"/>
  <c r="AT38" s="1"/>
  <c r="AK31"/>
  <c r="AT31" s="1"/>
  <c r="AK20"/>
  <c r="AT20" s="1"/>
  <c r="AK40"/>
  <c r="AT40" s="1"/>
  <c r="AK37"/>
  <c r="AT37" s="1"/>
  <c r="Z25"/>
  <c r="AK25"/>
  <c r="AT25" s="1"/>
  <c r="Z18"/>
  <c r="Z38"/>
  <c r="Z31"/>
  <c r="Z20"/>
  <c r="Z40"/>
  <c r="Z37"/>
  <c r="AK22"/>
  <c r="AT22" s="1"/>
  <c r="AK19"/>
  <c r="AT19" s="1"/>
  <c r="AK35"/>
  <c r="AT35" s="1"/>
  <c r="AK24"/>
  <c r="AT24" s="1"/>
  <c r="AK17"/>
  <c r="AT17" s="1"/>
  <c r="Z29"/>
  <c r="AK29"/>
  <c r="AT29" s="1"/>
  <c r="Z22"/>
  <c r="Z19"/>
  <c r="Z35"/>
  <c r="Z24"/>
  <c r="Z17"/>
  <c r="AK30"/>
  <c r="AT30" s="1"/>
  <c r="AK23"/>
  <c r="AT23" s="1"/>
  <c r="AK39"/>
  <c r="AT39" s="1"/>
  <c r="AK28"/>
  <c r="AT28" s="1"/>
  <c r="AK21"/>
  <c r="AT21" s="1"/>
  <c r="Z26"/>
  <c r="AK26"/>
  <c r="AT26" s="1"/>
  <c r="Z30"/>
  <c r="Z23"/>
  <c r="Z39"/>
  <c r="Z28"/>
  <c r="Z21"/>
  <c r="AK34"/>
  <c r="AT34" s="1"/>
  <c r="AK27"/>
  <c r="AT27" s="1"/>
  <c r="AT16"/>
  <c r="AK32"/>
  <c r="AT32" s="1"/>
  <c r="AK33"/>
  <c r="AT33" s="1"/>
  <c r="KL28" i="2"/>
  <c r="KL26"/>
  <c r="KL29"/>
  <c r="KL23"/>
  <c r="KL34"/>
  <c r="KL32"/>
  <c r="KL15"/>
  <c r="KL18"/>
  <c r="BL12" i="3"/>
  <c r="KL35" i="2"/>
  <c r="KL30"/>
  <c r="KL16"/>
  <c r="KL27"/>
  <c r="KL38"/>
  <c r="KL36"/>
  <c r="KL25"/>
  <c r="KL17"/>
  <c r="KL20"/>
  <c r="KL31"/>
  <c r="KL33"/>
  <c r="KL22"/>
  <c r="KL21"/>
  <c r="KL19"/>
  <c r="KL39"/>
  <c r="KL37"/>
  <c r="LC23"/>
  <c r="LC16"/>
  <c r="LC17"/>
  <c r="LC37"/>
  <c r="LC30"/>
  <c r="KT11"/>
  <c r="LC35"/>
  <c r="LC27"/>
  <c r="LC20"/>
  <c r="LC21"/>
  <c r="LC18"/>
  <c r="LC34"/>
  <c r="LC24"/>
  <c r="LC15"/>
  <c r="LC31"/>
  <c r="LC32"/>
  <c r="LC29"/>
  <c r="LC22"/>
  <c r="LC38"/>
  <c r="LC28"/>
  <c r="LC19"/>
  <c r="LC39"/>
  <c r="LC36"/>
  <c r="LC33"/>
  <c r="LC26"/>
  <c r="LC25"/>
  <c r="JU24"/>
  <c r="JU36"/>
  <c r="JU33"/>
  <c r="JU26"/>
  <c r="JU31"/>
  <c r="JU28"/>
  <c r="JU16"/>
  <c r="JU17"/>
  <c r="JU37"/>
  <c r="JU30"/>
  <c r="JU19"/>
  <c r="JU39"/>
  <c r="JU25"/>
  <c r="JU20"/>
  <c r="JU21"/>
  <c r="JU18"/>
  <c r="JU34"/>
  <c r="JU23"/>
  <c r="JU35"/>
  <c r="JU32"/>
  <c r="JU22"/>
  <c r="JU38"/>
  <c r="JU27"/>
  <c r="BT33" i="3"/>
  <c r="BT29"/>
  <c r="BT25"/>
  <c r="EN18" i="5"/>
  <c r="BT16" i="3"/>
  <c r="BT31"/>
  <c r="BT27"/>
  <c r="BT23"/>
  <c r="BT21"/>
  <c r="BT17"/>
  <c r="BT19"/>
  <c r="BT34"/>
  <c r="BT30"/>
  <c r="BT26"/>
  <c r="BT22"/>
  <c r="BT32"/>
  <c r="BT28"/>
  <c r="BT24"/>
  <c r="BT20"/>
  <c r="BT18"/>
  <c r="NF31" i="5"/>
  <c r="KO27"/>
  <c r="IX40"/>
  <c r="GP14" i="2"/>
  <c r="IJ14" s="1"/>
  <c r="LE14" s="1"/>
  <c r="MF14" s="1"/>
  <c r="IX39" i="5"/>
  <c r="GW16" i="2"/>
  <c r="NF27" i="5"/>
  <c r="LY19"/>
  <c r="LY23"/>
  <c r="LY29"/>
  <c r="LY34"/>
  <c r="LY39"/>
  <c r="IX36"/>
  <c r="GB26"/>
  <c r="GB33"/>
  <c r="GB42"/>
  <c r="KO31"/>
  <c r="IX19"/>
  <c r="AG35" i="3"/>
  <c r="PX32" i="5"/>
  <c r="GP13" i="2"/>
  <c r="IJ13" s="1"/>
  <c r="LE13" s="1"/>
  <c r="MF13" s="1"/>
  <c r="GP12"/>
  <c r="IJ12" s="1"/>
  <c r="LE12" s="1"/>
  <c r="MF12" s="1"/>
  <c r="LY24" i="5"/>
  <c r="LY40"/>
  <c r="IX25"/>
  <c r="IX33"/>
  <c r="IX42"/>
  <c r="GB19"/>
  <c r="GB23"/>
  <c r="GB34"/>
  <c r="FN11" i="2"/>
  <c r="BY11"/>
  <c r="AT11"/>
  <c r="N11"/>
  <c r="JH11"/>
  <c r="BO11"/>
  <c r="AB11"/>
  <c r="II25"/>
  <c r="II35"/>
  <c r="JL11"/>
  <c r="IV11"/>
  <c r="KZ11"/>
  <c r="HZ11"/>
  <c r="FA11"/>
  <c r="DN11"/>
  <c r="AH11"/>
  <c r="KX11"/>
  <c r="GL11"/>
  <c r="AV11"/>
  <c r="JT11"/>
  <c r="HG11"/>
  <c r="GA13" i="5"/>
  <c r="PU13"/>
  <c r="PX21"/>
  <c r="PX25"/>
  <c r="PX36"/>
  <c r="OL13"/>
  <c r="IX20"/>
  <c r="BT37" i="3"/>
  <c r="Q31"/>
  <c r="AG40"/>
  <c r="KJ13" i="5"/>
  <c r="Y13"/>
  <c r="IJ43"/>
  <c r="KO28"/>
  <c r="IX24"/>
  <c r="IX32"/>
  <c r="IX41"/>
  <c r="GB22"/>
  <c r="GB37"/>
  <c r="CA13"/>
  <c r="X12" i="4"/>
  <c r="QH43" i="5"/>
  <c r="BD13"/>
  <c r="NF38"/>
  <c r="KO38"/>
  <c r="NA13"/>
  <c r="BT40" i="3"/>
  <c r="BT36"/>
  <c r="U12"/>
  <c r="JJ11" i="2"/>
  <c r="IT11"/>
  <c r="LW11"/>
  <c r="DF11"/>
  <c r="JN13" i="5"/>
  <c r="HJ13"/>
  <c r="V26" i="4"/>
  <c r="AA26" s="1"/>
  <c r="NF28" i="5"/>
  <c r="PX19"/>
  <c r="PX23"/>
  <c r="PX29"/>
  <c r="PX39"/>
  <c r="ML21"/>
  <c r="ML25"/>
  <c r="ML30"/>
  <c r="ML41"/>
  <c r="LY20"/>
  <c r="LY30"/>
  <c r="LY35"/>
  <c r="IX22"/>
  <c r="IX37"/>
  <c r="HZ20"/>
  <c r="HZ26"/>
  <c r="HZ35"/>
  <c r="HZ40"/>
  <c r="GN20"/>
  <c r="GN35"/>
  <c r="GN40"/>
  <c r="GB29"/>
  <c r="GB39"/>
  <c r="EX13"/>
  <c r="BS13"/>
  <c r="EI13"/>
  <c r="CP13"/>
  <c r="J13"/>
  <c r="V39" i="4"/>
  <c r="AC39" s="1"/>
  <c r="BQ12" i="3"/>
  <c r="Q34"/>
  <c r="BO12"/>
  <c r="AQ12"/>
  <c r="LQ40" i="2"/>
  <c r="AY16"/>
  <c r="KK11"/>
  <c r="IZ11"/>
  <c r="HM11"/>
  <c r="FR11"/>
  <c r="DX11"/>
  <c r="CM11"/>
  <c r="BG11"/>
  <c r="T11"/>
  <c r="II24"/>
  <c r="FJ19"/>
  <c r="FJ18"/>
  <c r="FJ17"/>
  <c r="FJ32"/>
  <c r="FJ38"/>
  <c r="KE11"/>
  <c r="AY36"/>
  <c r="KA11"/>
  <c r="IH11"/>
  <c r="LU11"/>
  <c r="KP11"/>
  <c r="GF11"/>
  <c r="CS11"/>
  <c r="BM11"/>
  <c r="HX11"/>
  <c r="EQ11"/>
  <c r="HC11"/>
  <c r="BS11"/>
  <c r="AN11"/>
  <c r="H11"/>
  <c r="JB11"/>
  <c r="FF13" i="5"/>
  <c r="CX13"/>
  <c r="V38" i="4"/>
  <c r="AA38" s="1"/>
  <c r="AM12" i="3"/>
  <c r="BG36"/>
  <c r="BG29"/>
  <c r="EW11" i="2"/>
  <c r="CO11"/>
  <c r="BI11"/>
  <c r="AD11"/>
  <c r="IR11"/>
  <c r="DP11"/>
  <c r="CE11"/>
  <c r="AR11"/>
  <c r="L11"/>
  <c r="FJ33"/>
  <c r="KG11"/>
  <c r="IX11"/>
  <c r="HK11"/>
  <c r="FJ15"/>
  <c r="HA11"/>
  <c r="FI11"/>
  <c r="DV11"/>
  <c r="R11"/>
  <c r="JD11"/>
  <c r="HI11"/>
  <c r="EB11"/>
  <c r="DT11"/>
  <c r="CQ11"/>
  <c r="GB11"/>
  <c r="ML19" i="5"/>
  <c r="ML29"/>
  <c r="ML33"/>
  <c r="LY22"/>
  <c r="LY26"/>
  <c r="LY33"/>
  <c r="LY37"/>
  <c r="LY42"/>
  <c r="JR13"/>
  <c r="IX26"/>
  <c r="IX30"/>
  <c r="IX35"/>
  <c r="HZ22"/>
  <c r="HZ25"/>
  <c r="HZ37"/>
  <c r="HZ42"/>
  <c r="GN22"/>
  <c r="GN26"/>
  <c r="GN30"/>
  <c r="GN37"/>
  <c r="GN41"/>
  <c r="GB21"/>
  <c r="GB25"/>
  <c r="GB32"/>
  <c r="GB36"/>
  <c r="GB41"/>
  <c r="CJ13"/>
  <c r="HY13"/>
  <c r="AV13"/>
  <c r="NK40"/>
  <c r="NF23"/>
  <c r="NF29"/>
  <c r="NF39"/>
  <c r="KO21"/>
  <c r="KO41"/>
  <c r="V23" i="4"/>
  <c r="AA23" s="1"/>
  <c r="V19"/>
  <c r="AA19" s="1"/>
  <c r="IS13" i="5"/>
  <c r="IO20"/>
  <c r="IO24"/>
  <c r="IO30"/>
  <c r="IO35"/>
  <c r="IO40"/>
  <c r="AG13"/>
  <c r="V36" i="4"/>
  <c r="AC36" s="1"/>
  <c r="Z12"/>
  <c r="BK12" i="3"/>
  <c r="Y12"/>
  <c r="BG34"/>
  <c r="AG41"/>
  <c r="AG26"/>
  <c r="AG22"/>
  <c r="AG17"/>
  <c r="BT38"/>
  <c r="LB11" i="2"/>
  <c r="IB11"/>
  <c r="EU11"/>
  <c r="MA11"/>
  <c r="ID11"/>
  <c r="GJ11"/>
  <c r="FT11"/>
  <c r="FP11"/>
  <c r="CC11"/>
  <c r="AX11"/>
  <c r="MC11"/>
  <c r="IN11"/>
  <c r="GT11"/>
  <c r="BC11"/>
  <c r="DL11"/>
  <c r="CI11"/>
  <c r="X11"/>
  <c r="PX42" i="5"/>
  <c r="IF13"/>
  <c r="DK31"/>
  <c r="BK31"/>
  <c r="KS13"/>
  <c r="IX18"/>
  <c r="IQ13"/>
  <c r="GW13"/>
  <c r="BB13"/>
  <c r="T12" i="4"/>
  <c r="QG28" i="5"/>
  <c r="PK27"/>
  <c r="OX27"/>
  <c r="OO28"/>
  <c r="MW27"/>
  <c r="KF27"/>
  <c r="IO27"/>
  <c r="II27"/>
  <c r="HM27"/>
  <c r="GZ28"/>
  <c r="EN27"/>
  <c r="PS13"/>
  <c r="OJ13"/>
  <c r="NK19"/>
  <c r="NK23"/>
  <c r="NK29"/>
  <c r="NK35"/>
  <c r="NK41"/>
  <c r="NF18"/>
  <c r="MY13"/>
  <c r="NF22"/>
  <c r="NF26"/>
  <c r="NF30"/>
  <c r="NF37"/>
  <c r="NF42"/>
  <c r="LO13"/>
  <c r="KT20"/>
  <c r="KT24"/>
  <c r="KT30"/>
  <c r="KT35"/>
  <c r="KT40"/>
  <c r="KO19"/>
  <c r="KO23"/>
  <c r="KO26"/>
  <c r="KO34"/>
  <c r="KO39"/>
  <c r="ID13"/>
  <c r="DK19"/>
  <c r="DK23"/>
  <c r="DK29"/>
  <c r="DK34"/>
  <c r="DK39"/>
  <c r="BY13"/>
  <c r="AZ13"/>
  <c r="BK23"/>
  <c r="BK21"/>
  <c r="BK26"/>
  <c r="BK35"/>
  <c r="BK37"/>
  <c r="BK42"/>
  <c r="H12" i="4"/>
  <c r="EA13" i="5"/>
  <c r="NU31"/>
  <c r="LP31"/>
  <c r="LI31"/>
  <c r="JJ31"/>
  <c r="CF31"/>
  <c r="S31"/>
  <c r="QG21"/>
  <c r="QG24"/>
  <c r="QG30"/>
  <c r="QG36"/>
  <c r="QG40"/>
  <c r="PK18"/>
  <c r="OZ13"/>
  <c r="PK22"/>
  <c r="PK26"/>
  <c r="PK33"/>
  <c r="PK37"/>
  <c r="PK42"/>
  <c r="OX21"/>
  <c r="OX25"/>
  <c r="OX32"/>
  <c r="OX36"/>
  <c r="OX41"/>
  <c r="OO20"/>
  <c r="OO23"/>
  <c r="OO29"/>
  <c r="OO34"/>
  <c r="OO40"/>
  <c r="NP13"/>
  <c r="MW19"/>
  <c r="MW23"/>
  <c r="MW29"/>
  <c r="MW34"/>
  <c r="MW39"/>
  <c r="ME13"/>
  <c r="KN13"/>
  <c r="KF20"/>
  <c r="KF23"/>
  <c r="KF29"/>
  <c r="KF35"/>
  <c r="KF40"/>
  <c r="IU13"/>
  <c r="IO22"/>
  <c r="IO26"/>
  <c r="IO33"/>
  <c r="IO37"/>
  <c r="IO42"/>
  <c r="II20"/>
  <c r="II24"/>
  <c r="II30"/>
  <c r="II36"/>
  <c r="II41"/>
  <c r="HM20"/>
  <c r="HM24"/>
  <c r="HM30"/>
  <c r="HM35"/>
  <c r="HM40"/>
  <c r="GZ19"/>
  <c r="GZ23"/>
  <c r="GZ26"/>
  <c r="GZ34"/>
  <c r="GZ39"/>
  <c r="GI13"/>
  <c r="FB13"/>
  <c r="ET13"/>
  <c r="DM13"/>
  <c r="EN22"/>
  <c r="EN26"/>
  <c r="EN32"/>
  <c r="EN37"/>
  <c r="EN41"/>
  <c r="AX13"/>
  <c r="BT41" i="3"/>
  <c r="GG13" i="5"/>
  <c r="PX31"/>
  <c r="ML31"/>
  <c r="LY31"/>
  <c r="IX31"/>
  <c r="HZ31"/>
  <c r="GN28"/>
  <c r="GB31"/>
  <c r="PO13"/>
  <c r="OE13"/>
  <c r="NU20"/>
  <c r="NU24"/>
  <c r="NU30"/>
  <c r="NU34"/>
  <c r="NU40"/>
  <c r="MT13"/>
  <c r="LP18"/>
  <c r="LK13"/>
  <c r="LP22"/>
  <c r="LP26"/>
  <c r="LP33"/>
  <c r="LP37"/>
  <c r="LP42"/>
  <c r="LI21"/>
  <c r="LI25"/>
  <c r="LI32"/>
  <c r="LI41"/>
  <c r="LI40"/>
  <c r="JL13"/>
  <c r="JJ21"/>
  <c r="JJ24"/>
  <c r="JJ30"/>
  <c r="JJ36"/>
  <c r="JJ41"/>
  <c r="EZ13"/>
  <c r="DB13"/>
  <c r="CF18"/>
  <c r="BM13"/>
  <c r="CF22"/>
  <c r="CF26"/>
  <c r="CF33"/>
  <c r="CF37"/>
  <c r="CF42"/>
  <c r="S20"/>
  <c r="S25"/>
  <c r="S30"/>
  <c r="S37"/>
  <c r="S41"/>
  <c r="IZ13"/>
  <c r="Q35" i="3"/>
  <c r="Q37"/>
  <c r="AZ12"/>
  <c r="Z41"/>
  <c r="BG35"/>
  <c r="BG40"/>
  <c r="AG34"/>
  <c r="Q29"/>
  <c r="Q28"/>
  <c r="Q27"/>
  <c r="Q26"/>
  <c r="Q25"/>
  <c r="Q24"/>
  <c r="Q23"/>
  <c r="Q22"/>
  <c r="Q20"/>
  <c r="AG18"/>
  <c r="BF12"/>
  <c r="F12"/>
  <c r="Q16"/>
  <c r="AG38"/>
  <c r="AO12"/>
  <c r="CZ16" i="2"/>
  <c r="JP11"/>
  <c r="GH11"/>
  <c r="DH11"/>
  <c r="BW11"/>
  <c r="AJ11"/>
  <c r="AY15"/>
  <c r="D11"/>
  <c r="LC40"/>
  <c r="II40"/>
  <c r="FJ27"/>
  <c r="FJ26"/>
  <c r="FJ29"/>
  <c r="FJ39"/>
  <c r="FJ37"/>
  <c r="HP40"/>
  <c r="AY18"/>
  <c r="AY17"/>
  <c r="AY19"/>
  <c r="AY39"/>
  <c r="AY37"/>
  <c r="GW23"/>
  <c r="GW22"/>
  <c r="GW21"/>
  <c r="GW32"/>
  <c r="GW38"/>
  <c r="JW11"/>
  <c r="IP11"/>
  <c r="GV11"/>
  <c r="ED11"/>
  <c r="AP11"/>
  <c r="FG11"/>
  <c r="DD11"/>
  <c r="HO11"/>
  <c r="FL11"/>
  <c r="DR11"/>
  <c r="CG11"/>
  <c r="V11"/>
  <c r="GO40"/>
  <c r="CZ24"/>
  <c r="AY35"/>
  <c r="HP27"/>
  <c r="HP30"/>
  <c r="HP31"/>
  <c r="HP36"/>
  <c r="HP33"/>
  <c r="GW24"/>
  <c r="GO19"/>
  <c r="GO18"/>
  <c r="GO17"/>
  <c r="GO20"/>
  <c r="GO34"/>
  <c r="CZ27"/>
  <c r="CZ30"/>
  <c r="CZ31"/>
  <c r="CZ39"/>
  <c r="CZ37"/>
  <c r="FJ28"/>
  <c r="II21"/>
  <c r="II19"/>
  <c r="II22"/>
  <c r="II34"/>
  <c r="II32"/>
  <c r="LM11"/>
  <c r="BK27" i="5"/>
  <c r="ML23"/>
  <c r="DK18"/>
  <c r="CH13"/>
  <c r="PX35"/>
  <c r="PD13"/>
  <c r="NT13"/>
  <c r="MI13"/>
  <c r="ML37"/>
  <c r="HZ29"/>
  <c r="GN24"/>
  <c r="GN32"/>
  <c r="EG13"/>
  <c r="CZ13"/>
  <c r="HM18"/>
  <c r="HB13"/>
  <c r="DK38"/>
  <c r="BK38"/>
  <c r="QD13"/>
  <c r="PX20"/>
  <c r="PX24"/>
  <c r="PX30"/>
  <c r="PX34"/>
  <c r="PX40"/>
  <c r="OU13"/>
  <c r="NJ13"/>
  <c r="MA13"/>
  <c r="ML22"/>
  <c r="ML26"/>
  <c r="ML32"/>
  <c r="ML36"/>
  <c r="ML42"/>
  <c r="LY21"/>
  <c r="LY25"/>
  <c r="LY32"/>
  <c r="LY36"/>
  <c r="LY41"/>
  <c r="KA13"/>
  <c r="IX23"/>
  <c r="IX29"/>
  <c r="IX34"/>
  <c r="HW13"/>
  <c r="HZ21"/>
  <c r="HZ24"/>
  <c r="HZ32"/>
  <c r="HZ36"/>
  <c r="HZ41"/>
  <c r="GM13"/>
  <c r="GN21"/>
  <c r="GN25"/>
  <c r="GN33"/>
  <c r="GN36"/>
  <c r="GN42"/>
  <c r="GB20"/>
  <c r="GB24"/>
  <c r="GB30"/>
  <c r="GB35"/>
  <c r="GB40"/>
  <c r="DY13"/>
  <c r="CR13"/>
  <c r="AT13"/>
  <c r="U13"/>
  <c r="L13"/>
  <c r="V34" i="4"/>
  <c r="V30"/>
  <c r="L12"/>
  <c r="KC13" i="5"/>
  <c r="DF13"/>
  <c r="QG27"/>
  <c r="PK28"/>
  <c r="OX28"/>
  <c r="OO27"/>
  <c r="MW28"/>
  <c r="KF28"/>
  <c r="IO28"/>
  <c r="II28"/>
  <c r="HM28"/>
  <c r="GZ27"/>
  <c r="EN28"/>
  <c r="PJ13"/>
  <c r="OA13"/>
  <c r="NK20"/>
  <c r="NK24"/>
  <c r="NK30"/>
  <c r="NK34"/>
  <c r="NK39"/>
  <c r="NF19"/>
  <c r="NF25"/>
  <c r="NF32"/>
  <c r="NF34"/>
  <c r="NF40"/>
  <c r="MP13"/>
  <c r="LF13"/>
  <c r="KT21"/>
  <c r="KT25"/>
  <c r="KT32"/>
  <c r="KT36"/>
  <c r="KT41"/>
  <c r="KO20"/>
  <c r="KO25"/>
  <c r="KO29"/>
  <c r="KO35"/>
  <c r="KO40"/>
  <c r="JY13"/>
  <c r="JP13"/>
  <c r="GK13"/>
  <c r="FL13"/>
  <c r="EM13"/>
  <c r="DK20"/>
  <c r="DK24"/>
  <c r="DK30"/>
  <c r="DK35"/>
  <c r="DK40"/>
  <c r="BQ13"/>
  <c r="AR13"/>
  <c r="BK22"/>
  <c r="BK29"/>
  <c r="BK30"/>
  <c r="BK40"/>
  <c r="AI13"/>
  <c r="QN13"/>
  <c r="AO13"/>
  <c r="NU38"/>
  <c r="LP38"/>
  <c r="LI38"/>
  <c r="JJ38"/>
  <c r="CF38"/>
  <c r="S38"/>
  <c r="QG18"/>
  <c r="PZ13"/>
  <c r="QG22"/>
  <c r="QG26"/>
  <c r="QG33"/>
  <c r="QG37"/>
  <c r="QG42"/>
  <c r="PK23"/>
  <c r="PK29"/>
  <c r="PK34"/>
  <c r="PK39"/>
  <c r="OX18"/>
  <c r="OQ13"/>
  <c r="OX22"/>
  <c r="OX26"/>
  <c r="OX33"/>
  <c r="OX37"/>
  <c r="OX42"/>
  <c r="OO21"/>
  <c r="OO24"/>
  <c r="OO32"/>
  <c r="OO36"/>
  <c r="OO41"/>
  <c r="NE13"/>
  <c r="MW20"/>
  <c r="MW24"/>
  <c r="MW30"/>
  <c r="MW35"/>
  <c r="MW40"/>
  <c r="LV13"/>
  <c r="KE13"/>
  <c r="KF21"/>
  <c r="KF24"/>
  <c r="KF30"/>
  <c r="KF36"/>
  <c r="KF41"/>
  <c r="IO19"/>
  <c r="IO23"/>
  <c r="IO29"/>
  <c r="IO34"/>
  <c r="IO39"/>
  <c r="II23"/>
  <c r="II21"/>
  <c r="II34"/>
  <c r="II32"/>
  <c r="II37"/>
  <c r="II42"/>
  <c r="HM21"/>
  <c r="HM25"/>
  <c r="HM32"/>
  <c r="HM36"/>
  <c r="HM41"/>
  <c r="GZ20"/>
  <c r="GZ25"/>
  <c r="GZ30"/>
  <c r="GZ35"/>
  <c r="GZ40"/>
  <c r="FY13"/>
  <c r="EK13"/>
  <c r="EN19"/>
  <c r="EN23"/>
  <c r="EN29"/>
  <c r="EN33"/>
  <c r="EN42"/>
  <c r="DD13"/>
  <c r="CE13"/>
  <c r="P13"/>
  <c r="DS13"/>
  <c r="PX38"/>
  <c r="ML38"/>
  <c r="LY38"/>
  <c r="IX38"/>
  <c r="HZ38"/>
  <c r="GN38"/>
  <c r="GB38"/>
  <c r="PF13"/>
  <c r="NW13"/>
  <c r="NU21"/>
  <c r="NU25"/>
  <c r="NU32"/>
  <c r="NU36"/>
  <c r="NU41"/>
  <c r="MK13"/>
  <c r="LP19"/>
  <c r="LP23"/>
  <c r="LP29"/>
  <c r="LP34"/>
  <c r="LP39"/>
  <c r="LI18"/>
  <c r="LB13"/>
  <c r="LI22"/>
  <c r="LI26"/>
  <c r="LI33"/>
  <c r="LI36"/>
  <c r="LI42"/>
  <c r="JJ18"/>
  <c r="JC13"/>
  <c r="JJ22"/>
  <c r="JJ34"/>
  <c r="JJ32"/>
  <c r="JJ37"/>
  <c r="JJ42"/>
  <c r="GY13"/>
  <c r="GQ18"/>
  <c r="GQ13" s="1"/>
  <c r="GP13"/>
  <c r="ER13"/>
  <c r="CT13"/>
  <c r="CL13"/>
  <c r="CF19"/>
  <c r="CF23"/>
  <c r="CF29"/>
  <c r="CF34"/>
  <c r="CF39"/>
  <c r="AM13"/>
  <c r="N13"/>
  <c r="S23"/>
  <c r="S21"/>
  <c r="S26"/>
  <c r="S32"/>
  <c r="S36"/>
  <c r="S42"/>
  <c r="V33" i="4"/>
  <c r="V25"/>
  <c r="JA13" i="5"/>
  <c r="BB12" i="3"/>
  <c r="Q38"/>
  <c r="P12"/>
  <c r="AD12"/>
  <c r="AG36"/>
  <c r="BG37"/>
  <c r="AG28"/>
  <c r="AG27"/>
  <c r="AG25"/>
  <c r="AG24"/>
  <c r="AG23"/>
  <c r="AG20"/>
  <c r="Q19"/>
  <c r="AX12"/>
  <c r="AG39"/>
  <c r="BG33"/>
  <c r="BG31"/>
  <c r="BG27"/>
  <c r="BG25"/>
  <c r="BG23"/>
  <c r="BG21"/>
  <c r="BG19"/>
  <c r="BG17"/>
  <c r="BS12"/>
  <c r="BJ12"/>
  <c r="FJ16" i="2"/>
  <c r="KR11"/>
  <c r="HT11"/>
  <c r="FZ11"/>
  <c r="EM11"/>
  <c r="CU11"/>
  <c r="FJ31"/>
  <c r="FJ30"/>
  <c r="FJ20"/>
  <c r="FJ34"/>
  <c r="HP25"/>
  <c r="HP35"/>
  <c r="AY22"/>
  <c r="AY21"/>
  <c r="AY23"/>
  <c r="AY34"/>
  <c r="AY32"/>
  <c r="GW27"/>
  <c r="GW26"/>
  <c r="GW29"/>
  <c r="GW36"/>
  <c r="GW33"/>
  <c r="LK11"/>
  <c r="JN11"/>
  <c r="GN11"/>
  <c r="BU11"/>
  <c r="IF11"/>
  <c r="EY11"/>
  <c r="CY11"/>
  <c r="EI11"/>
  <c r="P11"/>
  <c r="FE11"/>
  <c r="DJ11"/>
  <c r="BQ11"/>
  <c r="F11"/>
  <c r="GO25"/>
  <c r="GO35"/>
  <c r="CZ28"/>
  <c r="AY25"/>
  <c r="AY40"/>
  <c r="HP18"/>
  <c r="HP17"/>
  <c r="HP16"/>
  <c r="HP39"/>
  <c r="HP37"/>
  <c r="GW28"/>
  <c r="GO23"/>
  <c r="GO22"/>
  <c r="GO21"/>
  <c r="GO32"/>
  <c r="GO38"/>
  <c r="CZ18"/>
  <c r="CZ17"/>
  <c r="CZ20"/>
  <c r="CZ34"/>
  <c r="FJ40"/>
  <c r="II29"/>
  <c r="II23"/>
  <c r="II26"/>
  <c r="II38"/>
  <c r="II36"/>
  <c r="IL11"/>
  <c r="GR11"/>
  <c r="LN11"/>
  <c r="ML40" i="5"/>
  <c r="HZ33"/>
  <c r="GN18"/>
  <c r="GE13"/>
  <c r="R12" i="4"/>
  <c r="QG31" i="5"/>
  <c r="OX31"/>
  <c r="KF31"/>
  <c r="IO31"/>
  <c r="HM31"/>
  <c r="KT22"/>
  <c r="KT33"/>
  <c r="KT42"/>
  <c r="KO24"/>
  <c r="KO36"/>
  <c r="HL13"/>
  <c r="EE13"/>
  <c r="DK21"/>
  <c r="DK25"/>
  <c r="DK32"/>
  <c r="DK36"/>
  <c r="DK41"/>
  <c r="BH13"/>
  <c r="BK19"/>
  <c r="BK24"/>
  <c r="BK36"/>
  <c r="BK32"/>
  <c r="BK39"/>
  <c r="AA13"/>
  <c r="V35" i="4"/>
  <c r="V31"/>
  <c r="V27"/>
  <c r="NU27" i="5"/>
  <c r="LP27"/>
  <c r="LI27"/>
  <c r="JJ27"/>
  <c r="CF27"/>
  <c r="S27"/>
  <c r="QG19"/>
  <c r="QG25"/>
  <c r="QG32"/>
  <c r="QG34"/>
  <c r="QG41"/>
  <c r="PQ13"/>
  <c r="PK20"/>
  <c r="PK24"/>
  <c r="PK30"/>
  <c r="PK35"/>
  <c r="PK40"/>
  <c r="OX19"/>
  <c r="OX23"/>
  <c r="OX29"/>
  <c r="OX35"/>
  <c r="OX39"/>
  <c r="OO18"/>
  <c r="OH13"/>
  <c r="OO22"/>
  <c r="OO25"/>
  <c r="OO33"/>
  <c r="OO37"/>
  <c r="OO42"/>
  <c r="MV13"/>
  <c r="MW21"/>
  <c r="MW25"/>
  <c r="MW32"/>
  <c r="MW36"/>
  <c r="MW41"/>
  <c r="LM13"/>
  <c r="KF18"/>
  <c r="JW13"/>
  <c r="KF22"/>
  <c r="KF26"/>
  <c r="KF32"/>
  <c r="KF37"/>
  <c r="KF42"/>
  <c r="II18"/>
  <c r="IB13"/>
  <c r="II22"/>
  <c r="II26"/>
  <c r="II33"/>
  <c r="II39"/>
  <c r="HS13"/>
  <c r="HM22"/>
  <c r="HM26"/>
  <c r="HM33"/>
  <c r="HM37"/>
  <c r="HM42"/>
  <c r="GZ21"/>
  <c r="GZ33"/>
  <c r="GZ29"/>
  <c r="GZ36"/>
  <c r="GZ41"/>
  <c r="EC13"/>
  <c r="EN20"/>
  <c r="EN24"/>
  <c r="EN34"/>
  <c r="EN35"/>
  <c r="EN39"/>
  <c r="CV13"/>
  <c r="BW13"/>
  <c r="H13"/>
  <c r="V40" i="4"/>
  <c r="V32"/>
  <c r="V28"/>
  <c r="V24"/>
  <c r="V20"/>
  <c r="N12"/>
  <c r="PX27" i="5"/>
  <c r="ML27"/>
  <c r="LY27"/>
  <c r="IX28"/>
  <c r="HZ28"/>
  <c r="GN27"/>
  <c r="GB27"/>
  <c r="QS13"/>
  <c r="QF13"/>
  <c r="OW13"/>
  <c r="NU18"/>
  <c r="NN13"/>
  <c r="NU22"/>
  <c r="NU26"/>
  <c r="NU33"/>
  <c r="NU37"/>
  <c r="NU42"/>
  <c r="MC13"/>
  <c r="LP20"/>
  <c r="LP24"/>
  <c r="LP30"/>
  <c r="LP35"/>
  <c r="LP40"/>
  <c r="LI19"/>
  <c r="LI23"/>
  <c r="LI29"/>
  <c r="LI34"/>
  <c r="LI37"/>
  <c r="KL13"/>
  <c r="JJ19"/>
  <c r="JJ23"/>
  <c r="JJ26"/>
  <c r="JJ33"/>
  <c r="JJ40"/>
  <c r="IH13"/>
  <c r="CC13"/>
  <c r="CF20"/>
  <c r="CF24"/>
  <c r="CF30"/>
  <c r="CF35"/>
  <c r="CF40"/>
  <c r="AE13"/>
  <c r="S18"/>
  <c r="F13"/>
  <c r="S22"/>
  <c r="S29"/>
  <c r="S33"/>
  <c r="S39"/>
  <c r="AF12" i="3"/>
  <c r="Q39"/>
  <c r="H12"/>
  <c r="W12"/>
  <c r="BG38"/>
  <c r="Q33"/>
  <c r="Q32"/>
  <c r="Q30"/>
  <c r="Q21"/>
  <c r="Q18"/>
  <c r="AB12"/>
  <c r="AG16"/>
  <c r="AT41"/>
  <c r="BD12"/>
  <c r="Z16"/>
  <c r="S12"/>
  <c r="Q36"/>
  <c r="BM12"/>
  <c r="BU15"/>
  <c r="BW15"/>
  <c r="HP24" i="2"/>
  <c r="AY26"/>
  <c r="AY29"/>
  <c r="AY27"/>
  <c r="AY38"/>
  <c r="GW31"/>
  <c r="GW30"/>
  <c r="GW39"/>
  <c r="GW37"/>
  <c r="JF11"/>
  <c r="II15"/>
  <c r="HR11"/>
  <c r="ES11"/>
  <c r="Z11"/>
  <c r="KN11"/>
  <c r="GD11"/>
  <c r="CA11"/>
  <c r="HP15"/>
  <c r="GY11"/>
  <c r="EO11"/>
  <c r="CZ15"/>
  <c r="BA11"/>
  <c r="GO24"/>
  <c r="CZ40"/>
  <c r="AY24"/>
  <c r="HP19"/>
  <c r="HP22"/>
  <c r="HP21"/>
  <c r="HP20"/>
  <c r="HP34"/>
  <c r="GW40"/>
  <c r="GO27"/>
  <c r="GO26"/>
  <c r="GO29"/>
  <c r="GO36"/>
  <c r="GO33"/>
  <c r="CZ19"/>
  <c r="CZ22"/>
  <c r="CZ21"/>
  <c r="CZ32"/>
  <c r="CZ38"/>
  <c r="KL40"/>
  <c r="FJ25"/>
  <c r="FJ35"/>
  <c r="II16"/>
  <c r="II27"/>
  <c r="II30"/>
  <c r="II39"/>
  <c r="GW15"/>
  <c r="DK27" i="5"/>
  <c r="LY18"/>
  <c r="LR13"/>
  <c r="HZ18"/>
  <c r="HO13"/>
  <c r="PK31"/>
  <c r="OO31"/>
  <c r="MW31"/>
  <c r="II31"/>
  <c r="GZ31"/>
  <c r="EN31"/>
  <c r="PB13"/>
  <c r="NR13"/>
  <c r="NK21"/>
  <c r="NK25"/>
  <c r="NK32"/>
  <c r="NK36"/>
  <c r="NF20"/>
  <c r="NF35"/>
  <c r="MG13"/>
  <c r="KT18"/>
  <c r="KQ13"/>
  <c r="KT26"/>
  <c r="KT37"/>
  <c r="KO33"/>
  <c r="HU13"/>
  <c r="FD13"/>
  <c r="JG13"/>
  <c r="EP13"/>
  <c r="DK28"/>
  <c r="BK28"/>
  <c r="PM13"/>
  <c r="PX22"/>
  <c r="PX26"/>
  <c r="PX33"/>
  <c r="PX37"/>
  <c r="PX41"/>
  <c r="OC13"/>
  <c r="MR13"/>
  <c r="ML20"/>
  <c r="ML24"/>
  <c r="ML35"/>
  <c r="ML34"/>
  <c r="ML39"/>
  <c r="LH13"/>
  <c r="JI13"/>
  <c r="IX21"/>
  <c r="HZ19"/>
  <c r="HZ23"/>
  <c r="HZ30"/>
  <c r="HZ34"/>
  <c r="HZ39"/>
  <c r="HF13"/>
  <c r="GN19"/>
  <c r="GN23"/>
  <c r="GN29"/>
  <c r="GN34"/>
  <c r="GN39"/>
  <c r="GB18"/>
  <c r="FU13"/>
  <c r="DH13"/>
  <c r="BJ13"/>
  <c r="AK13"/>
  <c r="AC13"/>
  <c r="V22" i="4"/>
  <c r="V18"/>
  <c r="J12"/>
  <c r="GU13" i="5"/>
  <c r="R13"/>
  <c r="QG38"/>
  <c r="PK38"/>
  <c r="OX38"/>
  <c r="OO38"/>
  <c r="MW38"/>
  <c r="KF38"/>
  <c r="IO38"/>
  <c r="II38"/>
  <c r="HM38"/>
  <c r="GZ38"/>
  <c r="EN38"/>
  <c r="QB13"/>
  <c r="OS13"/>
  <c r="NK18"/>
  <c r="NH13"/>
  <c r="NK22"/>
  <c r="NK26"/>
  <c r="NK33"/>
  <c r="NK37"/>
  <c r="NK42"/>
  <c r="NF21"/>
  <c r="NF24"/>
  <c r="NF33"/>
  <c r="NF36"/>
  <c r="NF41"/>
  <c r="LX13"/>
  <c r="KT19"/>
  <c r="KT23"/>
  <c r="KT29"/>
  <c r="KT34"/>
  <c r="KT39"/>
  <c r="KO18"/>
  <c r="KH13"/>
  <c r="KO22"/>
  <c r="KO32"/>
  <c r="KO30"/>
  <c r="KO37"/>
  <c r="KO42"/>
  <c r="IW13"/>
  <c r="IN13"/>
  <c r="HD13"/>
  <c r="EV13"/>
  <c r="DW13"/>
  <c r="DO13"/>
  <c r="DK22"/>
  <c r="DK26"/>
  <c r="DK33"/>
  <c r="DK37"/>
  <c r="DK42"/>
  <c r="BK20"/>
  <c r="BK25"/>
  <c r="BK34"/>
  <c r="BK33"/>
  <c r="BK41"/>
  <c r="P12" i="4"/>
  <c r="HQ13" i="5"/>
  <c r="NU28"/>
  <c r="LP28"/>
  <c r="LI28"/>
  <c r="JJ28"/>
  <c r="CF28"/>
  <c r="S28"/>
  <c r="QG20"/>
  <c r="QG23"/>
  <c r="QG29"/>
  <c r="QG35"/>
  <c r="QG39"/>
  <c r="PH13"/>
  <c r="PK21"/>
  <c r="PK25"/>
  <c r="PK32"/>
  <c r="PK36"/>
  <c r="PK41"/>
  <c r="OX20"/>
  <c r="OX24"/>
  <c r="OX30"/>
  <c r="OX34"/>
  <c r="OX40"/>
  <c r="OO19"/>
  <c r="OO26"/>
  <c r="OO30"/>
  <c r="OO35"/>
  <c r="OO39"/>
  <c r="NY13"/>
  <c r="MW18"/>
  <c r="MN13"/>
  <c r="MW22"/>
  <c r="MW26"/>
  <c r="MW33"/>
  <c r="MW37"/>
  <c r="MW42"/>
  <c r="LD13"/>
  <c r="KF19"/>
  <c r="KF25"/>
  <c r="KF34"/>
  <c r="KF33"/>
  <c r="KF39"/>
  <c r="JE13"/>
  <c r="IO21"/>
  <c r="IO25"/>
  <c r="IO32"/>
  <c r="IO36"/>
  <c r="IO41"/>
  <c r="II19"/>
  <c r="II25"/>
  <c r="II29"/>
  <c r="II35"/>
  <c r="II40"/>
  <c r="HM19"/>
  <c r="HM23"/>
  <c r="HM29"/>
  <c r="HM34"/>
  <c r="HM39"/>
  <c r="GZ18"/>
  <c r="GS13"/>
  <c r="GZ22"/>
  <c r="GZ24"/>
  <c r="GZ32"/>
  <c r="GZ37"/>
  <c r="GZ42"/>
  <c r="FJ13"/>
  <c r="DU13"/>
  <c r="EN21"/>
  <c r="EN25"/>
  <c r="EN30"/>
  <c r="EN36"/>
  <c r="EN40"/>
  <c r="CN13"/>
  <c r="BO13"/>
  <c r="BF13"/>
  <c r="F12" i="4"/>
  <c r="PX28" i="5"/>
  <c r="ML28"/>
  <c r="LY28"/>
  <c r="IX27"/>
  <c r="HZ27"/>
  <c r="GN31"/>
  <c r="GB28"/>
  <c r="PW13"/>
  <c r="ON13"/>
  <c r="NU19"/>
  <c r="NU23"/>
  <c r="NU29"/>
  <c r="NU35"/>
  <c r="NU39"/>
  <c r="NC13"/>
  <c r="LT13"/>
  <c r="LP21"/>
  <c r="LP25"/>
  <c r="LP32"/>
  <c r="LP36"/>
  <c r="LP41"/>
  <c r="LI20"/>
  <c r="LI24"/>
  <c r="LI30"/>
  <c r="LI35"/>
  <c r="LI39"/>
  <c r="JT13"/>
  <c r="JJ20"/>
  <c r="JJ25"/>
  <c r="JJ29"/>
  <c r="JJ35"/>
  <c r="JJ39"/>
  <c r="HH13"/>
  <c r="FW13"/>
  <c r="FH13"/>
  <c r="DJ13"/>
  <c r="BU13"/>
  <c r="CF21"/>
  <c r="CF25"/>
  <c r="CF32"/>
  <c r="CF36"/>
  <c r="CF41"/>
  <c r="W13"/>
  <c r="S19"/>
  <c r="S24"/>
  <c r="S35"/>
  <c r="S34"/>
  <c r="S40"/>
  <c r="V41" i="4"/>
  <c r="V37"/>
  <c r="V29"/>
  <c r="V21"/>
  <c r="V17"/>
  <c r="J12" i="3"/>
  <c r="BG41"/>
  <c r="Q40"/>
  <c r="AS12"/>
  <c r="BG39"/>
  <c r="IL13" i="5"/>
  <c r="BT39" i="3"/>
  <c r="BT35"/>
  <c r="AG33"/>
  <c r="AG32"/>
  <c r="AG31"/>
  <c r="AG30"/>
  <c r="AG21"/>
  <c r="AG19"/>
  <c r="Q17"/>
  <c r="N12"/>
  <c r="AG37"/>
  <c r="BG32"/>
  <c r="BG30"/>
  <c r="BG28"/>
  <c r="BG26"/>
  <c r="BG24"/>
  <c r="BG22"/>
  <c r="BG20"/>
  <c r="BG18"/>
  <c r="BG16"/>
  <c r="AV12"/>
  <c r="L12"/>
  <c r="Q41"/>
  <c r="BW14"/>
  <c r="BU14"/>
  <c r="AI12"/>
  <c r="LY11" i="2"/>
  <c r="JY11"/>
  <c r="HE11"/>
  <c r="FC11"/>
  <c r="II28"/>
  <c r="FJ23"/>
  <c r="FJ22"/>
  <c r="FJ21"/>
  <c r="FJ36"/>
  <c r="HP28"/>
  <c r="EE40"/>
  <c r="AY30"/>
  <c r="AY20"/>
  <c r="AY31"/>
  <c r="AY33"/>
  <c r="GW19"/>
  <c r="GW18"/>
  <c r="GW17"/>
  <c r="GW20"/>
  <c r="GW34"/>
  <c r="FX11"/>
  <c r="EK11"/>
  <c r="CK11"/>
  <c r="BE11"/>
  <c r="J11"/>
  <c r="FV11"/>
  <c r="BK11"/>
  <c r="AF11"/>
  <c r="LI11"/>
  <c r="HV11"/>
  <c r="DZ11"/>
  <c r="CW11"/>
  <c r="AL11"/>
  <c r="GO28"/>
  <c r="CZ25"/>
  <c r="CZ35"/>
  <c r="AY28"/>
  <c r="HP23"/>
  <c r="HP26"/>
  <c r="HP29"/>
  <c r="HP32"/>
  <c r="HP38"/>
  <c r="MD40"/>
  <c r="GW25"/>
  <c r="GW35"/>
  <c r="GO31"/>
  <c r="GO30"/>
  <c r="GO39"/>
  <c r="GO37"/>
  <c r="CZ23"/>
  <c r="CZ26"/>
  <c r="CZ29"/>
  <c r="CZ36"/>
  <c r="CZ33"/>
  <c r="FJ24"/>
  <c r="II17"/>
  <c r="II20"/>
  <c r="II18"/>
  <c r="II31"/>
  <c r="II37"/>
  <c r="EG11"/>
  <c r="QH18" i="5" l="1"/>
  <c r="II11" i="2"/>
  <c r="QH27" i="5"/>
  <c r="QH26"/>
  <c r="KZ36"/>
  <c r="KZ28"/>
  <c r="KZ41"/>
  <c r="KZ21"/>
  <c r="KZ38"/>
  <c r="KZ31"/>
  <c r="KZ23"/>
  <c r="KZ33"/>
  <c r="KZ35"/>
  <c r="KZ39"/>
  <c r="KZ19"/>
  <c r="KZ26"/>
  <c r="KZ18"/>
  <c r="KZ30"/>
  <c r="KZ32"/>
  <c r="FS42"/>
  <c r="KZ34"/>
  <c r="FS41"/>
  <c r="KZ42"/>
  <c r="KZ22"/>
  <c r="FS27"/>
  <c r="KZ27"/>
  <c r="KZ24"/>
  <c r="FS25"/>
  <c r="KZ25"/>
  <c r="KZ29"/>
  <c r="KZ37"/>
  <c r="KZ40"/>
  <c r="KZ20"/>
  <c r="FS28"/>
  <c r="FS30"/>
  <c r="FS19"/>
  <c r="GC24"/>
  <c r="FS37"/>
  <c r="FS29"/>
  <c r="GC33"/>
  <c r="GC32"/>
  <c r="GC31"/>
  <c r="FS34"/>
  <c r="FS23"/>
  <c r="GC25"/>
  <c r="GC40"/>
  <c r="FS21"/>
  <c r="GC29"/>
  <c r="GC26"/>
  <c r="GC41"/>
  <c r="GC34"/>
  <c r="FS36"/>
  <c r="GC28"/>
  <c r="GC22"/>
  <c r="GC42"/>
  <c r="GC21"/>
  <c r="GC37"/>
  <c r="GC27"/>
  <c r="GC38"/>
  <c r="GC19"/>
  <c r="FS40"/>
  <c r="GC20"/>
  <c r="GC35"/>
  <c r="GC39"/>
  <c r="FS24"/>
  <c r="GC36"/>
  <c r="GC23"/>
  <c r="GC30"/>
  <c r="FS22"/>
  <c r="GC18"/>
  <c r="FS39"/>
  <c r="FS20"/>
  <c r="FS33"/>
  <c r="FS32"/>
  <c r="FS18"/>
  <c r="FS31"/>
  <c r="FS26"/>
  <c r="FS38"/>
  <c r="FS35"/>
  <c r="FM13"/>
  <c r="NL30"/>
  <c r="NL29"/>
  <c r="NL35"/>
  <c r="NL23"/>
  <c r="NL34"/>
  <c r="NL26"/>
  <c r="NL25"/>
  <c r="NL24"/>
  <c r="NL27"/>
  <c r="NL42"/>
  <c r="NL22"/>
  <c r="NL40"/>
  <c r="NL21"/>
  <c r="NL31"/>
  <c r="NL39"/>
  <c r="NL20"/>
  <c r="NL28"/>
  <c r="NL36"/>
  <c r="NL41"/>
  <c r="NL37"/>
  <c r="NL19"/>
  <c r="NL33"/>
  <c r="NL38"/>
  <c r="NL32"/>
  <c r="NL18"/>
  <c r="AP46"/>
  <c r="QL42"/>
  <c r="QO42" s="1"/>
  <c r="QQ42"/>
  <c r="QT42" s="1"/>
  <c r="QL22"/>
  <c r="QO22" s="1"/>
  <c r="QQ22"/>
  <c r="QT22" s="1"/>
  <c r="QL41"/>
  <c r="QO41" s="1"/>
  <c r="QQ41"/>
  <c r="QT41" s="1"/>
  <c r="QL21"/>
  <c r="QO21" s="1"/>
  <c r="QQ21"/>
  <c r="QT21" s="1"/>
  <c r="QL35"/>
  <c r="QO35" s="1"/>
  <c r="QQ35"/>
  <c r="QT35" s="1"/>
  <c r="QL29"/>
  <c r="QO29" s="1"/>
  <c r="QQ29"/>
  <c r="QT29" s="1"/>
  <c r="QL37"/>
  <c r="QO37" s="1"/>
  <c r="QQ37"/>
  <c r="QT37" s="1"/>
  <c r="QL36"/>
  <c r="QO36" s="1"/>
  <c r="QQ36"/>
  <c r="QT36" s="1"/>
  <c r="QL30"/>
  <c r="QO30" s="1"/>
  <c r="QQ30"/>
  <c r="QT30" s="1"/>
  <c r="DL13"/>
  <c r="QL23"/>
  <c r="QO23" s="1"/>
  <c r="QQ23"/>
  <c r="QT23" s="1"/>
  <c r="QL31"/>
  <c r="QO31" s="1"/>
  <c r="QQ31"/>
  <c r="QT31" s="1"/>
  <c r="QL33"/>
  <c r="QO33" s="1"/>
  <c r="QL27"/>
  <c r="QO27" s="1"/>
  <c r="QQ27"/>
  <c r="QT27" s="1"/>
  <c r="QL32"/>
  <c r="QO32" s="1"/>
  <c r="QQ32"/>
  <c r="QT32" s="1"/>
  <c r="QL24"/>
  <c r="QO24" s="1"/>
  <c r="QQ24"/>
  <c r="QT24" s="1"/>
  <c r="QL39"/>
  <c r="QO39" s="1"/>
  <c r="QQ39"/>
  <c r="QT39" s="1"/>
  <c r="QL19"/>
  <c r="QO19" s="1"/>
  <c r="QQ19"/>
  <c r="QT19" s="1"/>
  <c r="QL26"/>
  <c r="QO26" s="1"/>
  <c r="QQ26"/>
  <c r="QT26" s="1"/>
  <c r="QL28"/>
  <c r="QO28" s="1"/>
  <c r="QQ28"/>
  <c r="QT28" s="1"/>
  <c r="QL25"/>
  <c r="QO25" s="1"/>
  <c r="QQ25"/>
  <c r="QT25" s="1"/>
  <c r="QL40"/>
  <c r="QO40" s="1"/>
  <c r="QQ40"/>
  <c r="QT40" s="1"/>
  <c r="QL20"/>
  <c r="QO20" s="1"/>
  <c r="QQ20"/>
  <c r="QT20" s="1"/>
  <c r="QL38"/>
  <c r="QO38" s="1"/>
  <c r="QQ38"/>
  <c r="QT38" s="1"/>
  <c r="QL34"/>
  <c r="QO34" s="1"/>
  <c r="QQ34"/>
  <c r="QT34" s="1"/>
  <c r="AP13"/>
  <c r="AK12" i="3"/>
  <c r="AC38" i="4"/>
  <c r="JU11" i="2"/>
  <c r="AC26" i="4"/>
  <c r="EE33" i="2"/>
  <c r="LF33" s="1"/>
  <c r="EE23"/>
  <c r="EE25"/>
  <c r="LR25" s="1"/>
  <c r="LS25" s="1"/>
  <c r="EE21"/>
  <c r="LR21" s="1"/>
  <c r="LS21" s="1"/>
  <c r="EE18"/>
  <c r="LF18" s="1"/>
  <c r="EE37"/>
  <c r="EE27"/>
  <c r="LR27" s="1"/>
  <c r="LS27" s="1"/>
  <c r="EE16"/>
  <c r="LR16" s="1"/>
  <c r="LS16" s="1"/>
  <c r="EE36"/>
  <c r="LF36" s="1"/>
  <c r="EE22"/>
  <c r="EE34"/>
  <c r="LR34" s="1"/>
  <c r="LS34" s="1"/>
  <c r="MD34" s="1"/>
  <c r="EE39"/>
  <c r="LR39" s="1"/>
  <c r="LS39" s="1"/>
  <c r="MD39" s="1"/>
  <c r="EE29"/>
  <c r="LF29" s="1"/>
  <c r="EE38"/>
  <c r="EE19"/>
  <c r="LR19" s="1"/>
  <c r="LS19" s="1"/>
  <c r="EE20"/>
  <c r="LR20" s="1"/>
  <c r="LS20" s="1"/>
  <c r="EE28"/>
  <c r="EE31"/>
  <c r="LF31" s="1"/>
  <c r="EE24"/>
  <c r="LR24" s="1"/>
  <c r="LS24" s="1"/>
  <c r="EE26"/>
  <c r="LR26" s="1"/>
  <c r="LS26" s="1"/>
  <c r="EE35"/>
  <c r="LR35" s="1"/>
  <c r="LS35" s="1"/>
  <c r="MD35" s="1"/>
  <c r="EE32"/>
  <c r="DA11"/>
  <c r="EE17"/>
  <c r="LR17" s="1"/>
  <c r="LS17" s="1"/>
  <c r="EE30"/>
  <c r="LF30" s="1"/>
  <c r="GP40"/>
  <c r="IJ40" s="1"/>
  <c r="LE40" s="1"/>
  <c r="MF40" s="1"/>
  <c r="AC23" i="4"/>
  <c r="AA39"/>
  <c r="AC19"/>
  <c r="AA36"/>
  <c r="IJ26" i="5"/>
  <c r="BI34" i="3"/>
  <c r="IJ37" i="5"/>
  <c r="QH42"/>
  <c r="IJ30"/>
  <c r="IJ41"/>
  <c r="BT12" i="3"/>
  <c r="IJ31" i="5"/>
  <c r="IJ20"/>
  <c r="QH23"/>
  <c r="QH32"/>
  <c r="IJ36"/>
  <c r="QH22"/>
  <c r="IJ40"/>
  <c r="BI31" i="3"/>
  <c r="BW31" s="1"/>
  <c r="QH39" i="5"/>
  <c r="QH19"/>
  <c r="MW13"/>
  <c r="KO13"/>
  <c r="GB13"/>
  <c r="IJ23"/>
  <c r="IJ35"/>
  <c r="BI41" i="3"/>
  <c r="BW41" s="1"/>
  <c r="IJ22" i="5"/>
  <c r="FJ11" i="2"/>
  <c r="AC17" i="4"/>
  <c r="AA17"/>
  <c r="BI30" i="3"/>
  <c r="BW30" s="1"/>
  <c r="BI40"/>
  <c r="BW40" s="1"/>
  <c r="AC21" i="4"/>
  <c r="AA21"/>
  <c r="QH35" i="5"/>
  <c r="AA16" i="4"/>
  <c r="V12"/>
  <c r="IJ39" i="5"/>
  <c r="IJ19"/>
  <c r="LY13"/>
  <c r="LC11" i="2"/>
  <c r="BI36" i="3"/>
  <c r="BW36" s="1"/>
  <c r="BI18"/>
  <c r="BW18" s="1"/>
  <c r="BI33"/>
  <c r="BW33" s="1"/>
  <c r="S13" i="5"/>
  <c r="QH37"/>
  <c r="AC20" i="4"/>
  <c r="AA20"/>
  <c r="II13" i="5"/>
  <c r="KF13"/>
  <c r="AA27" i="4"/>
  <c r="AC27"/>
  <c r="BI19" i="3"/>
  <c r="BW19" s="1"/>
  <c r="BI38"/>
  <c r="BW38" s="1"/>
  <c r="AC33" i="4"/>
  <c r="AA33"/>
  <c r="QH25" i="5"/>
  <c r="OF13"/>
  <c r="QH38"/>
  <c r="AC30" i="4"/>
  <c r="AA30"/>
  <c r="IJ33" i="5"/>
  <c r="IJ24"/>
  <c r="CF13"/>
  <c r="QH40"/>
  <c r="QH20"/>
  <c r="EN13"/>
  <c r="NF13"/>
  <c r="AC41" i="4"/>
  <c r="AA41"/>
  <c r="BG12" i="3"/>
  <c r="AC29" i="4"/>
  <c r="AA29"/>
  <c r="QH29" i="5"/>
  <c r="QH28"/>
  <c r="NK13"/>
  <c r="IJ34"/>
  <c r="CZ11" i="2"/>
  <c r="BI21" i="3"/>
  <c r="BW21" s="1"/>
  <c r="BI39"/>
  <c r="BW39" s="1"/>
  <c r="QH33" i="5"/>
  <c r="NU13"/>
  <c r="IJ27"/>
  <c r="AC24" i="4"/>
  <c r="AA24"/>
  <c r="AA31"/>
  <c r="AC31"/>
  <c r="IJ18" i="5"/>
  <c r="GN13"/>
  <c r="QH41"/>
  <c r="QH21"/>
  <c r="IJ38"/>
  <c r="OX13"/>
  <c r="QG13"/>
  <c r="AC34" i="4"/>
  <c r="AA34"/>
  <c r="IJ25" i="5"/>
  <c r="ML13"/>
  <c r="GO11" i="2"/>
  <c r="KL11"/>
  <c r="AY11"/>
  <c r="BI23" i="3"/>
  <c r="BW23" s="1"/>
  <c r="BI25"/>
  <c r="BW25" s="1"/>
  <c r="BI27"/>
  <c r="BW27" s="1"/>
  <c r="BI29"/>
  <c r="BW29" s="1"/>
  <c r="QH34" i="5"/>
  <c r="BI17" i="3"/>
  <c r="BW17" s="1"/>
  <c r="AC37" i="4"/>
  <c r="AA37"/>
  <c r="GZ13" i="5"/>
  <c r="AC18" i="4"/>
  <c r="AA18"/>
  <c r="IJ29" i="5"/>
  <c r="KT13"/>
  <c r="HZ13"/>
  <c r="GW11" i="2"/>
  <c r="HP11"/>
  <c r="Z12" i="3"/>
  <c r="AG12"/>
  <c r="BI32"/>
  <c r="BW32" s="1"/>
  <c r="AC28" i="4"/>
  <c r="AA28"/>
  <c r="AC40"/>
  <c r="AA40"/>
  <c r="OO13" i="5"/>
  <c r="AA35" i="4"/>
  <c r="AC35"/>
  <c r="AT12" i="3"/>
  <c r="JJ13" i="5"/>
  <c r="LI13"/>
  <c r="QH36"/>
  <c r="BK13"/>
  <c r="IJ42"/>
  <c r="IJ21"/>
  <c r="DK13"/>
  <c r="BI16" i="3"/>
  <c r="BW16" s="1"/>
  <c r="Q12"/>
  <c r="BI20"/>
  <c r="BW20" s="1"/>
  <c r="BI37"/>
  <c r="BW37" s="1"/>
  <c r="JU13" i="5"/>
  <c r="LP13"/>
  <c r="QH30"/>
  <c r="PK13"/>
  <c r="IO13"/>
  <c r="AC22" i="4"/>
  <c r="AA22"/>
  <c r="PX13" i="5"/>
  <c r="AC32" i="4"/>
  <c r="AA32"/>
  <c r="AC25"/>
  <c r="AA25"/>
  <c r="HM13" i="5"/>
  <c r="IJ32"/>
  <c r="BI22" i="3"/>
  <c r="BW22" s="1"/>
  <c r="BI24"/>
  <c r="BW24" s="1"/>
  <c r="BI26"/>
  <c r="BW26" s="1"/>
  <c r="BI28"/>
  <c r="BW28" s="1"/>
  <c r="BI35"/>
  <c r="BW35" s="1"/>
  <c r="QH24" i="5"/>
  <c r="IJ28"/>
  <c r="QH31"/>
  <c r="IX13"/>
  <c r="BU34" i="3" l="1"/>
  <c r="BW34"/>
  <c r="QG1" i="5"/>
  <c r="GC13"/>
  <c r="MD24" i="2"/>
  <c r="MD19"/>
  <c r="MD27"/>
  <c r="MD25"/>
  <c r="MD17"/>
  <c r="MD26"/>
  <c r="MD20"/>
  <c r="MD16"/>
  <c r="MD21"/>
  <c r="GP29"/>
  <c r="IJ29" s="1"/>
  <c r="LE29" s="1"/>
  <c r="QK13" i="5"/>
  <c r="QL18"/>
  <c r="QP13"/>
  <c r="QQ18"/>
  <c r="GP36" i="2"/>
  <c r="IJ36" s="1"/>
  <c r="LE36" s="1"/>
  <c r="GP33"/>
  <c r="IJ33" s="1"/>
  <c r="LE33" s="1"/>
  <c r="GP31"/>
  <c r="IJ31" s="1"/>
  <c r="LE31" s="1"/>
  <c r="GP35"/>
  <c r="IJ35" s="1"/>
  <c r="LE35" s="1"/>
  <c r="GP30"/>
  <c r="IJ30" s="1"/>
  <c r="LE30" s="1"/>
  <c r="GP18"/>
  <c r="IJ18" s="1"/>
  <c r="LE18" s="1"/>
  <c r="GP25"/>
  <c r="IJ25" s="1"/>
  <c r="LE25" s="1"/>
  <c r="GP27"/>
  <c r="IJ27" s="1"/>
  <c r="LE27" s="1"/>
  <c r="GP16"/>
  <c r="IJ16" s="1"/>
  <c r="LE16" s="1"/>
  <c r="GP39"/>
  <c r="IJ39" s="1"/>
  <c r="LE39" s="1"/>
  <c r="GP21"/>
  <c r="IJ21" s="1"/>
  <c r="LE21" s="1"/>
  <c r="GP20"/>
  <c r="IJ20" s="1"/>
  <c r="LE20" s="1"/>
  <c r="LF20"/>
  <c r="LG20" s="1"/>
  <c r="LL20" s="1"/>
  <c r="LR29"/>
  <c r="LS29" s="1"/>
  <c r="LR30"/>
  <c r="LS30" s="1"/>
  <c r="LF39"/>
  <c r="LG39" s="1"/>
  <c r="LL39" s="1"/>
  <c r="LR36"/>
  <c r="LS36" s="1"/>
  <c r="MD36" s="1"/>
  <c r="LR18"/>
  <c r="LS18" s="1"/>
  <c r="GP19"/>
  <c r="IJ19" s="1"/>
  <c r="LE19" s="1"/>
  <c r="LF35"/>
  <c r="LO35" s="1"/>
  <c r="LP35" s="1"/>
  <c r="LQ35" s="1"/>
  <c r="LR31"/>
  <c r="LS31" s="1"/>
  <c r="LF26"/>
  <c r="LO26" s="1"/>
  <c r="LP26" s="1"/>
  <c r="LQ26" s="1"/>
  <c r="LF21"/>
  <c r="LO21" s="1"/>
  <c r="LP21" s="1"/>
  <c r="LQ21" s="1"/>
  <c r="LR33"/>
  <c r="LS33" s="1"/>
  <c r="MD33" s="1"/>
  <c r="LF17"/>
  <c r="LO17" s="1"/>
  <c r="LP17" s="1"/>
  <c r="LQ17" s="1"/>
  <c r="LF16"/>
  <c r="LO16" s="1"/>
  <c r="LP16" s="1"/>
  <c r="LQ16" s="1"/>
  <c r="GP26"/>
  <c r="IJ26" s="1"/>
  <c r="LE26" s="1"/>
  <c r="GP32"/>
  <c r="IJ32" s="1"/>
  <c r="LE32" s="1"/>
  <c r="LF24"/>
  <c r="LO24" s="1"/>
  <c r="LP24" s="1"/>
  <c r="LQ24" s="1"/>
  <c r="LF19"/>
  <c r="LG19" s="1"/>
  <c r="LL19" s="1"/>
  <c r="GP38"/>
  <c r="IJ38" s="1"/>
  <c r="LE38" s="1"/>
  <c r="LF34"/>
  <c r="LO34" s="1"/>
  <c r="LP34" s="1"/>
  <c r="LQ34" s="1"/>
  <c r="GP22"/>
  <c r="IJ22" s="1"/>
  <c r="LE22" s="1"/>
  <c r="LF27"/>
  <c r="LG27" s="1"/>
  <c r="LL27" s="1"/>
  <c r="GP37"/>
  <c r="IJ37" s="1"/>
  <c r="LE37" s="1"/>
  <c r="LF25"/>
  <c r="LG25" s="1"/>
  <c r="LL25" s="1"/>
  <c r="GP23"/>
  <c r="IJ23" s="1"/>
  <c r="LE23" s="1"/>
  <c r="GP24"/>
  <c r="IJ24" s="1"/>
  <c r="LE24" s="1"/>
  <c r="GP34"/>
  <c r="IJ34" s="1"/>
  <c r="LE34" s="1"/>
  <c r="GP17"/>
  <c r="IJ17" s="1"/>
  <c r="LE17" s="1"/>
  <c r="GP28"/>
  <c r="IJ28" s="1"/>
  <c r="LE28" s="1"/>
  <c r="LO30"/>
  <c r="LP30" s="1"/>
  <c r="LQ30" s="1"/>
  <c r="LG30"/>
  <c r="LL30" s="1"/>
  <c r="EE15"/>
  <c r="DB11"/>
  <c r="LO29"/>
  <c r="LP29" s="1"/>
  <c r="LQ29" s="1"/>
  <c r="LG29"/>
  <c r="LL29" s="1"/>
  <c r="LO36"/>
  <c r="LP36" s="1"/>
  <c r="LQ36" s="1"/>
  <c r="LG36"/>
  <c r="LL36" s="1"/>
  <c r="LO18"/>
  <c r="LP18" s="1"/>
  <c r="LQ18" s="1"/>
  <c r="LG18"/>
  <c r="LL18" s="1"/>
  <c r="LG33"/>
  <c r="LL33" s="1"/>
  <c r="LO33"/>
  <c r="LP33" s="1"/>
  <c r="LQ33" s="1"/>
  <c r="LO31"/>
  <c r="LP31" s="1"/>
  <c r="LQ31" s="1"/>
  <c r="LG31"/>
  <c r="LL31" s="1"/>
  <c r="QU43" i="5"/>
  <c r="QW43" s="1"/>
  <c r="BU41" i="3"/>
  <c r="QU20" i="5"/>
  <c r="QW20" s="1"/>
  <c r="BU31" i="3"/>
  <c r="QU24" i="5"/>
  <c r="QW24" s="1"/>
  <c r="QU35"/>
  <c r="QW35" s="1"/>
  <c r="QU32"/>
  <c r="QW32" s="1"/>
  <c r="QU40"/>
  <c r="QW40" s="1"/>
  <c r="QU37"/>
  <c r="QW37" s="1"/>
  <c r="QU31"/>
  <c r="QW31" s="1"/>
  <c r="QU29"/>
  <c r="QW29" s="1"/>
  <c r="QU39"/>
  <c r="QW39" s="1"/>
  <c r="QU26"/>
  <c r="QW26" s="1"/>
  <c r="QU19"/>
  <c r="QW19" s="1"/>
  <c r="KZ13"/>
  <c r="BU28" i="3"/>
  <c r="BU37"/>
  <c r="QU38" i="5"/>
  <c r="QW38" s="1"/>
  <c r="QU23"/>
  <c r="QW23" s="1"/>
  <c r="BU32" i="3"/>
  <c r="BU25"/>
  <c r="IJ13" i="5"/>
  <c r="QH13"/>
  <c r="BU39" i="3"/>
  <c r="QU34" i="5"/>
  <c r="QW34" s="1"/>
  <c r="FS13"/>
  <c r="BU36" i="3"/>
  <c r="BU40"/>
  <c r="BU35"/>
  <c r="NL13" i="5"/>
  <c r="QU36"/>
  <c r="QW36" s="1"/>
  <c r="QU41"/>
  <c r="QW41" s="1"/>
  <c r="BU23" i="3"/>
  <c r="QU21" i="5"/>
  <c r="QW21" s="1"/>
  <c r="BU21" i="3"/>
  <c r="QU33" i="5"/>
  <c r="QW33" s="1"/>
  <c r="AA12" i="4"/>
  <c r="BU16" i="3"/>
  <c r="BI12"/>
  <c r="BU26"/>
  <c r="BU20"/>
  <c r="QU30" i="5"/>
  <c r="QW30" s="1"/>
  <c r="BU24" i="3"/>
  <c r="BU17"/>
  <c r="BU29"/>
  <c r="QU42" i="5"/>
  <c r="QW42" s="1"/>
  <c r="QU25"/>
  <c r="QW25" s="1"/>
  <c r="BU38" i="3"/>
  <c r="BU33"/>
  <c r="AC12" i="4"/>
  <c r="BU22" i="3"/>
  <c r="QU22" i="5"/>
  <c r="QW22" s="1"/>
  <c r="BU27" i="3"/>
  <c r="QU28" i="5"/>
  <c r="QW28" s="1"/>
  <c r="BU19" i="3"/>
  <c r="QU27" i="5"/>
  <c r="QW27" s="1"/>
  <c r="BU18" i="3"/>
  <c r="BU30"/>
  <c r="MF33" i="2" l="1"/>
  <c r="MF36"/>
  <c r="LG35"/>
  <c r="LL35" s="1"/>
  <c r="MF35" s="1"/>
  <c r="LO39"/>
  <c r="LP39" s="1"/>
  <c r="LQ39" s="1"/>
  <c r="MF39" s="1"/>
  <c r="LO20"/>
  <c r="LP20" s="1"/>
  <c r="LQ20" s="1"/>
  <c r="MF20" s="1"/>
  <c r="MD31"/>
  <c r="MF31" s="1"/>
  <c r="MD30"/>
  <c r="MF30" s="1"/>
  <c r="MD18"/>
  <c r="MF18" s="1"/>
  <c r="MD29"/>
  <c r="MF29" s="1"/>
  <c r="LG21"/>
  <c r="LL21" s="1"/>
  <c r="MF21" s="1"/>
  <c r="QT18" i="5"/>
  <c r="QQ13"/>
  <c r="QO18"/>
  <c r="QO13" s="1"/>
  <c r="QL13"/>
  <c r="LG16" i="2"/>
  <c r="LL16" s="1"/>
  <c r="MF16" s="1"/>
  <c r="LG26"/>
  <c r="LL26" s="1"/>
  <c r="MF26" s="1"/>
  <c r="LG24"/>
  <c r="LO25"/>
  <c r="LP25" s="1"/>
  <c r="LG17"/>
  <c r="LO19"/>
  <c r="LP19" s="1"/>
  <c r="LQ19" s="1"/>
  <c r="MF19" s="1"/>
  <c r="LG34"/>
  <c r="LL34" s="1"/>
  <c r="MF34" s="1"/>
  <c r="LO27"/>
  <c r="LP27" s="1"/>
  <c r="LQ27" s="1"/>
  <c r="MF27" s="1"/>
  <c r="LF23"/>
  <c r="LR23"/>
  <c r="LS23" s="1"/>
  <c r="EF11"/>
  <c r="LF15"/>
  <c r="LF38"/>
  <c r="LR38"/>
  <c r="LS38" s="1"/>
  <c r="MD38" s="1"/>
  <c r="LF32"/>
  <c r="LR32"/>
  <c r="LS32" s="1"/>
  <c r="MD32" s="1"/>
  <c r="LF22"/>
  <c r="LR22"/>
  <c r="LS22" s="1"/>
  <c r="LF28"/>
  <c r="LR28"/>
  <c r="LS28" s="1"/>
  <c r="LF37"/>
  <c r="LR37"/>
  <c r="LS37" s="1"/>
  <c r="MD37" s="1"/>
  <c r="EE11"/>
  <c r="GP15"/>
  <c r="QJ13" i="5"/>
  <c r="BW12" i="3"/>
  <c r="BX16" s="1"/>
  <c r="BU12"/>
  <c r="QT13" i="5" l="1"/>
  <c r="MD28" i="2"/>
  <c r="MD22"/>
  <c r="MD23"/>
  <c r="LQ25"/>
  <c r="MF25" s="1"/>
  <c r="LL24"/>
  <c r="MF24" s="1"/>
  <c r="LL17"/>
  <c r="MF17" s="1"/>
  <c r="QU18" i="5"/>
  <c r="QW18" s="1"/>
  <c r="QW13" s="1"/>
  <c r="LR11" i="2"/>
  <c r="LV43" s="1"/>
  <c r="LO28"/>
  <c r="LP28" s="1"/>
  <c r="LQ28" s="1"/>
  <c r="LG28"/>
  <c r="LL28" s="1"/>
  <c r="LO32"/>
  <c r="LP32" s="1"/>
  <c r="LQ32" s="1"/>
  <c r="LG32"/>
  <c r="LL32" s="1"/>
  <c r="LF11"/>
  <c r="LG15"/>
  <c r="LL15" s="1"/>
  <c r="LO15"/>
  <c r="LO37"/>
  <c r="LP37" s="1"/>
  <c r="LQ37" s="1"/>
  <c r="LG37"/>
  <c r="LL37" s="1"/>
  <c r="LG22"/>
  <c r="LL22" s="1"/>
  <c r="LO22"/>
  <c r="LP22" s="1"/>
  <c r="LQ22" s="1"/>
  <c r="LO38"/>
  <c r="LP38" s="1"/>
  <c r="LQ38" s="1"/>
  <c r="LG38"/>
  <c r="LL38" s="1"/>
  <c r="LO23"/>
  <c r="LP23" s="1"/>
  <c r="LQ23" s="1"/>
  <c r="LG23"/>
  <c r="LL23" s="1"/>
  <c r="IJ15"/>
  <c r="IJ11" s="1"/>
  <c r="GP11"/>
  <c r="MF32" l="1"/>
  <c r="MF38"/>
  <c r="MF37"/>
  <c r="MF23"/>
  <c r="MF22"/>
  <c r="MF28"/>
  <c r="LL11"/>
  <c r="QU13" i="5"/>
  <c r="LG11" i="2"/>
  <c r="MD11"/>
  <c r="LS11"/>
  <c r="LP15"/>
  <c r="LQ15" s="1"/>
  <c r="LQ11" s="1"/>
  <c r="LO11"/>
  <c r="LE15"/>
  <c r="LP11" l="1"/>
  <c r="LE11"/>
  <c r="MH18" s="1"/>
  <c r="MF15" l="1"/>
  <c r="MF11" s="1"/>
  <c r="MH12" s="1"/>
</calcChain>
</file>

<file path=xl/sharedStrings.xml><?xml version="1.0" encoding="utf-8"?>
<sst xmlns="http://schemas.openxmlformats.org/spreadsheetml/2006/main" count="3225" uniqueCount="1005">
  <si>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</si>
  <si>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</si>
  <si>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</si>
  <si>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</si>
  <si>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</si>
  <si>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</si>
  <si>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</si>
  <si>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</si>
  <si>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</si>
  <si>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</si>
  <si>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</si>
  <si>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</si>
  <si>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 xml:space="preserve"> 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</si>
  <si>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</si>
  <si>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</si>
  <si>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</si>
  <si>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</si>
  <si>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</si>
  <si>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</si>
  <si>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</si>
  <si>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</si>
  <si>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</si>
  <si>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</si>
  <si>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</si>
  <si>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</si>
  <si>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</si>
  <si>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</si>
  <si>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</si>
  <si>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</si>
  <si>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</si>
  <si>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</si>
  <si>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</si>
  <si>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</si>
  <si>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</si>
  <si>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</si>
  <si>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</si>
  <si>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</si>
  <si>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</si>
  <si>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</si>
  <si>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</si>
  <si>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</si>
  <si>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</si>
  <si>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</si>
  <si>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</si>
  <si>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</si>
  <si>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</si>
  <si>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</si>
  <si>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</si>
  <si>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</si>
  <si>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</si>
  <si>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</si>
  <si>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</si>
  <si>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</si>
  <si>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</si>
  <si>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</si>
  <si>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</si>
  <si>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</si>
  <si>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</si>
  <si>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</si>
  <si>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</si>
  <si>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</si>
  <si>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</si>
  <si>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</si>
  <si>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</si>
  <si>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</si>
  <si>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</si>
  <si>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</si>
  <si>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</si>
  <si>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</si>
  <si>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</si>
  <si>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</si>
  <si>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</si>
  <si>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</si>
  <si>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</si>
  <si>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</si>
  <si>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</si>
  <si>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</si>
  <si>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</si>
  <si>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</si>
  <si>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</si>
  <si>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</si>
  <si>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</si>
  <si>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</si>
  <si>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</si>
  <si>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</si>
  <si>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</si>
  <si>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</si>
  <si>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</si>
  <si>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</si>
  <si>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</si>
  <si>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</si>
  <si>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</si>
  <si>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</si>
  <si>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</si>
  <si>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</si>
  <si>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</si>
  <si>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</si>
  <si>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</si>
  <si>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</si>
  <si>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</si>
  <si>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</si>
  <si>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</si>
  <si>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</si>
  <si>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</si>
  <si>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</si>
  <si>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</si>
  <si>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</si>
  <si>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</si>
  <si>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</si>
  <si>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</si>
  <si>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</si>
  <si>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</si>
  <si>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</si>
  <si>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</si>
  <si>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</si>
  <si>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</si>
  <si>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</si>
  <si>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</si>
  <si>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</si>
  <si>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</si>
  <si>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</si>
  <si>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</si>
  <si>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</si>
  <si>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</si>
  <si>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</si>
  <si>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</si>
  <si>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</si>
  <si>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</si>
  <si>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</si>
  <si>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</si>
  <si>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</si>
  <si>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</si>
  <si>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</si>
  <si>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</si>
  <si>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</si>
  <si>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</si>
  <si>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</si>
  <si>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</si>
  <si>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</si>
  <si>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</si>
  <si>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</si>
  <si>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</si>
  <si>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</si>
  <si>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</si>
  <si>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</si>
  <si>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</si>
  <si>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</si>
  <si>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</si>
  <si>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</si>
  <si>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</si>
  <si>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</si>
  <si>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</si>
  <si>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</si>
  <si>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</si>
  <si>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</si>
  <si>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</si>
  <si>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</si>
  <si>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</si>
  <si>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</si>
  <si>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</si>
  <si>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</si>
  <si>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</si>
  <si>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</si>
  <si>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</si>
  <si>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</si>
  <si>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</si>
  <si>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</si>
  <si>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</si>
  <si>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</si>
  <si>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</si>
  <si>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</si>
  <si>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</si>
  <si>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</si>
  <si>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</si>
  <si>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</si>
  <si>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</si>
  <si>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</si>
  <si>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</si>
  <si>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</si>
  <si>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</si>
  <si>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</si>
  <si>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</si>
  <si>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</si>
  <si>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</si>
  <si>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</si>
  <si>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</si>
  <si>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</si>
  <si>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</si>
  <si>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</si>
  <si>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</si>
  <si>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</si>
  <si>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</si>
  <si>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</si>
  <si>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</si>
  <si>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</si>
  <si>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</si>
  <si>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</si>
  <si>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</si>
  <si>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</si>
  <si>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</si>
  <si>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1.04</t>
  </si>
  <si>
    <t>МО "Виноградовский муниципальный район"</t>
  </si>
  <si>
    <t>1.05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</si>
  <si>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</si>
  <si>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</si>
  <si>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</si>
  <si>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</si>
  <si>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</si>
  <si>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</si>
  <si>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</si>
  <si>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</si>
  <si>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</si>
  <si>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</si>
  <si>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</si>
  <si>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</si>
  <si>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</si>
  <si>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</si>
  <si>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</si>
  <si>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</si>
  <si>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</si>
  <si>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</si>
  <si>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</si>
  <si>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</si>
  <si>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</si>
  <si>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</si>
  <si>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</si>
  <si>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</si>
  <si>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</si>
  <si>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</si>
  <si>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</si>
  <si>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</si>
  <si>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</si>
  <si>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</si>
  <si>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</si>
  <si>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</si>
  <si>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</si>
  <si>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</si>
  <si>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</si>
  <si>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</si>
  <si>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</si>
  <si>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</si>
  <si>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</si>
  <si>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</si>
  <si>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</si>
  <si>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</si>
  <si>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</si>
  <si>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</si>
  <si>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</si>
  <si>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</si>
  <si>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</si>
  <si>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</si>
  <si>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</si>
  <si>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</si>
  <si>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</si>
  <si>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</si>
  <si>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</si>
  <si>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</si>
  <si>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</si>
  <si>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</si>
  <si>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</si>
  <si>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</si>
  <si>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</si>
  <si>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</si>
  <si>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</si>
  <si>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</si>
  <si>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19.1</t>
  </si>
  <si>
    <t>20.1=гр.19.1*норматив гр.20.1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</si>
  <si>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</si>
  <si>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</si>
  <si>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</si>
  <si>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</si>
  <si>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</si>
  <si>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</si>
  <si>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</si>
  <si>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</si>
  <si>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</si>
  <si>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</si>
  <si>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</si>
  <si>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</si>
  <si>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</si>
  <si>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</si>
  <si>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</si>
  <si>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</si>
  <si>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</si>
  <si>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</si>
  <si>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</si>
  <si>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</si>
  <si>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</si>
  <si>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</si>
  <si>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</si>
  <si>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</si>
  <si>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</si>
  <si>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</si>
  <si>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</si>
  <si>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</si>
  <si>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</si>
  <si>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</si>
  <si>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</si>
  <si>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</si>
  <si>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</si>
  <si>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</si>
  <si>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</si>
  <si>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</si>
  <si>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</si>
  <si>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</si>
  <si>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</si>
  <si>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</si>
  <si>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</si>
  <si>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</si>
  <si>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</si>
  <si>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</si>
  <si>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</si>
  <si>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</si>
  <si>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</si>
  <si>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</si>
  <si>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</si>
  <si>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</si>
  <si>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</si>
  <si>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</si>
  <si>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</si>
  <si>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</si>
  <si>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</si>
  <si>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</si>
  <si>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</si>
  <si>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</si>
  <si>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</si>
  <si>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</si>
  <si>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</si>
  <si>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</si>
  <si>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</si>
  <si>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</si>
  <si>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</si>
  <si>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</si>
  <si>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</si>
  <si>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</si>
  <si>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</si>
  <si>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</si>
  <si>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</si>
  <si>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</si>
  <si>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</si>
  <si>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</si>
  <si>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</si>
  <si>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</si>
  <si>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</si>
  <si>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</si>
  <si>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</si>
  <si>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</si>
  <si>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</si>
  <si>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</si>
  <si>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</si>
  <si>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</si>
  <si>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</si>
  <si>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</si>
  <si>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</si>
  <si>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</si>
  <si>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</si>
  <si>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</si>
  <si>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</si>
  <si>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23=∑гр.18,20,22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</si>
  <si>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</si>
  <si>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</si>
  <si>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</si>
  <si>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</si>
  <si>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</si>
  <si>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</si>
  <si>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</si>
  <si>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</si>
  <si>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</si>
  <si>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</si>
  <si>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</si>
  <si>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</si>
  <si>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</si>
  <si>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</si>
  <si>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</si>
  <si>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</si>
  <si>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</si>
  <si>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</si>
  <si>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</si>
  <si>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</si>
  <si>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</si>
  <si>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</si>
  <si>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</si>
  <si>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</si>
  <si>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</si>
  <si>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</si>
  <si>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</si>
  <si>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</si>
  <si>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</si>
  <si>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</si>
  <si>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</si>
  <si>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</si>
  <si>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</si>
  <si>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</si>
  <si>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</si>
  <si>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</si>
  <si>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</si>
  <si>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</si>
  <si>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</si>
  <si>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</si>
  <si>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</si>
  <si>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</si>
  <si>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</si>
  <si>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</si>
  <si>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</si>
  <si>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</si>
  <si>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</si>
  <si>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</si>
  <si>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</si>
  <si>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</si>
  <si>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</si>
  <si>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</si>
  <si>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</si>
  <si>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</si>
  <si>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</si>
  <si>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</si>
  <si>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</si>
  <si>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</si>
  <si>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</si>
  <si>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</si>
  <si>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</si>
  <si>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</si>
  <si>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</si>
  <si>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</si>
  <si>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</si>
  <si>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</si>
  <si>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</si>
  <si>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</si>
  <si>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</si>
  <si>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</si>
  <si>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</si>
  <si>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</si>
  <si>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</si>
  <si>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</si>
  <si>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</si>
  <si>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</si>
  <si>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</si>
  <si>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</si>
  <si>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</si>
  <si>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</si>
  <si>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</si>
  <si>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</si>
  <si>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</si>
  <si>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</si>
  <si>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</si>
  <si>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</si>
  <si>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</si>
  <si>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</si>
  <si>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</si>
  <si>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</si>
  <si>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</si>
  <si>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</si>
  <si>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</si>
  <si>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</si>
  <si>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</si>
  <si>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</si>
  <si>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</si>
  <si>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</si>
  <si>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</si>
  <si>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</si>
  <si>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</si>
  <si>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</si>
  <si>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</si>
  <si>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</si>
  <si>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</si>
  <si>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</si>
  <si>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</si>
  <si>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</si>
  <si>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</si>
  <si>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</si>
  <si>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</si>
  <si>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</si>
  <si>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</si>
  <si>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</si>
  <si>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</si>
  <si>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</si>
  <si>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</si>
  <si>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</si>
  <si>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</si>
  <si>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</si>
  <si>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</si>
  <si>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</si>
  <si>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</si>
  <si>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</si>
  <si>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</si>
  <si>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</si>
  <si>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</si>
  <si>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</si>
  <si>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</si>
  <si>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</si>
  <si>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</si>
  <si>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</si>
  <si>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</si>
  <si>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</si>
  <si>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</si>
  <si>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</si>
  <si>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</si>
  <si>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</si>
  <si>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</si>
  <si>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</si>
  <si>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</si>
  <si>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</si>
  <si>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</si>
  <si>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</si>
  <si>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</si>
  <si>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</si>
  <si>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</si>
  <si>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</si>
  <si>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</si>
  <si>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</si>
  <si>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</si>
  <si>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</si>
  <si>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</si>
  <si>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</si>
  <si>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</si>
  <si>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</si>
  <si>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</si>
  <si>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</si>
  <si>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</si>
  <si>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</si>
  <si>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</si>
  <si>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</si>
  <si>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</si>
  <si>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</si>
  <si>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</si>
  <si>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</si>
  <si>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</si>
  <si>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</si>
  <si>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</si>
  <si>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</si>
  <si>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</si>
  <si>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</si>
  <si>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</si>
  <si>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</si>
  <si>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</si>
  <si>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</si>
  <si>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</si>
  <si>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</si>
  <si>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</si>
  <si>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</si>
  <si>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</si>
  <si>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</si>
  <si>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</si>
  <si>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</si>
  <si>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</si>
  <si>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</si>
  <si>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</si>
  <si>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</si>
  <si>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</si>
  <si>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</si>
  <si>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</si>
  <si>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</si>
  <si>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</si>
  <si>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</si>
  <si>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</si>
  <si>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</si>
  <si>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</si>
  <si>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</si>
  <si>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</si>
  <si>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</si>
  <si>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</si>
  <si>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</si>
  <si>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</si>
  <si>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</si>
  <si>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</si>
  <si>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</si>
  <si>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</si>
  <si>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</si>
  <si>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</si>
  <si>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</si>
  <si>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</si>
  <si>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</si>
  <si>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</si>
  <si>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</si>
  <si>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</si>
  <si>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</si>
  <si>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</si>
  <si>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</si>
  <si>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</si>
  <si>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</si>
  <si>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</si>
  <si>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</si>
  <si>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</si>
  <si>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</si>
  <si>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</si>
  <si>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</si>
  <si>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</si>
  <si>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</si>
  <si>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</si>
  <si>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</si>
  <si>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</si>
  <si>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</si>
  <si>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</si>
  <si>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</si>
  <si>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</si>
  <si>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</si>
  <si>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</si>
  <si>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</si>
  <si>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</si>
  <si>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</si>
  <si>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</si>
  <si>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</si>
  <si>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</si>
  <si>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</si>
  <si>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</si>
  <si>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</si>
  <si>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</si>
  <si>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</si>
  <si>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</si>
  <si>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</si>
  <si>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</si>
  <si>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</si>
  <si>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</si>
  <si>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</si>
  <si>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</si>
  <si>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</si>
  <si>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</si>
  <si>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</si>
  <si>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</si>
  <si>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</si>
  <si>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</si>
  <si>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</si>
  <si>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</si>
  <si>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</si>
  <si>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</si>
  <si>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</si>
  <si>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</si>
  <si>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</si>
  <si>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</si>
  <si>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</si>
  <si>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</si>
  <si>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</si>
  <si>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</si>
  <si>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</si>
  <si>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</si>
  <si>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</si>
  <si>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</si>
  <si>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</si>
  <si>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</si>
  <si>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</si>
  <si>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</si>
  <si>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</si>
  <si>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</si>
  <si>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</si>
  <si>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</si>
  <si>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</si>
  <si>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</si>
  <si>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</si>
  <si>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</si>
  <si>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</si>
  <si>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</si>
  <si>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</si>
  <si>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</si>
  <si>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</si>
  <si>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</si>
  <si>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</si>
  <si>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</si>
  <si>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</si>
  <si>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</si>
  <si>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</si>
  <si>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</si>
  <si>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</si>
  <si>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</si>
  <si>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</si>
  <si>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</si>
  <si>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</si>
  <si>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</si>
  <si>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</si>
  <si>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</si>
  <si>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</si>
  <si>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</si>
  <si>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</si>
  <si>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</si>
  <si>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</si>
  <si>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</si>
  <si>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</si>
  <si>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</si>
  <si>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</si>
  <si>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</si>
  <si>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</si>
  <si>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</si>
  <si>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</si>
  <si>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</si>
  <si>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</si>
  <si>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</si>
  <si>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</si>
  <si>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</si>
  <si>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</si>
  <si>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</si>
  <si>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</si>
  <si>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</si>
  <si>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</si>
  <si>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</si>
  <si>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</si>
  <si>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</si>
  <si>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</si>
  <si>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</si>
  <si>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</si>
  <si>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</si>
  <si>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</si>
  <si>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</si>
  <si>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</si>
  <si>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</si>
  <si>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</si>
  <si>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</si>
  <si>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</si>
  <si>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</si>
  <si>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</si>
  <si>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</si>
  <si>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</si>
  <si>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</si>
  <si>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</si>
  <si>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</si>
  <si>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</si>
  <si>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</si>
  <si>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</si>
  <si>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</si>
  <si>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</si>
  <si>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</si>
  <si>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</si>
  <si>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</si>
  <si>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</si>
  <si>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</si>
  <si>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</si>
  <si>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</si>
  <si>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</si>
  <si>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</si>
  <si>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</si>
  <si>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</si>
  <si>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</si>
  <si>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</si>
  <si>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</si>
  <si>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</si>
  <si>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</si>
  <si>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</si>
  <si>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</si>
  <si>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</si>
  <si>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</si>
  <si>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</si>
  <si>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</si>
  <si>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</si>
  <si>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</si>
  <si>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</si>
  <si>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</si>
  <si>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</si>
  <si>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</si>
  <si>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</si>
  <si>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</si>
  <si>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</si>
  <si>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</si>
  <si>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</si>
  <si>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</si>
  <si>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</si>
  <si>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</si>
  <si>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</si>
  <si>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</si>
  <si>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</si>
  <si>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</si>
  <si>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</si>
  <si>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</si>
  <si>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</si>
  <si>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</si>
  <si>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</si>
  <si>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</si>
  <si>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</si>
  <si>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</si>
  <si>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</si>
  <si>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</si>
  <si>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</si>
  <si>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</si>
  <si>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</si>
  <si>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</si>
  <si>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</si>
  <si>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</si>
  <si>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</si>
  <si>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</si>
  <si>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</si>
  <si>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</si>
  <si>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</si>
  <si>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</si>
  <si>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</si>
  <si>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</si>
  <si>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</si>
  <si>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</si>
  <si>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</si>
  <si>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</si>
  <si>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</si>
  <si>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</si>
  <si>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</si>
  <si>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</si>
  <si>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</si>
  <si>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</si>
  <si>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</si>
  <si>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</si>
  <si>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</si>
  <si>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</si>
  <si>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</si>
  <si>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</si>
  <si>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</si>
  <si>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</si>
  <si>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</si>
  <si>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</si>
  <si>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</si>
  <si>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</si>
  <si>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</si>
  <si>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</si>
  <si>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</si>
  <si>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</si>
  <si>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</si>
  <si>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</si>
  <si>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</si>
  <si>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</si>
  <si>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</si>
  <si>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</si>
  <si>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</si>
  <si>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</si>
  <si>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</si>
  <si>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</si>
  <si>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</si>
  <si>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</si>
  <si>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</si>
  <si>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</si>
  <si>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</si>
  <si>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</si>
  <si>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</si>
  <si>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</si>
  <si>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</si>
  <si>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</si>
  <si>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</si>
  <si>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</si>
  <si>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</si>
  <si>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</si>
  <si>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</si>
  <si>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</si>
  <si>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</si>
  <si>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</si>
  <si>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</si>
  <si>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</si>
  <si>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</si>
  <si>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</si>
  <si>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</si>
  <si>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</si>
  <si>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</si>
  <si>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</si>
  <si>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</si>
  <si>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</si>
  <si>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</si>
  <si>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</si>
  <si>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</si>
  <si>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</si>
  <si>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</si>
  <si>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</si>
  <si>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</si>
  <si>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</si>
  <si>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</si>
  <si>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</si>
  <si>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</si>
  <si>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</si>
  <si>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</si>
  <si>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</si>
  <si>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</si>
  <si>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</si>
  <si>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</si>
  <si>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</si>
  <si>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</si>
  <si>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</si>
  <si>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</si>
  <si>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</si>
  <si>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</si>
  <si>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</si>
  <si>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</si>
  <si>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</si>
  <si>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</si>
  <si>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</si>
  <si>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</si>
  <si>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</si>
  <si>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</si>
  <si>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</si>
  <si>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</si>
  <si>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</si>
  <si>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</si>
  <si>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</si>
  <si>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</si>
  <si>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</si>
  <si>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</si>
  <si>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</si>
  <si>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</si>
  <si>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</si>
  <si>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</si>
  <si>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</si>
  <si>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</si>
  <si>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</si>
  <si>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</si>
  <si>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</si>
  <si>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</si>
  <si>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</si>
  <si>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</si>
  <si>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</si>
  <si>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</si>
  <si>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</si>
  <si>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</si>
  <si>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</si>
  <si>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</si>
  <si>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</si>
  <si>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</si>
  <si>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</si>
  <si>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</si>
  <si>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</si>
  <si>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</si>
  <si>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</si>
  <si>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</si>
  <si>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</si>
  <si>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</si>
  <si>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</si>
  <si>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</si>
  <si>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</si>
  <si>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</si>
  <si>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</si>
  <si>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</si>
  <si>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</si>
  <si>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</si>
  <si>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</si>
  <si>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</si>
  <si>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</si>
  <si>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</si>
  <si>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</si>
  <si>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</si>
  <si>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</si>
  <si>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</si>
  <si>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</si>
  <si>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</si>
  <si>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</si>
  <si>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</si>
  <si>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</si>
  <si>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</si>
  <si>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</si>
  <si>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</si>
  <si>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</si>
  <si>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</si>
  <si>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</si>
  <si>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</si>
  <si>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</si>
  <si>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</si>
  <si>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</si>
  <si>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</si>
  <si>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</si>
  <si>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</si>
  <si>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</si>
  <si>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</si>
  <si>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</si>
  <si>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</si>
  <si>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</si>
  <si>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</si>
  <si>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</si>
  <si>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</si>
  <si>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</si>
  <si>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</si>
  <si>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</si>
  <si>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44=гр.43*норматив гр.44</t>
  </si>
  <si>
    <t>424=∑гр.413,418,423</t>
  </si>
  <si>
    <t>Распределение субвенций бюджетам муниципальных образований Архангельской области на реализацию общеобразовательных программ на  2021 год</t>
  </si>
  <si>
    <t>учащихся</t>
  </si>
  <si>
    <t>КЛАССЫ</t>
  </si>
  <si>
    <t>классов</t>
  </si>
  <si>
    <t>групп</t>
  </si>
  <si>
    <t>189=гр.188*норматив гр.189</t>
  </si>
  <si>
    <t>202=гр.201*норматив гр.202</t>
  </si>
  <si>
    <t>205=гр.204*норматив гр.205</t>
  </si>
  <si>
    <t>207=гр.206*норматив гр.207</t>
  </si>
  <si>
    <t>209=гр.208*норматив гр.209</t>
  </si>
  <si>
    <t>211=гр.210*норматив гр.211</t>
  </si>
  <si>
    <t>213=гр.212*норматив гр.213</t>
  </si>
  <si>
    <t>215=гр.214*норматив гр.215</t>
  </si>
  <si>
    <t>217=гр.216*норматив гр.217</t>
  </si>
  <si>
    <t>247=∑гр.221,228,233,246</t>
  </si>
  <si>
    <t>59=∑гр.47,49,51,58</t>
  </si>
  <si>
    <t>восп-ки</t>
  </si>
  <si>
    <t>7=гр.6*норматив гр7</t>
  </si>
  <si>
    <t>12=∑гр.3,5,7,9,11</t>
  </si>
  <si>
    <t>13=∑гр.2,4,6,8,10</t>
  </si>
  <si>
    <t>14=гр.13*норматив гр.14</t>
  </si>
  <si>
    <t>15=∑гр.2,4,6,8,10</t>
  </si>
  <si>
    <t>16=гр15*норматив гр.16</t>
  </si>
  <si>
    <t>17=∑гр.12,14,16</t>
  </si>
  <si>
    <t>воспит</t>
  </si>
  <si>
    <t>группы</t>
  </si>
  <si>
    <t>МО "Вилегодский муниципальный округ"</t>
  </si>
  <si>
    <t>МО "Каргопольский муниципальный округ"</t>
  </si>
  <si>
    <t>группы продленного дня (12 часов) (городское поселение)</t>
  </si>
  <si>
    <t>группы продленного дня (12 часов) (сельское поселение)</t>
  </si>
  <si>
    <t>134.1</t>
  </si>
  <si>
    <t>134.2=гр.134.1*норматив гр.134.2</t>
  </si>
  <si>
    <t>134.3</t>
  </si>
  <si>
    <t>134.4=гр.133.3*норматив гр.134.4</t>
  </si>
  <si>
    <t>134.5</t>
  </si>
  <si>
    <t>134.6</t>
  </si>
  <si>
    <t>134.7=гр.134.6*норматив гр.134.7</t>
  </si>
  <si>
    <t>134.8</t>
  </si>
  <si>
    <t>134.9=гр.134.8*норматив гр.134.9</t>
  </si>
  <si>
    <t>134.10</t>
  </si>
  <si>
    <t xml:space="preserve">Расчет субвенций бюджетам муниципальных образований Архангельской области на реализациию общеобразовательных  программ, в расчете на одного обучающегося на  2022 год </t>
  </si>
  <si>
    <t>удорожание стоимости пед.услуги при делении классов на группы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</si>
  <si>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2022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</si>
  <si>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 2022 год</t>
  </si>
  <si>
    <t>группы продленного дня (10,5 часов) (городское поселение)</t>
  </si>
  <si>
    <t>Расчет субвенций бюджетам муниципальных образований Архангельской области на реализацию общеобразовательных программ в общеобразовательных учреждениях по дошкольным образовательным организациям, в расчете на одного обучающегося на  2022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</si>
</sst>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"/>
    <numFmt numFmtId="166" formatCode="_(* #,##0_);_(* \(#,##0\);_(* &quot;-&quot;??_);_(@_)"/>
  </numFmts>
  <fonts count="50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35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7" fillId="0" borderId="43"/>
    <xf numFmtId="0" fontId="37" fillId="0" borderId="43"/>
    <xf numFmtId="0" fontId="37" fillId="0" borderId="43"/>
    <xf numFmtId="0" fontId="38" fillId="0" borderId="43"/>
    <xf numFmtId="0" fontId="38" fillId="0" borderId="43"/>
    <xf numFmtId="0" fontId="38" fillId="0" borderId="43"/>
    <xf numFmtId="0" fontId="37" fillId="0" borderId="43"/>
    <xf numFmtId="0" fontId="37" fillId="0" borderId="43"/>
    <xf numFmtId="3" fontId="1" fillId="0" borderId="0"/>
    <xf numFmtId="0" fontId="35" fillId="0" borderId="43"/>
    <xf numFmtId="0" fontId="39" fillId="0" borderId="43"/>
    <xf numFmtId="0" fontId="39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5" fillId="0" borderId="43"/>
    <xf numFmtId="0" fontId="1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7" fillId="0" borderId="43"/>
    <xf numFmtId="0" fontId="35" fillId="0" borderId="43"/>
    <xf numFmtId="0" fontId="37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8" fillId="0" borderId="43"/>
    <xf numFmtId="0" fontId="37" fillId="0" borderId="43"/>
    <xf numFmtId="0" fontId="40" fillId="0" borderId="43"/>
    <xf numFmtId="0" fontId="41" fillId="0" borderId="43"/>
    <xf numFmtId="43" fontId="42" fillId="0" borderId="0" applyFont="0" applyFill="0" applyBorder="0" applyAlignment="0" applyProtection="0"/>
    <xf numFmtId="0" fontId="45" fillId="0" borderId="43"/>
  </cellStyleXfs>
  <cellXfs count="368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20" fillId="0" borderId="21" xfId="10" applyFont="1" applyFill="1" applyBorder="1" applyAlignment="1" applyProtection="1">
      <alignment horizontal="center" vertical="center" wrapText="1"/>
      <protection locked="0"/>
    </xf>
    <xf numFmtId="3" fontId="20" fillId="0" borderId="21" xfId="10" applyNumberFormat="1" applyFont="1" applyFill="1" applyBorder="1" applyAlignment="1" applyProtection="1">
      <alignment horizontal="center" vertical="center"/>
      <protection locked="0"/>
    </xf>
    <xf numFmtId="3" fontId="20" fillId="0" borderId="21" xfId="10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3" applyFont="1" applyFill="1" applyBorder="1" applyAlignment="1" applyProtection="1">
      <alignment horizontal="center" vertical="center" wrapText="1"/>
      <protection locked="0"/>
    </xf>
    <xf numFmtId="3" fontId="21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4" applyFont="1" applyFill="1" applyBorder="1" applyAlignment="1" applyProtection="1">
      <alignment horizontal="center" vertical="center" wrapText="1"/>
      <protection locked="0"/>
    </xf>
    <xf numFmtId="3" fontId="21" fillId="0" borderId="21" xfId="14" applyNumberFormat="1" applyFont="1" applyFill="1" applyBorder="1" applyAlignment="1" applyProtection="1">
      <alignment horizontal="center" vertical="center" wrapText="1"/>
      <protection locked="0"/>
    </xf>
    <xf numFmtId="3" fontId="21" fillId="0" borderId="2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12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vertical="center"/>
    </xf>
    <xf numFmtId="0" fontId="20" fillId="0" borderId="41" xfId="19" applyFont="1" applyFill="1" applyBorder="1" applyAlignment="1" applyProtection="1">
      <alignment horizontal="center" vertical="center" wrapText="1"/>
      <protection locked="0"/>
    </xf>
    <xf numFmtId="3" fontId="20" fillId="0" borderId="21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4" applyFont="1" applyFill="1" applyBorder="1" applyAlignment="1" applyProtection="1">
      <alignment horizontal="center" vertical="center" wrapText="1"/>
      <protection locked="0"/>
    </xf>
    <xf numFmtId="3" fontId="21" fillId="0" borderId="21" xfId="34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5" applyFont="1" applyFill="1" applyBorder="1" applyAlignment="1" applyProtection="1">
      <alignment horizontal="center" vertical="center" wrapText="1"/>
      <protection locked="0"/>
    </xf>
    <xf numFmtId="3" fontId="21" fillId="0" borderId="21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6" applyFont="1" applyFill="1" applyBorder="1" applyAlignment="1" applyProtection="1">
      <alignment horizontal="center" vertical="center" wrapText="1"/>
      <protection locked="0"/>
    </xf>
    <xf numFmtId="3" fontId="21" fillId="0" borderId="21" xfId="36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37" applyFont="1" applyFill="1" applyBorder="1" applyAlignment="1" applyProtection="1">
      <alignment horizontal="center" vertical="center" wrapText="1"/>
      <protection locked="0"/>
    </xf>
    <xf numFmtId="3" fontId="20" fillId="0" borderId="21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39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3" fontId="2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3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1" xfId="44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45" applyFont="1" applyFill="1" applyBorder="1" applyAlignment="1" applyProtection="1">
      <alignment horizontal="center" vertical="center" wrapText="1"/>
      <protection locked="0"/>
    </xf>
    <xf numFmtId="3" fontId="20" fillId="0" borderId="21" xfId="45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Fill="1"/>
    <xf numFmtId="1" fontId="15" fillId="0" borderId="32" xfId="8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9" applyNumberFormat="1" applyFont="1" applyFill="1" applyBorder="1" applyAlignment="1" applyProtection="1">
      <alignment horizontal="center" vertical="center" wrapText="1"/>
      <protection locked="0"/>
    </xf>
    <xf numFmtId="1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3" xfId="0" applyNumberFormat="1" applyFont="1" applyFill="1" applyBorder="1" applyAlignment="1" applyProtection="1">
      <alignment horizontal="center" vertical="center"/>
      <protection locked="0"/>
    </xf>
    <xf numFmtId="1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21" xfId="16" applyFont="1" applyFill="1" applyBorder="1" applyAlignment="1" applyProtection="1">
      <alignment horizontal="center" vertical="center" wrapText="1"/>
      <protection locked="0"/>
    </xf>
    <xf numFmtId="0" fontId="16" fillId="0" borderId="21" xfId="17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38" xfId="0" applyFont="1" applyFill="1" applyBorder="1" applyAlignment="1" applyProtection="1">
      <alignment horizontal="left" vertical="center" wrapText="1"/>
      <protection locked="0"/>
    </xf>
    <xf numFmtId="3" fontId="23" fillId="0" borderId="14" xfId="0" applyNumberFormat="1" applyFont="1" applyFill="1" applyBorder="1" applyAlignment="1" applyProtection="1">
      <alignment vertical="center"/>
      <protection locked="0"/>
    </xf>
    <xf numFmtId="3" fontId="24" fillId="0" borderId="14" xfId="0" applyNumberFormat="1" applyFont="1" applyFill="1" applyBorder="1" applyAlignment="1" applyProtection="1">
      <alignment vertical="center"/>
      <protection locked="0"/>
    </xf>
    <xf numFmtId="0" fontId="0" fillId="0" borderId="42" xfId="0" applyBorder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Alignment="1" applyProtection="1">
      <alignment horizontal="left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1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3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Protection="1">
      <protection locked="0"/>
    </xf>
    <xf numFmtId="3" fontId="23" fillId="0" borderId="1" xfId="19" applyNumberFormat="1" applyFont="1" applyFill="1" applyBorder="1" applyAlignment="1" applyProtection="1">
      <alignment horizontal="center" vertical="center"/>
      <protection locked="0"/>
    </xf>
    <xf numFmtId="3" fontId="3" fillId="0" borderId="1" xfId="19" applyNumberFormat="1" applyFont="1" applyFill="1" applyBorder="1" applyProtection="1">
      <protection locked="0"/>
    </xf>
    <xf numFmtId="3" fontId="29" fillId="0" borderId="1" xfId="34" applyNumberFormat="1" applyFont="1" applyFill="1" applyBorder="1" applyProtection="1">
      <protection locked="0"/>
    </xf>
    <xf numFmtId="3" fontId="24" fillId="0" borderId="1" xfId="34" applyNumberFormat="1" applyFont="1" applyFill="1" applyBorder="1" applyAlignment="1" applyProtection="1">
      <alignment horizontal="center" vertical="center"/>
      <protection locked="0"/>
    </xf>
    <xf numFmtId="0" fontId="29" fillId="0" borderId="1" xfId="34" applyFont="1" applyFill="1" applyBorder="1" applyProtection="1">
      <protection locked="0"/>
    </xf>
    <xf numFmtId="3" fontId="29" fillId="0" borderId="1" xfId="35" applyNumberFormat="1" applyFont="1" applyFill="1" applyBorder="1" applyProtection="1">
      <protection locked="0"/>
    </xf>
    <xf numFmtId="3" fontId="24" fillId="0" borderId="1" xfId="35" applyNumberFormat="1" applyFont="1" applyFill="1" applyBorder="1" applyAlignment="1" applyProtection="1">
      <alignment horizontal="center" vertical="center"/>
      <protection locked="0"/>
    </xf>
    <xf numFmtId="0" fontId="29" fillId="0" borderId="1" xfId="35" applyFont="1" applyFill="1" applyBorder="1" applyProtection="1">
      <protection locked="0"/>
    </xf>
    <xf numFmtId="3" fontId="29" fillId="0" borderId="1" xfId="36" applyNumberFormat="1" applyFont="1" applyFill="1" applyBorder="1" applyProtection="1">
      <protection locked="0"/>
    </xf>
    <xf numFmtId="3" fontId="24" fillId="0" borderId="1" xfId="36" applyNumberFormat="1" applyFont="1" applyFill="1" applyBorder="1" applyAlignment="1" applyProtection="1">
      <alignment horizontal="center" vertical="center"/>
      <protection locked="0"/>
    </xf>
    <xf numFmtId="0" fontId="29" fillId="0" borderId="1" xfId="36" applyFont="1" applyFill="1" applyBorder="1" applyProtection="1">
      <protection locked="0"/>
    </xf>
    <xf numFmtId="0" fontId="3" fillId="0" borderId="1" xfId="4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3" fillId="0" borderId="1" xfId="41" applyFont="1" applyFill="1" applyBorder="1" applyProtection="1">
      <protection locked="0"/>
    </xf>
    <xf numFmtId="0" fontId="29" fillId="0" borderId="1" xfId="42" applyFont="1" applyFill="1" applyBorder="1" applyProtection="1"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164" fontId="0" fillId="0" borderId="42" xfId="48" applyNumberFormat="1" applyFont="1" applyBorder="1" applyAlignment="1">
      <alignment horizontal="right"/>
    </xf>
    <xf numFmtId="164" fontId="0" fillId="0" borderId="0" xfId="48" applyNumberFormat="1" applyFont="1"/>
    <xf numFmtId="164" fontId="0" fillId="0" borderId="0" xfId="48" applyNumberFormat="1" applyFont="1" applyAlignment="1">
      <alignment horizontal="right"/>
    </xf>
    <xf numFmtId="0" fontId="32" fillId="0" borderId="1" xfId="0" applyFont="1" applyFill="1" applyBorder="1" applyAlignment="1" applyProtection="1">
      <alignment horizontal="left" vertical="center" wrapText="1"/>
      <protection locked="0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Protection="1">
      <protection locked="0"/>
    </xf>
    <xf numFmtId="3" fontId="30" fillId="0" borderId="1" xfId="0" applyNumberFormat="1" applyFont="1" applyFill="1" applyBorder="1" applyAlignment="1" applyProtection="1">
      <alignment horizontal="center" vertical="center"/>
      <protection locked="0"/>
    </xf>
    <xf numFmtId="3" fontId="32" fillId="0" borderId="1" xfId="0" applyNumberFormat="1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23" fillId="0" borderId="1" xfId="19" applyFont="1" applyFill="1" applyBorder="1" applyAlignment="1" applyProtection="1">
      <alignment horizontal="center" vertical="center"/>
      <protection locked="0"/>
    </xf>
    <xf numFmtId="0" fontId="23" fillId="0" borderId="1" xfId="19" applyFont="1" applyFill="1" applyBorder="1" applyAlignment="1" applyProtection="1">
      <alignment horizontal="center"/>
      <protection locked="0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horizontal="center" vertical="center"/>
      <protection locked="0"/>
    </xf>
    <xf numFmtId="3" fontId="32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164" fontId="0" fillId="0" borderId="0" xfId="0" applyNumberFormat="1"/>
    <xf numFmtId="1" fontId="0" fillId="0" borderId="0" xfId="0" applyNumberFormat="1"/>
    <xf numFmtId="1" fontId="24" fillId="0" borderId="1" xfId="43" applyNumberFormat="1" applyFont="1" applyFill="1" applyBorder="1" applyProtection="1">
      <protection locked="0"/>
    </xf>
    <xf numFmtId="1" fontId="29" fillId="0" borderId="1" xfId="42" applyNumberFormat="1" applyFont="1" applyFill="1" applyBorder="1" applyProtection="1">
      <protection locked="0"/>
    </xf>
    <xf numFmtId="0" fontId="45" fillId="0" borderId="43" xfId="49" applyFill="1"/>
    <xf numFmtId="3" fontId="0" fillId="0" borderId="0" xfId="0" applyNumberFormat="1" applyFill="1"/>
    <xf numFmtId="165" fontId="23" fillId="0" borderId="14" xfId="0" applyNumberFormat="1" applyFont="1" applyFill="1" applyBorder="1" applyAlignment="1" applyProtection="1">
      <alignment vertical="center"/>
      <protection locked="0"/>
    </xf>
    <xf numFmtId="43" fontId="0" fillId="0" borderId="0" xfId="48" applyFont="1" applyFill="1"/>
    <xf numFmtId="43" fontId="0" fillId="0" borderId="0" xfId="0" applyNumberFormat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3" fontId="47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1" fontId="15" fillId="0" borderId="15" xfId="8" applyNumberFormat="1" applyFont="1" applyFill="1" applyBorder="1" applyAlignment="1" applyProtection="1">
      <alignment horizontal="center" vertical="center" wrapText="1"/>
      <protection locked="0"/>
    </xf>
    <xf numFmtId="1" fontId="15" fillId="0" borderId="17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/>
      <protection locked="0"/>
    </xf>
    <xf numFmtId="1" fontId="4" fillId="0" borderId="31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4" applyNumberFormat="1" applyFont="1" applyFill="1" applyBorder="1" applyAlignment="1" applyProtection="1">
      <alignment horizontal="center" vertical="center" wrapText="1"/>
      <protection locked="0"/>
    </xf>
    <xf numFmtId="1" fontId="14" fillId="0" borderId="31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2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19" applyFont="1" applyFill="1" applyBorder="1" applyAlignment="1" applyProtection="1">
      <alignment horizontal="center" vertical="center" wrapText="1"/>
      <protection locked="0"/>
    </xf>
    <xf numFmtId="0" fontId="12" fillId="0" borderId="8" xfId="19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9" fillId="0" borderId="18" xfId="1" applyFont="1" applyFill="1" applyBorder="1" applyAlignment="1" applyProtection="1">
      <alignment horizontal="center" vertical="center" wrapText="1"/>
      <protection locked="0"/>
    </xf>
    <xf numFmtId="0" fontId="9" fillId="0" borderId="24" xfId="1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19" applyFont="1" applyFill="1" applyBorder="1" applyAlignment="1" applyProtection="1">
      <alignment horizontal="center" vertical="center" wrapText="1"/>
      <protection locked="0"/>
    </xf>
    <xf numFmtId="0" fontId="12" fillId="0" borderId="16" xfId="19" applyFont="1" applyFill="1" applyBorder="1" applyAlignment="1" applyProtection="1">
      <alignment horizontal="center" vertical="center" wrapText="1"/>
      <protection locked="0"/>
    </xf>
    <xf numFmtId="0" fontId="12" fillId="0" borderId="17" xfId="19" applyFont="1" applyFill="1" applyBorder="1" applyAlignment="1" applyProtection="1">
      <alignment horizontal="center" vertical="center" wrapText="1"/>
      <protection locked="0"/>
    </xf>
    <xf numFmtId="0" fontId="12" fillId="0" borderId="37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25" xfId="19" applyFont="1" applyFill="1" applyBorder="1" applyAlignment="1" applyProtection="1">
      <alignment horizontal="center" vertical="center" wrapText="1"/>
      <protection locked="0"/>
    </xf>
    <xf numFmtId="0" fontId="12" fillId="0" borderId="42" xfId="19" applyFont="1" applyFill="1" applyBorder="1" applyAlignment="1" applyProtection="1">
      <alignment horizontal="center" vertical="center" wrapText="1"/>
      <protection locked="0"/>
    </xf>
    <xf numFmtId="0" fontId="12" fillId="0" borderId="42" xfId="1" applyFont="1" applyFill="1" applyBorder="1" applyAlignment="1" applyProtection="1">
      <alignment horizontal="center" vertical="center" wrapText="1"/>
      <protection locked="0"/>
    </xf>
    <xf numFmtId="0" fontId="28" fillId="0" borderId="1" xfId="26" applyFont="1" applyFill="1" applyBorder="1" applyAlignment="1" applyProtection="1">
      <alignment horizontal="center" vertical="center" wrapText="1"/>
      <protection locked="0"/>
    </xf>
    <xf numFmtId="0" fontId="7" fillId="0" borderId="27" xfId="25" applyFont="1" applyFill="1" applyBorder="1" applyAlignment="1" applyProtection="1">
      <alignment horizontal="center" vertical="center" wrapText="1"/>
      <protection locked="0"/>
    </xf>
    <xf numFmtId="0" fontId="7" fillId="0" borderId="34" xfId="25" applyFont="1" applyFill="1" applyBorder="1" applyAlignment="1" applyProtection="1">
      <alignment horizontal="center" vertical="center" wrapText="1"/>
      <protection locked="0"/>
    </xf>
    <xf numFmtId="0" fontId="9" fillId="0" borderId="23" xfId="23" applyFont="1" applyFill="1" applyBorder="1" applyAlignment="1" applyProtection="1">
      <alignment horizontal="center" vertical="center" wrapText="1"/>
      <protection locked="0"/>
    </xf>
    <xf numFmtId="0" fontId="9" fillId="0" borderId="19" xfId="23" applyFont="1" applyFill="1" applyBorder="1" applyAlignment="1" applyProtection="1">
      <alignment horizontal="center" vertical="center" wrapText="1"/>
      <protection locked="0"/>
    </xf>
    <xf numFmtId="0" fontId="9" fillId="0" borderId="33" xfId="23" applyFont="1" applyFill="1" applyBorder="1" applyAlignment="1" applyProtection="1">
      <alignment horizontal="center" vertical="center" wrapText="1"/>
      <protection locked="0"/>
    </xf>
    <xf numFmtId="0" fontId="28" fillId="0" borderId="38" xfId="24" applyFont="1" applyFill="1" applyBorder="1" applyAlignment="1" applyProtection="1">
      <alignment horizontal="center" vertical="center" wrapText="1"/>
      <protection locked="0"/>
    </xf>
    <xf numFmtId="0" fontId="28" fillId="0" borderId="40" xfId="24" applyFont="1" applyFill="1" applyBorder="1" applyAlignment="1" applyProtection="1">
      <alignment horizontal="center" vertical="center" wrapText="1"/>
      <protection locked="0"/>
    </xf>
    <xf numFmtId="0" fontId="28" fillId="0" borderId="24" xfId="24" applyFont="1" applyFill="1" applyBorder="1" applyAlignment="1" applyProtection="1">
      <alignment horizontal="center" vertical="center" wrapText="1"/>
      <protection locked="0"/>
    </xf>
    <xf numFmtId="0" fontId="28" fillId="0" borderId="26" xfId="24" applyFont="1" applyFill="1" applyBorder="1" applyAlignment="1" applyProtection="1">
      <alignment horizontal="center" vertical="center" wrapText="1"/>
      <protection locked="0"/>
    </xf>
    <xf numFmtId="0" fontId="28" fillId="0" borderId="1" xfId="29" applyFont="1" applyFill="1" applyBorder="1" applyAlignment="1" applyProtection="1">
      <alignment horizontal="center" vertical="center" wrapText="1"/>
      <protection locked="0"/>
    </xf>
    <xf numFmtId="0" fontId="12" fillId="0" borderId="2" xfId="19" applyFont="1" applyFill="1" applyBorder="1" applyAlignment="1" applyProtection="1">
      <alignment horizontal="center" vertical="center" wrapText="1"/>
      <protection locked="0"/>
    </xf>
    <xf numFmtId="0" fontId="28" fillId="0" borderId="1" xfId="27" applyFont="1" applyFill="1" applyBorder="1" applyAlignment="1" applyProtection="1">
      <alignment horizontal="center" vertical="center" wrapText="1"/>
      <protection locked="0"/>
    </xf>
    <xf numFmtId="0" fontId="27" fillId="0" borderId="37" xfId="20" applyFont="1" applyFill="1" applyBorder="1" applyAlignment="1" applyProtection="1">
      <alignment horizontal="center" vertical="center" wrapText="1"/>
      <protection locked="0"/>
    </xf>
    <xf numFmtId="0" fontId="27" fillId="0" borderId="1" xfId="20" applyFont="1" applyFill="1" applyBorder="1" applyAlignment="1" applyProtection="1">
      <alignment horizontal="center" vertical="center" wrapText="1"/>
      <protection locked="0"/>
    </xf>
    <xf numFmtId="0" fontId="27" fillId="0" borderId="3" xfId="21" applyFont="1" applyFill="1" applyBorder="1" applyAlignment="1" applyProtection="1">
      <alignment horizontal="center" vertical="center" wrapText="1"/>
      <protection locked="0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8" fillId="0" borderId="25" xfId="24" applyFont="1" applyFill="1" applyBorder="1" applyAlignment="1" applyProtection="1">
      <alignment horizontal="center" vertical="center" wrapText="1"/>
      <protection locked="0"/>
    </xf>
    <xf numFmtId="0" fontId="23" fillId="0" borderId="6" xfId="19" applyFont="1" applyFill="1" applyBorder="1" applyAlignment="1" applyProtection="1">
      <alignment horizontal="center" vertical="center" wrapText="1"/>
      <protection locked="0"/>
    </xf>
    <xf numFmtId="0" fontId="23" fillId="0" borderId="7" xfId="19" applyFont="1" applyFill="1" applyBorder="1" applyAlignment="1" applyProtection="1">
      <alignment horizontal="center" vertical="center" wrapText="1"/>
      <protection locked="0"/>
    </xf>
    <xf numFmtId="0" fontId="23" fillId="0" borderId="8" xfId="19" applyFont="1" applyFill="1" applyBorder="1" applyAlignment="1" applyProtection="1">
      <alignment horizontal="center" vertical="center" wrapText="1"/>
      <protection locked="0"/>
    </xf>
    <xf numFmtId="0" fontId="7" fillId="0" borderId="1" xfId="20" applyFont="1" applyFill="1" applyBorder="1" applyAlignment="1" applyProtection="1">
      <alignment horizontal="center" vertical="center" wrapText="1"/>
      <protection locked="0"/>
    </xf>
    <xf numFmtId="0" fontId="28" fillId="0" borderId="3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 applyProtection="1">
      <alignment horizontal="center" vertical="center" wrapText="1"/>
      <protection locked="0"/>
    </xf>
    <xf numFmtId="0" fontId="7" fillId="0" borderId="26" xfId="28" applyFont="1" applyFill="1" applyBorder="1" applyAlignment="1" applyProtection="1">
      <alignment horizontal="center" vertical="center" wrapText="1"/>
      <protection locked="0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4" xfId="23" applyFont="1" applyFill="1" applyBorder="1" applyAlignment="1" applyProtection="1">
      <alignment horizontal="center" vertical="center" wrapText="1"/>
      <protection locked="0"/>
    </xf>
    <xf numFmtId="0" fontId="2" fillId="0" borderId="23" xfId="23" applyFont="1" applyFill="1" applyBorder="1" applyAlignment="1" applyProtection="1">
      <alignment horizontal="center" vertical="center" wrapText="1"/>
      <protection locked="0"/>
    </xf>
    <xf numFmtId="0" fontId="2" fillId="0" borderId="33" xfId="23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38" xfId="0" applyFont="1" applyFill="1" applyBorder="1" applyAlignment="1" applyProtection="1">
      <alignment horizontal="center" vertical="center" wrapText="1"/>
      <protection locked="0"/>
    </xf>
    <xf numFmtId="0" fontId="30" fillId="0" borderId="39" xfId="0" applyFont="1" applyFill="1" applyBorder="1" applyAlignment="1" applyProtection="1">
      <alignment horizontal="center" vertical="center" wrapText="1"/>
      <protection locked="0"/>
    </xf>
    <xf numFmtId="0" fontId="30" fillId="0" borderId="40" xfId="0" applyFont="1" applyFill="1" applyBorder="1" applyAlignment="1" applyProtection="1">
      <alignment horizontal="center" vertical="center" wrapText="1"/>
      <protection locked="0"/>
    </xf>
    <xf numFmtId="0" fontId="30" fillId="0" borderId="18" xfId="0" applyFont="1" applyFill="1" applyBorder="1" applyAlignment="1" applyProtection="1">
      <alignment horizontal="center" vertical="center" wrapText="1"/>
      <protection locked="0"/>
    </xf>
    <xf numFmtId="0" fontId="30" fillId="0" borderId="43" xfId="0" applyFont="1" applyFill="1" applyBorder="1" applyAlignment="1" applyProtection="1">
      <alignment horizontal="center" vertical="center" wrapText="1"/>
      <protection locked="0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30" fillId="0" borderId="24" xfId="0" applyFont="1" applyFill="1" applyBorder="1" applyAlignment="1" applyProtection="1">
      <alignment horizontal="center" vertical="center" wrapText="1"/>
      <protection locked="0"/>
    </xf>
    <xf numFmtId="0" fontId="30" fillId="0" borderId="25" xfId="0" applyFont="1" applyFill="1" applyBorder="1" applyAlignment="1" applyProtection="1">
      <alignment horizontal="center" vertical="center" wrapText="1"/>
      <protection locked="0"/>
    </xf>
    <xf numFmtId="0" fontId="30" fillId="0" borderId="26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19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46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0" fontId="4" fillId="0" borderId="14" xfId="47" applyFont="1" applyFill="1" applyBorder="1" applyAlignment="1">
      <alignment horizontal="center" vertical="center"/>
    </xf>
    <xf numFmtId="0" fontId="4" fillId="0" borderId="27" xfId="47" applyFont="1" applyFill="1" applyBorder="1" applyAlignment="1">
      <alignment horizontal="center" vertical="center"/>
    </xf>
    <xf numFmtId="0" fontId="4" fillId="0" borderId="34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/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>
      <alignment wrapText="1"/>
    </xf>
    <xf numFmtId="0" fontId="23" fillId="0" borderId="33" xfId="0" applyFont="1" applyFill="1" applyBorder="1" applyAlignment="1">
      <alignment horizontal="center" vertical="center" wrapText="1"/>
    </xf>
    <xf numFmtId="0" fontId="10" fillId="0" borderId="6" xfId="47" applyFont="1" applyFill="1" applyBorder="1" applyAlignment="1">
      <alignment horizontal="center" vertical="center"/>
    </xf>
    <xf numFmtId="0" fontId="10" fillId="0" borderId="7" xfId="47" applyFont="1" applyFill="1" applyBorder="1" applyAlignment="1">
      <alignment horizontal="center" vertical="center"/>
    </xf>
    <xf numFmtId="0" fontId="10" fillId="0" borderId="37" xfId="47" applyFont="1" applyFill="1" applyBorder="1" applyAlignment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 wrapText="1" shrinkToFit="1"/>
      <protection locked="0"/>
    </xf>
    <xf numFmtId="3" fontId="2" fillId="0" borderId="0" xfId="0" applyNumberFormat="1" applyFont="1" applyFill="1" applyAlignment="1" applyProtection="1">
      <alignment vertical="center" wrapText="1" shrinkToFit="1"/>
      <protection locked="0"/>
    </xf>
    <xf numFmtId="0" fontId="0" fillId="0" borderId="0" xfId="0" applyFill="1" applyAlignment="1"/>
    <xf numFmtId="0" fontId="3" fillId="0" borderId="0" xfId="0" applyFont="1" applyFill="1" applyAlignment="1" applyProtection="1">
      <alignment vertical="center"/>
      <protection locked="0"/>
    </xf>
    <xf numFmtId="0" fontId="48" fillId="0" borderId="25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 applyProtection="1">
      <alignment horizontal="left" wrapText="1"/>
      <protection locked="0"/>
    </xf>
    <xf numFmtId="3" fontId="1" fillId="0" borderId="0" xfId="18" applyFill="1"/>
    <xf numFmtId="3" fontId="1" fillId="0" borderId="42" xfId="18" applyFill="1" applyBorder="1"/>
    <xf numFmtId="3" fontId="43" fillId="0" borderId="42" xfId="0" applyNumberFormat="1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center" vertical="center"/>
    </xf>
    <xf numFmtId="3" fontId="43" fillId="0" borderId="41" xfId="0" applyNumberFormat="1" applyFont="1" applyFill="1" applyBorder="1" applyAlignment="1">
      <alignment horizontal="center" vertical="center"/>
    </xf>
    <xf numFmtId="166" fontId="49" fillId="0" borderId="42" xfId="48" applyNumberFormat="1" applyFont="1" applyFill="1" applyBorder="1" applyAlignment="1">
      <alignment horizontal="center" vertical="center"/>
    </xf>
    <xf numFmtId="3" fontId="1" fillId="0" borderId="42" xfId="18" applyNumberFormat="1" applyFill="1" applyBorder="1"/>
    <xf numFmtId="43" fontId="0" fillId="0" borderId="0" xfId="0" applyNumberFormat="1" applyFill="1"/>
    <xf numFmtId="0" fontId="43" fillId="0" borderId="41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164" fontId="1" fillId="0" borderId="42" xfId="48" applyNumberFormat="1" applyFont="1" applyFill="1" applyBorder="1"/>
    <xf numFmtId="0" fontId="0" fillId="0" borderId="42" xfId="0" applyFill="1" applyBorder="1"/>
    <xf numFmtId="165" fontId="13" fillId="0" borderId="42" xfId="0" applyNumberFormat="1" applyFont="1" applyFill="1" applyBorder="1" applyAlignment="1">
      <alignment horizontal="right"/>
    </xf>
    <xf numFmtId="3" fontId="13" fillId="0" borderId="42" xfId="0" applyNumberFormat="1" applyFont="1" applyFill="1" applyBorder="1" applyAlignment="1">
      <alignment horizontal="right"/>
    </xf>
    <xf numFmtId="3" fontId="1" fillId="0" borderId="42" xfId="48" applyNumberFormat="1" applyFont="1" applyFill="1" applyBorder="1"/>
    <xf numFmtId="164" fontId="0" fillId="0" borderId="0" xfId="0" applyNumberFormat="1" applyFill="1"/>
    <xf numFmtId="165" fontId="0" fillId="0" borderId="0" xfId="0" applyNumberFormat="1" applyFill="1"/>
    <xf numFmtId="0" fontId="26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3" fontId="43" fillId="0" borderId="42" xfId="49" applyNumberFormat="1" applyFont="1" applyFill="1" applyBorder="1" applyAlignment="1">
      <alignment horizontal="center" vertical="center"/>
    </xf>
    <xf numFmtId="3" fontId="45" fillId="0" borderId="43" xfId="49" applyNumberFormat="1" applyFill="1"/>
    <xf numFmtId="3" fontId="45" fillId="0" borderId="42" xfId="49" applyNumberFormat="1" applyFill="1" applyBorder="1"/>
    <xf numFmtId="0" fontId="45" fillId="0" borderId="42" xfId="49" applyFill="1" applyBorder="1"/>
    <xf numFmtId="3" fontId="36" fillId="0" borderId="42" xfId="49" applyNumberFormat="1" applyFont="1" applyFill="1" applyBorder="1"/>
    <xf numFmtId="0" fontId="36" fillId="0" borderId="42" xfId="49" applyFont="1" applyFill="1" applyBorder="1"/>
    <xf numFmtId="3" fontId="46" fillId="0" borderId="43" xfId="49" applyNumberFormat="1" applyFont="1" applyFill="1"/>
    <xf numFmtId="164" fontId="0" fillId="0" borderId="0" xfId="48" applyNumberFormat="1" applyFont="1" applyFill="1"/>
    <xf numFmtId="164" fontId="0" fillId="0" borderId="42" xfId="48" applyNumberFormat="1" applyFont="1" applyFill="1" applyBorder="1"/>
  </cellXfs>
  <cellStyles count="50">
    <cellStyle name="(Табликс1):0:0" xfId="18"/>
    <cellStyle name="Style 1" xfId="1"/>
    <cellStyle name="Style 1 10" xfId="30"/>
    <cellStyle name="Style 1 11" xfId="20"/>
    <cellStyle name="Style 1 12" xfId="24"/>
    <cellStyle name="Style 1 2" xfId="44"/>
    <cellStyle name="Style 1 3" xfId="11"/>
    <cellStyle name="Style 1 4" xfId="2"/>
    <cellStyle name="Style 1 5" xfId="3"/>
    <cellStyle name="Style 1 6" xfId="7"/>
    <cellStyle name="Style 1 7" xfId="4"/>
    <cellStyle name="Style 1 8" xfId="5"/>
    <cellStyle name="Style 1 9" xfId="6"/>
    <cellStyle name="Style 10" xfId="41"/>
    <cellStyle name="Style 10 2" xfId="43"/>
    <cellStyle name="Style 2" xfId="23"/>
    <cellStyle name="Style 2 3" xfId="8"/>
    <cellStyle name="Style 2 5" xfId="17"/>
    <cellStyle name="Style 2 6" xfId="21"/>
    <cellStyle name="Style 2 7" xfId="25"/>
    <cellStyle name="Style 3" xfId="22"/>
    <cellStyle name="Style 3 3" xfId="9"/>
    <cellStyle name="Style 3 4" xfId="16"/>
    <cellStyle name="Style 4" xfId="31"/>
    <cellStyle name="Style 4 2" xfId="29"/>
    <cellStyle name="Style 4 3" xfId="26"/>
    <cellStyle name="Style 5" xfId="33"/>
    <cellStyle name="Style 5 2" xfId="27"/>
    <cellStyle name="Style 6 2" xfId="37"/>
    <cellStyle name="Style 6 3" xfId="28"/>
    <cellStyle name="Style 7" xfId="38"/>
    <cellStyle name="Style 8 2" xfId="39"/>
    <cellStyle name="Style 9" xfId="40"/>
    <cellStyle name="Style 9 2" xfId="42"/>
    <cellStyle name="Обычный" xfId="0" builtinId="0"/>
    <cellStyle name="Обычный 2" xfId="49"/>
    <cellStyle name="Обычный 2 2" xfId="46"/>
    <cellStyle name="Обычный 2 2 2" xfId="47"/>
    <cellStyle name="Обычный_Лист1" xfId="32"/>
    <cellStyle name="Обычный_Лист1 2" xfId="10"/>
    <cellStyle name="Обычный_Лист1 4" xfId="12"/>
    <cellStyle name="Обычный_Лист1 4 2" xfId="13"/>
    <cellStyle name="Обычный_Лист1 4 3" xfId="14"/>
    <cellStyle name="Обычный_Лист1 6 2" xfId="15"/>
    <cellStyle name="Обычный_Лист1 9" xfId="45"/>
    <cellStyle name="Обычный_Лист1_1" xfId="19"/>
    <cellStyle name="Обычный_Лист1_1 2" xfId="36"/>
    <cellStyle name="Обычный_Лист1_1 3" xfId="35"/>
    <cellStyle name="Обычный_Лист1_1 4" xfId="34"/>
    <cellStyle name="Финансовый" xfId="48" builtinId="3"/>
  </cellStyles>
  <dxfs count="101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MK44"/>
  <sheetViews>
    <sheetView tabSelected="1" topLeftCell="B2" zoomScale="86" zoomScaleNormal="86" workbookViewId="0">
      <pane xSplit="1" ySplit="13" topLeftCell="C15" activePane="bottomRight" state="frozen"/>
      <selection activeCell="B2" sqref="B2"/>
      <selection pane="topRight" activeCell="C2" sqref="C2"/>
      <selection pane="bottomLeft" activeCell="B15" sqref="B15"/>
      <selection pane="bottomRight" activeCell="B3" sqref="B3:B6"/>
    </sheetView>
  </sheetViews>
  <sheetFormatPr defaultRowHeight="15"/>
  <cols>
    <col min="1" max="1" width="6" style="36" hidden="1" customWidth="1"/>
    <col min="2" max="2" width="44.28515625" style="36" customWidth="1"/>
    <col min="3" max="3" width="10.85546875" style="36" customWidth="1"/>
    <col min="4" max="4" width="19.7109375" style="36" customWidth="1"/>
    <col min="5" max="5" width="10.85546875" style="36" customWidth="1"/>
    <col min="6" max="6" width="15.42578125" style="36" customWidth="1"/>
    <col min="7" max="7" width="11.140625" style="36" customWidth="1"/>
    <col min="8" max="8" width="15.85546875" style="36" customWidth="1"/>
    <col min="9" max="9" width="11.140625" style="36" customWidth="1"/>
    <col min="10" max="10" width="18" style="36" customWidth="1"/>
    <col min="11" max="11" width="10.5703125" style="36" customWidth="1"/>
    <col min="12" max="12" width="15" style="36" customWidth="1"/>
    <col min="13" max="13" width="11.28515625" style="36" customWidth="1"/>
    <col min="14" max="14" width="16" style="36" customWidth="1"/>
    <col min="15" max="15" width="10.85546875" style="36" customWidth="1"/>
    <col min="16" max="16" width="15" style="36" customWidth="1"/>
    <col min="17" max="17" width="9.140625" style="36" customWidth="1"/>
    <col min="18" max="18" width="13.140625" style="36" customWidth="1"/>
    <col min="19" max="19" width="11" style="36" customWidth="1"/>
    <col min="20" max="20" width="14.28515625" style="36" customWidth="1"/>
    <col min="21" max="21" width="9.85546875" style="36" customWidth="1"/>
    <col min="22" max="22" width="14.85546875" style="36" customWidth="1"/>
    <col min="23" max="23" width="10.140625" style="36" customWidth="1"/>
    <col min="24" max="24" width="13.140625" style="36" customWidth="1"/>
    <col min="25" max="25" width="10.140625" style="36" customWidth="1"/>
    <col min="26" max="26" width="13.140625" style="36" customWidth="1"/>
    <col min="27" max="27" width="10.7109375" style="36" customWidth="1"/>
    <col min="28" max="28" width="13.140625" style="36" customWidth="1"/>
    <col min="29" max="29" width="9.5703125" style="36" customWidth="1"/>
    <col min="30" max="30" width="13.140625" style="36" customWidth="1"/>
    <col min="31" max="31" width="8.7109375" style="36" customWidth="1"/>
    <col min="32" max="32" width="13.140625" style="36" customWidth="1"/>
    <col min="33" max="33" width="10.5703125" style="36" customWidth="1"/>
    <col min="34" max="34" width="15.140625" style="36" customWidth="1"/>
    <col min="35" max="35" width="7.7109375" style="36" customWidth="1"/>
    <col min="36" max="39" width="13.140625" style="36" customWidth="1"/>
    <col min="40" max="40" width="14.85546875" style="36" customWidth="1"/>
    <col min="41" max="45" width="13.140625" style="36" customWidth="1"/>
    <col min="46" max="46" width="15.28515625" style="36" customWidth="1"/>
    <col min="47" max="47" width="10.140625" style="36" customWidth="1"/>
    <col min="48" max="48" width="13.140625" style="36" customWidth="1"/>
    <col min="49" max="49" width="11.28515625" style="36" customWidth="1"/>
    <col min="50" max="50" width="13.140625" style="36" customWidth="1"/>
    <col min="51" max="51" width="17.140625" style="36" customWidth="1"/>
    <col min="52" max="52" width="9.85546875" style="36" customWidth="1"/>
    <col min="53" max="53" width="16.42578125" style="36" customWidth="1"/>
    <col min="54" max="55" width="13.140625" style="36" customWidth="1"/>
    <col min="56" max="56" width="10" style="36" customWidth="1"/>
    <col min="57" max="57" width="13.140625" style="36" customWidth="1"/>
    <col min="58" max="58" width="9.5703125" style="36" customWidth="1"/>
    <col min="59" max="59" width="16.85546875" style="36" customWidth="1"/>
    <col min="60" max="60" width="9.7109375" style="36" customWidth="1"/>
    <col min="61" max="61" width="13.140625" style="36" customWidth="1"/>
    <col min="62" max="62" width="7.5703125" style="36" customWidth="1"/>
    <col min="63" max="63" width="14.5703125" style="36" customWidth="1"/>
    <col min="64" max="64" width="9.42578125" style="36" customWidth="1"/>
    <col min="65" max="65" width="15.28515625" style="36" customWidth="1"/>
    <col min="66" max="66" width="9" style="36" customWidth="1"/>
    <col min="67" max="67" width="13.140625" style="36" customWidth="1"/>
    <col min="68" max="68" width="8.28515625" style="36" customWidth="1"/>
    <col min="69" max="69" width="14.28515625" style="36" customWidth="1"/>
    <col min="70" max="70" width="10.140625" style="36" customWidth="1"/>
    <col min="71" max="71" width="13.140625" style="36" customWidth="1"/>
    <col min="72" max="72" width="10.7109375" style="36" hidden="1" customWidth="1"/>
    <col min="73" max="73" width="13.140625" style="36" hidden="1" customWidth="1"/>
    <col min="74" max="74" width="9.42578125" style="36" customWidth="1"/>
    <col min="75" max="75" width="13.140625" style="36" customWidth="1"/>
    <col min="76" max="76" width="8.42578125" style="36" customWidth="1"/>
    <col min="77" max="77" width="13.140625" style="36" customWidth="1"/>
    <col min="78" max="78" width="10.140625" style="36" customWidth="1"/>
    <col min="79" max="79" width="13.140625" style="36" customWidth="1"/>
    <col min="80" max="80" width="10.28515625" style="36" customWidth="1"/>
    <col min="81" max="81" width="13.140625" style="36" customWidth="1"/>
    <col min="82" max="82" width="10" style="36" hidden="1" customWidth="1"/>
    <col min="83" max="85" width="13.140625" style="36" hidden="1" customWidth="1"/>
    <col min="86" max="86" width="10.85546875" style="36" customWidth="1"/>
    <col min="87" max="87" width="13.140625" style="36" customWidth="1"/>
    <col min="88" max="89" width="13.140625" style="36" hidden="1" customWidth="1"/>
    <col min="90" max="90" width="9" style="36" customWidth="1"/>
    <col min="91" max="91" width="13.140625" style="36" customWidth="1"/>
    <col min="92" max="92" width="10.5703125" style="36" customWidth="1"/>
    <col min="93" max="93" width="14.28515625" style="36" customWidth="1"/>
    <col min="94" max="94" width="9.28515625" style="36" customWidth="1"/>
    <col min="95" max="95" width="13.140625" style="36" customWidth="1"/>
    <col min="96" max="96" width="8.42578125" style="36" customWidth="1"/>
    <col min="97" max="97" width="13.140625" style="36" customWidth="1"/>
    <col min="98" max="98" width="9.85546875" style="36" customWidth="1"/>
    <col min="99" max="99" width="14.140625" style="36" customWidth="1"/>
    <col min="100" max="100" width="8.140625" style="36" customWidth="1"/>
    <col min="101" max="101" width="13.140625" style="36" customWidth="1"/>
    <col min="102" max="102" width="7.28515625" style="36" customWidth="1"/>
    <col min="103" max="103" width="13.140625" style="36" customWidth="1"/>
    <col min="104" max="104" width="16.140625" style="36" customWidth="1"/>
    <col min="105" max="105" width="9.85546875" style="36" customWidth="1"/>
    <col min="106" max="106" width="13.140625" style="36" customWidth="1"/>
    <col min="107" max="110" width="13.140625" style="36" hidden="1" customWidth="1"/>
    <col min="111" max="111" width="8.28515625" style="36" customWidth="1"/>
    <col min="112" max="112" width="13.140625" style="36" customWidth="1"/>
    <col min="113" max="113" width="7.28515625" style="36" customWidth="1"/>
    <col min="114" max="114" width="13.140625" style="36" customWidth="1"/>
    <col min="115" max="122" width="13.140625" style="36" hidden="1" customWidth="1"/>
    <col min="123" max="123" width="8.7109375" style="36" customWidth="1"/>
    <col min="124" max="124" width="13.140625" style="36" customWidth="1"/>
    <col min="125" max="128" width="13.140625" style="36" hidden="1" customWidth="1"/>
    <col min="129" max="129" width="9.140625" style="36" customWidth="1"/>
    <col min="130" max="130" width="13.140625" style="36" customWidth="1"/>
    <col min="131" max="134" width="13.140625" style="36" hidden="1" customWidth="1"/>
    <col min="135" max="135" width="13.5703125" style="36" customWidth="1"/>
    <col min="136" max="136" width="8.140625" style="36" customWidth="1"/>
    <col min="137" max="137" width="13.140625" style="36" customWidth="1"/>
    <col min="138" max="141" width="13.140625" style="36" hidden="1" customWidth="1"/>
    <col min="142" max="142" width="7.7109375" style="36" customWidth="1"/>
    <col min="143" max="143" width="14.140625" style="36" customWidth="1"/>
    <col min="144" max="147" width="14.140625" style="36" hidden="1" customWidth="1"/>
    <col min="148" max="153" width="16.28515625" style="36" hidden="1" customWidth="1"/>
    <col min="154" max="154" width="9.28515625" style="36" customWidth="1"/>
    <col min="155" max="155" width="16.28515625" style="36" customWidth="1"/>
    <col min="156" max="159" width="16.28515625" style="36" hidden="1" customWidth="1"/>
    <col min="160" max="160" width="10.42578125" style="36" customWidth="1"/>
    <col min="161" max="161" width="16.28515625" style="36" customWidth="1"/>
    <col min="162" max="165" width="16.28515625" style="36" hidden="1" customWidth="1"/>
    <col min="166" max="166" width="13.42578125" style="36" customWidth="1"/>
    <col min="167" max="167" width="9.140625" style="36" customWidth="1"/>
    <col min="168" max="168" width="14.5703125" style="36" customWidth="1"/>
    <col min="169" max="169" width="7.5703125" style="36" customWidth="1"/>
    <col min="170" max="170" width="14.5703125" style="36" customWidth="1"/>
    <col min="171" max="171" width="6.85546875" style="36" customWidth="1"/>
    <col min="172" max="172" width="14.5703125" style="36" customWidth="1"/>
    <col min="173" max="173" width="8.5703125" style="36" customWidth="1"/>
    <col min="174" max="174" width="14.5703125" style="36" customWidth="1"/>
    <col min="175" max="175" width="9.85546875" style="36" customWidth="1"/>
    <col min="176" max="176" width="14.5703125" style="36" customWidth="1"/>
    <col min="177" max="177" width="7.42578125" style="36" customWidth="1"/>
    <col min="178" max="178" width="14.5703125" style="36" customWidth="1"/>
    <col min="179" max="179" width="6.85546875" style="36" customWidth="1"/>
    <col min="180" max="180" width="14.5703125" style="36" customWidth="1"/>
    <col min="181" max="182" width="14.5703125" style="36" hidden="1" customWidth="1"/>
    <col min="183" max="183" width="8.140625" style="36" customWidth="1"/>
    <col min="184" max="184" width="14.5703125" style="36" customWidth="1"/>
    <col min="185" max="185" width="7.42578125" style="36" customWidth="1"/>
    <col min="186" max="186" width="14.5703125" style="36" customWidth="1"/>
    <col min="187" max="188" width="14.5703125" style="36" hidden="1" customWidth="1"/>
    <col min="189" max="189" width="7.85546875" style="36" hidden="1" customWidth="1"/>
    <col min="190" max="190" width="14.5703125" style="36" hidden="1" customWidth="1"/>
    <col min="191" max="191" width="8" style="36" customWidth="1"/>
    <col min="192" max="192" width="14.5703125" style="36" customWidth="1"/>
    <col min="193" max="196" width="14.5703125" style="36" hidden="1" customWidth="1"/>
    <col min="197" max="197" width="14.28515625" style="36" customWidth="1"/>
    <col min="198" max="198" width="15.7109375" style="36" customWidth="1"/>
    <col min="199" max="199" width="8" style="36" customWidth="1"/>
    <col min="200" max="200" width="14.5703125" style="36" customWidth="1"/>
    <col min="201" max="201" width="8" style="36" customWidth="1"/>
    <col min="202" max="202" width="14.5703125" style="36" customWidth="1"/>
    <col min="203" max="203" width="8.5703125" style="36" customWidth="1"/>
    <col min="204" max="204" width="13.85546875" style="36" customWidth="1"/>
    <col min="205" max="205" width="15.28515625" style="36" customWidth="1"/>
    <col min="206" max="206" width="9.140625" style="36" customWidth="1"/>
    <col min="207" max="207" width="14.5703125" style="36" customWidth="1"/>
    <col min="208" max="208" width="9.28515625" style="36" customWidth="1"/>
    <col min="209" max="209" width="14.5703125" style="36" customWidth="1"/>
    <col min="210" max="210" width="9.28515625" style="36" customWidth="1"/>
    <col min="211" max="211" width="14.5703125" style="36" customWidth="1"/>
    <col min="212" max="212" width="7.85546875" style="36" customWidth="1"/>
    <col min="213" max="213" width="14.5703125" style="36" customWidth="1"/>
    <col min="214" max="214" width="9" style="36" customWidth="1"/>
    <col min="215" max="215" width="14.5703125" style="36" customWidth="1"/>
    <col min="216" max="216" width="8" style="36" customWidth="1"/>
    <col min="217" max="217" width="14.5703125" style="36" customWidth="1"/>
    <col min="218" max="218" width="6.85546875" style="36" customWidth="1"/>
    <col min="219" max="219" width="13" style="36" customWidth="1"/>
    <col min="220" max="220" width="8.7109375" style="36" customWidth="1"/>
    <col min="221" max="221" width="14.5703125" style="36" customWidth="1"/>
    <col min="222" max="222" width="11.28515625" style="36" customWidth="1"/>
    <col min="223" max="223" width="14.5703125" style="36" customWidth="1"/>
    <col min="224" max="224" width="13.5703125" style="36" customWidth="1"/>
    <col min="225" max="225" width="8.42578125" style="36" customWidth="1"/>
    <col min="226" max="226" width="14.5703125" style="36" customWidth="1"/>
    <col min="227" max="228" width="14.5703125" style="36" hidden="1" customWidth="1"/>
    <col min="229" max="229" width="9" style="36" customWidth="1"/>
    <col min="230" max="230" width="14.5703125" style="36" customWidth="1"/>
    <col min="231" max="231" width="7.42578125" style="36" customWidth="1"/>
    <col min="232" max="234" width="14.5703125" style="36" customWidth="1"/>
    <col min="235" max="235" width="8.85546875" style="36" customWidth="1"/>
    <col min="236" max="236" width="14.5703125" style="36" customWidth="1"/>
    <col min="237" max="237" width="7.140625" style="36" customWidth="1"/>
    <col min="238" max="242" width="14.5703125" style="36" customWidth="1"/>
    <col min="243" max="243" width="11.7109375" style="36" customWidth="1"/>
    <col min="244" max="244" width="18" style="36" customWidth="1"/>
    <col min="245" max="245" width="9" style="36" customWidth="1"/>
    <col min="246" max="246" width="14.5703125" style="36" customWidth="1"/>
    <col min="247" max="247" width="8.140625" style="36" customWidth="1"/>
    <col min="248" max="248" width="14.5703125" style="36" customWidth="1"/>
    <col min="249" max="249" width="8.5703125" style="36" customWidth="1"/>
    <col min="250" max="252" width="14.5703125" style="36" customWidth="1"/>
    <col min="253" max="253" width="7" style="36" customWidth="1"/>
    <col min="254" max="254" width="14.5703125" style="36" customWidth="1"/>
    <col min="255" max="255" width="10.42578125" style="36" customWidth="1"/>
    <col min="256" max="256" width="14.5703125" style="36" customWidth="1"/>
    <col min="257" max="257" width="7.5703125" style="36" customWidth="1"/>
    <col min="258" max="258" width="14.5703125" style="36" customWidth="1"/>
    <col min="259" max="259" width="10.42578125" style="36" customWidth="1"/>
    <col min="260" max="260" width="14.5703125" style="36" customWidth="1"/>
    <col min="261" max="261" width="9.28515625" style="36" customWidth="1"/>
    <col min="262" max="262" width="14.5703125" style="36" customWidth="1"/>
    <col min="263" max="263" width="8.7109375" style="36" customWidth="1"/>
    <col min="264" max="264" width="14.5703125" style="36" customWidth="1"/>
    <col min="265" max="265" width="10.42578125" style="36" customWidth="1"/>
    <col min="266" max="266" width="14.5703125" style="36" customWidth="1"/>
    <col min="267" max="267" width="10.140625" style="36" customWidth="1"/>
    <col min="268" max="268" width="14.5703125" style="36" customWidth="1"/>
    <col min="269" max="269" width="8.5703125" style="36" customWidth="1"/>
    <col min="270" max="270" width="14.5703125" style="36" customWidth="1"/>
    <col min="271" max="271" width="9" style="36" customWidth="1"/>
    <col min="272" max="272" width="14.5703125" style="36" customWidth="1"/>
    <col min="273" max="273" width="8.7109375" style="36" customWidth="1"/>
    <col min="274" max="274" width="14.5703125" style="36" customWidth="1"/>
    <col min="275" max="275" width="8.28515625" style="36" customWidth="1"/>
    <col min="276" max="278" width="14.5703125" style="36" customWidth="1"/>
    <col min="279" max="279" width="7.28515625" style="36" customWidth="1"/>
    <col min="280" max="280" width="14.5703125" style="36" customWidth="1"/>
    <col min="281" max="281" width="16.28515625" style="36" customWidth="1"/>
    <col min="282" max="282" width="7" style="36" customWidth="1"/>
    <col min="283" max="283" width="14.5703125" style="36" customWidth="1"/>
    <col min="284" max="284" width="9.85546875" style="36" customWidth="1"/>
    <col min="285" max="285" width="14.5703125" style="36" customWidth="1"/>
    <col min="286" max="286" width="7.7109375" style="36" customWidth="1"/>
    <col min="287" max="287" width="14.5703125" style="36" customWidth="1"/>
    <col min="288" max="288" width="10.7109375" style="36" customWidth="1"/>
    <col min="289" max="289" width="14.5703125" style="36" customWidth="1"/>
    <col min="290" max="290" width="8" style="36" customWidth="1"/>
    <col min="291" max="291" width="14.5703125" style="36" customWidth="1"/>
    <col min="292" max="292" width="7.85546875" style="36" customWidth="1"/>
    <col min="293" max="293" width="14.7109375" style="36" customWidth="1"/>
    <col min="294" max="294" width="9.7109375" style="36" customWidth="1"/>
    <col min="295" max="295" width="14.7109375" style="36" customWidth="1"/>
    <col min="296" max="296" width="7.5703125" style="36" customWidth="1"/>
    <col min="297" max="298" width="14.5703125" style="36" customWidth="1"/>
    <col min="299" max="299" width="9.28515625" style="36" customWidth="1"/>
    <col min="300" max="300" width="14.5703125" style="36" customWidth="1"/>
    <col min="301" max="301" width="8.28515625" style="36" customWidth="1"/>
    <col min="302" max="302" width="14.5703125" style="36" customWidth="1"/>
    <col min="303" max="303" width="8.85546875" style="36" customWidth="1"/>
    <col min="304" max="304" width="14.5703125" style="36" customWidth="1"/>
    <col min="305" max="305" width="9.140625" style="36" customWidth="1"/>
    <col min="306" max="306" width="14.5703125" style="36" customWidth="1"/>
    <col min="307" max="307" width="9.5703125" style="36" customWidth="1"/>
    <col min="308" max="308" width="14.5703125" style="36" customWidth="1"/>
    <col min="309" max="309" width="9.28515625" style="36" customWidth="1"/>
    <col min="310" max="310" width="14.5703125" style="36" customWidth="1"/>
    <col min="311" max="311" width="9.42578125" style="36" customWidth="1"/>
    <col min="312" max="312" width="14.5703125" style="36" customWidth="1"/>
    <col min="313" max="313" width="9" style="36" customWidth="1"/>
    <col min="314" max="314" width="14.5703125" style="36" customWidth="1"/>
    <col min="315" max="315" width="16" style="36" customWidth="1"/>
    <col min="316" max="316" width="14.5703125" style="36" hidden="1" customWidth="1"/>
    <col min="317" max="317" width="17.28515625" style="36" customWidth="1"/>
    <col min="318" max="318" width="11" style="36" customWidth="1"/>
    <col min="319" max="319" width="15.5703125" style="36" customWidth="1"/>
    <col min="320" max="320" width="9.5703125" style="36" customWidth="1"/>
    <col min="321" max="321" width="14.5703125" style="36" customWidth="1"/>
    <col min="322" max="322" width="10.5703125" style="36" customWidth="1"/>
    <col min="323" max="324" width="14.5703125" style="36" customWidth="1"/>
    <col min="325" max="325" width="8.42578125" style="36" customWidth="1"/>
    <col min="326" max="326" width="14.5703125" style="36" customWidth="1"/>
    <col min="327" max="327" width="12" style="36" customWidth="1"/>
    <col min="328" max="328" width="14.28515625" style="36" customWidth="1"/>
    <col min="329" max="329" width="13" style="36" customWidth="1"/>
    <col min="330" max="330" width="10.85546875" style="36" customWidth="1"/>
    <col min="331" max="331" width="14.5703125" style="36" customWidth="1"/>
    <col min="332" max="332" width="10.42578125" style="36" customWidth="1"/>
    <col min="333" max="333" width="14.5703125" style="36" customWidth="1"/>
    <col min="334" max="334" width="9.28515625" style="36" customWidth="1"/>
    <col min="335" max="335" width="15.7109375" style="36" customWidth="1"/>
    <col min="336" max="336" width="10.140625" style="36" customWidth="1"/>
    <col min="337" max="337" width="14.5703125" style="36" customWidth="1"/>
    <col min="338" max="338" width="10" style="36" customWidth="1"/>
    <col min="339" max="339" width="14.5703125" style="36" customWidth="1"/>
    <col min="340" max="340" width="9.85546875" style="36" customWidth="1"/>
    <col min="341" max="341" width="14.140625" style="36" customWidth="1"/>
    <col min="342" max="342" width="17.85546875" style="36" customWidth="1"/>
    <col min="343" max="343" width="12.42578125" style="36" hidden="1" customWidth="1"/>
    <col min="344" max="344" width="18.140625" style="36" customWidth="1"/>
    <col min="345" max="345" width="1.5703125" style="36" customWidth="1"/>
    <col min="346" max="346" width="20.85546875" style="36" customWidth="1"/>
    <col min="347" max="347" width="11.5703125" style="36" customWidth="1"/>
    <col min="348" max="348" width="11.28515625" style="36" customWidth="1"/>
    <col min="349" max="16384" width="9.140625" style="36"/>
  </cols>
  <sheetData>
    <row r="1" spans="1:349" ht="34.5" customHeight="1">
      <c r="C1" s="333" t="s">
        <v>959</v>
      </c>
      <c r="D1" s="333"/>
      <c r="E1" s="333"/>
      <c r="F1" s="333"/>
      <c r="G1" s="333"/>
      <c r="H1" s="333"/>
      <c r="I1" s="333"/>
      <c r="J1" s="333"/>
      <c r="K1" s="333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BI1" s="334"/>
      <c r="BJ1" s="334"/>
      <c r="BK1" s="334"/>
      <c r="BL1" s="334"/>
      <c r="BM1" s="334"/>
      <c r="BN1" s="334"/>
      <c r="BO1" s="334"/>
      <c r="BP1" s="334"/>
      <c r="BQ1" s="334"/>
      <c r="BR1" s="334"/>
      <c r="BS1" s="334"/>
      <c r="BT1" s="334"/>
      <c r="BU1" s="334"/>
      <c r="BV1" s="334"/>
      <c r="BW1" s="334"/>
      <c r="BX1" s="334"/>
      <c r="BY1" s="334"/>
      <c r="BZ1" s="334"/>
      <c r="CA1" s="334"/>
      <c r="CB1" s="334"/>
      <c r="CC1" s="334"/>
      <c r="CD1" s="334"/>
      <c r="CE1" s="334"/>
      <c r="CF1" s="334"/>
      <c r="CG1" s="334"/>
      <c r="CH1" s="334"/>
      <c r="CI1" s="334"/>
      <c r="CJ1" s="334"/>
      <c r="CK1" s="334"/>
      <c r="CL1" s="334"/>
      <c r="CM1" s="334"/>
      <c r="CN1" s="334"/>
      <c r="CO1" s="334"/>
      <c r="CP1" s="334"/>
      <c r="CQ1" s="334"/>
      <c r="CR1" s="334"/>
      <c r="CS1" s="334"/>
      <c r="CT1" s="334"/>
      <c r="CU1" s="334"/>
      <c r="CV1" s="334"/>
      <c r="CW1" s="334"/>
      <c r="CX1" s="334"/>
      <c r="CY1" s="334"/>
      <c r="CZ1" s="334"/>
      <c r="DA1" s="334"/>
      <c r="DB1" s="334"/>
      <c r="DC1" s="334"/>
      <c r="DD1" s="334"/>
      <c r="DE1" s="334"/>
      <c r="DF1" s="334"/>
      <c r="DG1" s="334"/>
      <c r="DH1" s="334"/>
      <c r="DI1" s="334"/>
      <c r="DJ1" s="334"/>
      <c r="DK1" s="334"/>
      <c r="DL1" s="334"/>
      <c r="DM1" s="334"/>
      <c r="DN1" s="334"/>
      <c r="DO1" s="334"/>
      <c r="DP1" s="334"/>
      <c r="DQ1" s="334"/>
      <c r="DR1" s="334"/>
      <c r="DS1" s="334"/>
      <c r="DT1" s="334"/>
      <c r="DU1" s="334"/>
      <c r="DV1" s="334"/>
      <c r="DW1" s="334"/>
      <c r="DX1" s="334"/>
      <c r="DY1" s="334"/>
      <c r="DZ1" s="334"/>
      <c r="EA1" s="334"/>
      <c r="EB1" s="334"/>
      <c r="EC1" s="334"/>
      <c r="ED1" s="334"/>
      <c r="EE1" s="334"/>
      <c r="EF1" s="334"/>
      <c r="EG1" s="334"/>
      <c r="EH1" s="334"/>
      <c r="EI1" s="334"/>
      <c r="EJ1" s="334"/>
      <c r="EK1" s="334"/>
      <c r="EL1" s="334"/>
      <c r="EM1" s="334"/>
      <c r="EN1" s="334"/>
      <c r="EO1" s="334"/>
      <c r="EP1" s="334"/>
      <c r="EQ1" s="334"/>
      <c r="ER1" s="334"/>
      <c r="ES1" s="334"/>
      <c r="ET1" s="334"/>
      <c r="EU1" s="334"/>
      <c r="EV1" s="334"/>
      <c r="EW1" s="334"/>
      <c r="EX1" s="334"/>
      <c r="EY1" s="334"/>
      <c r="EZ1" s="334"/>
      <c r="FA1" s="334"/>
      <c r="FB1" s="334"/>
      <c r="FC1" s="334"/>
      <c r="FD1" s="334"/>
      <c r="FE1" s="334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</row>
    <row r="2" spans="1:349" ht="38.25" customHeight="1">
      <c r="B2" s="336" t="s">
        <v>0</v>
      </c>
      <c r="C2" s="337" t="s">
        <v>999</v>
      </c>
      <c r="D2" s="337"/>
      <c r="E2" s="337"/>
      <c r="F2" s="337"/>
      <c r="G2" s="337"/>
      <c r="H2" s="337"/>
      <c r="I2" s="337"/>
      <c r="J2" s="337"/>
      <c r="K2" s="337"/>
      <c r="L2" s="338"/>
      <c r="M2" s="338"/>
    </row>
    <row r="3" spans="1:349" ht="16.5">
      <c r="B3" s="123" t="s">
        <v>1</v>
      </c>
      <c r="C3" s="126" t="s">
        <v>2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50" t="s">
        <v>3</v>
      </c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 t="s">
        <v>4</v>
      </c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3" t="s">
        <v>5</v>
      </c>
      <c r="IK3" s="162" t="s">
        <v>6</v>
      </c>
      <c r="IL3" s="162"/>
      <c r="IM3" s="162"/>
      <c r="IN3" s="162"/>
      <c r="IO3" s="162"/>
      <c r="IP3" s="162"/>
      <c r="IQ3" s="162"/>
      <c r="IR3" s="162"/>
      <c r="IS3" s="162"/>
      <c r="IT3" s="162"/>
      <c r="IU3" s="162"/>
      <c r="IV3" s="162"/>
      <c r="IW3" s="162"/>
      <c r="IX3" s="162"/>
      <c r="IY3" s="162"/>
      <c r="IZ3" s="162"/>
      <c r="JA3" s="162"/>
      <c r="JB3" s="162"/>
      <c r="JC3" s="162"/>
      <c r="JD3" s="162"/>
      <c r="JE3" s="162"/>
      <c r="JF3" s="162"/>
      <c r="JG3" s="162"/>
      <c r="JH3" s="162"/>
      <c r="JI3" s="162"/>
      <c r="JJ3" s="162"/>
      <c r="JK3" s="162"/>
      <c r="JL3" s="162"/>
      <c r="JM3" s="162"/>
      <c r="JN3" s="162"/>
      <c r="JO3" s="162"/>
      <c r="JP3" s="162"/>
      <c r="JQ3" s="163"/>
      <c r="JR3" s="163"/>
      <c r="JS3" s="162"/>
      <c r="JT3" s="162"/>
      <c r="JU3" s="162"/>
      <c r="JV3" s="167" t="s">
        <v>7</v>
      </c>
      <c r="JW3" s="167"/>
      <c r="JX3" s="167"/>
      <c r="JY3" s="167"/>
      <c r="JZ3" s="167"/>
      <c r="KA3" s="167"/>
      <c r="KB3" s="168"/>
      <c r="KC3" s="168"/>
      <c r="KD3" s="167"/>
      <c r="KE3" s="167"/>
      <c r="KF3" s="167"/>
      <c r="KG3" s="167"/>
      <c r="KH3" s="168"/>
      <c r="KI3" s="168"/>
      <c r="KJ3" s="167"/>
      <c r="KK3" s="167"/>
      <c r="KL3" s="169"/>
      <c r="KM3" s="194" t="s">
        <v>8</v>
      </c>
      <c r="KN3" s="195"/>
      <c r="KO3" s="195"/>
      <c r="KP3" s="195"/>
      <c r="KQ3" s="195"/>
      <c r="KR3" s="195"/>
      <c r="KS3" s="195"/>
      <c r="KT3" s="195"/>
      <c r="KU3" s="195"/>
      <c r="KV3" s="195"/>
      <c r="KW3" s="195"/>
      <c r="KX3" s="195"/>
      <c r="KY3" s="195"/>
      <c r="KZ3" s="195"/>
      <c r="LA3" s="195"/>
      <c r="LB3" s="195"/>
      <c r="LC3" s="196"/>
      <c r="LD3" s="214" t="s">
        <v>9</v>
      </c>
      <c r="LE3" s="203" t="str">
        <f>CONCATENATE("Всего расходы  на ФОТ ","2022"," год, рублей")</f>
        <v>Всего расходы  на ФОТ 2022 год, рублей</v>
      </c>
      <c r="LF3" s="182" t="s">
        <v>10</v>
      </c>
      <c r="LG3" s="183"/>
      <c r="LH3" s="183"/>
      <c r="LI3" s="183"/>
      <c r="LJ3" s="183"/>
      <c r="LK3" s="183"/>
      <c r="LL3" s="184"/>
      <c r="LM3" s="211" t="s">
        <v>11</v>
      </c>
      <c r="LN3" s="211"/>
      <c r="LO3" s="211"/>
      <c r="LP3" s="211"/>
      <c r="LQ3" s="212"/>
      <c r="LR3" s="209" t="s">
        <v>12</v>
      </c>
      <c r="LS3" s="209"/>
      <c r="LT3" s="209"/>
      <c r="LU3" s="209"/>
      <c r="LV3" s="209"/>
      <c r="LW3" s="209"/>
      <c r="LX3" s="209"/>
      <c r="LY3" s="209"/>
      <c r="LZ3" s="209"/>
      <c r="MA3" s="209"/>
      <c r="MB3" s="209"/>
      <c r="MC3" s="209"/>
      <c r="MD3" s="209"/>
      <c r="ME3" s="204" t="s">
        <v>9</v>
      </c>
      <c r="MF3" s="203" t="str">
        <f>CONCATENATE("ИТОГО расходов на ","2022"," год, рублей - 1 ЧАСТЬ субвенции")</f>
        <v>ИТОГО расходов на 2022 год, рублей - 1 ЧАСТЬ субвенции</v>
      </c>
    </row>
    <row r="4" spans="1:349" ht="15" customHeight="1">
      <c r="B4" s="123"/>
      <c r="C4" s="125" t="s">
        <v>13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8" t="s">
        <v>14</v>
      </c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5" t="s">
        <v>15</v>
      </c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31" t="s">
        <v>16</v>
      </c>
      <c r="AZ4" s="129" t="s">
        <v>17</v>
      </c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32" t="s">
        <v>18</v>
      </c>
      <c r="DA4" s="129" t="s">
        <v>19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31" t="s">
        <v>16</v>
      </c>
      <c r="EF4" s="129" t="s">
        <v>20</v>
      </c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31" t="s">
        <v>16</v>
      </c>
      <c r="FK4" s="129" t="s">
        <v>21</v>
      </c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31" t="s">
        <v>16</v>
      </c>
      <c r="GP4" s="133" t="s">
        <v>22</v>
      </c>
      <c r="GQ4" s="139" t="s">
        <v>23</v>
      </c>
      <c r="GR4" s="140"/>
      <c r="GS4" s="140"/>
      <c r="GT4" s="140"/>
      <c r="GU4" s="140"/>
      <c r="GV4" s="141"/>
      <c r="GW4" s="142" t="s">
        <v>16</v>
      </c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4"/>
      <c r="IK4" s="164" t="s">
        <v>24</v>
      </c>
      <c r="IL4" s="165"/>
      <c r="IM4" s="165"/>
      <c r="IN4" s="165"/>
      <c r="IO4" s="165"/>
      <c r="IP4" s="165"/>
      <c r="IQ4" s="165"/>
      <c r="IR4" s="165"/>
      <c r="IS4" s="165"/>
      <c r="IT4" s="165"/>
      <c r="IU4" s="165"/>
      <c r="IV4" s="165"/>
      <c r="IW4" s="165"/>
      <c r="IX4" s="166"/>
      <c r="IY4" s="164" t="s">
        <v>25</v>
      </c>
      <c r="IZ4" s="165"/>
      <c r="JA4" s="165"/>
      <c r="JB4" s="165"/>
      <c r="JC4" s="165"/>
      <c r="JD4" s="165"/>
      <c r="JE4" s="165"/>
      <c r="JF4" s="165"/>
      <c r="JG4" s="165"/>
      <c r="JH4" s="165"/>
      <c r="JI4" s="165"/>
      <c r="JJ4" s="166"/>
      <c r="JK4" s="173" t="s">
        <v>26</v>
      </c>
      <c r="JL4" s="173"/>
      <c r="JM4" s="173"/>
      <c r="JN4" s="173"/>
      <c r="JO4" s="173"/>
      <c r="JP4" s="173"/>
      <c r="JQ4" s="173"/>
      <c r="JR4" s="173"/>
      <c r="JS4" s="173"/>
      <c r="JT4" s="173"/>
      <c r="JU4" s="173" t="s">
        <v>27</v>
      </c>
      <c r="JV4" s="170"/>
      <c r="JW4" s="170"/>
      <c r="JX4" s="170"/>
      <c r="JY4" s="170"/>
      <c r="JZ4" s="170"/>
      <c r="KA4" s="170"/>
      <c r="KB4" s="171"/>
      <c r="KC4" s="171"/>
      <c r="KD4" s="170"/>
      <c r="KE4" s="170"/>
      <c r="KF4" s="170"/>
      <c r="KG4" s="170"/>
      <c r="KH4" s="171"/>
      <c r="KI4" s="171"/>
      <c r="KJ4" s="170"/>
      <c r="KK4" s="170"/>
      <c r="KL4" s="172"/>
      <c r="KM4" s="200" t="s">
        <v>28</v>
      </c>
      <c r="KN4" s="201"/>
      <c r="KO4" s="201"/>
      <c r="KP4" s="201"/>
      <c r="KQ4" s="201"/>
      <c r="KR4" s="201"/>
      <c r="KS4" s="201"/>
      <c r="KT4" s="201"/>
      <c r="KU4" s="201"/>
      <c r="KV4" s="202"/>
      <c r="KW4" s="191" t="s">
        <v>29</v>
      </c>
      <c r="KX4" s="191"/>
      <c r="KY4" s="191"/>
      <c r="KZ4" s="191"/>
      <c r="LA4" s="191"/>
      <c r="LB4" s="191"/>
      <c r="LC4" s="174" t="s">
        <v>30</v>
      </c>
      <c r="LD4" s="214"/>
      <c r="LE4" s="203"/>
      <c r="LF4" s="185"/>
      <c r="LG4" s="186"/>
      <c r="LH4" s="186"/>
      <c r="LI4" s="186"/>
      <c r="LJ4" s="186"/>
      <c r="LK4" s="186"/>
      <c r="LL4" s="187"/>
      <c r="LM4" s="211"/>
      <c r="LN4" s="211"/>
      <c r="LO4" s="211"/>
      <c r="LP4" s="211"/>
      <c r="LQ4" s="212"/>
      <c r="LR4" s="188"/>
      <c r="LS4" s="188"/>
      <c r="LT4" s="188"/>
      <c r="LU4" s="188"/>
      <c r="LV4" s="188"/>
      <c r="LW4" s="188"/>
      <c r="LX4" s="188"/>
      <c r="LY4" s="188"/>
      <c r="LZ4" s="188"/>
      <c r="MA4" s="188"/>
      <c r="MB4" s="188"/>
      <c r="MC4" s="188"/>
      <c r="MD4" s="188"/>
      <c r="ME4" s="204"/>
      <c r="MF4" s="203"/>
    </row>
    <row r="5" spans="1:349" ht="15.75" customHeight="1">
      <c r="B5" s="123"/>
      <c r="C5" s="124" t="s">
        <v>31</v>
      </c>
      <c r="D5" s="124"/>
      <c r="E5" s="124"/>
      <c r="F5" s="124"/>
      <c r="G5" s="124"/>
      <c r="H5" s="124"/>
      <c r="I5" s="124" t="s">
        <v>32</v>
      </c>
      <c r="J5" s="124"/>
      <c r="K5" s="124"/>
      <c r="L5" s="124"/>
      <c r="M5" s="124"/>
      <c r="N5" s="124"/>
      <c r="O5" s="124" t="s">
        <v>33</v>
      </c>
      <c r="P5" s="124"/>
      <c r="Q5" s="124"/>
      <c r="R5" s="124"/>
      <c r="S5" s="124"/>
      <c r="T5" s="124"/>
      <c r="U5" s="127" t="s">
        <v>34</v>
      </c>
      <c r="V5" s="127"/>
      <c r="W5" s="127"/>
      <c r="X5" s="127"/>
      <c r="Y5" s="127" t="s">
        <v>35</v>
      </c>
      <c r="Z5" s="127"/>
      <c r="AA5" s="127"/>
      <c r="AB5" s="127"/>
      <c r="AC5" s="127" t="s">
        <v>36</v>
      </c>
      <c r="AD5" s="127"/>
      <c r="AE5" s="127"/>
      <c r="AF5" s="127"/>
      <c r="AG5" s="124" t="s">
        <v>31</v>
      </c>
      <c r="AH5" s="124"/>
      <c r="AI5" s="124"/>
      <c r="AJ5" s="124"/>
      <c r="AK5" s="124"/>
      <c r="AL5" s="124"/>
      <c r="AM5" s="124" t="s">
        <v>32</v>
      </c>
      <c r="AN5" s="124"/>
      <c r="AO5" s="124"/>
      <c r="AP5" s="124"/>
      <c r="AQ5" s="124"/>
      <c r="AR5" s="124"/>
      <c r="AS5" s="124" t="s">
        <v>33</v>
      </c>
      <c r="AT5" s="124"/>
      <c r="AU5" s="124"/>
      <c r="AV5" s="124"/>
      <c r="AW5" s="124"/>
      <c r="AX5" s="124"/>
      <c r="AY5" s="131"/>
      <c r="AZ5" s="127" t="s">
        <v>31</v>
      </c>
      <c r="BA5" s="127"/>
      <c r="BB5" s="127"/>
      <c r="BC5" s="127"/>
      <c r="BD5" s="127"/>
      <c r="BE5" s="127"/>
      <c r="BF5" s="127" t="s">
        <v>32</v>
      </c>
      <c r="BG5" s="127"/>
      <c r="BH5" s="127"/>
      <c r="BI5" s="127"/>
      <c r="BJ5" s="127"/>
      <c r="BK5" s="127"/>
      <c r="BL5" s="127" t="s">
        <v>33</v>
      </c>
      <c r="BM5" s="127"/>
      <c r="BN5" s="127"/>
      <c r="BO5" s="127"/>
      <c r="BP5" s="127"/>
      <c r="BQ5" s="127"/>
      <c r="BR5" s="130" t="s">
        <v>14</v>
      </c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 t="s">
        <v>37</v>
      </c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2"/>
      <c r="DA5" s="127" t="s">
        <v>31</v>
      </c>
      <c r="DB5" s="127"/>
      <c r="DC5" s="127"/>
      <c r="DD5" s="127"/>
      <c r="DE5" s="127"/>
      <c r="DF5" s="127"/>
      <c r="DG5" s="127" t="s">
        <v>32</v>
      </c>
      <c r="DH5" s="127"/>
      <c r="DI5" s="127"/>
      <c r="DJ5" s="127"/>
      <c r="DK5" s="127"/>
      <c r="DL5" s="127"/>
      <c r="DM5" s="127" t="s">
        <v>33</v>
      </c>
      <c r="DN5" s="127"/>
      <c r="DO5" s="127"/>
      <c r="DP5" s="127"/>
      <c r="DQ5" s="127"/>
      <c r="DR5" s="127"/>
      <c r="DS5" s="130" t="s">
        <v>38</v>
      </c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1"/>
      <c r="EF5" s="127" t="s">
        <v>31</v>
      </c>
      <c r="EG5" s="127"/>
      <c r="EH5" s="127"/>
      <c r="EI5" s="127"/>
      <c r="EJ5" s="127"/>
      <c r="EK5" s="127"/>
      <c r="EL5" s="127" t="s">
        <v>32</v>
      </c>
      <c r="EM5" s="127"/>
      <c r="EN5" s="127"/>
      <c r="EO5" s="127"/>
      <c r="EP5" s="127"/>
      <c r="EQ5" s="127"/>
      <c r="ER5" s="127" t="s">
        <v>33</v>
      </c>
      <c r="ES5" s="127"/>
      <c r="ET5" s="127"/>
      <c r="EU5" s="127"/>
      <c r="EV5" s="127"/>
      <c r="EW5" s="127"/>
      <c r="EX5" s="130" t="s">
        <v>38</v>
      </c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1"/>
      <c r="FK5" s="127" t="s">
        <v>31</v>
      </c>
      <c r="FL5" s="127"/>
      <c r="FM5" s="127"/>
      <c r="FN5" s="127"/>
      <c r="FO5" s="127"/>
      <c r="FP5" s="127"/>
      <c r="FQ5" s="127" t="s">
        <v>32</v>
      </c>
      <c r="FR5" s="127"/>
      <c r="FS5" s="127"/>
      <c r="FT5" s="127"/>
      <c r="FU5" s="127"/>
      <c r="FV5" s="127"/>
      <c r="FW5" s="127" t="s">
        <v>33</v>
      </c>
      <c r="FX5" s="127"/>
      <c r="FY5" s="127"/>
      <c r="FZ5" s="127"/>
      <c r="GA5" s="127"/>
      <c r="GB5" s="127"/>
      <c r="GC5" s="130" t="s">
        <v>38</v>
      </c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1"/>
      <c r="GP5" s="134"/>
      <c r="GQ5" s="144" t="s">
        <v>39</v>
      </c>
      <c r="GR5" s="145"/>
      <c r="GS5" s="145"/>
      <c r="GT5" s="145"/>
      <c r="GU5" s="145"/>
      <c r="GV5" s="146"/>
      <c r="GW5" s="143"/>
      <c r="GX5" s="147" t="s">
        <v>31</v>
      </c>
      <c r="GY5" s="148"/>
      <c r="GZ5" s="148"/>
      <c r="HA5" s="148"/>
      <c r="HB5" s="148"/>
      <c r="HC5" s="149"/>
      <c r="HD5" s="147" t="s">
        <v>32</v>
      </c>
      <c r="HE5" s="148"/>
      <c r="HF5" s="148"/>
      <c r="HG5" s="148"/>
      <c r="HH5" s="148"/>
      <c r="HI5" s="149"/>
      <c r="HJ5" s="147" t="s">
        <v>33</v>
      </c>
      <c r="HK5" s="148"/>
      <c r="HL5" s="148"/>
      <c r="HM5" s="148"/>
      <c r="HN5" s="148"/>
      <c r="HO5" s="149"/>
      <c r="HP5" s="151" t="s">
        <v>16</v>
      </c>
      <c r="HQ5" s="147" t="s">
        <v>31</v>
      </c>
      <c r="HR5" s="148"/>
      <c r="HS5" s="148"/>
      <c r="HT5" s="148"/>
      <c r="HU5" s="148"/>
      <c r="HV5" s="149"/>
      <c r="HW5" s="147" t="s">
        <v>32</v>
      </c>
      <c r="HX5" s="148"/>
      <c r="HY5" s="148"/>
      <c r="HZ5" s="148"/>
      <c r="IA5" s="148"/>
      <c r="IB5" s="149"/>
      <c r="IC5" s="147" t="s">
        <v>33</v>
      </c>
      <c r="ID5" s="148"/>
      <c r="IE5" s="148"/>
      <c r="IF5" s="148"/>
      <c r="IG5" s="148"/>
      <c r="IH5" s="149"/>
      <c r="II5" s="151" t="s">
        <v>16</v>
      </c>
      <c r="IJ5" s="154"/>
      <c r="IK5" s="159" t="s">
        <v>32</v>
      </c>
      <c r="IL5" s="159"/>
      <c r="IM5" s="159"/>
      <c r="IN5" s="160"/>
      <c r="IO5" s="156" t="s">
        <v>33</v>
      </c>
      <c r="IP5" s="156"/>
      <c r="IQ5" s="156"/>
      <c r="IR5" s="156"/>
      <c r="IS5" s="156"/>
      <c r="IT5" s="156"/>
      <c r="IU5" s="158" t="s">
        <v>40</v>
      </c>
      <c r="IV5" s="158"/>
      <c r="IW5" s="158"/>
      <c r="IX5" s="158"/>
      <c r="IY5" s="156" t="s">
        <v>32</v>
      </c>
      <c r="IZ5" s="156"/>
      <c r="JA5" s="156"/>
      <c r="JB5" s="156"/>
      <c r="JC5" s="156"/>
      <c r="JD5" s="156"/>
      <c r="JE5" s="156" t="s">
        <v>33</v>
      </c>
      <c r="JF5" s="156"/>
      <c r="JG5" s="156"/>
      <c r="JH5" s="156"/>
      <c r="JI5" s="156"/>
      <c r="JJ5" s="156"/>
      <c r="JK5" s="159" t="s">
        <v>32</v>
      </c>
      <c r="JL5" s="159"/>
      <c r="JM5" s="159"/>
      <c r="JN5" s="159"/>
      <c r="JO5" s="161" t="s">
        <v>33</v>
      </c>
      <c r="JP5" s="161"/>
      <c r="JQ5" s="176"/>
      <c r="JR5" s="176"/>
      <c r="JS5" s="161"/>
      <c r="JT5" s="161"/>
      <c r="JU5" s="174"/>
      <c r="JV5" s="175" t="s">
        <v>31</v>
      </c>
      <c r="JW5" s="175"/>
      <c r="JX5" s="175"/>
      <c r="JY5" s="175"/>
      <c r="JZ5" s="175" t="s">
        <v>32</v>
      </c>
      <c r="KA5" s="175"/>
      <c r="KB5" s="179"/>
      <c r="KC5" s="179"/>
      <c r="KD5" s="175"/>
      <c r="KE5" s="175"/>
      <c r="KF5" s="175" t="s">
        <v>33</v>
      </c>
      <c r="KG5" s="175"/>
      <c r="KH5" s="179"/>
      <c r="KI5" s="179"/>
      <c r="KJ5" s="175"/>
      <c r="KK5" s="175"/>
      <c r="KL5" s="177" t="s">
        <v>41</v>
      </c>
      <c r="KM5" s="190" t="s">
        <v>31</v>
      </c>
      <c r="KN5" s="190"/>
      <c r="KO5" s="190" t="s">
        <v>32</v>
      </c>
      <c r="KP5" s="190"/>
      <c r="KQ5" s="190" t="s">
        <v>33</v>
      </c>
      <c r="KR5" s="190"/>
      <c r="KS5" s="197" t="s">
        <v>1000</v>
      </c>
      <c r="KT5" s="198"/>
      <c r="KU5" s="198"/>
      <c r="KV5" s="199"/>
      <c r="KW5" s="190" t="s">
        <v>31</v>
      </c>
      <c r="KX5" s="190"/>
      <c r="KY5" s="190" t="s">
        <v>32</v>
      </c>
      <c r="KZ5" s="190"/>
      <c r="LA5" s="190" t="s">
        <v>33</v>
      </c>
      <c r="LB5" s="190"/>
      <c r="LC5" s="174"/>
      <c r="LD5" s="214"/>
      <c r="LE5" s="215"/>
      <c r="LF5" s="188" t="s">
        <v>42</v>
      </c>
      <c r="LG5" s="188"/>
      <c r="LH5" s="188"/>
      <c r="LI5" s="189"/>
      <c r="LJ5" s="188" t="s">
        <v>43</v>
      </c>
      <c r="LK5" s="188"/>
      <c r="LL5" s="206" t="s">
        <v>44</v>
      </c>
      <c r="LM5" s="213" t="s">
        <v>45</v>
      </c>
      <c r="LN5" s="213"/>
      <c r="LO5" s="213"/>
      <c r="LP5" s="213"/>
      <c r="LQ5" s="210" t="s">
        <v>44</v>
      </c>
      <c r="LR5" s="208" t="s">
        <v>46</v>
      </c>
      <c r="LS5" s="208"/>
      <c r="LT5" s="208"/>
      <c r="LU5" s="208"/>
      <c r="LV5" s="208"/>
      <c r="LW5" s="208"/>
      <c r="LX5" s="208" t="s">
        <v>47</v>
      </c>
      <c r="LY5" s="208"/>
      <c r="LZ5" s="208"/>
      <c r="MA5" s="208"/>
      <c r="MB5" s="208"/>
      <c r="MC5" s="208"/>
      <c r="MD5" s="205" t="s">
        <v>44</v>
      </c>
      <c r="ME5" s="204"/>
      <c r="MF5" s="203"/>
    </row>
    <row r="6" spans="1:349" ht="37.5" customHeight="1">
      <c r="B6" s="123"/>
      <c r="C6" s="124" t="s">
        <v>34</v>
      </c>
      <c r="D6" s="124"/>
      <c r="E6" s="124" t="s">
        <v>35</v>
      </c>
      <c r="F6" s="124"/>
      <c r="G6" s="124" t="s">
        <v>36</v>
      </c>
      <c r="H6" s="124"/>
      <c r="I6" s="124" t="s">
        <v>34</v>
      </c>
      <c r="J6" s="124"/>
      <c r="K6" s="124" t="s">
        <v>35</v>
      </c>
      <c r="L6" s="124"/>
      <c r="M6" s="124" t="s">
        <v>36</v>
      </c>
      <c r="N6" s="124"/>
      <c r="O6" s="124" t="s">
        <v>34</v>
      </c>
      <c r="P6" s="124"/>
      <c r="Q6" s="124" t="s">
        <v>35</v>
      </c>
      <c r="R6" s="124"/>
      <c r="S6" s="124" t="s">
        <v>36</v>
      </c>
      <c r="T6" s="124"/>
      <c r="U6" s="127" t="s">
        <v>31</v>
      </c>
      <c r="V6" s="127"/>
      <c r="W6" s="127" t="s">
        <v>32</v>
      </c>
      <c r="X6" s="127"/>
      <c r="Y6" s="127" t="s">
        <v>31</v>
      </c>
      <c r="Z6" s="127"/>
      <c r="AA6" s="127" t="s">
        <v>32</v>
      </c>
      <c r="AB6" s="127"/>
      <c r="AC6" s="127" t="s">
        <v>31</v>
      </c>
      <c r="AD6" s="127"/>
      <c r="AE6" s="127" t="s">
        <v>32</v>
      </c>
      <c r="AF6" s="127"/>
      <c r="AG6" s="124" t="s">
        <v>34</v>
      </c>
      <c r="AH6" s="124"/>
      <c r="AI6" s="124" t="s">
        <v>35</v>
      </c>
      <c r="AJ6" s="124"/>
      <c r="AK6" s="124" t="s">
        <v>36</v>
      </c>
      <c r="AL6" s="124"/>
      <c r="AM6" s="124" t="s">
        <v>34</v>
      </c>
      <c r="AN6" s="124"/>
      <c r="AO6" s="124" t="s">
        <v>35</v>
      </c>
      <c r="AP6" s="124"/>
      <c r="AQ6" s="124" t="s">
        <v>36</v>
      </c>
      <c r="AR6" s="124"/>
      <c r="AS6" s="124" t="s">
        <v>34</v>
      </c>
      <c r="AT6" s="124"/>
      <c r="AU6" s="124" t="s">
        <v>35</v>
      </c>
      <c r="AV6" s="124"/>
      <c r="AW6" s="124" t="s">
        <v>36</v>
      </c>
      <c r="AX6" s="124"/>
      <c r="AY6" s="131"/>
      <c r="AZ6" s="127" t="s">
        <v>34</v>
      </c>
      <c r="BA6" s="127"/>
      <c r="BB6" s="124" t="s">
        <v>35</v>
      </c>
      <c r="BC6" s="124"/>
      <c r="BD6" s="127" t="s">
        <v>36</v>
      </c>
      <c r="BE6" s="127"/>
      <c r="BF6" s="127" t="s">
        <v>34</v>
      </c>
      <c r="BG6" s="127"/>
      <c r="BH6" s="124" t="s">
        <v>35</v>
      </c>
      <c r="BI6" s="124"/>
      <c r="BJ6" s="127" t="s">
        <v>36</v>
      </c>
      <c r="BK6" s="127"/>
      <c r="BL6" s="127" t="s">
        <v>34</v>
      </c>
      <c r="BM6" s="127"/>
      <c r="BN6" s="124" t="s">
        <v>35</v>
      </c>
      <c r="BO6" s="124"/>
      <c r="BP6" s="127" t="s">
        <v>36</v>
      </c>
      <c r="BQ6" s="127"/>
      <c r="BR6" s="127" t="s">
        <v>48</v>
      </c>
      <c r="BS6" s="127"/>
      <c r="BT6" s="127" t="s">
        <v>49</v>
      </c>
      <c r="BU6" s="127"/>
      <c r="BV6" s="127" t="s">
        <v>50</v>
      </c>
      <c r="BW6" s="127"/>
      <c r="BX6" s="127" t="s">
        <v>51</v>
      </c>
      <c r="BY6" s="127"/>
      <c r="BZ6" s="127" t="s">
        <v>52</v>
      </c>
      <c r="CA6" s="127"/>
      <c r="CB6" s="127" t="s">
        <v>53</v>
      </c>
      <c r="CC6" s="127"/>
      <c r="CD6" s="127" t="s">
        <v>54</v>
      </c>
      <c r="CE6" s="127"/>
      <c r="CF6" s="127" t="s">
        <v>55</v>
      </c>
      <c r="CG6" s="127"/>
      <c r="CH6" s="127" t="s">
        <v>48</v>
      </c>
      <c r="CI6" s="127"/>
      <c r="CJ6" s="127" t="s">
        <v>49</v>
      </c>
      <c r="CK6" s="127"/>
      <c r="CL6" s="127" t="s">
        <v>50</v>
      </c>
      <c r="CM6" s="127"/>
      <c r="CN6" s="127" t="s">
        <v>51</v>
      </c>
      <c r="CO6" s="127"/>
      <c r="CP6" s="127" t="s">
        <v>52</v>
      </c>
      <c r="CQ6" s="127"/>
      <c r="CR6" s="127" t="s">
        <v>53</v>
      </c>
      <c r="CS6" s="127"/>
      <c r="CT6" s="127" t="s">
        <v>56</v>
      </c>
      <c r="CU6" s="127"/>
      <c r="CV6" s="127" t="s">
        <v>54</v>
      </c>
      <c r="CW6" s="127"/>
      <c r="CX6" s="127" t="s">
        <v>55</v>
      </c>
      <c r="CY6" s="127"/>
      <c r="CZ6" s="132"/>
      <c r="DA6" s="127" t="s">
        <v>34</v>
      </c>
      <c r="DB6" s="127"/>
      <c r="DC6" s="124" t="s">
        <v>35</v>
      </c>
      <c r="DD6" s="124"/>
      <c r="DE6" s="127" t="s">
        <v>36</v>
      </c>
      <c r="DF6" s="127"/>
      <c r="DG6" s="127" t="s">
        <v>34</v>
      </c>
      <c r="DH6" s="127"/>
      <c r="DI6" s="124" t="s">
        <v>35</v>
      </c>
      <c r="DJ6" s="124"/>
      <c r="DK6" s="127" t="s">
        <v>36</v>
      </c>
      <c r="DL6" s="127"/>
      <c r="DM6" s="127" t="s">
        <v>34</v>
      </c>
      <c r="DN6" s="127"/>
      <c r="DO6" s="124" t="s">
        <v>35</v>
      </c>
      <c r="DP6" s="124"/>
      <c r="DQ6" s="127" t="s">
        <v>36</v>
      </c>
      <c r="DR6" s="127"/>
      <c r="DS6" s="127" t="s">
        <v>48</v>
      </c>
      <c r="DT6" s="127"/>
      <c r="DU6" s="127" t="s">
        <v>49</v>
      </c>
      <c r="DV6" s="127"/>
      <c r="DW6" s="127" t="s">
        <v>50</v>
      </c>
      <c r="DX6" s="127"/>
      <c r="DY6" s="127" t="s">
        <v>51</v>
      </c>
      <c r="DZ6" s="127"/>
      <c r="EA6" s="127" t="s">
        <v>52</v>
      </c>
      <c r="EB6" s="127"/>
      <c r="EC6" s="127" t="s">
        <v>53</v>
      </c>
      <c r="ED6" s="127"/>
      <c r="EE6" s="131"/>
      <c r="EF6" s="127" t="s">
        <v>34</v>
      </c>
      <c r="EG6" s="127"/>
      <c r="EH6" s="124" t="s">
        <v>35</v>
      </c>
      <c r="EI6" s="124"/>
      <c r="EJ6" s="127" t="s">
        <v>36</v>
      </c>
      <c r="EK6" s="127"/>
      <c r="EL6" s="127" t="s">
        <v>34</v>
      </c>
      <c r="EM6" s="127"/>
      <c r="EN6" s="124" t="s">
        <v>35</v>
      </c>
      <c r="EO6" s="124"/>
      <c r="EP6" s="127" t="s">
        <v>36</v>
      </c>
      <c r="EQ6" s="127"/>
      <c r="ER6" s="127" t="s">
        <v>34</v>
      </c>
      <c r="ES6" s="127"/>
      <c r="ET6" s="124" t="s">
        <v>35</v>
      </c>
      <c r="EU6" s="124"/>
      <c r="EV6" s="127" t="s">
        <v>36</v>
      </c>
      <c r="EW6" s="127"/>
      <c r="EX6" s="127" t="s">
        <v>48</v>
      </c>
      <c r="EY6" s="127"/>
      <c r="EZ6" s="127" t="s">
        <v>49</v>
      </c>
      <c r="FA6" s="127"/>
      <c r="FB6" s="127" t="s">
        <v>50</v>
      </c>
      <c r="FC6" s="127"/>
      <c r="FD6" s="127" t="s">
        <v>51</v>
      </c>
      <c r="FE6" s="127"/>
      <c r="FF6" s="127" t="s">
        <v>52</v>
      </c>
      <c r="FG6" s="127"/>
      <c r="FH6" s="127" t="s">
        <v>53</v>
      </c>
      <c r="FI6" s="127"/>
      <c r="FJ6" s="131"/>
      <c r="FK6" s="127" t="s">
        <v>34</v>
      </c>
      <c r="FL6" s="127"/>
      <c r="FM6" s="124" t="s">
        <v>35</v>
      </c>
      <c r="FN6" s="124"/>
      <c r="FO6" s="127" t="s">
        <v>36</v>
      </c>
      <c r="FP6" s="127"/>
      <c r="FQ6" s="127" t="s">
        <v>34</v>
      </c>
      <c r="FR6" s="127"/>
      <c r="FS6" s="124" t="s">
        <v>35</v>
      </c>
      <c r="FT6" s="124"/>
      <c r="FU6" s="127" t="s">
        <v>36</v>
      </c>
      <c r="FV6" s="127"/>
      <c r="FW6" s="127" t="s">
        <v>34</v>
      </c>
      <c r="FX6" s="127"/>
      <c r="FY6" s="124" t="s">
        <v>35</v>
      </c>
      <c r="FZ6" s="124"/>
      <c r="GA6" s="127" t="s">
        <v>36</v>
      </c>
      <c r="GB6" s="127"/>
      <c r="GC6" s="127" t="s">
        <v>48</v>
      </c>
      <c r="GD6" s="127"/>
      <c r="GE6" s="127" t="s">
        <v>49</v>
      </c>
      <c r="GF6" s="127"/>
      <c r="GG6" s="127" t="s">
        <v>50</v>
      </c>
      <c r="GH6" s="127"/>
      <c r="GI6" s="127" t="s">
        <v>51</v>
      </c>
      <c r="GJ6" s="127"/>
      <c r="GK6" s="127" t="s">
        <v>52</v>
      </c>
      <c r="GL6" s="127"/>
      <c r="GM6" s="127" t="s">
        <v>53</v>
      </c>
      <c r="GN6" s="127"/>
      <c r="GO6" s="131"/>
      <c r="GP6" s="135"/>
      <c r="GQ6" s="137" t="s">
        <v>48</v>
      </c>
      <c r="GR6" s="138"/>
      <c r="GS6" s="137" t="s">
        <v>51</v>
      </c>
      <c r="GT6" s="138"/>
      <c r="GU6" s="137" t="s">
        <v>56</v>
      </c>
      <c r="GV6" s="138"/>
      <c r="GW6" s="143"/>
      <c r="GX6" s="136" t="s">
        <v>34</v>
      </c>
      <c r="GY6" s="136"/>
      <c r="GZ6" s="136" t="s">
        <v>35</v>
      </c>
      <c r="HA6" s="136"/>
      <c r="HB6" s="136" t="s">
        <v>36</v>
      </c>
      <c r="HC6" s="136"/>
      <c r="HD6" s="136" t="s">
        <v>34</v>
      </c>
      <c r="HE6" s="136"/>
      <c r="HF6" s="136" t="s">
        <v>35</v>
      </c>
      <c r="HG6" s="136"/>
      <c r="HH6" s="136" t="s">
        <v>36</v>
      </c>
      <c r="HI6" s="136"/>
      <c r="HJ6" s="136" t="s">
        <v>34</v>
      </c>
      <c r="HK6" s="136"/>
      <c r="HL6" s="136" t="s">
        <v>35</v>
      </c>
      <c r="HM6" s="136"/>
      <c r="HN6" s="136" t="s">
        <v>36</v>
      </c>
      <c r="HO6" s="136"/>
      <c r="HP6" s="152"/>
      <c r="HQ6" s="136" t="s">
        <v>34</v>
      </c>
      <c r="HR6" s="136"/>
      <c r="HS6" s="136" t="s">
        <v>35</v>
      </c>
      <c r="HT6" s="136"/>
      <c r="HU6" s="136" t="s">
        <v>36</v>
      </c>
      <c r="HV6" s="136"/>
      <c r="HW6" s="136" t="s">
        <v>34</v>
      </c>
      <c r="HX6" s="136"/>
      <c r="HY6" s="136" t="s">
        <v>35</v>
      </c>
      <c r="HZ6" s="136"/>
      <c r="IA6" s="136" t="s">
        <v>36</v>
      </c>
      <c r="IB6" s="136"/>
      <c r="IC6" s="136" t="s">
        <v>34</v>
      </c>
      <c r="ID6" s="136"/>
      <c r="IE6" s="136" t="s">
        <v>35</v>
      </c>
      <c r="IF6" s="136"/>
      <c r="IG6" s="136" t="s">
        <v>36</v>
      </c>
      <c r="IH6" s="136"/>
      <c r="II6" s="152"/>
      <c r="IJ6" s="154"/>
      <c r="IK6" s="159" t="s">
        <v>34</v>
      </c>
      <c r="IL6" s="159"/>
      <c r="IM6" s="161" t="s">
        <v>36</v>
      </c>
      <c r="IN6" s="161"/>
      <c r="IO6" s="155" t="s">
        <v>34</v>
      </c>
      <c r="IP6" s="155"/>
      <c r="IQ6" s="155" t="s">
        <v>35</v>
      </c>
      <c r="IR6" s="155"/>
      <c r="IS6" s="155" t="s">
        <v>36</v>
      </c>
      <c r="IT6" s="155"/>
      <c r="IU6" s="158" t="s">
        <v>57</v>
      </c>
      <c r="IV6" s="158"/>
      <c r="IW6" s="157" t="s">
        <v>58</v>
      </c>
      <c r="IX6" s="157"/>
      <c r="IY6" s="155" t="s">
        <v>34</v>
      </c>
      <c r="IZ6" s="155"/>
      <c r="JA6" s="155" t="s">
        <v>35</v>
      </c>
      <c r="JB6" s="155"/>
      <c r="JC6" s="155" t="s">
        <v>36</v>
      </c>
      <c r="JD6" s="155"/>
      <c r="JE6" s="155" t="s">
        <v>34</v>
      </c>
      <c r="JF6" s="155"/>
      <c r="JG6" s="155" t="s">
        <v>35</v>
      </c>
      <c r="JH6" s="155"/>
      <c r="JI6" s="155" t="s">
        <v>36</v>
      </c>
      <c r="JJ6" s="155"/>
      <c r="JK6" s="159" t="s">
        <v>34</v>
      </c>
      <c r="JL6" s="159"/>
      <c r="JM6" s="161" t="s">
        <v>36</v>
      </c>
      <c r="JN6" s="161"/>
      <c r="JO6" s="161" t="s">
        <v>34</v>
      </c>
      <c r="JP6" s="161"/>
      <c r="JQ6" s="155" t="s">
        <v>35</v>
      </c>
      <c r="JR6" s="155"/>
      <c r="JS6" s="161" t="s">
        <v>36</v>
      </c>
      <c r="JT6" s="161"/>
      <c r="JU6" s="174"/>
      <c r="JV6" s="175" t="s">
        <v>59</v>
      </c>
      <c r="JW6" s="175"/>
      <c r="JX6" s="175" t="s">
        <v>60</v>
      </c>
      <c r="JY6" s="175"/>
      <c r="JZ6" s="175" t="s">
        <v>59</v>
      </c>
      <c r="KA6" s="175"/>
      <c r="KB6" s="155" t="s">
        <v>35</v>
      </c>
      <c r="KC6" s="155"/>
      <c r="KD6" s="175" t="s">
        <v>60</v>
      </c>
      <c r="KE6" s="175"/>
      <c r="KF6" s="175" t="s">
        <v>59</v>
      </c>
      <c r="KG6" s="175"/>
      <c r="KH6" s="155" t="s">
        <v>35</v>
      </c>
      <c r="KI6" s="155"/>
      <c r="KJ6" s="175" t="s">
        <v>60</v>
      </c>
      <c r="KK6" s="175"/>
      <c r="KL6" s="178"/>
      <c r="KM6" s="192" t="s">
        <v>34</v>
      </c>
      <c r="KN6" s="192"/>
      <c r="KO6" s="192"/>
      <c r="KP6" s="192"/>
      <c r="KQ6" s="192"/>
      <c r="KR6" s="192"/>
      <c r="KS6" s="193" t="s">
        <v>61</v>
      </c>
      <c r="KT6" s="193"/>
      <c r="KU6" s="193" t="s">
        <v>32</v>
      </c>
      <c r="KV6" s="193"/>
      <c r="KW6" s="192" t="s">
        <v>34</v>
      </c>
      <c r="KX6" s="192"/>
      <c r="KY6" s="192"/>
      <c r="KZ6" s="192"/>
      <c r="LA6" s="192"/>
      <c r="LB6" s="192"/>
      <c r="LC6" s="174"/>
      <c r="LD6" s="214"/>
      <c r="LE6" s="203"/>
      <c r="LF6" s="180" t="s">
        <v>62</v>
      </c>
      <c r="LG6" s="181"/>
      <c r="LH6" s="180" t="s">
        <v>36</v>
      </c>
      <c r="LI6" s="181"/>
      <c r="LJ6" s="37" t="s">
        <v>44</v>
      </c>
      <c r="LK6" s="38" t="s">
        <v>44</v>
      </c>
      <c r="LL6" s="206"/>
      <c r="LM6" s="213" t="s">
        <v>63</v>
      </c>
      <c r="LN6" s="213"/>
      <c r="LO6" s="213" t="s">
        <v>64</v>
      </c>
      <c r="LP6" s="213"/>
      <c r="LQ6" s="210"/>
      <c r="LR6" s="207" t="s">
        <v>31</v>
      </c>
      <c r="LS6" s="207"/>
      <c r="LT6" s="207" t="s">
        <v>32</v>
      </c>
      <c r="LU6" s="207"/>
      <c r="LV6" s="207" t="s">
        <v>33</v>
      </c>
      <c r="LW6" s="207"/>
      <c r="LX6" s="207" t="s">
        <v>31</v>
      </c>
      <c r="LY6" s="207"/>
      <c r="LZ6" s="207" t="s">
        <v>32</v>
      </c>
      <c r="MA6" s="207"/>
      <c r="MB6" s="207" t="s">
        <v>33</v>
      </c>
      <c r="MC6" s="207"/>
      <c r="MD6" s="206"/>
      <c r="ME6" s="204"/>
      <c r="MF6" s="203"/>
    </row>
    <row r="7" spans="1:349" ht="33.75">
      <c r="B7" s="39">
        <v>1</v>
      </c>
      <c r="C7" s="40">
        <v>2</v>
      </c>
      <c r="D7" s="41" t="s">
        <v>65</v>
      </c>
      <c r="E7" s="40">
        <v>4</v>
      </c>
      <c r="F7" s="41" t="s">
        <v>66</v>
      </c>
      <c r="G7" s="40">
        <v>6</v>
      </c>
      <c r="H7" s="41" t="s">
        <v>67</v>
      </c>
      <c r="I7" s="41">
        <v>8</v>
      </c>
      <c r="J7" s="41" t="s">
        <v>68</v>
      </c>
      <c r="K7" s="41">
        <v>10</v>
      </c>
      <c r="L7" s="41" t="s">
        <v>69</v>
      </c>
      <c r="M7" s="41">
        <v>12</v>
      </c>
      <c r="N7" s="41" t="s">
        <v>70</v>
      </c>
      <c r="O7" s="41">
        <v>14</v>
      </c>
      <c r="P7" s="41" t="s">
        <v>71</v>
      </c>
      <c r="Q7" s="41">
        <v>16</v>
      </c>
      <c r="R7" s="41" t="s">
        <v>72</v>
      </c>
      <c r="S7" s="41">
        <v>18</v>
      </c>
      <c r="T7" s="41" t="s">
        <v>73</v>
      </c>
      <c r="U7" s="41">
        <v>20</v>
      </c>
      <c r="V7" s="41" t="s">
        <v>74</v>
      </c>
      <c r="W7" s="41">
        <v>22</v>
      </c>
      <c r="X7" s="41" t="s">
        <v>75</v>
      </c>
      <c r="Y7" s="41">
        <v>24</v>
      </c>
      <c r="Z7" s="41" t="s">
        <v>76</v>
      </c>
      <c r="AA7" s="41">
        <v>26</v>
      </c>
      <c r="AB7" s="41" t="s">
        <v>77</v>
      </c>
      <c r="AC7" s="41">
        <v>28</v>
      </c>
      <c r="AD7" s="41" t="s">
        <v>78</v>
      </c>
      <c r="AE7" s="41">
        <v>30</v>
      </c>
      <c r="AF7" s="41" t="s">
        <v>79</v>
      </c>
      <c r="AG7" s="41">
        <v>32</v>
      </c>
      <c r="AH7" s="41" t="s">
        <v>80</v>
      </c>
      <c r="AI7" s="41">
        <v>34</v>
      </c>
      <c r="AJ7" s="41" t="s">
        <v>81</v>
      </c>
      <c r="AK7" s="41">
        <v>36</v>
      </c>
      <c r="AL7" s="41" t="s">
        <v>82</v>
      </c>
      <c r="AM7" s="41">
        <v>38</v>
      </c>
      <c r="AN7" s="41" t="s">
        <v>83</v>
      </c>
      <c r="AO7" s="41">
        <v>40</v>
      </c>
      <c r="AP7" s="41" t="s">
        <v>84</v>
      </c>
      <c r="AQ7" s="41">
        <v>42</v>
      </c>
      <c r="AR7" s="41" t="s">
        <v>85</v>
      </c>
      <c r="AS7" s="41">
        <v>44</v>
      </c>
      <c r="AT7" s="41" t="s">
        <v>86</v>
      </c>
      <c r="AU7" s="41">
        <v>46</v>
      </c>
      <c r="AV7" s="41" t="s">
        <v>87</v>
      </c>
      <c r="AW7" s="41">
        <v>48</v>
      </c>
      <c r="AX7" s="41" t="s">
        <v>88</v>
      </c>
      <c r="AY7" s="41">
        <v>50</v>
      </c>
      <c r="AZ7" s="41">
        <v>51</v>
      </c>
      <c r="BA7" s="41" t="s">
        <v>89</v>
      </c>
      <c r="BB7" s="41">
        <v>53</v>
      </c>
      <c r="BC7" s="41" t="s">
        <v>90</v>
      </c>
      <c r="BD7" s="41">
        <v>55</v>
      </c>
      <c r="BE7" s="41" t="s">
        <v>91</v>
      </c>
      <c r="BF7" s="41">
        <v>57</v>
      </c>
      <c r="BG7" s="41" t="s">
        <v>92</v>
      </c>
      <c r="BH7" s="41">
        <v>59</v>
      </c>
      <c r="BI7" s="41" t="s">
        <v>93</v>
      </c>
      <c r="BJ7" s="41">
        <v>61</v>
      </c>
      <c r="BK7" s="41" t="s">
        <v>94</v>
      </c>
      <c r="BL7" s="41">
        <v>63</v>
      </c>
      <c r="BM7" s="41" t="s">
        <v>95</v>
      </c>
      <c r="BN7" s="41">
        <v>65</v>
      </c>
      <c r="BO7" s="41" t="s">
        <v>96</v>
      </c>
      <c r="BP7" s="41">
        <v>67</v>
      </c>
      <c r="BQ7" s="41" t="s">
        <v>97</v>
      </c>
      <c r="BR7" s="41">
        <v>69</v>
      </c>
      <c r="BS7" s="41" t="s">
        <v>98</v>
      </c>
      <c r="BT7" s="41">
        <v>71</v>
      </c>
      <c r="BU7" s="41" t="s">
        <v>99</v>
      </c>
      <c r="BV7" s="41">
        <v>73</v>
      </c>
      <c r="BW7" s="41" t="s">
        <v>100</v>
      </c>
      <c r="BX7" s="41">
        <v>75</v>
      </c>
      <c r="BY7" s="41" t="s">
        <v>101</v>
      </c>
      <c r="BZ7" s="41">
        <v>77</v>
      </c>
      <c r="CA7" s="41" t="s">
        <v>102</v>
      </c>
      <c r="CB7" s="41">
        <v>79</v>
      </c>
      <c r="CC7" s="41" t="s">
        <v>103</v>
      </c>
      <c r="CD7" s="41">
        <v>81</v>
      </c>
      <c r="CE7" s="41" t="s">
        <v>104</v>
      </c>
      <c r="CF7" s="41">
        <v>83</v>
      </c>
      <c r="CG7" s="41" t="s">
        <v>105</v>
      </c>
      <c r="CH7" s="41">
        <v>85</v>
      </c>
      <c r="CI7" s="41" t="s">
        <v>106</v>
      </c>
      <c r="CJ7" s="41">
        <v>87</v>
      </c>
      <c r="CK7" s="41" t="s">
        <v>107</v>
      </c>
      <c r="CL7" s="41">
        <v>89</v>
      </c>
      <c r="CM7" s="41" t="s">
        <v>108</v>
      </c>
      <c r="CN7" s="41">
        <v>91</v>
      </c>
      <c r="CO7" s="41" t="s">
        <v>109</v>
      </c>
      <c r="CP7" s="41">
        <v>93</v>
      </c>
      <c r="CQ7" s="41" t="s">
        <v>110</v>
      </c>
      <c r="CR7" s="41">
        <v>95</v>
      </c>
      <c r="CS7" s="41" t="s">
        <v>111</v>
      </c>
      <c r="CT7" s="41">
        <v>97</v>
      </c>
      <c r="CU7" s="41" t="s">
        <v>112</v>
      </c>
      <c r="CV7" s="41">
        <v>99</v>
      </c>
      <c r="CW7" s="41" t="s">
        <v>113</v>
      </c>
      <c r="CX7" s="41">
        <v>101</v>
      </c>
      <c r="CY7" s="41" t="s">
        <v>114</v>
      </c>
      <c r="CZ7" s="41">
        <v>103</v>
      </c>
      <c r="DA7" s="42">
        <v>104</v>
      </c>
      <c r="DB7" s="42" t="s">
        <v>115</v>
      </c>
      <c r="DC7" s="42">
        <v>106</v>
      </c>
      <c r="DD7" s="42" t="s">
        <v>116</v>
      </c>
      <c r="DE7" s="42">
        <v>108</v>
      </c>
      <c r="DF7" s="42" t="s">
        <v>117</v>
      </c>
      <c r="DG7" s="41">
        <v>110</v>
      </c>
      <c r="DH7" s="42" t="s">
        <v>118</v>
      </c>
      <c r="DI7" s="41">
        <v>112</v>
      </c>
      <c r="DJ7" s="42" t="s">
        <v>119</v>
      </c>
      <c r="DK7" s="41">
        <v>114</v>
      </c>
      <c r="DL7" s="42" t="s">
        <v>120</v>
      </c>
      <c r="DM7" s="41">
        <v>116</v>
      </c>
      <c r="DN7" s="42" t="s">
        <v>121</v>
      </c>
      <c r="DO7" s="41">
        <v>118</v>
      </c>
      <c r="DP7" s="42" t="s">
        <v>122</v>
      </c>
      <c r="DQ7" s="41">
        <v>120</v>
      </c>
      <c r="DR7" s="42" t="s">
        <v>123</v>
      </c>
      <c r="DS7" s="41">
        <v>122</v>
      </c>
      <c r="DT7" s="42" t="s">
        <v>124</v>
      </c>
      <c r="DU7" s="41">
        <v>124</v>
      </c>
      <c r="DV7" s="42" t="s">
        <v>125</v>
      </c>
      <c r="DW7" s="41">
        <v>126</v>
      </c>
      <c r="DX7" s="42" t="s">
        <v>126</v>
      </c>
      <c r="DY7" s="41">
        <v>128</v>
      </c>
      <c r="DZ7" s="42" t="s">
        <v>127</v>
      </c>
      <c r="EA7" s="41">
        <v>130</v>
      </c>
      <c r="EB7" s="41" t="s">
        <v>128</v>
      </c>
      <c r="EC7" s="41">
        <v>132</v>
      </c>
      <c r="ED7" s="41" t="s">
        <v>129</v>
      </c>
      <c r="EE7" s="41">
        <v>134</v>
      </c>
      <c r="EF7" s="42">
        <v>104</v>
      </c>
      <c r="EG7" s="42" t="s">
        <v>115</v>
      </c>
      <c r="EH7" s="42">
        <v>106</v>
      </c>
      <c r="EI7" s="42" t="s">
        <v>116</v>
      </c>
      <c r="EJ7" s="42">
        <v>108</v>
      </c>
      <c r="EK7" s="42" t="s">
        <v>117</v>
      </c>
      <c r="EL7" s="41">
        <v>110</v>
      </c>
      <c r="EM7" s="42" t="s">
        <v>118</v>
      </c>
      <c r="EN7" s="41">
        <v>112</v>
      </c>
      <c r="EO7" s="42" t="s">
        <v>119</v>
      </c>
      <c r="EP7" s="41">
        <v>114</v>
      </c>
      <c r="EQ7" s="42" t="s">
        <v>120</v>
      </c>
      <c r="ER7" s="41">
        <v>116</v>
      </c>
      <c r="ES7" s="42" t="s">
        <v>121</v>
      </c>
      <c r="ET7" s="41">
        <v>118</v>
      </c>
      <c r="EU7" s="42" t="s">
        <v>122</v>
      </c>
      <c r="EV7" s="41">
        <v>120</v>
      </c>
      <c r="EW7" s="42" t="s">
        <v>123</v>
      </c>
      <c r="EX7" s="41">
        <v>122</v>
      </c>
      <c r="EY7" s="42" t="s">
        <v>124</v>
      </c>
      <c r="EZ7" s="41">
        <v>124</v>
      </c>
      <c r="FA7" s="42" t="s">
        <v>125</v>
      </c>
      <c r="FB7" s="41">
        <v>126</v>
      </c>
      <c r="FC7" s="42" t="s">
        <v>126</v>
      </c>
      <c r="FD7" s="41">
        <v>128</v>
      </c>
      <c r="FE7" s="42" t="s">
        <v>127</v>
      </c>
      <c r="FF7" s="41">
        <v>130</v>
      </c>
      <c r="FG7" s="41" t="s">
        <v>128</v>
      </c>
      <c r="FH7" s="41">
        <v>132</v>
      </c>
      <c r="FI7" s="41" t="s">
        <v>129</v>
      </c>
      <c r="FJ7" s="41">
        <v>140</v>
      </c>
      <c r="FK7" s="42">
        <v>104</v>
      </c>
      <c r="FL7" s="42" t="s">
        <v>115</v>
      </c>
      <c r="FM7" s="42">
        <v>106</v>
      </c>
      <c r="FN7" s="42" t="s">
        <v>116</v>
      </c>
      <c r="FO7" s="42">
        <v>108</v>
      </c>
      <c r="FP7" s="42" t="s">
        <v>117</v>
      </c>
      <c r="FQ7" s="41">
        <v>110</v>
      </c>
      <c r="FR7" s="42" t="s">
        <v>118</v>
      </c>
      <c r="FS7" s="41">
        <v>112</v>
      </c>
      <c r="FT7" s="42" t="s">
        <v>119</v>
      </c>
      <c r="FU7" s="41">
        <v>114</v>
      </c>
      <c r="FV7" s="42" t="s">
        <v>120</v>
      </c>
      <c r="FW7" s="41">
        <v>116</v>
      </c>
      <c r="FX7" s="42" t="s">
        <v>121</v>
      </c>
      <c r="FY7" s="41">
        <v>118</v>
      </c>
      <c r="FZ7" s="42" t="s">
        <v>122</v>
      </c>
      <c r="GA7" s="41">
        <v>120</v>
      </c>
      <c r="GB7" s="42" t="s">
        <v>123</v>
      </c>
      <c r="GC7" s="41">
        <v>122</v>
      </c>
      <c r="GD7" s="42" t="s">
        <v>124</v>
      </c>
      <c r="GE7" s="41">
        <v>124</v>
      </c>
      <c r="GF7" s="42" t="s">
        <v>125</v>
      </c>
      <c r="GG7" s="41">
        <v>126</v>
      </c>
      <c r="GH7" s="42" t="s">
        <v>126</v>
      </c>
      <c r="GI7" s="41">
        <v>128</v>
      </c>
      <c r="GJ7" s="42" t="s">
        <v>127</v>
      </c>
      <c r="GK7" s="41">
        <v>130</v>
      </c>
      <c r="GL7" s="41" t="s">
        <v>128</v>
      </c>
      <c r="GM7" s="41">
        <v>132</v>
      </c>
      <c r="GN7" s="41" t="s">
        <v>129</v>
      </c>
      <c r="GO7" s="41">
        <v>133</v>
      </c>
      <c r="GP7" s="41">
        <v>133</v>
      </c>
      <c r="GQ7" s="43">
        <v>134</v>
      </c>
      <c r="GR7" s="43" t="s">
        <v>130</v>
      </c>
      <c r="GS7" s="43">
        <v>136</v>
      </c>
      <c r="GT7" s="43" t="s">
        <v>131</v>
      </c>
      <c r="GU7" s="43">
        <v>138</v>
      </c>
      <c r="GV7" s="43" t="s">
        <v>132</v>
      </c>
      <c r="GW7" s="43">
        <v>140</v>
      </c>
      <c r="GX7" s="44">
        <v>141</v>
      </c>
      <c r="GY7" s="44" t="s">
        <v>133</v>
      </c>
      <c r="GZ7" s="44">
        <v>143</v>
      </c>
      <c r="HA7" s="44" t="s">
        <v>134</v>
      </c>
      <c r="HB7" s="44">
        <v>145</v>
      </c>
      <c r="HC7" s="44" t="s">
        <v>135</v>
      </c>
      <c r="HD7" s="44">
        <v>147</v>
      </c>
      <c r="HE7" s="44" t="s">
        <v>136</v>
      </c>
      <c r="HF7" s="44">
        <v>149</v>
      </c>
      <c r="HG7" s="44" t="s">
        <v>137</v>
      </c>
      <c r="HH7" s="45">
        <v>149.1</v>
      </c>
      <c r="HI7" s="44" t="s">
        <v>138</v>
      </c>
      <c r="HJ7" s="45" t="s">
        <v>139</v>
      </c>
      <c r="HK7" s="44" t="s">
        <v>140</v>
      </c>
      <c r="HL7" s="45" t="s">
        <v>141</v>
      </c>
      <c r="HM7" s="44" t="s">
        <v>142</v>
      </c>
      <c r="HN7" s="45" t="s">
        <v>143</v>
      </c>
      <c r="HO7" s="44" t="s">
        <v>144</v>
      </c>
      <c r="HP7" s="44">
        <v>140</v>
      </c>
      <c r="HQ7" s="44" t="s">
        <v>145</v>
      </c>
      <c r="HR7" s="44">
        <v>142</v>
      </c>
      <c r="HS7" s="44">
        <v>143</v>
      </c>
      <c r="HT7" s="44" t="s">
        <v>134</v>
      </c>
      <c r="HU7" s="44">
        <v>145</v>
      </c>
      <c r="HV7" s="44" t="s">
        <v>135</v>
      </c>
      <c r="HW7" s="44">
        <v>147</v>
      </c>
      <c r="HX7" s="44" t="s">
        <v>136</v>
      </c>
      <c r="HY7" s="44">
        <v>149</v>
      </c>
      <c r="HZ7" s="44" t="s">
        <v>137</v>
      </c>
      <c r="IA7" s="45">
        <v>149.1</v>
      </c>
      <c r="IB7" s="44" t="s">
        <v>138</v>
      </c>
      <c r="IC7" s="45" t="s">
        <v>139</v>
      </c>
      <c r="ID7" s="44" t="s">
        <v>140</v>
      </c>
      <c r="IE7" s="45" t="s">
        <v>141</v>
      </c>
      <c r="IF7" s="44" t="s">
        <v>142</v>
      </c>
      <c r="IG7" s="45" t="s">
        <v>143</v>
      </c>
      <c r="IH7" s="44" t="s">
        <v>144</v>
      </c>
      <c r="II7" s="44">
        <v>151</v>
      </c>
      <c r="IJ7" s="44">
        <v>152</v>
      </c>
      <c r="IK7" s="43">
        <v>153</v>
      </c>
      <c r="IL7" s="43" t="s">
        <v>146</v>
      </c>
      <c r="IM7" s="43">
        <v>155</v>
      </c>
      <c r="IN7" s="43" t="s">
        <v>147</v>
      </c>
      <c r="IO7" s="46">
        <v>157</v>
      </c>
      <c r="IP7" s="46" t="s">
        <v>148</v>
      </c>
      <c r="IQ7" s="46">
        <v>159</v>
      </c>
      <c r="IR7" s="46" t="s">
        <v>149</v>
      </c>
      <c r="IS7" s="46">
        <v>161</v>
      </c>
      <c r="IT7" s="46" t="s">
        <v>150</v>
      </c>
      <c r="IU7" s="46">
        <v>163</v>
      </c>
      <c r="IV7" s="46" t="s">
        <v>151</v>
      </c>
      <c r="IW7" s="46">
        <v>165</v>
      </c>
      <c r="IX7" s="46" t="s">
        <v>152</v>
      </c>
      <c r="IY7" s="46">
        <v>167</v>
      </c>
      <c r="IZ7" s="46" t="s">
        <v>153</v>
      </c>
      <c r="JA7" s="46">
        <v>169</v>
      </c>
      <c r="JB7" s="46" t="s">
        <v>154</v>
      </c>
      <c r="JC7" s="43">
        <v>171</v>
      </c>
      <c r="JD7" s="46" t="s">
        <v>155</v>
      </c>
      <c r="JE7" s="46">
        <v>173</v>
      </c>
      <c r="JF7" s="46" t="s">
        <v>156</v>
      </c>
      <c r="JG7" s="46">
        <v>176</v>
      </c>
      <c r="JH7" s="46" t="s">
        <v>157</v>
      </c>
      <c r="JI7" s="46">
        <v>178</v>
      </c>
      <c r="JJ7" s="46" t="s">
        <v>158</v>
      </c>
      <c r="JK7" s="46">
        <v>180</v>
      </c>
      <c r="JL7" s="46" t="s">
        <v>159</v>
      </c>
      <c r="JM7" s="46">
        <v>182</v>
      </c>
      <c r="JN7" s="46" t="s">
        <v>160</v>
      </c>
      <c r="JO7" s="46">
        <v>184</v>
      </c>
      <c r="JP7" s="46" t="s">
        <v>161</v>
      </c>
      <c r="JQ7" s="46">
        <v>186</v>
      </c>
      <c r="JR7" s="46" t="s">
        <v>162</v>
      </c>
      <c r="JS7" s="43">
        <v>188</v>
      </c>
      <c r="JT7" s="46" t="s">
        <v>964</v>
      </c>
      <c r="JU7" s="43">
        <v>190</v>
      </c>
      <c r="JV7" s="43">
        <v>191</v>
      </c>
      <c r="JW7" s="46" t="s">
        <v>164</v>
      </c>
      <c r="JX7" s="46">
        <v>193</v>
      </c>
      <c r="JY7" s="46" t="s">
        <v>165</v>
      </c>
      <c r="JZ7" s="47" t="s">
        <v>166</v>
      </c>
      <c r="KA7" s="46" t="s">
        <v>167</v>
      </c>
      <c r="KB7" s="46">
        <v>197</v>
      </c>
      <c r="KC7" s="46" t="s">
        <v>168</v>
      </c>
      <c r="KD7" s="47" t="s">
        <v>166</v>
      </c>
      <c r="KE7" s="46" t="s">
        <v>167</v>
      </c>
      <c r="KF7" s="46">
        <v>197</v>
      </c>
      <c r="KG7" s="46" t="s">
        <v>168</v>
      </c>
      <c r="KH7" s="46">
        <v>199</v>
      </c>
      <c r="KI7" s="46" t="s">
        <v>169</v>
      </c>
      <c r="KJ7" s="46">
        <v>201</v>
      </c>
      <c r="KK7" s="46" t="s">
        <v>965</v>
      </c>
      <c r="KL7" s="46">
        <v>203</v>
      </c>
      <c r="KM7" s="46">
        <v>204</v>
      </c>
      <c r="KN7" s="46" t="s">
        <v>966</v>
      </c>
      <c r="KO7" s="46">
        <v>206</v>
      </c>
      <c r="KP7" s="46" t="s">
        <v>967</v>
      </c>
      <c r="KQ7" s="46">
        <v>208</v>
      </c>
      <c r="KR7" s="46" t="s">
        <v>968</v>
      </c>
      <c r="KS7" s="46">
        <v>210</v>
      </c>
      <c r="KT7" s="46" t="s">
        <v>969</v>
      </c>
      <c r="KU7" s="46">
        <v>212</v>
      </c>
      <c r="KV7" s="46" t="s">
        <v>970</v>
      </c>
      <c r="KW7" s="46">
        <v>214</v>
      </c>
      <c r="KX7" s="46" t="s">
        <v>971</v>
      </c>
      <c r="KY7" s="46">
        <v>216</v>
      </c>
      <c r="KZ7" s="46" t="s">
        <v>972</v>
      </c>
      <c r="LA7" s="46">
        <v>218</v>
      </c>
      <c r="LB7" s="46" t="s">
        <v>498</v>
      </c>
      <c r="LC7" s="46">
        <v>220</v>
      </c>
      <c r="LD7" s="46">
        <v>218</v>
      </c>
      <c r="LE7" s="46">
        <v>221</v>
      </c>
      <c r="LF7" s="46">
        <v>222</v>
      </c>
      <c r="LG7" s="46">
        <v>223</v>
      </c>
      <c r="LH7" s="46">
        <v>224</v>
      </c>
      <c r="LI7" s="46">
        <v>225</v>
      </c>
      <c r="LJ7" s="46">
        <v>226</v>
      </c>
      <c r="LK7" s="46">
        <v>227</v>
      </c>
      <c r="LL7" s="46">
        <v>228</v>
      </c>
      <c r="LM7" s="46">
        <f t="shared" ref="LM7" si="0">LL7 + 1</f>
        <v>229</v>
      </c>
      <c r="LN7" s="46">
        <f t="shared" ref="LN7" si="1">LM7 + 1</f>
        <v>230</v>
      </c>
      <c r="LO7" s="46">
        <f t="shared" ref="LO7" si="2">LN7 + 1</f>
        <v>231</v>
      </c>
      <c r="LP7" s="46">
        <f t="shared" ref="LP7" si="3">LO7 + 1</f>
        <v>232</v>
      </c>
      <c r="LQ7" s="46">
        <f t="shared" ref="LQ7" si="4">LP7 + 1</f>
        <v>233</v>
      </c>
      <c r="LR7" s="46">
        <f t="shared" ref="LR7" si="5">LQ7 + 1</f>
        <v>234</v>
      </c>
      <c r="LS7" s="46">
        <f t="shared" ref="LS7" si="6">LR7 + 1</f>
        <v>235</v>
      </c>
      <c r="LT7" s="46">
        <f t="shared" ref="LT7" si="7">LS7 + 1</f>
        <v>236</v>
      </c>
      <c r="LU7" s="46">
        <f t="shared" ref="LU7" si="8">LT7 + 1</f>
        <v>237</v>
      </c>
      <c r="LV7" s="46">
        <f t="shared" ref="LV7" si="9">LU7 + 1</f>
        <v>238</v>
      </c>
      <c r="LW7" s="46">
        <f t="shared" ref="LW7:ME7" si="10">LV7 + 1</f>
        <v>239</v>
      </c>
      <c r="LX7" s="46">
        <f t="shared" si="10"/>
        <v>240</v>
      </c>
      <c r="LY7" s="46">
        <f t="shared" si="10"/>
        <v>241</v>
      </c>
      <c r="LZ7" s="46">
        <f t="shared" si="10"/>
        <v>242</v>
      </c>
      <c r="MA7" s="46">
        <f t="shared" si="10"/>
        <v>243</v>
      </c>
      <c r="MB7" s="46">
        <f t="shared" si="10"/>
        <v>244</v>
      </c>
      <c r="MC7" s="46">
        <f t="shared" si="10"/>
        <v>245</v>
      </c>
      <c r="MD7" s="46">
        <f t="shared" si="10"/>
        <v>246</v>
      </c>
      <c r="ME7" s="46">
        <f t="shared" si="10"/>
        <v>247</v>
      </c>
      <c r="MF7" s="43" t="s">
        <v>973</v>
      </c>
    </row>
    <row r="8" spans="1:349" ht="33.75">
      <c r="B8" s="48"/>
      <c r="C8" s="3" t="s">
        <v>176</v>
      </c>
      <c r="D8" s="4" t="s">
        <v>177</v>
      </c>
      <c r="E8" s="3" t="s">
        <v>176</v>
      </c>
      <c r="F8" s="4" t="s">
        <v>177</v>
      </c>
      <c r="G8" s="3" t="s">
        <v>178</v>
      </c>
      <c r="H8" s="4" t="s">
        <v>177</v>
      </c>
      <c r="I8" s="3" t="s">
        <v>176</v>
      </c>
      <c r="J8" s="4" t="s">
        <v>177</v>
      </c>
      <c r="K8" s="3" t="s">
        <v>176</v>
      </c>
      <c r="L8" s="4" t="s">
        <v>177</v>
      </c>
      <c r="M8" s="3" t="s">
        <v>178</v>
      </c>
      <c r="N8" s="4" t="s">
        <v>177</v>
      </c>
      <c r="O8" s="3" t="s">
        <v>176</v>
      </c>
      <c r="P8" s="5" t="s">
        <v>177</v>
      </c>
      <c r="Q8" s="3" t="s">
        <v>176</v>
      </c>
      <c r="R8" s="5" t="s">
        <v>177</v>
      </c>
      <c r="S8" s="3" t="s">
        <v>178</v>
      </c>
      <c r="T8" s="5" t="s">
        <v>177</v>
      </c>
      <c r="U8" s="3" t="s">
        <v>176</v>
      </c>
      <c r="V8" s="5" t="s">
        <v>177</v>
      </c>
      <c r="W8" s="3" t="s">
        <v>176</v>
      </c>
      <c r="X8" s="5" t="s">
        <v>177</v>
      </c>
      <c r="Y8" s="3" t="s">
        <v>176</v>
      </c>
      <c r="Z8" s="5" t="s">
        <v>177</v>
      </c>
      <c r="AA8" s="3" t="s">
        <v>176</v>
      </c>
      <c r="AB8" s="5" t="s">
        <v>177</v>
      </c>
      <c r="AC8" s="3" t="s">
        <v>178</v>
      </c>
      <c r="AD8" s="5" t="s">
        <v>177</v>
      </c>
      <c r="AE8" s="3" t="s">
        <v>178</v>
      </c>
      <c r="AF8" s="5" t="s">
        <v>177</v>
      </c>
      <c r="AG8" s="3" t="s">
        <v>176</v>
      </c>
      <c r="AH8" s="4" t="s">
        <v>177</v>
      </c>
      <c r="AI8" s="3" t="s">
        <v>176</v>
      </c>
      <c r="AJ8" s="4" t="s">
        <v>177</v>
      </c>
      <c r="AK8" s="3" t="s">
        <v>178</v>
      </c>
      <c r="AL8" s="4" t="s">
        <v>177</v>
      </c>
      <c r="AM8" s="3" t="s">
        <v>176</v>
      </c>
      <c r="AN8" s="4" t="s">
        <v>177</v>
      </c>
      <c r="AO8" s="3" t="s">
        <v>176</v>
      </c>
      <c r="AP8" s="4" t="s">
        <v>177</v>
      </c>
      <c r="AQ8" s="3" t="s">
        <v>178</v>
      </c>
      <c r="AR8" s="4" t="s">
        <v>177</v>
      </c>
      <c r="AS8" s="3" t="s">
        <v>176</v>
      </c>
      <c r="AT8" s="5" t="s">
        <v>177</v>
      </c>
      <c r="AU8" s="3" t="s">
        <v>176</v>
      </c>
      <c r="AV8" s="5" t="s">
        <v>177</v>
      </c>
      <c r="AW8" s="3" t="s">
        <v>178</v>
      </c>
      <c r="AX8" s="5" t="s">
        <v>177</v>
      </c>
      <c r="AY8" s="6" t="s">
        <v>177</v>
      </c>
      <c r="AZ8" s="3" t="s">
        <v>176</v>
      </c>
      <c r="BA8" s="5" t="s">
        <v>177</v>
      </c>
      <c r="BB8" s="3" t="s">
        <v>176</v>
      </c>
      <c r="BC8" s="5" t="s">
        <v>177</v>
      </c>
      <c r="BD8" s="3" t="s">
        <v>178</v>
      </c>
      <c r="BE8" s="5" t="s">
        <v>177</v>
      </c>
      <c r="BF8" s="3" t="s">
        <v>176</v>
      </c>
      <c r="BG8" s="5" t="s">
        <v>177</v>
      </c>
      <c r="BH8" s="3" t="s">
        <v>176</v>
      </c>
      <c r="BI8" s="5" t="s">
        <v>177</v>
      </c>
      <c r="BJ8" s="3" t="s">
        <v>178</v>
      </c>
      <c r="BK8" s="5" t="s">
        <v>177</v>
      </c>
      <c r="BL8" s="3" t="s">
        <v>176</v>
      </c>
      <c r="BM8" s="5" t="s">
        <v>177</v>
      </c>
      <c r="BN8" s="3" t="s">
        <v>176</v>
      </c>
      <c r="BO8" s="5" t="s">
        <v>177</v>
      </c>
      <c r="BP8" s="3" t="s">
        <v>178</v>
      </c>
      <c r="BQ8" s="5" t="s">
        <v>177</v>
      </c>
      <c r="BR8" s="3" t="s">
        <v>176</v>
      </c>
      <c r="BS8" s="5" t="s">
        <v>177</v>
      </c>
      <c r="BT8" s="3" t="s">
        <v>176</v>
      </c>
      <c r="BU8" s="5" t="s">
        <v>177</v>
      </c>
      <c r="BV8" s="3" t="s">
        <v>178</v>
      </c>
      <c r="BW8" s="5" t="s">
        <v>177</v>
      </c>
      <c r="BX8" s="3" t="s">
        <v>176</v>
      </c>
      <c r="BY8" s="5" t="s">
        <v>177</v>
      </c>
      <c r="BZ8" s="3" t="s">
        <v>176</v>
      </c>
      <c r="CA8" s="5" t="s">
        <v>177</v>
      </c>
      <c r="CB8" s="3" t="s">
        <v>178</v>
      </c>
      <c r="CC8" s="5" t="s">
        <v>177</v>
      </c>
      <c r="CD8" s="3" t="s">
        <v>176</v>
      </c>
      <c r="CE8" s="5" t="s">
        <v>177</v>
      </c>
      <c r="CF8" s="3" t="s">
        <v>178</v>
      </c>
      <c r="CG8" s="5" t="s">
        <v>177</v>
      </c>
      <c r="CH8" s="3" t="s">
        <v>176</v>
      </c>
      <c r="CI8" s="5" t="s">
        <v>177</v>
      </c>
      <c r="CJ8" s="3" t="s">
        <v>176</v>
      </c>
      <c r="CK8" s="5" t="s">
        <v>177</v>
      </c>
      <c r="CL8" s="3" t="s">
        <v>178</v>
      </c>
      <c r="CM8" s="5" t="s">
        <v>177</v>
      </c>
      <c r="CN8" s="3" t="s">
        <v>176</v>
      </c>
      <c r="CO8" s="5" t="s">
        <v>177</v>
      </c>
      <c r="CP8" s="3" t="s">
        <v>176</v>
      </c>
      <c r="CQ8" s="5" t="s">
        <v>177</v>
      </c>
      <c r="CR8" s="3" t="s">
        <v>178</v>
      </c>
      <c r="CS8" s="5" t="s">
        <v>177</v>
      </c>
      <c r="CT8" s="3" t="s">
        <v>176</v>
      </c>
      <c r="CU8" s="5" t="s">
        <v>177</v>
      </c>
      <c r="CV8" s="3" t="s">
        <v>176</v>
      </c>
      <c r="CW8" s="5" t="s">
        <v>177</v>
      </c>
      <c r="CX8" s="3" t="s">
        <v>178</v>
      </c>
      <c r="CY8" s="5" t="s">
        <v>177</v>
      </c>
      <c r="CZ8" s="7" t="s">
        <v>177</v>
      </c>
      <c r="DA8" s="3" t="s">
        <v>176</v>
      </c>
      <c r="DB8" s="5" t="s">
        <v>177</v>
      </c>
      <c r="DC8" s="3" t="s">
        <v>176</v>
      </c>
      <c r="DD8" s="5" t="s">
        <v>177</v>
      </c>
      <c r="DE8" s="3" t="s">
        <v>178</v>
      </c>
      <c r="DF8" s="5" t="s">
        <v>177</v>
      </c>
      <c r="DG8" s="3" t="s">
        <v>176</v>
      </c>
      <c r="DH8" s="5" t="s">
        <v>177</v>
      </c>
      <c r="DI8" s="3" t="s">
        <v>176</v>
      </c>
      <c r="DJ8" s="5" t="s">
        <v>177</v>
      </c>
      <c r="DK8" s="3" t="s">
        <v>178</v>
      </c>
      <c r="DL8" s="5" t="s">
        <v>177</v>
      </c>
      <c r="DM8" s="3" t="s">
        <v>176</v>
      </c>
      <c r="DN8" s="5" t="s">
        <v>177</v>
      </c>
      <c r="DO8" s="3" t="s">
        <v>176</v>
      </c>
      <c r="DP8" s="5" t="s">
        <v>177</v>
      </c>
      <c r="DQ8" s="3" t="s">
        <v>178</v>
      </c>
      <c r="DR8" s="5" t="s">
        <v>177</v>
      </c>
      <c r="DS8" s="3" t="s">
        <v>176</v>
      </c>
      <c r="DT8" s="5" t="s">
        <v>177</v>
      </c>
      <c r="DU8" s="3" t="s">
        <v>176</v>
      </c>
      <c r="DV8" s="5" t="s">
        <v>177</v>
      </c>
      <c r="DW8" s="3" t="s">
        <v>178</v>
      </c>
      <c r="DX8" s="5" t="s">
        <v>177</v>
      </c>
      <c r="DY8" s="3" t="s">
        <v>176</v>
      </c>
      <c r="DZ8" s="5" t="s">
        <v>177</v>
      </c>
      <c r="EA8" s="3" t="s">
        <v>176</v>
      </c>
      <c r="EB8" s="5" t="s">
        <v>177</v>
      </c>
      <c r="EC8" s="3" t="s">
        <v>178</v>
      </c>
      <c r="ED8" s="5" t="s">
        <v>177</v>
      </c>
      <c r="EE8" s="7" t="s">
        <v>177</v>
      </c>
      <c r="EF8" s="3" t="s">
        <v>176</v>
      </c>
      <c r="EG8" s="5" t="s">
        <v>177</v>
      </c>
      <c r="EH8" s="3" t="s">
        <v>176</v>
      </c>
      <c r="EI8" s="5" t="s">
        <v>177</v>
      </c>
      <c r="EJ8" s="3" t="s">
        <v>178</v>
      </c>
      <c r="EK8" s="5" t="s">
        <v>177</v>
      </c>
      <c r="EL8" s="3" t="s">
        <v>176</v>
      </c>
      <c r="EM8" s="5" t="s">
        <v>177</v>
      </c>
      <c r="EN8" s="3" t="s">
        <v>176</v>
      </c>
      <c r="EO8" s="5" t="s">
        <v>177</v>
      </c>
      <c r="EP8" s="3" t="s">
        <v>178</v>
      </c>
      <c r="EQ8" s="5" t="s">
        <v>177</v>
      </c>
      <c r="ER8" s="3" t="s">
        <v>176</v>
      </c>
      <c r="ES8" s="5" t="s">
        <v>177</v>
      </c>
      <c r="ET8" s="3" t="s">
        <v>176</v>
      </c>
      <c r="EU8" s="5" t="s">
        <v>177</v>
      </c>
      <c r="EV8" s="3" t="s">
        <v>178</v>
      </c>
      <c r="EW8" s="5" t="s">
        <v>177</v>
      </c>
      <c r="EX8" s="3" t="s">
        <v>176</v>
      </c>
      <c r="EY8" s="5" t="s">
        <v>177</v>
      </c>
      <c r="EZ8" s="3" t="s">
        <v>176</v>
      </c>
      <c r="FA8" s="5" t="s">
        <v>177</v>
      </c>
      <c r="FB8" s="3" t="s">
        <v>178</v>
      </c>
      <c r="FC8" s="5" t="s">
        <v>177</v>
      </c>
      <c r="FD8" s="3" t="s">
        <v>176</v>
      </c>
      <c r="FE8" s="5" t="s">
        <v>177</v>
      </c>
      <c r="FF8" s="3" t="s">
        <v>176</v>
      </c>
      <c r="FG8" s="5" t="s">
        <v>177</v>
      </c>
      <c r="FH8" s="3" t="s">
        <v>178</v>
      </c>
      <c r="FI8" s="5" t="s">
        <v>177</v>
      </c>
      <c r="FJ8" s="7" t="s">
        <v>177</v>
      </c>
      <c r="FK8" s="3" t="s">
        <v>176</v>
      </c>
      <c r="FL8" s="5" t="s">
        <v>177</v>
      </c>
      <c r="FM8" s="3" t="s">
        <v>176</v>
      </c>
      <c r="FN8" s="5" t="s">
        <v>177</v>
      </c>
      <c r="FO8" s="3" t="s">
        <v>178</v>
      </c>
      <c r="FP8" s="5" t="s">
        <v>177</v>
      </c>
      <c r="FQ8" s="3" t="s">
        <v>176</v>
      </c>
      <c r="FR8" s="5" t="s">
        <v>177</v>
      </c>
      <c r="FS8" s="3" t="s">
        <v>176</v>
      </c>
      <c r="FT8" s="5" t="s">
        <v>177</v>
      </c>
      <c r="FU8" s="3" t="s">
        <v>178</v>
      </c>
      <c r="FV8" s="5" t="s">
        <v>177</v>
      </c>
      <c r="FW8" s="3" t="s">
        <v>176</v>
      </c>
      <c r="FX8" s="5" t="s">
        <v>177</v>
      </c>
      <c r="FY8" s="3" t="s">
        <v>176</v>
      </c>
      <c r="FZ8" s="5" t="s">
        <v>177</v>
      </c>
      <c r="GA8" s="3" t="s">
        <v>178</v>
      </c>
      <c r="GB8" s="5" t="s">
        <v>177</v>
      </c>
      <c r="GC8" s="3" t="s">
        <v>176</v>
      </c>
      <c r="GD8" s="5" t="s">
        <v>177</v>
      </c>
      <c r="GE8" s="3" t="s">
        <v>176</v>
      </c>
      <c r="GF8" s="5" t="s">
        <v>177</v>
      </c>
      <c r="GG8" s="3" t="s">
        <v>178</v>
      </c>
      <c r="GH8" s="5" t="s">
        <v>177</v>
      </c>
      <c r="GI8" s="3" t="s">
        <v>176</v>
      </c>
      <c r="GJ8" s="5" t="s">
        <v>177</v>
      </c>
      <c r="GK8" s="3" t="s">
        <v>176</v>
      </c>
      <c r="GL8" s="5" t="s">
        <v>177</v>
      </c>
      <c r="GM8" s="3" t="s">
        <v>178</v>
      </c>
      <c r="GN8" s="5" t="s">
        <v>177</v>
      </c>
      <c r="GO8" s="7" t="s">
        <v>177</v>
      </c>
      <c r="GP8" s="7" t="s">
        <v>177</v>
      </c>
      <c r="GQ8" s="3" t="s">
        <v>178</v>
      </c>
      <c r="GR8" s="7" t="s">
        <v>177</v>
      </c>
      <c r="GS8" s="3" t="s">
        <v>178</v>
      </c>
      <c r="GT8" s="7" t="s">
        <v>177</v>
      </c>
      <c r="GU8" s="3" t="s">
        <v>178</v>
      </c>
      <c r="GV8" s="7" t="s">
        <v>177</v>
      </c>
      <c r="GW8" s="7" t="s">
        <v>177</v>
      </c>
      <c r="GX8" s="8" t="s">
        <v>176</v>
      </c>
      <c r="GY8" s="9" t="s">
        <v>177</v>
      </c>
      <c r="GZ8" s="8" t="s">
        <v>176</v>
      </c>
      <c r="HA8" s="9" t="s">
        <v>177</v>
      </c>
      <c r="HB8" s="8" t="s">
        <v>176</v>
      </c>
      <c r="HC8" s="9" t="s">
        <v>177</v>
      </c>
      <c r="HD8" s="8" t="s">
        <v>176</v>
      </c>
      <c r="HE8" s="9" t="s">
        <v>177</v>
      </c>
      <c r="HF8" s="8" t="s">
        <v>176</v>
      </c>
      <c r="HG8" s="9" t="s">
        <v>177</v>
      </c>
      <c r="HH8" s="8" t="s">
        <v>176</v>
      </c>
      <c r="HI8" s="9" t="s">
        <v>177</v>
      </c>
      <c r="HJ8" s="8" t="s">
        <v>176</v>
      </c>
      <c r="HK8" s="9" t="s">
        <v>177</v>
      </c>
      <c r="HL8" s="8" t="s">
        <v>176</v>
      </c>
      <c r="HM8" s="9" t="s">
        <v>177</v>
      </c>
      <c r="HN8" s="8" t="s">
        <v>176</v>
      </c>
      <c r="HO8" s="9" t="s">
        <v>177</v>
      </c>
      <c r="HP8" s="9" t="s">
        <v>177</v>
      </c>
      <c r="HQ8" s="10" t="s">
        <v>176</v>
      </c>
      <c r="HR8" s="11" t="s">
        <v>177</v>
      </c>
      <c r="HS8" s="10" t="s">
        <v>176</v>
      </c>
      <c r="HT8" s="11" t="s">
        <v>177</v>
      </c>
      <c r="HU8" s="10" t="s">
        <v>176</v>
      </c>
      <c r="HV8" s="11" t="s">
        <v>177</v>
      </c>
      <c r="HW8" s="10" t="s">
        <v>176</v>
      </c>
      <c r="HX8" s="11" t="s">
        <v>177</v>
      </c>
      <c r="HY8" s="10" t="s">
        <v>176</v>
      </c>
      <c r="HZ8" s="11" t="s">
        <v>177</v>
      </c>
      <c r="IA8" s="10" t="s">
        <v>176</v>
      </c>
      <c r="IB8" s="11" t="s">
        <v>177</v>
      </c>
      <c r="IC8" s="10" t="s">
        <v>176</v>
      </c>
      <c r="ID8" s="11" t="s">
        <v>177</v>
      </c>
      <c r="IE8" s="10" t="s">
        <v>176</v>
      </c>
      <c r="IF8" s="11" t="s">
        <v>177</v>
      </c>
      <c r="IG8" s="10" t="s">
        <v>176</v>
      </c>
      <c r="IH8" s="11" t="s">
        <v>177</v>
      </c>
      <c r="II8" s="11" t="s">
        <v>177</v>
      </c>
      <c r="IJ8" s="12" t="s">
        <v>177</v>
      </c>
      <c r="IK8" s="13" t="s">
        <v>176</v>
      </c>
      <c r="IL8" s="7" t="s">
        <v>177</v>
      </c>
      <c r="IM8" s="3" t="s">
        <v>179</v>
      </c>
      <c r="IN8" s="7" t="s">
        <v>177</v>
      </c>
      <c r="IO8" s="13" t="s">
        <v>176</v>
      </c>
      <c r="IP8" s="7" t="s">
        <v>177</v>
      </c>
      <c r="IQ8" s="13" t="s">
        <v>176</v>
      </c>
      <c r="IR8" s="7" t="s">
        <v>177</v>
      </c>
      <c r="IS8" s="3" t="s">
        <v>179</v>
      </c>
      <c r="IT8" s="7" t="s">
        <v>177</v>
      </c>
      <c r="IU8" s="13" t="s">
        <v>176</v>
      </c>
      <c r="IV8" s="7" t="s">
        <v>177</v>
      </c>
      <c r="IW8" s="13" t="s">
        <v>176</v>
      </c>
      <c r="IX8" s="7" t="s">
        <v>177</v>
      </c>
      <c r="IY8" s="13" t="s">
        <v>176</v>
      </c>
      <c r="IZ8" s="7" t="s">
        <v>177</v>
      </c>
      <c r="JA8" s="13" t="s">
        <v>176</v>
      </c>
      <c r="JB8" s="7" t="s">
        <v>177</v>
      </c>
      <c r="JC8" s="3" t="s">
        <v>179</v>
      </c>
      <c r="JD8" s="43" t="s">
        <v>177</v>
      </c>
      <c r="JE8" s="13" t="s">
        <v>176</v>
      </c>
      <c r="JF8" s="7" t="s">
        <v>177</v>
      </c>
      <c r="JG8" s="13" t="s">
        <v>176</v>
      </c>
      <c r="JH8" s="7" t="s">
        <v>177</v>
      </c>
      <c r="JI8" s="3" t="s">
        <v>179</v>
      </c>
      <c r="JJ8" s="43" t="s">
        <v>177</v>
      </c>
      <c r="JK8" s="13" t="s">
        <v>176</v>
      </c>
      <c r="JL8" s="7" t="s">
        <v>177</v>
      </c>
      <c r="JM8" s="3" t="s">
        <v>179</v>
      </c>
      <c r="JN8" s="43" t="s">
        <v>177</v>
      </c>
      <c r="JO8" s="13" t="s">
        <v>176</v>
      </c>
      <c r="JP8" s="7" t="s">
        <v>177</v>
      </c>
      <c r="JQ8" s="13" t="s">
        <v>176</v>
      </c>
      <c r="JR8" s="7" t="s">
        <v>177</v>
      </c>
      <c r="JS8" s="3" t="s">
        <v>179</v>
      </c>
      <c r="JT8" s="43" t="s">
        <v>177</v>
      </c>
      <c r="JU8" s="43" t="s">
        <v>177</v>
      </c>
      <c r="JV8" s="13" t="s">
        <v>176</v>
      </c>
      <c r="JW8" s="7" t="s">
        <v>177</v>
      </c>
      <c r="JX8" s="13" t="s">
        <v>176</v>
      </c>
      <c r="JY8" s="7" t="s">
        <v>177</v>
      </c>
      <c r="JZ8" s="13" t="s">
        <v>176</v>
      </c>
      <c r="KA8" s="7" t="s">
        <v>177</v>
      </c>
      <c r="KB8" s="13" t="s">
        <v>176</v>
      </c>
      <c r="KC8" s="7" t="s">
        <v>177</v>
      </c>
      <c r="KD8" s="13" t="s">
        <v>176</v>
      </c>
      <c r="KE8" s="7" t="s">
        <v>177</v>
      </c>
      <c r="KF8" s="13" t="s">
        <v>176</v>
      </c>
      <c r="KG8" s="7" t="s">
        <v>177</v>
      </c>
      <c r="KH8" s="13" t="s">
        <v>176</v>
      </c>
      <c r="KI8" s="7" t="s">
        <v>177</v>
      </c>
      <c r="KJ8" s="13" t="s">
        <v>176</v>
      </c>
      <c r="KK8" s="7" t="s">
        <v>177</v>
      </c>
      <c r="KL8" s="7" t="s">
        <v>177</v>
      </c>
      <c r="KM8" s="13" t="s">
        <v>176</v>
      </c>
      <c r="KN8" s="7" t="s">
        <v>177</v>
      </c>
      <c r="KO8" s="13" t="s">
        <v>176</v>
      </c>
      <c r="KP8" s="7" t="s">
        <v>177</v>
      </c>
      <c r="KQ8" s="13" t="s">
        <v>176</v>
      </c>
      <c r="KR8" s="7" t="s">
        <v>177</v>
      </c>
      <c r="KS8" s="13" t="s">
        <v>176</v>
      </c>
      <c r="KT8" s="7" t="s">
        <v>177</v>
      </c>
      <c r="KU8" s="13" t="s">
        <v>176</v>
      </c>
      <c r="KV8" s="7" t="s">
        <v>177</v>
      </c>
      <c r="KW8" s="13" t="s">
        <v>176</v>
      </c>
      <c r="KX8" s="7" t="s">
        <v>177</v>
      </c>
      <c r="KY8" s="13" t="s">
        <v>176</v>
      </c>
      <c r="KZ8" s="7" t="s">
        <v>177</v>
      </c>
      <c r="LA8" s="13" t="s">
        <v>176</v>
      </c>
      <c r="LB8" s="7" t="s">
        <v>177</v>
      </c>
      <c r="LC8" s="7" t="s">
        <v>177</v>
      </c>
      <c r="LD8" s="7" t="s">
        <v>177</v>
      </c>
      <c r="LE8" s="7" t="s">
        <v>177</v>
      </c>
      <c r="LF8" s="13" t="s">
        <v>176</v>
      </c>
      <c r="LG8" s="7" t="s">
        <v>177</v>
      </c>
      <c r="LH8" s="3" t="s">
        <v>178</v>
      </c>
      <c r="LI8" s="4" t="s">
        <v>177</v>
      </c>
      <c r="LJ8" s="13" t="s">
        <v>176</v>
      </c>
      <c r="LK8" s="7" t="s">
        <v>177</v>
      </c>
      <c r="LL8" s="7" t="s">
        <v>177</v>
      </c>
      <c r="LM8" s="49" t="s">
        <v>180</v>
      </c>
      <c r="LN8" s="43" t="s">
        <v>177</v>
      </c>
      <c r="LO8" s="49" t="s">
        <v>176</v>
      </c>
      <c r="LP8" s="43" t="s">
        <v>177</v>
      </c>
      <c r="LQ8" s="43" t="s">
        <v>177</v>
      </c>
      <c r="LR8" s="50" t="s">
        <v>176</v>
      </c>
      <c r="LS8" s="43" t="s">
        <v>177</v>
      </c>
      <c r="LT8" s="50" t="s">
        <v>176</v>
      </c>
      <c r="LU8" s="43" t="s">
        <v>177</v>
      </c>
      <c r="LV8" s="50" t="s">
        <v>176</v>
      </c>
      <c r="LW8" s="43" t="s">
        <v>177</v>
      </c>
      <c r="LX8" s="50" t="s">
        <v>176</v>
      </c>
      <c r="LY8" s="43" t="s">
        <v>177</v>
      </c>
      <c r="LZ8" s="50" t="s">
        <v>176</v>
      </c>
      <c r="MA8" s="43" t="s">
        <v>177</v>
      </c>
      <c r="MB8" s="50" t="s">
        <v>176</v>
      </c>
      <c r="MC8" s="43" t="s">
        <v>177</v>
      </c>
      <c r="MD8" s="43" t="s">
        <v>177</v>
      </c>
      <c r="ME8" s="43" t="s">
        <v>177</v>
      </c>
      <c r="MF8" s="43" t="s">
        <v>177</v>
      </c>
    </row>
    <row r="9" spans="1:349" ht="30">
      <c r="B9" s="51" t="s">
        <v>181</v>
      </c>
      <c r="C9" s="52"/>
      <c r="D9" s="53">
        <f>C12</f>
        <v>33429</v>
      </c>
      <c r="E9" s="54"/>
      <c r="F9" s="53">
        <f>E12</f>
        <v>35494</v>
      </c>
      <c r="G9" s="54"/>
      <c r="H9" s="53">
        <f>G12</f>
        <v>1090521</v>
      </c>
      <c r="I9" s="54"/>
      <c r="J9" s="53">
        <f>I12</f>
        <v>41972</v>
      </c>
      <c r="K9" s="54"/>
      <c r="L9" s="53">
        <f>K12</f>
        <v>44779</v>
      </c>
      <c r="M9" s="54"/>
      <c r="N9" s="53">
        <f>M12</f>
        <v>1368672</v>
      </c>
      <c r="O9" s="54"/>
      <c r="P9" s="53">
        <f>O12</f>
        <v>44876</v>
      </c>
      <c r="Q9" s="54"/>
      <c r="R9" s="53">
        <f>Q12</f>
        <v>47936</v>
      </c>
      <c r="S9" s="54"/>
      <c r="T9" s="53">
        <f>S12</f>
        <v>1463244</v>
      </c>
      <c r="U9" s="54"/>
      <c r="V9" s="53">
        <f>U12</f>
        <v>11390</v>
      </c>
      <c r="W9" s="54"/>
      <c r="X9" s="53">
        <f>W12</f>
        <v>11390</v>
      </c>
      <c r="Y9" s="54"/>
      <c r="Z9" s="53">
        <f>Y12</f>
        <v>11390</v>
      </c>
      <c r="AA9" s="54"/>
      <c r="AB9" s="53">
        <f>AA12</f>
        <v>11390</v>
      </c>
      <c r="AC9" s="54"/>
      <c r="AD9" s="53">
        <f>AC12</f>
        <v>370868</v>
      </c>
      <c r="AE9" s="54"/>
      <c r="AF9" s="53">
        <f>AE12</f>
        <v>370868</v>
      </c>
      <c r="AG9" s="54"/>
      <c r="AH9" s="53">
        <f>AG12</f>
        <v>950</v>
      </c>
      <c r="AI9" s="54"/>
      <c r="AJ9" s="53">
        <f>AI12</f>
        <v>1033</v>
      </c>
      <c r="AK9" s="54"/>
      <c r="AL9" s="53">
        <f>AK12</f>
        <v>30930</v>
      </c>
      <c r="AM9" s="54"/>
      <c r="AN9" s="53">
        <f>AM12</f>
        <v>3875</v>
      </c>
      <c r="AO9" s="54"/>
      <c r="AP9" s="53">
        <f>AO12</f>
        <v>4212</v>
      </c>
      <c r="AQ9" s="54"/>
      <c r="AR9" s="53">
        <f>AQ12</f>
        <v>126169</v>
      </c>
      <c r="AS9" s="54"/>
      <c r="AT9" s="53">
        <f>AS12</f>
        <v>7743</v>
      </c>
      <c r="AU9" s="54"/>
      <c r="AV9" s="53">
        <f>AU12</f>
        <v>8416</v>
      </c>
      <c r="AW9" s="54"/>
      <c r="AX9" s="53">
        <f>AW12</f>
        <v>252116</v>
      </c>
      <c r="AY9" s="54"/>
      <c r="AZ9" s="54"/>
      <c r="BA9" s="53">
        <f>AZ12</f>
        <v>40627</v>
      </c>
      <c r="BB9" s="54"/>
      <c r="BC9" s="53">
        <f>BB12</f>
        <v>43001</v>
      </c>
      <c r="BD9" s="54"/>
      <c r="BE9" s="53">
        <f>BD12</f>
        <v>1325182</v>
      </c>
      <c r="BF9" s="54"/>
      <c r="BG9" s="53">
        <f>BF12</f>
        <v>50450</v>
      </c>
      <c r="BH9" s="54"/>
      <c r="BI9" s="53">
        <f>BH12</f>
        <v>53679</v>
      </c>
      <c r="BJ9" s="54"/>
      <c r="BK9" s="53">
        <f>BJ12</f>
        <v>1645056</v>
      </c>
      <c r="BL9" s="54"/>
      <c r="BM9" s="53">
        <f>BL12</f>
        <v>53790</v>
      </c>
      <c r="BN9" s="54"/>
      <c r="BO9" s="53">
        <f>BN12</f>
        <v>57310</v>
      </c>
      <c r="BP9" s="53"/>
      <c r="BQ9" s="53">
        <f>BP12</f>
        <v>1753813</v>
      </c>
      <c r="BR9" s="53"/>
      <c r="BS9" s="53">
        <f>BR12</f>
        <v>13098</v>
      </c>
      <c r="BT9" s="54"/>
      <c r="BU9" s="53">
        <f>BT12</f>
        <v>13098</v>
      </c>
      <c r="BV9" s="53"/>
      <c r="BW9" s="53">
        <f>BV12</f>
        <v>426498</v>
      </c>
      <c r="BX9" s="53"/>
      <c r="BY9" s="53">
        <f>BX12</f>
        <v>13098</v>
      </c>
      <c r="BZ9" s="53"/>
      <c r="CA9" s="53">
        <f>BZ12</f>
        <v>13098</v>
      </c>
      <c r="CB9" s="53"/>
      <c r="CC9" s="53">
        <f>CB12</f>
        <v>426498</v>
      </c>
      <c r="CD9" s="53"/>
      <c r="CE9" s="53">
        <f>CD12</f>
        <v>13098</v>
      </c>
      <c r="CF9" s="53"/>
      <c r="CG9" s="53">
        <f>CF12</f>
        <v>426498</v>
      </c>
      <c r="CH9" s="53"/>
      <c r="CI9" s="53">
        <f>CH12</f>
        <v>1092</v>
      </c>
      <c r="CJ9" s="53"/>
      <c r="CK9" s="53">
        <f>CJ12</f>
        <v>1187</v>
      </c>
      <c r="CL9" s="53"/>
      <c r="CM9" s="53">
        <f>CL12</f>
        <v>35570</v>
      </c>
      <c r="CN9" s="53"/>
      <c r="CO9" s="53">
        <f>CN12</f>
        <v>4456</v>
      </c>
      <c r="CP9" s="53"/>
      <c r="CQ9" s="53">
        <f>CP12</f>
        <v>4844</v>
      </c>
      <c r="CR9" s="53"/>
      <c r="CS9" s="53">
        <f>CR12</f>
        <v>145095</v>
      </c>
      <c r="CT9" s="53"/>
      <c r="CU9" s="53">
        <f>CT12</f>
        <v>8904</v>
      </c>
      <c r="CV9" s="53"/>
      <c r="CW9" s="53">
        <f>CV12</f>
        <v>9679</v>
      </c>
      <c r="CX9" s="53"/>
      <c r="CY9" s="53">
        <f>CX12</f>
        <v>289934</v>
      </c>
      <c r="CZ9" s="53"/>
      <c r="DA9" s="53"/>
      <c r="DB9" s="53">
        <f>DA12</f>
        <v>166690</v>
      </c>
      <c r="DC9" s="53"/>
      <c r="DD9" s="53">
        <f>DC12</f>
        <v>166690</v>
      </c>
      <c r="DE9" s="53"/>
      <c r="DF9" s="53">
        <f>DE12</f>
        <v>1395206</v>
      </c>
      <c r="DG9" s="53"/>
      <c r="DH9" s="53">
        <f>DG12</f>
        <v>217944</v>
      </c>
      <c r="DI9" s="53"/>
      <c r="DJ9" s="53">
        <f>DI12</f>
        <v>217944</v>
      </c>
      <c r="DK9" s="53"/>
      <c r="DL9" s="53">
        <f>DK12</f>
        <v>1728988</v>
      </c>
      <c r="DM9" s="53"/>
      <c r="DN9" s="53">
        <f>DM12</f>
        <v>235371</v>
      </c>
      <c r="DO9" s="53"/>
      <c r="DP9" s="53">
        <f>DO12</f>
        <v>235371</v>
      </c>
      <c r="DQ9" s="53"/>
      <c r="DR9" s="53">
        <f>DQ12</f>
        <v>1842473</v>
      </c>
      <c r="DS9" s="53"/>
      <c r="DT9" s="53">
        <f>DS12</f>
        <v>28475</v>
      </c>
      <c r="DU9" s="53"/>
      <c r="DV9" s="53">
        <f>DU12</f>
        <v>28475</v>
      </c>
      <c r="DW9" s="53"/>
      <c r="DX9" s="53">
        <f>DW12</f>
        <v>445042</v>
      </c>
      <c r="DY9" s="53"/>
      <c r="DZ9" s="53">
        <f>DY12</f>
        <v>28475</v>
      </c>
      <c r="EA9" s="53"/>
      <c r="EB9" s="53">
        <f>EA12</f>
        <v>28475</v>
      </c>
      <c r="EC9" s="53"/>
      <c r="ED9" s="53">
        <f>EC12</f>
        <v>445042</v>
      </c>
      <c r="EE9" s="53"/>
      <c r="EF9" s="53"/>
      <c r="EG9" s="53">
        <f>EF12</f>
        <v>113258</v>
      </c>
      <c r="EH9" s="53"/>
      <c r="EI9" s="53">
        <f>EH12</f>
        <v>113258</v>
      </c>
      <c r="EJ9" s="53"/>
      <c r="EK9" s="53">
        <f>EJ12</f>
        <v>1395206</v>
      </c>
      <c r="EL9" s="53"/>
      <c r="EM9" s="53">
        <f>EL12</f>
        <v>145291</v>
      </c>
      <c r="EN9" s="53"/>
      <c r="EO9" s="53">
        <f>EN12</f>
        <v>145291</v>
      </c>
      <c r="EP9" s="53"/>
      <c r="EQ9" s="53">
        <f>EP12</f>
        <v>1728988</v>
      </c>
      <c r="ER9" s="53"/>
      <c r="ES9" s="53">
        <f>ER12</f>
        <v>156183</v>
      </c>
      <c r="ET9" s="53"/>
      <c r="EU9" s="53">
        <f>ET12</f>
        <v>156183</v>
      </c>
      <c r="EV9" s="53"/>
      <c r="EW9" s="53">
        <f>EV12</f>
        <v>1842473</v>
      </c>
      <c r="EX9" s="53"/>
      <c r="EY9" s="53">
        <f>EX12</f>
        <v>28475</v>
      </c>
      <c r="EZ9" s="53"/>
      <c r="FA9" s="53">
        <f>EZ12</f>
        <v>28475</v>
      </c>
      <c r="FB9" s="53"/>
      <c r="FC9" s="53">
        <f>FB12</f>
        <v>445042</v>
      </c>
      <c r="FD9" s="53"/>
      <c r="FE9" s="53">
        <f>FD12</f>
        <v>28475</v>
      </c>
      <c r="FF9" s="53"/>
      <c r="FG9" s="53">
        <f>FF12</f>
        <v>28475</v>
      </c>
      <c r="FH9" s="53"/>
      <c r="FI9" s="53">
        <f>FH12</f>
        <v>445042</v>
      </c>
      <c r="FJ9" s="53"/>
      <c r="FK9" s="53"/>
      <c r="FL9" s="53">
        <f>FK12</f>
        <v>83573</v>
      </c>
      <c r="FM9" s="53"/>
      <c r="FN9" s="53">
        <f>FM12</f>
        <v>83573</v>
      </c>
      <c r="FO9" s="53"/>
      <c r="FP9" s="53">
        <f>FO12</f>
        <v>1395206</v>
      </c>
      <c r="FQ9" s="53"/>
      <c r="FR9" s="53">
        <f>FQ12</f>
        <v>104929</v>
      </c>
      <c r="FS9" s="53"/>
      <c r="FT9" s="53">
        <f>FS12</f>
        <v>104929</v>
      </c>
      <c r="FU9" s="53"/>
      <c r="FV9" s="53">
        <f>FU12</f>
        <v>1728988</v>
      </c>
      <c r="FW9" s="53"/>
      <c r="FX9" s="53">
        <f>FW12</f>
        <v>112190</v>
      </c>
      <c r="FY9" s="53"/>
      <c r="FZ9" s="53">
        <f>FY12</f>
        <v>112190</v>
      </c>
      <c r="GA9" s="53"/>
      <c r="GB9" s="53">
        <f>GA12</f>
        <v>1842473</v>
      </c>
      <c r="GC9" s="53"/>
      <c r="GD9" s="53">
        <f>GC12</f>
        <v>28475</v>
      </c>
      <c r="GE9" s="53"/>
      <c r="GF9" s="53">
        <f>GE12</f>
        <v>28475</v>
      </c>
      <c r="GG9" s="53"/>
      <c r="GH9" s="53">
        <f>GG12</f>
        <v>445042</v>
      </c>
      <c r="GI9" s="53"/>
      <c r="GJ9" s="53">
        <f>GI12</f>
        <v>28475</v>
      </c>
      <c r="GK9" s="53"/>
      <c r="GL9" s="53">
        <f>GK12</f>
        <v>28475</v>
      </c>
      <c r="GM9" s="53"/>
      <c r="GN9" s="53">
        <f>GM12</f>
        <v>445042</v>
      </c>
      <c r="GO9" s="53"/>
      <c r="GP9" s="53"/>
      <c r="GQ9" s="53"/>
      <c r="GR9" s="53">
        <f>GQ12</f>
        <v>872417</v>
      </c>
      <c r="GS9" s="53"/>
      <c r="GT9" s="53">
        <f>GS12</f>
        <v>1094938</v>
      </c>
      <c r="GU9" s="53"/>
      <c r="GV9" s="53">
        <f>GU12</f>
        <v>1170595</v>
      </c>
      <c r="GW9" s="53"/>
      <c r="GX9" s="55"/>
      <c r="GY9" s="55">
        <f>GX12</f>
        <v>63984</v>
      </c>
      <c r="GZ9" s="55"/>
      <c r="HA9" s="55">
        <f>GZ12</f>
        <v>63984</v>
      </c>
      <c r="HB9" s="55"/>
      <c r="HC9" s="55">
        <f>HB12</f>
        <v>79980</v>
      </c>
      <c r="HD9" s="55"/>
      <c r="HE9" s="55">
        <f>HD12</f>
        <v>59414</v>
      </c>
      <c r="HF9" s="55"/>
      <c r="HG9" s="55">
        <f>HF12</f>
        <v>59414</v>
      </c>
      <c r="HH9" s="55"/>
      <c r="HI9" s="55">
        <f>HH12</f>
        <v>74267</v>
      </c>
      <c r="HJ9" s="55"/>
      <c r="HK9" s="55">
        <f>HJ12</f>
        <v>73125</v>
      </c>
      <c r="HL9" s="55"/>
      <c r="HM9" s="55">
        <f>HL12</f>
        <v>73125</v>
      </c>
      <c r="HN9" s="55"/>
      <c r="HO9" s="55">
        <f>HN12</f>
        <v>91406</v>
      </c>
      <c r="HP9" s="55"/>
      <c r="HQ9" s="55"/>
      <c r="HR9" s="55">
        <f>HQ12</f>
        <v>1566</v>
      </c>
      <c r="HS9" s="55"/>
      <c r="HT9" s="55">
        <f>HS12</f>
        <v>1566</v>
      </c>
      <c r="HU9" s="55"/>
      <c r="HV9" s="55">
        <f>HU12</f>
        <v>1958</v>
      </c>
      <c r="HW9" s="55"/>
      <c r="HX9" s="55">
        <f>HW12</f>
        <v>2420</v>
      </c>
      <c r="HY9" s="55"/>
      <c r="HZ9" s="55">
        <f>HY12</f>
        <v>2420</v>
      </c>
      <c r="IA9" s="55"/>
      <c r="IB9" s="55">
        <f>IA12</f>
        <v>3025</v>
      </c>
      <c r="IC9" s="55"/>
      <c r="ID9" s="55">
        <f>IC12</f>
        <v>2990</v>
      </c>
      <c r="IE9" s="55"/>
      <c r="IF9" s="55">
        <f>IE12</f>
        <v>2990</v>
      </c>
      <c r="IG9" s="55"/>
      <c r="IH9" s="55">
        <f>IG12</f>
        <v>3737</v>
      </c>
      <c r="II9" s="55"/>
      <c r="IJ9" s="55"/>
      <c r="IK9" s="53"/>
      <c r="IL9" s="53">
        <f>IK12</f>
        <v>41972</v>
      </c>
      <c r="IM9" s="53"/>
      <c r="IN9" s="53">
        <f>IM12</f>
        <v>1368672</v>
      </c>
      <c r="IO9" s="53"/>
      <c r="IP9" s="53">
        <f>IO12</f>
        <v>44876</v>
      </c>
      <c r="IQ9" s="53"/>
      <c r="IR9" s="53">
        <f>IQ12</f>
        <v>47936</v>
      </c>
      <c r="IS9" s="53"/>
      <c r="IT9" s="53">
        <f>IS12</f>
        <v>1463244</v>
      </c>
      <c r="IU9" s="53"/>
      <c r="IV9" s="53">
        <f>IU12</f>
        <v>3875</v>
      </c>
      <c r="IW9" s="53"/>
      <c r="IX9" s="53">
        <f>IW12</f>
        <v>7743</v>
      </c>
      <c r="IY9" s="53"/>
      <c r="IZ9" s="53">
        <f>IY12</f>
        <v>26595</v>
      </c>
      <c r="JA9" s="53"/>
      <c r="JB9" s="53">
        <f>JA12</f>
        <v>28660</v>
      </c>
      <c r="JC9" s="53"/>
      <c r="JD9" s="53">
        <f>JC12</f>
        <v>1329563</v>
      </c>
      <c r="JE9" s="53"/>
      <c r="JF9" s="53">
        <f>JE12</f>
        <v>24716</v>
      </c>
      <c r="JG9" s="53"/>
      <c r="JH9" s="53">
        <f>JG12</f>
        <v>26618</v>
      </c>
      <c r="JI9" s="53"/>
      <c r="JJ9" s="53">
        <f>JI12</f>
        <v>1268369</v>
      </c>
      <c r="JK9" s="53"/>
      <c r="JL9" s="53">
        <f>JK12</f>
        <v>44927</v>
      </c>
      <c r="JM9" s="53"/>
      <c r="JN9" s="53">
        <f>JM12</f>
        <v>990218</v>
      </c>
      <c r="JO9" s="53"/>
      <c r="JP9" s="53">
        <f>JO12</f>
        <v>44927</v>
      </c>
      <c r="JQ9" s="53"/>
      <c r="JR9" s="53">
        <f>JQ12</f>
        <v>44927</v>
      </c>
      <c r="JS9" s="53"/>
      <c r="JT9" s="53">
        <f>JS12</f>
        <v>990218</v>
      </c>
      <c r="JU9" s="53"/>
      <c r="JV9" s="53"/>
      <c r="JW9" s="53">
        <f>JV12</f>
        <v>24360</v>
      </c>
      <c r="JX9" s="53"/>
      <c r="JY9" s="53">
        <f>JX12</f>
        <v>54375</v>
      </c>
      <c r="JZ9" s="53"/>
      <c r="KA9" s="53">
        <f>JZ12</f>
        <v>33123</v>
      </c>
      <c r="KB9" s="53"/>
      <c r="KC9" s="53">
        <f>KB12</f>
        <v>36003</v>
      </c>
      <c r="KD9" s="53"/>
      <c r="KE9" s="53">
        <f>KD12</f>
        <v>73935</v>
      </c>
      <c r="KF9" s="53"/>
      <c r="KG9" s="53">
        <f>KF12</f>
        <v>36102</v>
      </c>
      <c r="KH9" s="53"/>
      <c r="KI9" s="53">
        <f>KH12</f>
        <v>39241</v>
      </c>
      <c r="KJ9" s="53"/>
      <c r="KK9" s="53">
        <f>KJ12</f>
        <v>80585</v>
      </c>
      <c r="KL9" s="53"/>
      <c r="KM9" s="53"/>
      <c r="KN9" s="53">
        <f>KM12</f>
        <v>33429</v>
      </c>
      <c r="KO9" s="53"/>
      <c r="KP9" s="53">
        <f>KO12</f>
        <v>41972</v>
      </c>
      <c r="KQ9" s="53"/>
      <c r="KR9" s="53">
        <f>KQ12</f>
        <v>44876</v>
      </c>
      <c r="KS9" s="53"/>
      <c r="KT9" s="53">
        <f>KS12</f>
        <v>950</v>
      </c>
      <c r="KU9" s="53"/>
      <c r="KV9" s="53">
        <f>KU12</f>
        <v>3875</v>
      </c>
      <c r="KW9" s="53"/>
      <c r="KX9" s="53">
        <f>KW12</f>
        <v>40627</v>
      </c>
      <c r="KY9" s="53"/>
      <c r="KZ9" s="53">
        <f>KY12</f>
        <v>50450</v>
      </c>
      <c r="LA9" s="53"/>
      <c r="LB9" s="53">
        <f>LA12</f>
        <v>53790</v>
      </c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6"/>
      <c r="LN9" s="56"/>
      <c r="LO9" s="56"/>
      <c r="LP9" s="56"/>
      <c r="LQ9" s="56"/>
      <c r="LR9" s="56"/>
      <c r="LS9" s="56"/>
      <c r="LT9" s="56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</row>
    <row r="10" spans="1:349">
      <c r="B10" s="51" t="s">
        <v>182</v>
      </c>
      <c r="C10" s="52"/>
      <c r="D10" s="53">
        <f>C13</f>
        <v>43261</v>
      </c>
      <c r="E10" s="54"/>
      <c r="F10" s="53">
        <f>E13</f>
        <v>45934</v>
      </c>
      <c r="G10" s="54"/>
      <c r="H10" s="53">
        <f>G13</f>
        <v>1411263</v>
      </c>
      <c r="I10" s="54"/>
      <c r="J10" s="53">
        <f>I13</f>
        <v>54316</v>
      </c>
      <c r="K10" s="54"/>
      <c r="L10" s="53">
        <f>K13</f>
        <v>57950</v>
      </c>
      <c r="M10" s="54"/>
      <c r="N10" s="53">
        <f>M13</f>
        <v>1771223</v>
      </c>
      <c r="O10" s="54"/>
      <c r="P10" s="53">
        <f>O13</f>
        <v>58075</v>
      </c>
      <c r="Q10" s="54"/>
      <c r="R10" s="53">
        <f>Q13</f>
        <v>62035</v>
      </c>
      <c r="S10" s="54"/>
      <c r="T10" s="53">
        <f>S13</f>
        <v>1893609</v>
      </c>
      <c r="U10" s="54"/>
      <c r="V10" s="53">
        <f>U13</f>
        <v>14740</v>
      </c>
      <c r="W10" s="54"/>
      <c r="X10" s="53">
        <f>W13</f>
        <v>14740</v>
      </c>
      <c r="Y10" s="54"/>
      <c r="Z10" s="53">
        <f>Y13</f>
        <v>14740</v>
      </c>
      <c r="AA10" s="54"/>
      <c r="AB10" s="53">
        <f>AA13</f>
        <v>14740</v>
      </c>
      <c r="AC10" s="54"/>
      <c r="AD10" s="53">
        <f>AC13</f>
        <v>479947</v>
      </c>
      <c r="AE10" s="54"/>
      <c r="AF10" s="53">
        <f>AE13</f>
        <v>479947</v>
      </c>
      <c r="AG10" s="54"/>
      <c r="AH10" s="53">
        <f>AG13</f>
        <v>1229</v>
      </c>
      <c r="AI10" s="54"/>
      <c r="AJ10" s="53">
        <f>AI13</f>
        <v>1336</v>
      </c>
      <c r="AK10" s="54"/>
      <c r="AL10" s="53">
        <f>AK13</f>
        <v>40028</v>
      </c>
      <c r="AM10" s="54"/>
      <c r="AN10" s="53">
        <f>AM13</f>
        <v>5014</v>
      </c>
      <c r="AO10" s="54"/>
      <c r="AP10" s="53">
        <f>AO13</f>
        <v>5451</v>
      </c>
      <c r="AQ10" s="54"/>
      <c r="AR10" s="53">
        <f>AQ13</f>
        <v>163278</v>
      </c>
      <c r="AS10" s="54"/>
      <c r="AT10" s="53">
        <f>AS13</f>
        <v>10020</v>
      </c>
      <c r="AU10" s="54"/>
      <c r="AV10" s="53">
        <f>AU13</f>
        <v>10891</v>
      </c>
      <c r="AW10" s="54"/>
      <c r="AX10" s="53">
        <f>AW13</f>
        <v>326268</v>
      </c>
      <c r="AY10" s="54"/>
      <c r="AZ10" s="54"/>
      <c r="BA10" s="53">
        <f>AZ13</f>
        <v>52576</v>
      </c>
      <c r="BB10" s="54"/>
      <c r="BC10" s="53">
        <f>BB13</f>
        <v>55649</v>
      </c>
      <c r="BD10" s="54"/>
      <c r="BE10" s="53">
        <f>BD13</f>
        <v>1714942</v>
      </c>
      <c r="BF10" s="54"/>
      <c r="BG10" s="53">
        <f>BF13</f>
        <v>65289</v>
      </c>
      <c r="BH10" s="54"/>
      <c r="BI10" s="53">
        <f>BH13</f>
        <v>69467</v>
      </c>
      <c r="BJ10" s="54"/>
      <c r="BK10" s="53">
        <f>BJ13</f>
        <v>2128896</v>
      </c>
      <c r="BL10" s="54"/>
      <c r="BM10" s="53">
        <f>BL13</f>
        <v>69611</v>
      </c>
      <c r="BN10" s="54"/>
      <c r="BO10" s="53">
        <f>BN13</f>
        <v>74166</v>
      </c>
      <c r="BP10" s="53"/>
      <c r="BQ10" s="53">
        <f>BP13</f>
        <v>2269641</v>
      </c>
      <c r="BR10" s="53"/>
      <c r="BS10" s="53">
        <f>BR13</f>
        <v>16951</v>
      </c>
      <c r="BT10" s="54"/>
      <c r="BU10" s="53">
        <f>BT13</f>
        <v>16951</v>
      </c>
      <c r="BV10" s="53"/>
      <c r="BW10" s="53">
        <f>BV13</f>
        <v>551939</v>
      </c>
      <c r="BX10" s="53"/>
      <c r="BY10" s="53">
        <f>BX13</f>
        <v>16951</v>
      </c>
      <c r="BZ10" s="53"/>
      <c r="CA10" s="53">
        <f>BZ13</f>
        <v>16951</v>
      </c>
      <c r="CB10" s="53"/>
      <c r="CC10" s="53">
        <f>CB13</f>
        <v>551939</v>
      </c>
      <c r="CD10" s="53"/>
      <c r="CE10" s="53">
        <f>CD13</f>
        <v>16951</v>
      </c>
      <c r="CF10" s="53"/>
      <c r="CG10" s="53">
        <f>CF13</f>
        <v>551939</v>
      </c>
      <c r="CH10" s="53"/>
      <c r="CI10" s="53">
        <f>CH13</f>
        <v>1414</v>
      </c>
      <c r="CJ10" s="53"/>
      <c r="CK10" s="53">
        <f>CJ13</f>
        <v>1537</v>
      </c>
      <c r="CL10" s="53"/>
      <c r="CM10" s="53">
        <f>CL13</f>
        <v>46032</v>
      </c>
      <c r="CN10" s="53"/>
      <c r="CO10" s="53">
        <f>CN13</f>
        <v>5767</v>
      </c>
      <c r="CP10" s="53"/>
      <c r="CQ10" s="53">
        <f>CP13</f>
        <v>6268</v>
      </c>
      <c r="CR10" s="53"/>
      <c r="CS10" s="53">
        <f>CR13</f>
        <v>187770</v>
      </c>
      <c r="CT10" s="53"/>
      <c r="CU10" s="53">
        <f>CT13</f>
        <v>11523</v>
      </c>
      <c r="CV10" s="53"/>
      <c r="CW10" s="53">
        <f>CV13</f>
        <v>12525</v>
      </c>
      <c r="CX10" s="53"/>
      <c r="CY10" s="53">
        <f>CX13</f>
        <v>375208</v>
      </c>
      <c r="CZ10" s="53"/>
      <c r="DA10" s="53"/>
      <c r="DB10" s="53">
        <f>DA13</f>
        <v>215717</v>
      </c>
      <c r="DC10" s="53"/>
      <c r="DD10" s="53">
        <f>DC13</f>
        <v>215717</v>
      </c>
      <c r="DE10" s="53"/>
      <c r="DF10" s="53">
        <f>DE13</f>
        <v>1805561</v>
      </c>
      <c r="DG10" s="53"/>
      <c r="DH10" s="53">
        <f>DG13</f>
        <v>282046</v>
      </c>
      <c r="DI10" s="53"/>
      <c r="DJ10" s="53">
        <f>DI13</f>
        <v>282046</v>
      </c>
      <c r="DK10" s="53"/>
      <c r="DL10" s="53">
        <f>DK13</f>
        <v>2237513</v>
      </c>
      <c r="DM10" s="53"/>
      <c r="DN10" s="53">
        <f>DM13</f>
        <v>304597</v>
      </c>
      <c r="DO10" s="53"/>
      <c r="DP10" s="53">
        <f>DO13</f>
        <v>304597</v>
      </c>
      <c r="DQ10" s="53"/>
      <c r="DR10" s="53">
        <f>DQ13</f>
        <v>2384377</v>
      </c>
      <c r="DS10" s="53"/>
      <c r="DT10" s="53">
        <f>DS13</f>
        <v>36849</v>
      </c>
      <c r="DU10" s="53"/>
      <c r="DV10" s="53">
        <f>DU13</f>
        <v>36849</v>
      </c>
      <c r="DW10" s="53"/>
      <c r="DX10" s="53">
        <f>DW13</f>
        <v>575937</v>
      </c>
      <c r="DY10" s="53"/>
      <c r="DZ10" s="53">
        <f>DY13</f>
        <v>36849</v>
      </c>
      <c r="EA10" s="53"/>
      <c r="EB10" s="53">
        <f>EA13</f>
        <v>36849</v>
      </c>
      <c r="EC10" s="53"/>
      <c r="ED10" s="53">
        <f>EC13</f>
        <v>575937</v>
      </c>
      <c r="EE10" s="53"/>
      <c r="EF10" s="53"/>
      <c r="EG10" s="53">
        <f>EF13</f>
        <v>146569</v>
      </c>
      <c r="EH10" s="53"/>
      <c r="EI10" s="53">
        <f>EH13</f>
        <v>146569</v>
      </c>
      <c r="EJ10" s="53"/>
      <c r="EK10" s="53">
        <f>EJ13</f>
        <v>1805561</v>
      </c>
      <c r="EL10" s="53"/>
      <c r="EM10" s="53">
        <f>EL13</f>
        <v>188024</v>
      </c>
      <c r="EN10" s="53"/>
      <c r="EO10" s="53">
        <f>EN13</f>
        <v>188024</v>
      </c>
      <c r="EP10" s="53"/>
      <c r="EQ10" s="53">
        <f>EP13</f>
        <v>2237513</v>
      </c>
      <c r="ER10" s="53"/>
      <c r="ES10" s="53">
        <f>ER13</f>
        <v>202119</v>
      </c>
      <c r="ET10" s="53"/>
      <c r="EU10" s="53">
        <f>ET13</f>
        <v>202119</v>
      </c>
      <c r="EV10" s="53"/>
      <c r="EW10" s="53">
        <f>EV13</f>
        <v>2384377</v>
      </c>
      <c r="EX10" s="53"/>
      <c r="EY10" s="53">
        <f>EX13</f>
        <v>36849</v>
      </c>
      <c r="EZ10" s="53"/>
      <c r="FA10" s="53">
        <f>EZ13</f>
        <v>36849</v>
      </c>
      <c r="FB10" s="53"/>
      <c r="FC10" s="53">
        <f>FB13</f>
        <v>575937</v>
      </c>
      <c r="FD10" s="53"/>
      <c r="FE10" s="53">
        <f>FD13</f>
        <v>36849</v>
      </c>
      <c r="FF10" s="53"/>
      <c r="FG10" s="53">
        <f>FF13</f>
        <v>36849</v>
      </c>
      <c r="FH10" s="53"/>
      <c r="FI10" s="53">
        <f>FH13</f>
        <v>575937</v>
      </c>
      <c r="FJ10" s="53"/>
      <c r="FK10" s="53"/>
      <c r="FL10" s="53">
        <f>FK13</f>
        <v>108153</v>
      </c>
      <c r="FM10" s="53"/>
      <c r="FN10" s="53">
        <f>FM13</f>
        <v>108153</v>
      </c>
      <c r="FO10" s="53"/>
      <c r="FP10" s="53">
        <f>FO13</f>
        <v>1805561</v>
      </c>
      <c r="FQ10" s="53"/>
      <c r="FR10" s="53">
        <f>FQ13</f>
        <v>135790</v>
      </c>
      <c r="FS10" s="53"/>
      <c r="FT10" s="53">
        <f>FS13</f>
        <v>135790</v>
      </c>
      <c r="FU10" s="53"/>
      <c r="FV10" s="53">
        <f>FU13</f>
        <v>2237513</v>
      </c>
      <c r="FW10" s="53"/>
      <c r="FX10" s="53">
        <f>FW13</f>
        <v>145187</v>
      </c>
      <c r="FY10" s="53"/>
      <c r="FZ10" s="53">
        <f>FY13</f>
        <v>145187</v>
      </c>
      <c r="GA10" s="53"/>
      <c r="GB10" s="53">
        <f>GA13</f>
        <v>2384377</v>
      </c>
      <c r="GC10" s="53"/>
      <c r="GD10" s="53">
        <f>GC13</f>
        <v>36849</v>
      </c>
      <c r="GE10" s="53"/>
      <c r="GF10" s="53">
        <f>GE13</f>
        <v>36849</v>
      </c>
      <c r="GG10" s="53"/>
      <c r="GH10" s="53">
        <f>GG13</f>
        <v>575937</v>
      </c>
      <c r="GI10" s="53"/>
      <c r="GJ10" s="53">
        <f>GI13</f>
        <v>36849</v>
      </c>
      <c r="GK10" s="53"/>
      <c r="GL10" s="53">
        <f>GK13</f>
        <v>36849</v>
      </c>
      <c r="GM10" s="53"/>
      <c r="GN10" s="53">
        <f>GM13</f>
        <v>575937</v>
      </c>
      <c r="GO10" s="53"/>
      <c r="GP10" s="53"/>
      <c r="GQ10" s="53"/>
      <c r="GR10" s="53">
        <f>GQ13</f>
        <v>1129010</v>
      </c>
      <c r="GS10" s="53"/>
      <c r="GT10" s="53">
        <f>GS13</f>
        <v>1416978</v>
      </c>
      <c r="GU10" s="53"/>
      <c r="GV10" s="53">
        <f>GU13</f>
        <v>1514888</v>
      </c>
      <c r="GW10" s="53"/>
      <c r="GX10" s="55"/>
      <c r="GY10" s="55">
        <f>GX13</f>
        <v>82803</v>
      </c>
      <c r="GZ10" s="55"/>
      <c r="HA10" s="55">
        <f>GZ13</f>
        <v>82803</v>
      </c>
      <c r="HB10" s="55"/>
      <c r="HC10" s="55">
        <f>HB13</f>
        <v>103504</v>
      </c>
      <c r="HD10" s="55"/>
      <c r="HE10" s="55">
        <f>HD13</f>
        <v>76889</v>
      </c>
      <c r="HF10" s="55"/>
      <c r="HG10" s="55">
        <f>HF13</f>
        <v>76889</v>
      </c>
      <c r="HH10" s="55"/>
      <c r="HI10" s="55">
        <f>HH13</f>
        <v>96111</v>
      </c>
      <c r="HJ10" s="55"/>
      <c r="HK10" s="55">
        <f>HJ13</f>
        <v>94632</v>
      </c>
      <c r="HL10" s="55"/>
      <c r="HM10" s="55">
        <f>HL13</f>
        <v>94632</v>
      </c>
      <c r="HN10" s="55"/>
      <c r="HO10" s="55">
        <f>HN13</f>
        <v>114164</v>
      </c>
      <c r="HP10" s="55"/>
      <c r="HQ10" s="55"/>
      <c r="HR10" s="55">
        <f>HQ13</f>
        <v>2027</v>
      </c>
      <c r="HS10" s="55"/>
      <c r="HT10" s="55">
        <f>HS13</f>
        <v>2027</v>
      </c>
      <c r="HU10" s="55"/>
      <c r="HV10" s="55">
        <f>HU13</f>
        <v>2533</v>
      </c>
      <c r="HW10" s="55"/>
      <c r="HX10" s="55">
        <f>HW13</f>
        <v>3132</v>
      </c>
      <c r="HY10" s="55"/>
      <c r="HZ10" s="55">
        <f>HY13</f>
        <v>3132</v>
      </c>
      <c r="IA10" s="55"/>
      <c r="IB10" s="55">
        <f>IA13</f>
        <v>3915</v>
      </c>
      <c r="IC10" s="55"/>
      <c r="ID10" s="55">
        <f>IC13</f>
        <v>3869</v>
      </c>
      <c r="IE10" s="55"/>
      <c r="IF10" s="55">
        <f>IE13</f>
        <v>3869</v>
      </c>
      <c r="IG10" s="55"/>
      <c r="IH10" s="55">
        <f>IG13</f>
        <v>4836</v>
      </c>
      <c r="II10" s="55"/>
      <c r="IJ10" s="55"/>
      <c r="IK10" s="53"/>
      <c r="IL10" s="53">
        <f>IK13</f>
        <v>54316</v>
      </c>
      <c r="IM10" s="53"/>
      <c r="IN10" s="53">
        <f>IM13</f>
        <v>1771223</v>
      </c>
      <c r="IO10" s="53"/>
      <c r="IP10" s="53">
        <f>IO13</f>
        <v>58075</v>
      </c>
      <c r="IQ10" s="53"/>
      <c r="IR10" s="53">
        <f>IQ13</f>
        <v>62035</v>
      </c>
      <c r="IS10" s="53"/>
      <c r="IT10" s="53">
        <f>IS13</f>
        <v>1893609</v>
      </c>
      <c r="IU10" s="53"/>
      <c r="IV10" s="53">
        <f>IU13</f>
        <v>5014</v>
      </c>
      <c r="IW10" s="53"/>
      <c r="IX10" s="53">
        <f>IW13</f>
        <v>10020</v>
      </c>
      <c r="IY10" s="53"/>
      <c r="IZ10" s="53">
        <f>IY13</f>
        <v>34417</v>
      </c>
      <c r="JA10" s="53"/>
      <c r="JB10" s="53">
        <f>JA13</f>
        <v>37090</v>
      </c>
      <c r="JC10" s="53"/>
      <c r="JD10" s="53">
        <f>JC13</f>
        <v>1720610</v>
      </c>
      <c r="JE10" s="53"/>
      <c r="JF10" s="53">
        <f>JE13</f>
        <v>31985</v>
      </c>
      <c r="JG10" s="53"/>
      <c r="JH10" s="53">
        <f>JG13</f>
        <v>34446</v>
      </c>
      <c r="JI10" s="53"/>
      <c r="JJ10" s="53">
        <f>JI13</f>
        <v>1641419</v>
      </c>
      <c r="JK10" s="53"/>
      <c r="JL10" s="53">
        <f>JK13</f>
        <v>58140</v>
      </c>
      <c r="JM10" s="53"/>
      <c r="JN10" s="53">
        <f>JM13</f>
        <v>1281459</v>
      </c>
      <c r="JO10" s="53"/>
      <c r="JP10" s="53">
        <f>JO13</f>
        <v>58140</v>
      </c>
      <c r="JQ10" s="53"/>
      <c r="JR10" s="53">
        <f>JQ13</f>
        <v>58140</v>
      </c>
      <c r="JS10" s="53"/>
      <c r="JT10" s="53">
        <f>JS13</f>
        <v>1281459</v>
      </c>
      <c r="JU10" s="53"/>
      <c r="JV10" s="53"/>
      <c r="JW10" s="53">
        <f>JV13</f>
        <v>31525</v>
      </c>
      <c r="JX10" s="53"/>
      <c r="JY10" s="53">
        <f>JX13</f>
        <v>70368</v>
      </c>
      <c r="JZ10" s="53"/>
      <c r="KA10" s="53">
        <f>JZ13</f>
        <v>42865</v>
      </c>
      <c r="KB10" s="53"/>
      <c r="KC10" s="53">
        <f>KB13</f>
        <v>46592</v>
      </c>
      <c r="KD10" s="53"/>
      <c r="KE10" s="53">
        <f>KD13</f>
        <v>95680</v>
      </c>
      <c r="KF10" s="53"/>
      <c r="KG10" s="53">
        <f>KF13</f>
        <v>46720</v>
      </c>
      <c r="KH10" s="53"/>
      <c r="KI10" s="53">
        <f>KH13</f>
        <v>50783</v>
      </c>
      <c r="KJ10" s="53"/>
      <c r="KK10" s="53">
        <f>KJ13</f>
        <v>104286</v>
      </c>
      <c r="KL10" s="53"/>
      <c r="KM10" s="53"/>
      <c r="KN10" s="53">
        <f>KM13</f>
        <v>43261</v>
      </c>
      <c r="KO10" s="53"/>
      <c r="KP10" s="53">
        <f>KO13</f>
        <v>54316</v>
      </c>
      <c r="KQ10" s="53"/>
      <c r="KR10" s="53">
        <f>KQ13</f>
        <v>58075</v>
      </c>
      <c r="KS10" s="53"/>
      <c r="KT10" s="53">
        <f>KS13</f>
        <v>1229</v>
      </c>
      <c r="KU10" s="53"/>
      <c r="KV10" s="53">
        <f>KU13</f>
        <v>5014</v>
      </c>
      <c r="KW10" s="53"/>
      <c r="KX10" s="53">
        <f>KW13</f>
        <v>52576</v>
      </c>
      <c r="KY10" s="53"/>
      <c r="KZ10" s="53">
        <f>KY13</f>
        <v>65289</v>
      </c>
      <c r="LA10" s="53"/>
      <c r="LB10" s="53">
        <f>LA13</f>
        <v>69611</v>
      </c>
      <c r="LC10" s="53"/>
      <c r="LD10" s="53"/>
      <c r="LE10" s="53"/>
      <c r="LF10" s="53"/>
      <c r="LG10" s="53">
        <f>LF14</f>
        <v>798</v>
      </c>
      <c r="LH10" s="53"/>
      <c r="LI10" s="53">
        <f>LH14</f>
        <v>21456</v>
      </c>
      <c r="LJ10" s="53"/>
      <c r="LK10" s="53">
        <f>LJ14</f>
        <v>451</v>
      </c>
      <c r="LL10" s="53"/>
      <c r="LM10" s="57"/>
      <c r="LN10" s="57">
        <f>LM14</f>
        <v>1030</v>
      </c>
      <c r="LO10" s="57"/>
      <c r="LP10" s="57">
        <f>LO14</f>
        <v>74</v>
      </c>
      <c r="LQ10" s="57"/>
      <c r="LR10" s="54"/>
      <c r="LS10" s="58">
        <f>LR14</f>
        <v>2147.1</v>
      </c>
      <c r="LT10" s="58"/>
      <c r="LU10" s="58">
        <f>LT14</f>
        <v>2967.18</v>
      </c>
      <c r="LV10" s="54"/>
      <c r="LW10" s="58">
        <f>LV14</f>
        <v>3459.84</v>
      </c>
      <c r="LX10" s="53"/>
      <c r="LY10" s="58">
        <f>LX14</f>
        <v>2147.1</v>
      </c>
      <c r="LZ10" s="58"/>
      <c r="MA10" s="58">
        <f>LZ14</f>
        <v>2967.18</v>
      </c>
      <c r="MB10" s="54"/>
      <c r="MC10" s="53">
        <v>3459.8</v>
      </c>
      <c r="MD10" s="54"/>
      <c r="ME10" s="54"/>
      <c r="MF10" s="54"/>
    </row>
    <row r="11" spans="1:349">
      <c r="B11" s="59" t="s">
        <v>183</v>
      </c>
      <c r="C11" s="60">
        <f t="shared" ref="C11:BN11" si="11">SUM(C15:C42)</f>
        <v>31483</v>
      </c>
      <c r="D11" s="60">
        <f t="shared" ca="1" si="11"/>
        <v>1114907903</v>
      </c>
      <c r="E11" s="60">
        <f t="shared" si="11"/>
        <v>1483</v>
      </c>
      <c r="F11" s="60">
        <f t="shared" ca="1" si="11"/>
        <v>54537682</v>
      </c>
      <c r="G11" s="60">
        <f t="shared" si="11"/>
        <v>828.33333333333326</v>
      </c>
      <c r="H11" s="60">
        <f t="shared" ca="1" si="11"/>
        <v>941910849</v>
      </c>
      <c r="I11" s="60">
        <f t="shared" si="11"/>
        <v>35140</v>
      </c>
      <c r="J11" s="60">
        <f t="shared" ca="1" si="11"/>
        <v>1541319144</v>
      </c>
      <c r="K11" s="60">
        <f t="shared" si="11"/>
        <v>1915</v>
      </c>
      <c r="L11" s="60">
        <f t="shared" ca="1" si="11"/>
        <v>88794286</v>
      </c>
      <c r="M11" s="60">
        <f t="shared" si="11"/>
        <v>1173</v>
      </c>
      <c r="N11" s="60">
        <f t="shared" ca="1" si="11"/>
        <v>1669457865</v>
      </c>
      <c r="O11" s="60">
        <f t="shared" si="11"/>
        <v>2750</v>
      </c>
      <c r="P11" s="60">
        <f t="shared" ca="1" si="11"/>
        <v>123409000</v>
      </c>
      <c r="Q11" s="60">
        <f t="shared" si="11"/>
        <v>166</v>
      </c>
      <c r="R11" s="60">
        <f t="shared" ca="1" si="11"/>
        <v>8620029</v>
      </c>
      <c r="S11" s="60">
        <f t="shared" si="11"/>
        <v>186.66666666666669</v>
      </c>
      <c r="T11" s="60">
        <f t="shared" ca="1" si="11"/>
        <v>291931485</v>
      </c>
      <c r="U11" s="60">
        <f t="shared" si="11"/>
        <v>5260</v>
      </c>
      <c r="V11" s="60">
        <f t="shared" ca="1" si="11"/>
        <v>64038600</v>
      </c>
      <c r="W11" s="60">
        <f t="shared" si="11"/>
        <v>0</v>
      </c>
      <c r="X11" s="60">
        <f t="shared" ca="1" si="11"/>
        <v>0</v>
      </c>
      <c r="Y11" s="60">
        <f t="shared" si="11"/>
        <v>337</v>
      </c>
      <c r="Z11" s="60">
        <f t="shared" ca="1" si="11"/>
        <v>4240430</v>
      </c>
      <c r="AA11" s="60">
        <f t="shared" si="11"/>
        <v>40</v>
      </c>
      <c r="AB11" s="60">
        <f t="shared" ca="1" si="11"/>
        <v>455600</v>
      </c>
      <c r="AC11" s="60">
        <f t="shared" si="11"/>
        <v>198</v>
      </c>
      <c r="AD11" s="60">
        <f t="shared" ca="1" si="11"/>
        <v>76486076</v>
      </c>
      <c r="AE11" s="60">
        <f t="shared" si="11"/>
        <v>10</v>
      </c>
      <c r="AF11" s="60">
        <f t="shared" ca="1" si="11"/>
        <v>3817759</v>
      </c>
      <c r="AG11" s="60">
        <f t="shared" si="11"/>
        <v>31914</v>
      </c>
      <c r="AH11" s="60">
        <f t="shared" ca="1" si="11"/>
        <v>32189553</v>
      </c>
      <c r="AI11" s="60">
        <f t="shared" si="11"/>
        <v>631</v>
      </c>
      <c r="AJ11" s="60">
        <f t="shared" ca="1" si="11"/>
        <v>683032</v>
      </c>
      <c r="AK11" s="60">
        <f t="shared" si="11"/>
        <v>182</v>
      </c>
      <c r="AL11" s="60">
        <f t="shared" ca="1" si="11"/>
        <v>5993180</v>
      </c>
      <c r="AM11" s="60">
        <f t="shared" si="11"/>
        <v>33522</v>
      </c>
      <c r="AN11" s="60">
        <f t="shared" ca="1" si="11"/>
        <v>136415108</v>
      </c>
      <c r="AO11" s="60">
        <f t="shared" si="11"/>
        <v>659</v>
      </c>
      <c r="AP11" s="60">
        <f t="shared" ca="1" si="11"/>
        <v>2848809</v>
      </c>
      <c r="AQ11" s="60">
        <f t="shared" si="11"/>
        <v>283</v>
      </c>
      <c r="AR11" s="60">
        <f t="shared" ca="1" si="11"/>
        <v>40121798</v>
      </c>
      <c r="AS11" s="60">
        <f t="shared" si="11"/>
        <v>2419</v>
      </c>
      <c r="AT11" s="60">
        <f t="shared" ca="1" si="11"/>
        <v>18730317</v>
      </c>
      <c r="AU11" s="60">
        <f t="shared" si="11"/>
        <v>27</v>
      </c>
      <c r="AV11" s="60">
        <f t="shared" ca="1" si="11"/>
        <v>294057</v>
      </c>
      <c r="AW11" s="60">
        <f t="shared" si="11"/>
        <v>19</v>
      </c>
      <c r="AX11" s="60">
        <f t="shared" ca="1" si="11"/>
        <v>5235116</v>
      </c>
      <c r="AY11" s="60">
        <f t="shared" ca="1" si="11"/>
        <v>6226437678</v>
      </c>
      <c r="AZ11" s="60">
        <f t="shared" si="11"/>
        <v>6767</v>
      </c>
      <c r="BA11" s="60">
        <f t="shared" ca="1" si="11"/>
        <v>307149362</v>
      </c>
      <c r="BB11" s="60">
        <f t="shared" si="11"/>
        <v>0</v>
      </c>
      <c r="BC11" s="60">
        <f t="shared" ca="1" si="11"/>
        <v>0</v>
      </c>
      <c r="BD11" s="60">
        <f t="shared" si="11"/>
        <v>13</v>
      </c>
      <c r="BE11" s="60">
        <f t="shared" ca="1" si="11"/>
        <v>17227366</v>
      </c>
      <c r="BF11" s="60">
        <f t="shared" si="11"/>
        <v>11907</v>
      </c>
      <c r="BG11" s="60">
        <f t="shared" ca="1" si="11"/>
        <v>665109410</v>
      </c>
      <c r="BH11" s="60">
        <f t="shared" si="11"/>
        <v>23</v>
      </c>
      <c r="BI11" s="60">
        <f t="shared" ca="1" si="11"/>
        <v>1234617</v>
      </c>
      <c r="BJ11" s="60">
        <f t="shared" si="11"/>
        <v>57.333333333333329</v>
      </c>
      <c r="BK11" s="60">
        <f t="shared" ca="1" si="11"/>
        <v>95929344</v>
      </c>
      <c r="BL11" s="60">
        <f t="shared" si="11"/>
        <v>5889</v>
      </c>
      <c r="BM11" s="60">
        <f t="shared" ca="1" si="11"/>
        <v>349692811</v>
      </c>
      <c r="BN11" s="60">
        <f t="shared" si="11"/>
        <v>208</v>
      </c>
      <c r="BO11" s="60">
        <f t="shared" ref="BO11:DZ11" ca="1" si="12">SUM(BO15:BO42)</f>
        <v>11920480</v>
      </c>
      <c r="BP11" s="60">
        <f t="shared" si="12"/>
        <v>80</v>
      </c>
      <c r="BQ11" s="60">
        <f t="shared" ca="1" si="12"/>
        <v>140820868</v>
      </c>
      <c r="BR11" s="60">
        <f t="shared" si="12"/>
        <v>1159</v>
      </c>
      <c r="BS11" s="60">
        <f t="shared" ca="1" si="12"/>
        <v>17014610</v>
      </c>
      <c r="BT11" s="60">
        <f t="shared" si="12"/>
        <v>0</v>
      </c>
      <c r="BU11" s="60">
        <f t="shared" si="12"/>
        <v>0</v>
      </c>
      <c r="BV11" s="60">
        <f t="shared" si="12"/>
        <v>3</v>
      </c>
      <c r="BW11" s="60">
        <f t="shared" ca="1" si="12"/>
        <v>1279494</v>
      </c>
      <c r="BX11" s="60">
        <f t="shared" si="12"/>
        <v>85</v>
      </c>
      <c r="BY11" s="60">
        <f t="shared" ca="1" si="12"/>
        <v>1113330</v>
      </c>
      <c r="BZ11" s="60">
        <f t="shared" si="12"/>
        <v>23</v>
      </c>
      <c r="CA11" s="60">
        <f t="shared" ca="1" si="12"/>
        <v>301254</v>
      </c>
      <c r="CB11" s="60">
        <f t="shared" si="12"/>
        <v>8</v>
      </c>
      <c r="CC11" s="60">
        <f t="shared" ca="1" si="12"/>
        <v>3411984</v>
      </c>
      <c r="CD11" s="60">
        <f t="shared" si="12"/>
        <v>0</v>
      </c>
      <c r="CE11" s="60">
        <f t="shared" si="12"/>
        <v>0</v>
      </c>
      <c r="CF11" s="60">
        <f t="shared" si="12"/>
        <v>0</v>
      </c>
      <c r="CG11" s="60">
        <f t="shared" si="12"/>
        <v>0</v>
      </c>
      <c r="CH11" s="60">
        <f t="shared" si="12"/>
        <v>6798</v>
      </c>
      <c r="CI11" s="60">
        <f t="shared" ca="1" si="12"/>
        <v>8297646</v>
      </c>
      <c r="CJ11" s="60">
        <f t="shared" si="12"/>
        <v>0</v>
      </c>
      <c r="CK11" s="60">
        <f t="shared" si="12"/>
        <v>0</v>
      </c>
      <c r="CL11" s="60">
        <f t="shared" si="12"/>
        <v>2</v>
      </c>
      <c r="CM11" s="60">
        <f t="shared" ca="1" si="12"/>
        <v>71140</v>
      </c>
      <c r="CN11" s="60">
        <f t="shared" si="12"/>
        <v>10506</v>
      </c>
      <c r="CO11" s="60">
        <f t="shared" ca="1" si="12"/>
        <v>52546428</v>
      </c>
      <c r="CP11" s="60">
        <f t="shared" si="12"/>
        <v>0</v>
      </c>
      <c r="CQ11" s="60">
        <f t="shared" ca="1" si="12"/>
        <v>0</v>
      </c>
      <c r="CR11" s="60">
        <f t="shared" si="12"/>
        <v>20</v>
      </c>
      <c r="CS11" s="60">
        <f t="shared" ca="1" si="12"/>
        <v>2901900</v>
      </c>
      <c r="CT11" s="60">
        <f t="shared" si="12"/>
        <v>4683</v>
      </c>
      <c r="CU11" s="60">
        <f t="shared" ca="1" si="12"/>
        <v>47257569</v>
      </c>
      <c r="CV11" s="60">
        <f t="shared" si="12"/>
        <v>50</v>
      </c>
      <c r="CW11" s="60">
        <f t="shared" ca="1" si="12"/>
        <v>483950</v>
      </c>
      <c r="CX11" s="60">
        <f t="shared" si="12"/>
        <v>3</v>
      </c>
      <c r="CY11" s="60">
        <f t="shared" ca="1" si="12"/>
        <v>869802</v>
      </c>
      <c r="CZ11" s="60">
        <f t="shared" ca="1" si="12"/>
        <v>1724633365</v>
      </c>
      <c r="DA11" s="60">
        <f t="shared" si="12"/>
        <v>2</v>
      </c>
      <c r="DB11" s="60">
        <f t="shared" ca="1" si="12"/>
        <v>333380</v>
      </c>
      <c r="DC11" s="60">
        <f t="shared" si="12"/>
        <v>0</v>
      </c>
      <c r="DD11" s="60">
        <f t="shared" si="12"/>
        <v>0</v>
      </c>
      <c r="DE11" s="60">
        <f t="shared" si="12"/>
        <v>0</v>
      </c>
      <c r="DF11" s="60">
        <f t="shared" si="12"/>
        <v>0</v>
      </c>
      <c r="DG11" s="60">
        <f t="shared" si="12"/>
        <v>1</v>
      </c>
      <c r="DH11" s="60">
        <f t="shared" ca="1" si="12"/>
        <v>217944</v>
      </c>
      <c r="DI11" s="60">
        <f t="shared" si="12"/>
        <v>0</v>
      </c>
      <c r="DJ11" s="60">
        <f t="shared" ca="1" si="12"/>
        <v>0</v>
      </c>
      <c r="DK11" s="60">
        <f t="shared" si="12"/>
        <v>0</v>
      </c>
      <c r="DL11" s="60">
        <f t="shared" si="12"/>
        <v>0</v>
      </c>
      <c r="DM11" s="60">
        <f t="shared" si="12"/>
        <v>0</v>
      </c>
      <c r="DN11" s="60">
        <f t="shared" si="12"/>
        <v>0</v>
      </c>
      <c r="DO11" s="60">
        <f t="shared" si="12"/>
        <v>0</v>
      </c>
      <c r="DP11" s="60">
        <f t="shared" si="12"/>
        <v>0</v>
      </c>
      <c r="DQ11" s="60">
        <f t="shared" si="12"/>
        <v>0</v>
      </c>
      <c r="DR11" s="60">
        <f t="shared" si="12"/>
        <v>0</v>
      </c>
      <c r="DS11" s="60">
        <f t="shared" si="12"/>
        <v>2</v>
      </c>
      <c r="DT11" s="60">
        <f t="shared" ca="1" si="12"/>
        <v>56950</v>
      </c>
      <c r="DU11" s="60">
        <f t="shared" si="12"/>
        <v>0</v>
      </c>
      <c r="DV11" s="60">
        <f t="shared" si="12"/>
        <v>0</v>
      </c>
      <c r="DW11" s="60">
        <f t="shared" si="12"/>
        <v>0</v>
      </c>
      <c r="DX11" s="60">
        <f t="shared" si="12"/>
        <v>0</v>
      </c>
      <c r="DY11" s="60">
        <f t="shared" si="12"/>
        <v>0</v>
      </c>
      <c r="DZ11" s="60">
        <f t="shared" ca="1" si="12"/>
        <v>0</v>
      </c>
      <c r="EA11" s="60">
        <f t="shared" ref="EA11:GL11" si="13">SUM(EA15:EA42)</f>
        <v>0</v>
      </c>
      <c r="EB11" s="60">
        <f t="shared" si="13"/>
        <v>0</v>
      </c>
      <c r="EC11" s="60">
        <f t="shared" si="13"/>
        <v>0</v>
      </c>
      <c r="ED11" s="60">
        <f t="shared" ca="1" si="13"/>
        <v>0</v>
      </c>
      <c r="EE11" s="60">
        <f t="shared" ca="1" si="13"/>
        <v>608274</v>
      </c>
      <c r="EF11" s="60">
        <f t="shared" si="13"/>
        <v>18</v>
      </c>
      <c r="EG11" s="60">
        <f t="shared" ca="1" si="13"/>
        <v>2205199</v>
      </c>
      <c r="EH11" s="60">
        <f t="shared" si="13"/>
        <v>0</v>
      </c>
      <c r="EI11" s="60">
        <f t="shared" si="13"/>
        <v>0</v>
      </c>
      <c r="EJ11" s="60">
        <f t="shared" si="13"/>
        <v>0</v>
      </c>
      <c r="EK11" s="60">
        <f t="shared" si="13"/>
        <v>0</v>
      </c>
      <c r="EL11" s="60">
        <f t="shared" si="13"/>
        <v>18</v>
      </c>
      <c r="EM11" s="60">
        <f t="shared" ca="1" si="13"/>
        <v>2657971</v>
      </c>
      <c r="EN11" s="60">
        <f t="shared" si="13"/>
        <v>0</v>
      </c>
      <c r="EO11" s="60">
        <f t="shared" si="13"/>
        <v>0</v>
      </c>
      <c r="EP11" s="60">
        <f t="shared" si="13"/>
        <v>0</v>
      </c>
      <c r="EQ11" s="60">
        <f t="shared" si="13"/>
        <v>0</v>
      </c>
      <c r="ER11" s="60">
        <f t="shared" si="13"/>
        <v>0</v>
      </c>
      <c r="ES11" s="60">
        <f t="shared" si="13"/>
        <v>0</v>
      </c>
      <c r="ET11" s="60">
        <f t="shared" si="13"/>
        <v>0</v>
      </c>
      <c r="EU11" s="60">
        <f t="shared" si="13"/>
        <v>0</v>
      </c>
      <c r="EV11" s="60">
        <f t="shared" si="13"/>
        <v>0</v>
      </c>
      <c r="EW11" s="60">
        <f t="shared" si="13"/>
        <v>0</v>
      </c>
      <c r="EX11" s="60">
        <f t="shared" si="13"/>
        <v>10</v>
      </c>
      <c r="EY11" s="60">
        <f t="shared" ca="1" si="13"/>
        <v>368490</v>
      </c>
      <c r="EZ11" s="60">
        <f t="shared" si="13"/>
        <v>0</v>
      </c>
      <c r="FA11" s="60">
        <f t="shared" si="13"/>
        <v>0</v>
      </c>
      <c r="FB11" s="60">
        <f t="shared" si="13"/>
        <v>0</v>
      </c>
      <c r="FC11" s="60">
        <f t="shared" si="13"/>
        <v>0</v>
      </c>
      <c r="FD11" s="60">
        <f t="shared" si="13"/>
        <v>0</v>
      </c>
      <c r="FE11" s="60">
        <f t="shared" ca="1" si="13"/>
        <v>0</v>
      </c>
      <c r="FF11" s="60">
        <f t="shared" si="13"/>
        <v>0</v>
      </c>
      <c r="FG11" s="60">
        <f t="shared" ca="1" si="13"/>
        <v>0</v>
      </c>
      <c r="FH11" s="60">
        <f t="shared" si="13"/>
        <v>0</v>
      </c>
      <c r="FI11" s="60">
        <f t="shared" ca="1" si="13"/>
        <v>0</v>
      </c>
      <c r="FJ11" s="60">
        <f t="shared" ca="1" si="13"/>
        <v>5231660</v>
      </c>
      <c r="FK11" s="60">
        <f t="shared" si="13"/>
        <v>1539</v>
      </c>
      <c r="FL11" s="60">
        <f t="shared" ca="1" si="13"/>
        <v>135452087</v>
      </c>
      <c r="FM11" s="60">
        <f t="shared" si="13"/>
        <v>2</v>
      </c>
      <c r="FN11" s="60">
        <f t="shared" ca="1" si="13"/>
        <v>167146</v>
      </c>
      <c r="FO11" s="60">
        <f t="shared" si="13"/>
        <v>37.833333333333336</v>
      </c>
      <c r="FP11" s="60">
        <f t="shared" ca="1" si="13"/>
        <v>56820451.166666672</v>
      </c>
      <c r="FQ11" s="60">
        <f t="shared" si="13"/>
        <v>1088</v>
      </c>
      <c r="FR11" s="60">
        <f t="shared" ca="1" si="13"/>
        <v>122742110</v>
      </c>
      <c r="FS11" s="60">
        <f t="shared" si="13"/>
        <v>2</v>
      </c>
      <c r="FT11" s="60">
        <f t="shared" ca="1" si="13"/>
        <v>209858</v>
      </c>
      <c r="FU11" s="60">
        <f t="shared" si="13"/>
        <v>34.396666666666668</v>
      </c>
      <c r="FV11" s="60">
        <f t="shared" ca="1" si="13"/>
        <v>65266913.823333338</v>
      </c>
      <c r="FW11" s="60">
        <f t="shared" si="13"/>
        <v>12</v>
      </c>
      <c r="FX11" s="60">
        <f t="shared" ca="1" si="13"/>
        <v>1346280</v>
      </c>
      <c r="FY11" s="60">
        <f t="shared" si="13"/>
        <v>0</v>
      </c>
      <c r="FZ11" s="60">
        <f t="shared" si="13"/>
        <v>0</v>
      </c>
      <c r="GA11" s="60">
        <f t="shared" si="13"/>
        <v>3.081</v>
      </c>
      <c r="GB11" s="60">
        <f t="shared" ca="1" si="13"/>
        <v>6804361.5370000005</v>
      </c>
      <c r="GC11" s="60">
        <f t="shared" si="13"/>
        <v>1056</v>
      </c>
      <c r="GD11" s="60">
        <f t="shared" ca="1" si="13"/>
        <v>32472938</v>
      </c>
      <c r="GE11" s="60">
        <f t="shared" si="13"/>
        <v>0</v>
      </c>
      <c r="GF11" s="60">
        <f t="shared" si="13"/>
        <v>0</v>
      </c>
      <c r="GG11" s="60">
        <f t="shared" si="13"/>
        <v>0</v>
      </c>
      <c r="GH11" s="60">
        <f t="shared" ca="1" si="13"/>
        <v>0</v>
      </c>
      <c r="GI11" s="60">
        <f t="shared" si="13"/>
        <v>632</v>
      </c>
      <c r="GJ11" s="60">
        <f t="shared" ca="1" si="13"/>
        <v>19696122</v>
      </c>
      <c r="GK11" s="60">
        <f t="shared" si="13"/>
        <v>0</v>
      </c>
      <c r="GL11" s="60">
        <f t="shared" si="13"/>
        <v>0</v>
      </c>
      <c r="GM11" s="60">
        <f t="shared" ref="GM11:IX11" si="14">SUM(GM15:GM42)</f>
        <v>0</v>
      </c>
      <c r="GN11" s="60">
        <f t="shared" ca="1" si="14"/>
        <v>0</v>
      </c>
      <c r="GO11" s="60">
        <f t="shared" ca="1" si="14"/>
        <v>440978267.52700001</v>
      </c>
      <c r="GP11" s="60">
        <f t="shared" ca="1" si="14"/>
        <v>446818201.52700001</v>
      </c>
      <c r="GQ11" s="60">
        <f t="shared" si="14"/>
        <v>19</v>
      </c>
      <c r="GR11" s="60">
        <f t="shared" ca="1" si="14"/>
        <v>16575923</v>
      </c>
      <c r="GS11" s="60">
        <f t="shared" si="14"/>
        <v>25</v>
      </c>
      <c r="GT11" s="60">
        <f t="shared" ca="1" si="14"/>
        <v>27373450</v>
      </c>
      <c r="GU11" s="60">
        <f t="shared" si="14"/>
        <v>4</v>
      </c>
      <c r="GV11" s="60">
        <f t="shared" ca="1" si="14"/>
        <v>4682380</v>
      </c>
      <c r="GW11" s="60">
        <f t="shared" ca="1" si="14"/>
        <v>48631753</v>
      </c>
      <c r="GX11" s="61">
        <f t="shared" si="14"/>
        <v>68</v>
      </c>
      <c r="GY11" s="61">
        <f t="shared" ca="1" si="14"/>
        <v>5009577</v>
      </c>
      <c r="GZ11" s="61">
        <f t="shared" si="14"/>
        <v>35</v>
      </c>
      <c r="HA11" s="61">
        <f t="shared" ca="1" si="14"/>
        <v>2295897</v>
      </c>
      <c r="HB11" s="61">
        <f t="shared" si="14"/>
        <v>68</v>
      </c>
      <c r="HC11" s="61">
        <f t="shared" ca="1" si="14"/>
        <v>5509212</v>
      </c>
      <c r="HD11" s="61">
        <f t="shared" si="14"/>
        <v>83</v>
      </c>
      <c r="HE11" s="61">
        <f t="shared" ca="1" si="14"/>
        <v>5420662</v>
      </c>
      <c r="HF11" s="61">
        <f t="shared" si="14"/>
        <v>28</v>
      </c>
      <c r="HG11" s="61">
        <f t="shared" ca="1" si="14"/>
        <v>1663592</v>
      </c>
      <c r="HH11" s="61">
        <f t="shared" si="14"/>
        <v>94</v>
      </c>
      <c r="HI11" s="61">
        <f t="shared" ca="1" si="14"/>
        <v>7112162</v>
      </c>
      <c r="HJ11" s="61">
        <f t="shared" si="14"/>
        <v>17</v>
      </c>
      <c r="HK11" s="61">
        <f t="shared" ca="1" si="14"/>
        <v>1350660</v>
      </c>
      <c r="HL11" s="61">
        <f t="shared" si="14"/>
        <v>1</v>
      </c>
      <c r="HM11" s="61">
        <f t="shared" ca="1" si="14"/>
        <v>73125</v>
      </c>
      <c r="HN11" s="61">
        <f t="shared" si="14"/>
        <v>11</v>
      </c>
      <c r="HO11" s="61">
        <f t="shared" ca="1" si="14"/>
        <v>1005466</v>
      </c>
      <c r="HP11" s="61">
        <f t="shared" ca="1" si="14"/>
        <v>29440353</v>
      </c>
      <c r="HQ11" s="61">
        <f t="shared" si="14"/>
        <v>69</v>
      </c>
      <c r="HR11" s="61">
        <f t="shared" ca="1" si="14"/>
        <v>110359</v>
      </c>
      <c r="HS11" s="61">
        <f t="shared" si="14"/>
        <v>0</v>
      </c>
      <c r="HT11" s="61">
        <f t="shared" si="14"/>
        <v>0</v>
      </c>
      <c r="HU11" s="61">
        <f t="shared" si="14"/>
        <v>13</v>
      </c>
      <c r="HV11" s="61">
        <f t="shared" ca="1" si="14"/>
        <v>26604</v>
      </c>
      <c r="HW11" s="61">
        <f t="shared" si="14"/>
        <v>79</v>
      </c>
      <c r="HX11" s="61">
        <f t="shared" ca="1" si="14"/>
        <v>195452</v>
      </c>
      <c r="HY11" s="61">
        <f t="shared" si="14"/>
        <v>1</v>
      </c>
      <c r="HZ11" s="61">
        <f t="shared" ca="1" si="14"/>
        <v>2420</v>
      </c>
      <c r="IA11" s="61">
        <f t="shared" si="14"/>
        <v>8</v>
      </c>
      <c r="IB11" s="61">
        <f t="shared" ca="1" si="14"/>
        <v>25090</v>
      </c>
      <c r="IC11" s="61">
        <f t="shared" si="14"/>
        <v>33</v>
      </c>
      <c r="ID11" s="61">
        <f t="shared" ca="1" si="14"/>
        <v>100428</v>
      </c>
      <c r="IE11" s="61">
        <f>SUM(IE15:IE42)</f>
        <v>1</v>
      </c>
      <c r="IF11" s="61">
        <f t="shared" ca="1" si="14"/>
        <v>2990</v>
      </c>
      <c r="IG11" s="61">
        <f t="shared" si="14"/>
        <v>0</v>
      </c>
      <c r="IH11" s="61">
        <f t="shared" ca="1" si="14"/>
        <v>0</v>
      </c>
      <c r="II11" s="61">
        <f ca="1">SUM(II15:II42)</f>
        <v>463343</v>
      </c>
      <c r="IJ11" s="61">
        <f ca="1">SUM(IJ15:IJ42)</f>
        <v>8476424693.5270004</v>
      </c>
      <c r="IK11" s="60">
        <f t="shared" si="14"/>
        <v>142</v>
      </c>
      <c r="IL11" s="60">
        <f t="shared" ca="1" si="14"/>
        <v>5960024</v>
      </c>
      <c r="IM11" s="60">
        <f t="shared" si="14"/>
        <v>2</v>
      </c>
      <c r="IN11" s="60">
        <f t="shared" ca="1" si="14"/>
        <v>3542446</v>
      </c>
      <c r="IO11" s="60">
        <f t="shared" si="14"/>
        <v>186</v>
      </c>
      <c r="IP11" s="60">
        <f t="shared" ca="1" si="14"/>
        <v>8346936</v>
      </c>
      <c r="IQ11" s="60">
        <f t="shared" si="14"/>
        <v>0</v>
      </c>
      <c r="IR11" s="60">
        <f t="shared" si="14"/>
        <v>0</v>
      </c>
      <c r="IS11" s="60">
        <f t="shared" si="14"/>
        <v>2</v>
      </c>
      <c r="IT11" s="60">
        <f t="shared" ca="1" si="14"/>
        <v>3787218</v>
      </c>
      <c r="IU11" s="60">
        <f t="shared" si="14"/>
        <v>50</v>
      </c>
      <c r="IV11" s="60">
        <f t="shared" ca="1" si="14"/>
        <v>193750</v>
      </c>
      <c r="IW11" s="60">
        <f t="shared" si="14"/>
        <v>105</v>
      </c>
      <c r="IX11" s="60">
        <f t="shared" ca="1" si="14"/>
        <v>813015</v>
      </c>
      <c r="IY11" s="60">
        <f t="shared" ref="IY11:LR11" si="15">SUM(IY15:IY42)</f>
        <v>255</v>
      </c>
      <c r="IZ11" s="60">
        <f t="shared" ca="1" si="15"/>
        <v>6781725</v>
      </c>
      <c r="JA11" s="60">
        <f t="shared" si="15"/>
        <v>7</v>
      </c>
      <c r="JB11" s="60">
        <f t="shared" ca="1" si="15"/>
        <v>242770</v>
      </c>
      <c r="JC11" s="60">
        <f t="shared" si="15"/>
        <v>13</v>
      </c>
      <c r="JD11" s="60">
        <f t="shared" ca="1" si="15"/>
        <v>17284319</v>
      </c>
      <c r="JE11" s="60">
        <f t="shared" si="15"/>
        <v>398</v>
      </c>
      <c r="JF11" s="60">
        <f t="shared" ca="1" si="15"/>
        <v>10200418</v>
      </c>
      <c r="JG11" s="60">
        <f t="shared" si="15"/>
        <v>28</v>
      </c>
      <c r="JH11" s="60">
        <f t="shared" ca="1" si="15"/>
        <v>768788</v>
      </c>
      <c r="JI11" s="60">
        <f t="shared" si="15"/>
        <v>11</v>
      </c>
      <c r="JJ11" s="60">
        <f t="shared" ca="1" si="15"/>
        <v>13952059</v>
      </c>
      <c r="JK11" s="60">
        <f t="shared" si="15"/>
        <v>72</v>
      </c>
      <c r="JL11" s="60">
        <f t="shared" ca="1" si="15"/>
        <v>3234744</v>
      </c>
      <c r="JM11" s="60">
        <f t="shared" si="15"/>
        <v>0</v>
      </c>
      <c r="JN11" s="60">
        <f t="shared" ca="1" si="15"/>
        <v>0</v>
      </c>
      <c r="JO11" s="60">
        <f t="shared" si="15"/>
        <v>72</v>
      </c>
      <c r="JP11" s="60">
        <f t="shared" ca="1" si="15"/>
        <v>3234744</v>
      </c>
      <c r="JQ11" s="60"/>
      <c r="JR11" s="60"/>
      <c r="JS11" s="60">
        <f t="shared" si="15"/>
        <v>5</v>
      </c>
      <c r="JT11" s="60">
        <f t="shared" ca="1" si="15"/>
        <v>5242331</v>
      </c>
      <c r="JU11" s="60">
        <f t="shared" ca="1" si="15"/>
        <v>83585287</v>
      </c>
      <c r="JV11" s="60">
        <f t="shared" si="15"/>
        <v>0</v>
      </c>
      <c r="JW11" s="60">
        <f t="shared" ca="1" si="15"/>
        <v>0</v>
      </c>
      <c r="JX11" s="60">
        <f t="shared" si="15"/>
        <v>1</v>
      </c>
      <c r="JY11" s="60">
        <f t="shared" ca="1" si="15"/>
        <v>54375</v>
      </c>
      <c r="JZ11" s="60">
        <f t="shared" si="15"/>
        <v>25</v>
      </c>
      <c r="KA11" s="60">
        <f t="shared" ca="1" si="15"/>
        <v>828075</v>
      </c>
      <c r="KB11" s="60">
        <f t="shared" si="15"/>
        <v>3</v>
      </c>
      <c r="KC11" s="60"/>
      <c r="KD11" s="60">
        <f t="shared" si="15"/>
        <v>68</v>
      </c>
      <c r="KE11" s="60">
        <f t="shared" ca="1" si="15"/>
        <v>5158050</v>
      </c>
      <c r="KF11" s="60">
        <f t="shared" si="15"/>
        <v>258</v>
      </c>
      <c r="KG11" s="60">
        <f t="shared" ca="1" si="15"/>
        <v>9314316</v>
      </c>
      <c r="KH11" s="60">
        <f t="shared" si="15"/>
        <v>67</v>
      </c>
      <c r="KI11" s="60"/>
      <c r="KJ11" s="60">
        <f t="shared" si="15"/>
        <v>288</v>
      </c>
      <c r="KK11" s="60">
        <f t="shared" ca="1" si="15"/>
        <v>23421789</v>
      </c>
      <c r="KL11" s="60">
        <f t="shared" ca="1" si="15"/>
        <v>41513761</v>
      </c>
      <c r="KM11" s="60">
        <f t="shared" si="15"/>
        <v>134</v>
      </c>
      <c r="KN11" s="60">
        <f t="shared" ca="1" si="15"/>
        <v>4479486</v>
      </c>
      <c r="KO11" s="60">
        <f t="shared" si="15"/>
        <v>156</v>
      </c>
      <c r="KP11" s="60">
        <f t="shared" ca="1" si="15"/>
        <v>6547632</v>
      </c>
      <c r="KQ11" s="60">
        <f t="shared" si="15"/>
        <v>45</v>
      </c>
      <c r="KR11" s="60">
        <f t="shared" ca="1" si="15"/>
        <v>2019420</v>
      </c>
      <c r="KS11" s="60">
        <f t="shared" si="15"/>
        <v>76</v>
      </c>
      <c r="KT11" s="60">
        <f t="shared" ca="1" si="15"/>
        <v>72200</v>
      </c>
      <c r="KU11" s="60">
        <f t="shared" si="15"/>
        <v>80</v>
      </c>
      <c r="KV11" s="60">
        <f t="shared" ca="1" si="15"/>
        <v>310000</v>
      </c>
      <c r="KW11" s="60">
        <f t="shared" si="15"/>
        <v>73</v>
      </c>
      <c r="KX11" s="60">
        <f t="shared" ca="1" si="15"/>
        <v>2965771</v>
      </c>
      <c r="KY11" s="60">
        <f t="shared" si="15"/>
        <v>114</v>
      </c>
      <c r="KZ11" s="60">
        <f t="shared" ca="1" si="15"/>
        <v>5751300</v>
      </c>
      <c r="LA11" s="60">
        <f t="shared" si="15"/>
        <v>45</v>
      </c>
      <c r="LB11" s="60">
        <f t="shared" ca="1" si="15"/>
        <v>2420550</v>
      </c>
      <c r="LC11" s="60">
        <f t="shared" ca="1" si="15"/>
        <v>24566359</v>
      </c>
      <c r="LD11" s="60">
        <f t="shared" si="15"/>
        <v>0</v>
      </c>
      <c r="LE11" s="120">
        <f t="shared" ca="1" si="15"/>
        <v>8626090100.5270004</v>
      </c>
      <c r="LF11" s="60">
        <f t="shared" si="15"/>
        <v>102749</v>
      </c>
      <c r="LG11" s="60">
        <f t="shared" ca="1" si="15"/>
        <v>81993702</v>
      </c>
      <c r="LH11" s="60">
        <f t="shared" si="15"/>
        <v>2494.6443333333336</v>
      </c>
      <c r="LI11" s="60">
        <f t="shared" ca="1" si="15"/>
        <v>53525088.816</v>
      </c>
      <c r="LJ11" s="60">
        <f t="shared" si="15"/>
        <v>640</v>
      </c>
      <c r="LK11" s="60">
        <f t="shared" ca="1" si="15"/>
        <v>288640</v>
      </c>
      <c r="LL11" s="60">
        <f ca="1">SUM(LL15:LL42)</f>
        <v>135807430.81599998</v>
      </c>
      <c r="LM11" s="60">
        <f t="shared" si="15"/>
        <v>2494.6443333333336</v>
      </c>
      <c r="LN11" s="60">
        <f t="shared" ca="1" si="15"/>
        <v>2569483.6633333331</v>
      </c>
      <c r="LO11" s="60">
        <f t="shared" si="15"/>
        <v>103389</v>
      </c>
      <c r="LP11" s="60">
        <f t="shared" ca="1" si="15"/>
        <v>7650786</v>
      </c>
      <c r="LQ11" s="60">
        <f ca="1">SUM(LQ15:LQ42)</f>
        <v>10220269.663333334</v>
      </c>
      <c r="LR11" s="60">
        <f t="shared" si="15"/>
        <v>41755</v>
      </c>
      <c r="LS11" s="60">
        <f t="shared" ref="LS11:ME11" ca="1" si="16">SUM(LS15:LS42)</f>
        <v>89652160.499999985</v>
      </c>
      <c r="LT11" s="60">
        <f t="shared" si="16"/>
        <v>51226</v>
      </c>
      <c r="LU11" s="60">
        <f t="shared" ca="1" si="16"/>
        <v>151996762.67999998</v>
      </c>
      <c r="LV11" s="60">
        <f t="shared" si="16"/>
        <v>10408</v>
      </c>
      <c r="LW11" s="60">
        <f t="shared" ca="1" si="16"/>
        <v>36010014.719999991</v>
      </c>
      <c r="LX11" s="60">
        <f t="shared" si="16"/>
        <v>9597.6666666666679</v>
      </c>
      <c r="LY11" s="60">
        <f t="shared" ca="1" si="16"/>
        <v>20607150.099999998</v>
      </c>
      <c r="LZ11" s="60">
        <f t="shared" si="16"/>
        <v>13081.666666666668</v>
      </c>
      <c r="MA11" s="60">
        <f t="shared" ca="1" si="16"/>
        <v>38815659.699999988</v>
      </c>
      <c r="MB11" s="60">
        <f t="shared" si="16"/>
        <v>2167</v>
      </c>
      <c r="MC11" s="60">
        <f t="shared" ca="1" si="16"/>
        <v>7497386.6000000006</v>
      </c>
      <c r="MD11" s="120">
        <f ca="1">SUM(MD15:MD42)</f>
        <v>344579134.30000007</v>
      </c>
      <c r="ME11" s="60">
        <f t="shared" si="16"/>
        <v>0</v>
      </c>
      <c r="MF11" s="60">
        <f ca="1">SUM(MF15:MF39)</f>
        <v>9116696935.3063335</v>
      </c>
      <c r="MH11" s="121">
        <v>9116697025</v>
      </c>
    </row>
    <row r="12" spans="1:349" hidden="1">
      <c r="A12" s="339" t="s">
        <v>187</v>
      </c>
      <c r="B12" s="340" t="s">
        <v>188</v>
      </c>
      <c r="C12" s="340">
        <v>33429</v>
      </c>
      <c r="D12" s="340" t="s">
        <v>960</v>
      </c>
      <c r="E12" s="340">
        <v>35494</v>
      </c>
      <c r="F12" s="340" t="s">
        <v>961</v>
      </c>
      <c r="G12" s="340">
        <v>1090521</v>
      </c>
      <c r="H12" s="340" t="s">
        <v>960</v>
      </c>
      <c r="I12" s="340">
        <v>41972</v>
      </c>
      <c r="J12" s="340" t="s">
        <v>960</v>
      </c>
      <c r="K12" s="340">
        <v>44779</v>
      </c>
      <c r="L12" s="340" t="s">
        <v>961</v>
      </c>
      <c r="M12" s="340">
        <v>1368672</v>
      </c>
      <c r="N12" s="340" t="s">
        <v>960</v>
      </c>
      <c r="O12" s="340">
        <v>44876</v>
      </c>
      <c r="P12" s="340" t="s">
        <v>960</v>
      </c>
      <c r="Q12" s="340">
        <v>47936</v>
      </c>
      <c r="R12" s="340" t="s">
        <v>961</v>
      </c>
      <c r="S12" s="340">
        <v>1463244</v>
      </c>
      <c r="T12" s="340" t="s">
        <v>960</v>
      </c>
      <c r="U12" s="340">
        <v>11390</v>
      </c>
      <c r="V12" s="340" t="s">
        <v>960</v>
      </c>
      <c r="W12" s="340">
        <v>11390</v>
      </c>
      <c r="X12" s="340" t="s">
        <v>960</v>
      </c>
      <c r="Y12" s="340">
        <v>11390</v>
      </c>
      <c r="Z12" s="340" t="s">
        <v>960</v>
      </c>
      <c r="AA12" s="340">
        <v>11390</v>
      </c>
      <c r="AB12" s="340" t="s">
        <v>961</v>
      </c>
      <c r="AC12" s="340">
        <v>370868</v>
      </c>
      <c r="AD12" s="340" t="s">
        <v>961</v>
      </c>
      <c r="AE12" s="340">
        <v>370868</v>
      </c>
      <c r="AF12" s="340" t="s">
        <v>960</v>
      </c>
      <c r="AG12" s="340">
        <v>950</v>
      </c>
      <c r="AH12" s="340" t="s">
        <v>960</v>
      </c>
      <c r="AI12" s="340">
        <v>1033</v>
      </c>
      <c r="AJ12" s="340" t="s">
        <v>961</v>
      </c>
      <c r="AK12" s="340">
        <v>30930</v>
      </c>
      <c r="AL12" s="340" t="s">
        <v>960</v>
      </c>
      <c r="AM12" s="340">
        <v>3875</v>
      </c>
      <c r="AN12" s="340" t="s">
        <v>960</v>
      </c>
      <c r="AO12" s="340">
        <v>4212</v>
      </c>
      <c r="AP12" s="340" t="s">
        <v>961</v>
      </c>
      <c r="AQ12" s="340">
        <v>126169</v>
      </c>
      <c r="AR12" s="340" t="s">
        <v>960</v>
      </c>
      <c r="AS12" s="340">
        <v>7743</v>
      </c>
      <c r="AT12" s="340" t="s">
        <v>960</v>
      </c>
      <c r="AU12" s="340">
        <v>8416</v>
      </c>
      <c r="AV12" s="340" t="s">
        <v>961</v>
      </c>
      <c r="AW12" s="340">
        <v>252116</v>
      </c>
      <c r="AX12" s="340">
        <f>{0}</f>
        <v>0</v>
      </c>
      <c r="AY12" s="340">
        <f t="shared" ref="AY12:AY40" si="17">SUM(D12,F12,H12,J12,L12,N12,P12,R12,T12,V12,X12,Z12,AB12,AD12,AF12,AH12,AJ12,AL12,AN12,AP12,AR12,AT12,AV12,AX12)</f>
        <v>0</v>
      </c>
      <c r="AZ12" s="340">
        <v>40627</v>
      </c>
      <c r="BA12" s="340" t="s">
        <v>960</v>
      </c>
      <c r="BB12" s="340">
        <v>43001</v>
      </c>
      <c r="BC12" s="340" t="s">
        <v>961</v>
      </c>
      <c r="BD12" s="340">
        <v>1325182</v>
      </c>
      <c r="BE12" s="340" t="s">
        <v>960</v>
      </c>
      <c r="BF12" s="340">
        <v>50450</v>
      </c>
      <c r="BG12" s="340" t="s">
        <v>960</v>
      </c>
      <c r="BH12" s="340">
        <v>53679</v>
      </c>
      <c r="BI12" s="340" t="s">
        <v>961</v>
      </c>
      <c r="BJ12" s="340">
        <v>1645056</v>
      </c>
      <c r="BK12" s="340" t="s">
        <v>960</v>
      </c>
      <c r="BL12" s="340">
        <v>53790</v>
      </c>
      <c r="BM12" s="340" t="s">
        <v>960</v>
      </c>
      <c r="BN12" s="340">
        <v>57310</v>
      </c>
      <c r="BO12" s="340" t="s">
        <v>961</v>
      </c>
      <c r="BP12" s="340">
        <v>1753813</v>
      </c>
      <c r="BQ12" s="340" t="s">
        <v>960</v>
      </c>
      <c r="BR12" s="340">
        <v>13098</v>
      </c>
      <c r="BS12" s="340" t="s">
        <v>960</v>
      </c>
      <c r="BT12" s="340">
        <v>13098</v>
      </c>
      <c r="BU12" s="340" t="s">
        <v>961</v>
      </c>
      <c r="BV12" s="340">
        <v>426498</v>
      </c>
      <c r="BW12" s="340" t="s">
        <v>960</v>
      </c>
      <c r="BX12" s="340">
        <v>13098</v>
      </c>
      <c r="BY12" s="340" t="s">
        <v>960</v>
      </c>
      <c r="BZ12" s="340">
        <v>13098</v>
      </c>
      <c r="CA12" s="340" t="s">
        <v>961</v>
      </c>
      <c r="CB12" s="340">
        <v>426498</v>
      </c>
      <c r="CC12" s="340" t="s">
        <v>960</v>
      </c>
      <c r="CD12" s="340">
        <v>13098</v>
      </c>
      <c r="CE12" s="340" t="s">
        <v>961</v>
      </c>
      <c r="CF12" s="340">
        <v>426498</v>
      </c>
      <c r="CG12" s="340" t="s">
        <v>960</v>
      </c>
      <c r="CH12" s="340">
        <v>1092</v>
      </c>
      <c r="CI12" s="340" t="s">
        <v>960</v>
      </c>
      <c r="CJ12" s="340">
        <v>1187</v>
      </c>
      <c r="CK12" s="340" t="s">
        <v>961</v>
      </c>
      <c r="CL12" s="340">
        <v>35570</v>
      </c>
      <c r="CM12" s="340" t="s">
        <v>960</v>
      </c>
      <c r="CN12" s="340">
        <v>4456</v>
      </c>
      <c r="CO12" s="340" t="s">
        <v>960</v>
      </c>
      <c r="CP12" s="340">
        <v>4844</v>
      </c>
      <c r="CQ12" s="340" t="s">
        <v>961</v>
      </c>
      <c r="CR12" s="340">
        <v>145095</v>
      </c>
      <c r="CS12" s="340" t="s">
        <v>960</v>
      </c>
      <c r="CT12" s="340">
        <v>8904</v>
      </c>
      <c r="CU12" s="340" t="s">
        <v>960</v>
      </c>
      <c r="CV12" s="340">
        <v>9679</v>
      </c>
      <c r="CW12" s="340" t="s">
        <v>961</v>
      </c>
      <c r="CX12" s="340">
        <v>289934</v>
      </c>
      <c r="CY12" s="340"/>
      <c r="CZ12" s="340" t="s">
        <v>960</v>
      </c>
      <c r="DA12" s="340">
        <v>166690</v>
      </c>
      <c r="DB12" s="340" t="s">
        <v>960</v>
      </c>
      <c r="DC12" s="340">
        <v>166690</v>
      </c>
      <c r="DD12" s="340" t="s">
        <v>961</v>
      </c>
      <c r="DE12" s="340">
        <v>1395206</v>
      </c>
      <c r="DF12" s="340" t="s">
        <v>960</v>
      </c>
      <c r="DG12" s="340">
        <v>217944</v>
      </c>
      <c r="DH12" s="340" t="s">
        <v>960</v>
      </c>
      <c r="DI12" s="340">
        <v>217944</v>
      </c>
      <c r="DJ12" s="340" t="s">
        <v>961</v>
      </c>
      <c r="DK12" s="340">
        <v>1728988</v>
      </c>
      <c r="DL12" s="340" t="s">
        <v>960</v>
      </c>
      <c r="DM12" s="340">
        <v>235371</v>
      </c>
      <c r="DN12" s="340" t="s">
        <v>960</v>
      </c>
      <c r="DO12" s="340">
        <v>235371</v>
      </c>
      <c r="DP12" s="340" t="s">
        <v>961</v>
      </c>
      <c r="DQ12" s="340">
        <v>1842473</v>
      </c>
      <c r="DR12" s="340" t="s">
        <v>960</v>
      </c>
      <c r="DS12" s="340">
        <v>28475</v>
      </c>
      <c r="DT12" s="340" t="s">
        <v>960</v>
      </c>
      <c r="DU12" s="340">
        <v>28475</v>
      </c>
      <c r="DV12" s="340" t="s">
        <v>961</v>
      </c>
      <c r="DW12" s="340">
        <v>445042</v>
      </c>
      <c r="DX12" s="340" t="s">
        <v>960</v>
      </c>
      <c r="DY12" s="340">
        <v>28475</v>
      </c>
      <c r="DZ12" s="340" t="s">
        <v>960</v>
      </c>
      <c r="EA12" s="340">
        <v>28475</v>
      </c>
      <c r="EB12" s="340" t="s">
        <v>961</v>
      </c>
      <c r="EC12" s="340">
        <v>445042</v>
      </c>
      <c r="ED12" s="340"/>
      <c r="EE12" s="340" t="s">
        <v>960</v>
      </c>
      <c r="EF12" s="340">
        <v>113258</v>
      </c>
      <c r="EG12" s="340" t="s">
        <v>960</v>
      </c>
      <c r="EH12" s="340">
        <v>113258</v>
      </c>
      <c r="EI12" s="340" t="s">
        <v>961</v>
      </c>
      <c r="EJ12" s="340">
        <v>1395206</v>
      </c>
      <c r="EK12" s="340" t="s">
        <v>960</v>
      </c>
      <c r="EL12" s="340">
        <v>145291</v>
      </c>
      <c r="EM12" s="340" t="s">
        <v>960</v>
      </c>
      <c r="EN12" s="340">
        <v>145291</v>
      </c>
      <c r="EO12" s="340" t="s">
        <v>961</v>
      </c>
      <c r="EP12" s="340">
        <v>1728988</v>
      </c>
      <c r="EQ12" s="340" t="s">
        <v>960</v>
      </c>
      <c r="ER12" s="340">
        <v>156183</v>
      </c>
      <c r="ES12" s="340" t="s">
        <v>960</v>
      </c>
      <c r="ET12" s="340">
        <v>156183</v>
      </c>
      <c r="EU12" s="340" t="s">
        <v>961</v>
      </c>
      <c r="EV12" s="340">
        <v>1842473</v>
      </c>
      <c r="EW12" s="340" t="s">
        <v>960</v>
      </c>
      <c r="EX12" s="340">
        <v>28475</v>
      </c>
      <c r="EY12" s="340" t="s">
        <v>960</v>
      </c>
      <c r="EZ12" s="340">
        <v>28475</v>
      </c>
      <c r="FA12" s="340" t="s">
        <v>961</v>
      </c>
      <c r="FB12" s="340">
        <v>445042</v>
      </c>
      <c r="FC12" s="340" t="s">
        <v>960</v>
      </c>
      <c r="FD12" s="340">
        <v>28475</v>
      </c>
      <c r="FE12" s="340" t="s">
        <v>960</v>
      </c>
      <c r="FF12" s="340">
        <v>28475</v>
      </c>
      <c r="FG12" s="340" t="s">
        <v>961</v>
      </c>
      <c r="FH12" s="340">
        <v>445042</v>
      </c>
      <c r="FI12" s="340"/>
      <c r="FJ12" s="340" t="s">
        <v>960</v>
      </c>
      <c r="FK12" s="341">
        <v>83573</v>
      </c>
      <c r="FL12" s="342" t="s">
        <v>960</v>
      </c>
      <c r="FM12" s="341">
        <v>83573</v>
      </c>
      <c r="FN12" s="342" t="s">
        <v>961</v>
      </c>
      <c r="FO12" s="341">
        <v>1395206</v>
      </c>
      <c r="FP12" s="342" t="s">
        <v>960</v>
      </c>
      <c r="FQ12" s="341">
        <v>104929</v>
      </c>
      <c r="FR12" s="342" t="s">
        <v>960</v>
      </c>
      <c r="FS12" s="341">
        <v>104929</v>
      </c>
      <c r="FT12" s="342" t="s">
        <v>961</v>
      </c>
      <c r="FU12" s="341">
        <v>1728988</v>
      </c>
      <c r="FV12" s="342" t="s">
        <v>960</v>
      </c>
      <c r="FW12" s="341">
        <v>112190</v>
      </c>
      <c r="FX12" s="342" t="s">
        <v>960</v>
      </c>
      <c r="FY12" s="341">
        <v>112190</v>
      </c>
      <c r="FZ12" s="342" t="s">
        <v>961</v>
      </c>
      <c r="GA12" s="341">
        <v>1842473</v>
      </c>
      <c r="GB12" s="342" t="s">
        <v>960</v>
      </c>
      <c r="GC12" s="341">
        <v>28475</v>
      </c>
      <c r="GD12" s="342" t="s">
        <v>960</v>
      </c>
      <c r="GE12" s="341">
        <v>28475</v>
      </c>
      <c r="GF12" s="342" t="s">
        <v>961</v>
      </c>
      <c r="GG12" s="341">
        <v>445042</v>
      </c>
      <c r="GH12" s="342" t="s">
        <v>960</v>
      </c>
      <c r="GI12" s="341">
        <v>28475</v>
      </c>
      <c r="GJ12" s="342" t="s">
        <v>960</v>
      </c>
      <c r="GK12" s="341">
        <v>28475</v>
      </c>
      <c r="GL12" s="342" t="s">
        <v>961</v>
      </c>
      <c r="GM12" s="341">
        <v>445042</v>
      </c>
      <c r="GN12" s="343"/>
      <c r="GO12" s="340">
        <f t="shared" ref="GO12:GO40" si="18">SUM(FL12,FN12,FP12,FR12,FT12,FV12,FX12,FZ12,GB12,GD12,GF12,GH12,GJ12,GL12,GN12)</f>
        <v>0</v>
      </c>
      <c r="GP12" s="340">
        <f t="shared" ref="GP12:GP40" si="19">SUM(EE12,FJ12,GO12)</f>
        <v>0</v>
      </c>
      <c r="GQ12" s="340">
        <v>872417</v>
      </c>
      <c r="GR12" s="340" t="s">
        <v>962</v>
      </c>
      <c r="GS12" s="340">
        <v>1094938</v>
      </c>
      <c r="GT12" s="340" t="s">
        <v>962</v>
      </c>
      <c r="GU12" s="340">
        <v>1170595</v>
      </c>
      <c r="GV12" s="340">
        <f>{0}</f>
        <v>0</v>
      </c>
      <c r="GW12" s="340">
        <f t="shared" ref="GW12:GW40" si="20">SUM(GR12,GT12,GV12)</f>
        <v>0</v>
      </c>
      <c r="GX12" s="341">
        <v>63984</v>
      </c>
      <c r="GY12" s="342" t="s">
        <v>960</v>
      </c>
      <c r="GZ12" s="341">
        <v>63984</v>
      </c>
      <c r="HA12" s="342" t="s">
        <v>960</v>
      </c>
      <c r="HB12" s="341">
        <v>79980</v>
      </c>
      <c r="HC12" s="342" t="s">
        <v>960</v>
      </c>
      <c r="HD12" s="341">
        <v>59414</v>
      </c>
      <c r="HE12" s="342" t="s">
        <v>960</v>
      </c>
      <c r="HF12" s="341">
        <v>59414</v>
      </c>
      <c r="HG12" s="342" t="s">
        <v>960</v>
      </c>
      <c r="HH12" s="341">
        <v>74267</v>
      </c>
      <c r="HI12" s="342" t="s">
        <v>960</v>
      </c>
      <c r="HJ12" s="341">
        <v>73125</v>
      </c>
      <c r="HK12" s="342" t="s">
        <v>960</v>
      </c>
      <c r="HL12" s="341">
        <v>73125</v>
      </c>
      <c r="HM12" s="342" t="s">
        <v>960</v>
      </c>
      <c r="HN12" s="344">
        <v>91406</v>
      </c>
      <c r="HO12" s="340"/>
      <c r="HP12" s="340" t="s">
        <v>960</v>
      </c>
      <c r="HQ12" s="340">
        <v>1566</v>
      </c>
      <c r="HR12" s="340" t="s">
        <v>960</v>
      </c>
      <c r="HS12" s="340">
        <v>1566</v>
      </c>
      <c r="HT12" s="340" t="s">
        <v>960</v>
      </c>
      <c r="HU12" s="340">
        <v>1958</v>
      </c>
      <c r="HV12" s="340" t="s">
        <v>960</v>
      </c>
      <c r="HW12" s="340">
        <v>2420</v>
      </c>
      <c r="HX12" s="340" t="s">
        <v>960</v>
      </c>
      <c r="HY12" s="340">
        <v>2420</v>
      </c>
      <c r="HZ12" s="340" t="s">
        <v>960</v>
      </c>
      <c r="IA12" s="340">
        <v>3025</v>
      </c>
      <c r="IB12" s="340" t="s">
        <v>960</v>
      </c>
      <c r="IC12" s="340">
        <v>2990</v>
      </c>
      <c r="ID12" s="340" t="s">
        <v>960</v>
      </c>
      <c r="IE12" s="340">
        <v>2990</v>
      </c>
      <c r="IF12" s="340" t="s">
        <v>960</v>
      </c>
      <c r="IG12" s="340">
        <v>3737</v>
      </c>
      <c r="IH12" s="340">
        <f>{0}</f>
        <v>0</v>
      </c>
      <c r="II12" s="340">
        <f t="shared" ref="II12:II40" si="21">SUM(HR12,HT12,HV12,HX12,HZ12,IB12,ID12,IF12,IH12)</f>
        <v>0</v>
      </c>
      <c r="IJ12" s="340">
        <f t="shared" ref="IJ12:IJ40" si="22">SUM(AY12,CZ12,GP12,GW12,HP12,II12)</f>
        <v>0</v>
      </c>
      <c r="IK12" s="340">
        <v>41972</v>
      </c>
      <c r="IL12" s="340" t="s">
        <v>963</v>
      </c>
      <c r="IM12" s="340">
        <v>1368672</v>
      </c>
      <c r="IN12" s="340" t="s">
        <v>960</v>
      </c>
      <c r="IO12" s="340">
        <v>44876</v>
      </c>
      <c r="IP12" s="340" t="s">
        <v>960</v>
      </c>
      <c r="IQ12" s="340">
        <v>47936</v>
      </c>
      <c r="IR12" s="340" t="s">
        <v>963</v>
      </c>
      <c r="IS12" s="340">
        <v>1463244</v>
      </c>
      <c r="IT12" s="340" t="s">
        <v>960</v>
      </c>
      <c r="IU12" s="340">
        <v>3875</v>
      </c>
      <c r="IV12" s="340" t="s">
        <v>960</v>
      </c>
      <c r="IW12" s="340">
        <v>7743</v>
      </c>
      <c r="IX12" s="340" t="s">
        <v>960</v>
      </c>
      <c r="IY12" s="340">
        <v>26595</v>
      </c>
      <c r="IZ12" s="340" t="s">
        <v>960</v>
      </c>
      <c r="JA12" s="340">
        <v>28660</v>
      </c>
      <c r="JB12" s="340" t="s">
        <v>963</v>
      </c>
      <c r="JC12" s="340">
        <v>1329563</v>
      </c>
      <c r="JD12" s="340" t="s">
        <v>960</v>
      </c>
      <c r="JE12" s="340">
        <v>24716</v>
      </c>
      <c r="JF12" s="340" t="s">
        <v>960</v>
      </c>
      <c r="JG12" s="340">
        <v>26618</v>
      </c>
      <c r="JH12" s="340" t="s">
        <v>963</v>
      </c>
      <c r="JI12" s="340">
        <v>1268369</v>
      </c>
      <c r="JJ12" s="340" t="s">
        <v>960</v>
      </c>
      <c r="JK12" s="340">
        <v>44927</v>
      </c>
      <c r="JL12" s="340" t="s">
        <v>963</v>
      </c>
      <c r="JM12" s="340">
        <v>990218</v>
      </c>
      <c r="JN12" s="340" t="s">
        <v>960</v>
      </c>
      <c r="JO12" s="340">
        <v>44927</v>
      </c>
      <c r="JP12" s="340" t="s">
        <v>960</v>
      </c>
      <c r="JQ12" s="340">
        <v>44927</v>
      </c>
      <c r="JR12" s="340" t="s">
        <v>963</v>
      </c>
      <c r="JS12" s="340">
        <v>990218</v>
      </c>
      <c r="JT12" s="340" t="s">
        <v>963</v>
      </c>
      <c r="JU12" s="340"/>
      <c r="JV12" s="340">
        <v>24360</v>
      </c>
      <c r="JW12" s="340" t="s">
        <v>960</v>
      </c>
      <c r="JX12" s="340">
        <v>54375</v>
      </c>
      <c r="JY12" s="340" t="s">
        <v>960</v>
      </c>
      <c r="JZ12" s="340">
        <v>33123</v>
      </c>
      <c r="KA12" s="340" t="s">
        <v>960</v>
      </c>
      <c r="KB12" s="340">
        <v>36003</v>
      </c>
      <c r="KC12" s="340" t="s">
        <v>960</v>
      </c>
      <c r="KD12" s="340">
        <v>73935</v>
      </c>
      <c r="KE12" s="340" t="s">
        <v>960</v>
      </c>
      <c r="KF12" s="340">
        <v>36102</v>
      </c>
      <c r="KG12" s="340" t="s">
        <v>960</v>
      </c>
      <c r="KH12" s="340">
        <v>39241</v>
      </c>
      <c r="KI12" s="340" t="s">
        <v>960</v>
      </c>
      <c r="KJ12" s="340">
        <v>80585</v>
      </c>
      <c r="KK12" s="340"/>
      <c r="KL12" s="340" t="s">
        <v>960</v>
      </c>
      <c r="KM12" s="340">
        <v>33429</v>
      </c>
      <c r="KN12" s="340" t="s">
        <v>960</v>
      </c>
      <c r="KO12" s="340">
        <v>41972</v>
      </c>
      <c r="KP12" s="340" t="s">
        <v>960</v>
      </c>
      <c r="KQ12" s="340">
        <v>44876</v>
      </c>
      <c r="KR12" s="340" t="s">
        <v>960</v>
      </c>
      <c r="KS12" s="340">
        <v>950</v>
      </c>
      <c r="KT12" s="340" t="s">
        <v>960</v>
      </c>
      <c r="KU12" s="340">
        <v>3875</v>
      </c>
      <c r="KV12" s="340" t="s">
        <v>960</v>
      </c>
      <c r="KW12" s="340">
        <v>40627</v>
      </c>
      <c r="KX12" s="340" t="s">
        <v>960</v>
      </c>
      <c r="KY12" s="340">
        <v>50450</v>
      </c>
      <c r="KZ12" s="340" t="s">
        <v>960</v>
      </c>
      <c r="LA12" s="340">
        <v>53790</v>
      </c>
      <c r="LB12" s="340">
        <f>{0}</f>
        <v>0</v>
      </c>
      <c r="LC12" s="340">
        <f t="shared" ref="LC12:LC40" si="23">SUM(KN12,KP12,KR12,KT12,KX12,KZ12,LB12)</f>
        <v>0</v>
      </c>
      <c r="LD12" s="340"/>
      <c r="LE12" s="340">
        <f t="shared" ref="LE12:LE40" si="24">SUM(IJ12,JU12,KL12,LC12:LD12)</f>
        <v>0</v>
      </c>
      <c r="LF12" s="340">
        <f>{0}</f>
        <v>0</v>
      </c>
      <c r="LG12" s="340">
        <f>{0}</f>
        <v>0</v>
      </c>
      <c r="LH12" s="340">
        <f>{0}</f>
        <v>0</v>
      </c>
      <c r="LI12" s="340">
        <f>{0}</f>
        <v>0</v>
      </c>
      <c r="LJ12" s="340">
        <f>{0}</f>
        <v>0</v>
      </c>
      <c r="LK12" s="340">
        <f>{0}</f>
        <v>0</v>
      </c>
      <c r="LL12" s="340">
        <f t="shared" ref="LL12:LL14" si="25">SUM(LG12,LI12,LK12)</f>
        <v>0</v>
      </c>
      <c r="LM12" s="340">
        <f>{0}</f>
        <v>0</v>
      </c>
      <c r="LN12" s="340">
        <f>{0}</f>
        <v>0</v>
      </c>
      <c r="LO12" s="340">
        <f>{0}</f>
        <v>0</v>
      </c>
      <c r="LP12" s="340">
        <f>{0}</f>
        <v>0</v>
      </c>
      <c r="LQ12" s="340">
        <f t="shared" ref="LQ12:LQ40" si="26">SUM(LN12,LP12)</f>
        <v>0</v>
      </c>
      <c r="LR12" s="340">
        <f>{0}</f>
        <v>0</v>
      </c>
      <c r="LS12" s="340">
        <f>{0}</f>
        <v>0</v>
      </c>
      <c r="LT12" s="340">
        <f>{0}</f>
        <v>0</v>
      </c>
      <c r="LU12" s="340">
        <f>{0}</f>
        <v>0</v>
      </c>
      <c r="LV12" s="340">
        <f>{0}</f>
        <v>0</v>
      </c>
      <c r="LW12" s="340">
        <f>{0}</f>
        <v>0</v>
      </c>
      <c r="LX12" s="340"/>
      <c r="LY12" s="340">
        <f>{0}</f>
        <v>0</v>
      </c>
      <c r="LZ12" s="340"/>
      <c r="MA12" s="340">
        <f>{0}</f>
        <v>0</v>
      </c>
      <c r="MB12" s="340"/>
      <c r="MC12" s="340">
        <f>{0}</f>
        <v>0</v>
      </c>
      <c r="MD12" s="340">
        <f t="shared" ref="MD12:MD40" si="27">SUM(LS12,LU12,LW12,LY12,MA12,MC12)</f>
        <v>0</v>
      </c>
      <c r="ME12" s="340"/>
      <c r="MF12" s="345">
        <f t="shared" ref="MF12:MF40" si="28">SUM(LE12,LL12,LQ12,MD12:ME12)</f>
        <v>0</v>
      </c>
      <c r="MH12" s="346">
        <f ca="1">MF11-MH11</f>
        <v>-89.693666458129883</v>
      </c>
    </row>
    <row r="13" spans="1:349" hidden="1">
      <c r="A13" s="339" t="s">
        <v>189</v>
      </c>
      <c r="B13" s="340" t="s">
        <v>190</v>
      </c>
      <c r="C13" s="340">
        <v>43261</v>
      </c>
      <c r="D13" s="340"/>
      <c r="E13" s="340">
        <v>45934</v>
      </c>
      <c r="F13" s="340"/>
      <c r="G13" s="340">
        <v>1411263</v>
      </c>
      <c r="H13" s="340">
        <v>1996</v>
      </c>
      <c r="I13" s="340">
        <v>54316</v>
      </c>
      <c r="J13" s="340"/>
      <c r="K13" s="340">
        <v>57950</v>
      </c>
      <c r="L13" s="340"/>
      <c r="M13" s="340">
        <v>1771223</v>
      </c>
      <c r="N13" s="340"/>
      <c r="O13" s="340">
        <v>58075</v>
      </c>
      <c r="P13" s="340"/>
      <c r="Q13" s="340">
        <v>62035</v>
      </c>
      <c r="R13" s="340"/>
      <c r="S13" s="340">
        <v>1893609</v>
      </c>
      <c r="T13" s="340"/>
      <c r="U13" s="340">
        <v>14740</v>
      </c>
      <c r="V13" s="340"/>
      <c r="W13" s="340">
        <v>14740</v>
      </c>
      <c r="X13" s="340"/>
      <c r="Y13" s="340">
        <v>14740</v>
      </c>
      <c r="Z13" s="340"/>
      <c r="AA13" s="340">
        <v>14740</v>
      </c>
      <c r="AB13" s="340"/>
      <c r="AC13" s="340">
        <v>479947</v>
      </c>
      <c r="AD13" s="340"/>
      <c r="AE13" s="340">
        <v>479947</v>
      </c>
      <c r="AF13" s="340"/>
      <c r="AG13" s="340">
        <v>1229</v>
      </c>
      <c r="AH13" s="340"/>
      <c r="AI13" s="340">
        <v>1336</v>
      </c>
      <c r="AJ13" s="340"/>
      <c r="AK13" s="340">
        <v>40028</v>
      </c>
      <c r="AL13" s="340"/>
      <c r="AM13" s="340">
        <v>5014</v>
      </c>
      <c r="AN13" s="340"/>
      <c r="AO13" s="340">
        <v>5451</v>
      </c>
      <c r="AP13" s="340"/>
      <c r="AQ13" s="340">
        <v>163278</v>
      </c>
      <c r="AR13" s="340"/>
      <c r="AS13" s="340">
        <v>10020</v>
      </c>
      <c r="AT13" s="340"/>
      <c r="AU13" s="340">
        <v>10891</v>
      </c>
      <c r="AV13" s="340"/>
      <c r="AW13" s="340">
        <v>326268</v>
      </c>
      <c r="AX13" s="340">
        <f>{0}</f>
        <v>0</v>
      </c>
      <c r="AY13" s="340">
        <f t="shared" si="17"/>
        <v>1996</v>
      </c>
      <c r="AZ13" s="340">
        <v>52576</v>
      </c>
      <c r="BA13" s="340"/>
      <c r="BB13" s="340">
        <v>55649</v>
      </c>
      <c r="BC13" s="340"/>
      <c r="BD13" s="340">
        <v>1714942</v>
      </c>
      <c r="BE13" s="340"/>
      <c r="BF13" s="340">
        <v>65289</v>
      </c>
      <c r="BG13" s="340"/>
      <c r="BH13" s="340">
        <v>69467</v>
      </c>
      <c r="BI13" s="340"/>
      <c r="BJ13" s="340">
        <v>2128896</v>
      </c>
      <c r="BK13" s="340"/>
      <c r="BL13" s="340">
        <v>69611</v>
      </c>
      <c r="BM13" s="340"/>
      <c r="BN13" s="340">
        <v>74166</v>
      </c>
      <c r="BO13" s="340"/>
      <c r="BP13" s="340">
        <v>2269641</v>
      </c>
      <c r="BQ13" s="340"/>
      <c r="BR13" s="340">
        <v>16951</v>
      </c>
      <c r="BS13" s="340"/>
      <c r="BT13" s="340">
        <v>16951</v>
      </c>
      <c r="BU13" s="340"/>
      <c r="BV13" s="340">
        <v>551939</v>
      </c>
      <c r="BW13" s="340"/>
      <c r="BX13" s="340">
        <v>16951</v>
      </c>
      <c r="BY13" s="340"/>
      <c r="BZ13" s="340">
        <v>16951</v>
      </c>
      <c r="CA13" s="340"/>
      <c r="CB13" s="340">
        <v>551939</v>
      </c>
      <c r="CC13" s="340"/>
      <c r="CD13" s="340">
        <v>16951</v>
      </c>
      <c r="CE13" s="340"/>
      <c r="CF13" s="340">
        <v>551939</v>
      </c>
      <c r="CG13" s="340"/>
      <c r="CH13" s="340">
        <v>1414</v>
      </c>
      <c r="CI13" s="340"/>
      <c r="CJ13" s="340">
        <v>1537</v>
      </c>
      <c r="CK13" s="340"/>
      <c r="CL13" s="340">
        <v>46032</v>
      </c>
      <c r="CM13" s="340"/>
      <c r="CN13" s="340">
        <v>5767</v>
      </c>
      <c r="CO13" s="340"/>
      <c r="CP13" s="340">
        <v>6268</v>
      </c>
      <c r="CQ13" s="340"/>
      <c r="CR13" s="340">
        <v>187770</v>
      </c>
      <c r="CS13" s="340"/>
      <c r="CT13" s="340">
        <v>11523</v>
      </c>
      <c r="CU13" s="340"/>
      <c r="CV13" s="340">
        <v>12525</v>
      </c>
      <c r="CW13" s="340"/>
      <c r="CX13" s="340">
        <v>375208</v>
      </c>
      <c r="CY13" s="340"/>
      <c r="CZ13" s="340"/>
      <c r="DA13" s="340">
        <v>215717</v>
      </c>
      <c r="DB13" s="340"/>
      <c r="DC13" s="340">
        <v>215717</v>
      </c>
      <c r="DD13" s="340"/>
      <c r="DE13" s="340">
        <v>1805561</v>
      </c>
      <c r="DF13" s="340"/>
      <c r="DG13" s="340">
        <v>282046</v>
      </c>
      <c r="DH13" s="340"/>
      <c r="DI13" s="340">
        <v>282046</v>
      </c>
      <c r="DJ13" s="340"/>
      <c r="DK13" s="340">
        <v>2237513</v>
      </c>
      <c r="DL13" s="340"/>
      <c r="DM13" s="340">
        <v>304597</v>
      </c>
      <c r="DN13" s="340"/>
      <c r="DO13" s="340">
        <v>304597</v>
      </c>
      <c r="DP13" s="340"/>
      <c r="DQ13" s="340">
        <v>2384377</v>
      </c>
      <c r="DR13" s="340"/>
      <c r="DS13" s="340">
        <v>36849</v>
      </c>
      <c r="DT13" s="340"/>
      <c r="DU13" s="340">
        <v>36849</v>
      </c>
      <c r="DV13" s="340"/>
      <c r="DW13" s="340">
        <v>575937</v>
      </c>
      <c r="DX13" s="340"/>
      <c r="DY13" s="340">
        <v>36849</v>
      </c>
      <c r="DZ13" s="340"/>
      <c r="EA13" s="340">
        <v>36849</v>
      </c>
      <c r="EB13" s="340"/>
      <c r="EC13" s="340">
        <v>575937</v>
      </c>
      <c r="ED13" s="340"/>
      <c r="EE13" s="340"/>
      <c r="EF13" s="340">
        <v>146569</v>
      </c>
      <c r="EG13" s="340"/>
      <c r="EH13" s="340">
        <v>146569</v>
      </c>
      <c r="EI13" s="340"/>
      <c r="EJ13" s="340">
        <v>1805561</v>
      </c>
      <c r="EK13" s="340"/>
      <c r="EL13" s="340">
        <v>188024</v>
      </c>
      <c r="EM13" s="340"/>
      <c r="EN13" s="340">
        <v>188024</v>
      </c>
      <c r="EO13" s="340"/>
      <c r="EP13" s="340">
        <v>2237513</v>
      </c>
      <c r="EQ13" s="340"/>
      <c r="ER13" s="340">
        <v>202119</v>
      </c>
      <c r="ES13" s="340"/>
      <c r="ET13" s="340">
        <v>202119</v>
      </c>
      <c r="EU13" s="340"/>
      <c r="EV13" s="340">
        <v>2384377</v>
      </c>
      <c r="EW13" s="340"/>
      <c r="EX13" s="340">
        <v>36849</v>
      </c>
      <c r="EY13" s="340"/>
      <c r="EZ13" s="340">
        <v>36849</v>
      </c>
      <c r="FA13" s="340"/>
      <c r="FB13" s="340">
        <v>575937</v>
      </c>
      <c r="FC13" s="340"/>
      <c r="FD13" s="340">
        <v>36849</v>
      </c>
      <c r="FE13" s="340"/>
      <c r="FF13" s="340">
        <v>36849</v>
      </c>
      <c r="FG13" s="340"/>
      <c r="FH13" s="340">
        <v>575937</v>
      </c>
      <c r="FI13" s="340"/>
      <c r="FJ13" s="340"/>
      <c r="FK13" s="341">
        <v>108153</v>
      </c>
      <c r="FL13" s="343"/>
      <c r="FM13" s="341">
        <v>108153</v>
      </c>
      <c r="FN13" s="347"/>
      <c r="FO13" s="341">
        <v>1805561</v>
      </c>
      <c r="FP13" s="347"/>
      <c r="FQ13" s="341">
        <v>135790</v>
      </c>
      <c r="FR13" s="343"/>
      <c r="FS13" s="341">
        <v>135790</v>
      </c>
      <c r="FT13" s="347"/>
      <c r="FU13" s="341">
        <v>2237513</v>
      </c>
      <c r="FV13" s="347"/>
      <c r="FW13" s="341">
        <v>145187</v>
      </c>
      <c r="FX13" s="343"/>
      <c r="FY13" s="341">
        <v>145187</v>
      </c>
      <c r="FZ13" s="347"/>
      <c r="GA13" s="341">
        <v>2384377</v>
      </c>
      <c r="GB13" s="343"/>
      <c r="GC13" s="341">
        <v>36849</v>
      </c>
      <c r="GD13" s="343"/>
      <c r="GE13" s="341">
        <v>36849</v>
      </c>
      <c r="GF13" s="343"/>
      <c r="GG13" s="341">
        <v>575937</v>
      </c>
      <c r="GH13" s="343"/>
      <c r="GI13" s="341">
        <v>36849</v>
      </c>
      <c r="GJ13" s="343"/>
      <c r="GK13" s="341">
        <v>36849</v>
      </c>
      <c r="GL13" s="343"/>
      <c r="GM13" s="341">
        <v>575937</v>
      </c>
      <c r="GN13" s="343"/>
      <c r="GO13" s="340">
        <f t="shared" si="18"/>
        <v>0</v>
      </c>
      <c r="GP13" s="340">
        <f t="shared" si="19"/>
        <v>0</v>
      </c>
      <c r="GQ13" s="340">
        <v>1129010</v>
      </c>
      <c r="GR13" s="340"/>
      <c r="GS13" s="340">
        <v>1416978</v>
      </c>
      <c r="GT13" s="340"/>
      <c r="GU13" s="340">
        <v>1514888</v>
      </c>
      <c r="GV13" s="340">
        <f>{0}</f>
        <v>0</v>
      </c>
      <c r="GW13" s="340">
        <f t="shared" si="20"/>
        <v>0</v>
      </c>
      <c r="GX13" s="341">
        <v>82803</v>
      </c>
      <c r="GY13" s="347"/>
      <c r="GZ13" s="341">
        <v>82803</v>
      </c>
      <c r="HA13" s="347"/>
      <c r="HB13" s="341">
        <v>103504</v>
      </c>
      <c r="HC13" s="347"/>
      <c r="HD13" s="341">
        <v>76889</v>
      </c>
      <c r="HE13" s="347"/>
      <c r="HF13" s="341">
        <v>76889</v>
      </c>
      <c r="HG13" s="347"/>
      <c r="HH13" s="341">
        <v>96111</v>
      </c>
      <c r="HI13" s="347"/>
      <c r="HJ13" s="341">
        <v>94632</v>
      </c>
      <c r="HK13" s="347"/>
      <c r="HL13" s="341">
        <v>94632</v>
      </c>
      <c r="HM13" s="348"/>
      <c r="HN13" s="344">
        <v>114164</v>
      </c>
      <c r="HO13" s="340"/>
      <c r="HP13" s="340"/>
      <c r="HQ13" s="340">
        <v>2027</v>
      </c>
      <c r="HR13" s="340"/>
      <c r="HS13" s="340">
        <v>2027</v>
      </c>
      <c r="HT13" s="340"/>
      <c r="HU13" s="340">
        <v>2533</v>
      </c>
      <c r="HV13" s="340"/>
      <c r="HW13" s="340">
        <v>3132</v>
      </c>
      <c r="HX13" s="340"/>
      <c r="HY13" s="340">
        <v>3132</v>
      </c>
      <c r="HZ13" s="340"/>
      <c r="IA13" s="340">
        <v>3915</v>
      </c>
      <c r="IB13" s="340"/>
      <c r="IC13" s="340">
        <v>3869</v>
      </c>
      <c r="ID13" s="340"/>
      <c r="IE13" s="340">
        <v>3869</v>
      </c>
      <c r="IF13" s="340"/>
      <c r="IG13" s="340">
        <v>4836</v>
      </c>
      <c r="IH13" s="340">
        <f>{0}</f>
        <v>0</v>
      </c>
      <c r="II13" s="340">
        <f t="shared" si="21"/>
        <v>0</v>
      </c>
      <c r="IJ13" s="340">
        <f t="shared" si="22"/>
        <v>1996</v>
      </c>
      <c r="IK13" s="340">
        <v>54316</v>
      </c>
      <c r="IL13" s="340"/>
      <c r="IM13" s="340">
        <v>1771223</v>
      </c>
      <c r="IN13" s="340"/>
      <c r="IO13" s="340">
        <v>58075</v>
      </c>
      <c r="IP13" s="340"/>
      <c r="IQ13" s="340">
        <v>62035</v>
      </c>
      <c r="IR13" s="340"/>
      <c r="IS13" s="340">
        <v>1893609</v>
      </c>
      <c r="IT13" s="340"/>
      <c r="IU13" s="340">
        <v>5014</v>
      </c>
      <c r="IV13" s="340"/>
      <c r="IW13" s="340">
        <v>10020</v>
      </c>
      <c r="IX13" s="340"/>
      <c r="IY13" s="340">
        <v>34417</v>
      </c>
      <c r="IZ13" s="340"/>
      <c r="JA13" s="340">
        <v>37090</v>
      </c>
      <c r="JB13" s="340"/>
      <c r="JC13" s="340">
        <v>1720610</v>
      </c>
      <c r="JD13" s="340"/>
      <c r="JE13" s="340">
        <v>31985</v>
      </c>
      <c r="JF13" s="340"/>
      <c r="JG13" s="340">
        <v>34446</v>
      </c>
      <c r="JH13" s="340"/>
      <c r="JI13" s="340">
        <v>1641419</v>
      </c>
      <c r="JJ13" s="340"/>
      <c r="JK13" s="340">
        <v>58140</v>
      </c>
      <c r="JL13" s="340"/>
      <c r="JM13" s="340">
        <v>1281459</v>
      </c>
      <c r="JN13" s="340"/>
      <c r="JO13" s="340">
        <v>58140</v>
      </c>
      <c r="JP13" s="340"/>
      <c r="JQ13" s="340">
        <v>58140</v>
      </c>
      <c r="JR13" s="340"/>
      <c r="JS13" s="340">
        <v>1281459</v>
      </c>
      <c r="JT13" s="340"/>
      <c r="JU13" s="340">
        <v>1236259</v>
      </c>
      <c r="JV13" s="340">
        <v>31525</v>
      </c>
      <c r="JW13" s="340"/>
      <c r="JX13" s="340">
        <v>70368</v>
      </c>
      <c r="JY13" s="340"/>
      <c r="JZ13" s="340">
        <v>42865</v>
      </c>
      <c r="KA13" s="340"/>
      <c r="KB13" s="340">
        <v>46592</v>
      </c>
      <c r="KC13" s="340"/>
      <c r="KD13" s="340">
        <v>95680</v>
      </c>
      <c r="KE13" s="340"/>
      <c r="KF13" s="340">
        <v>46720</v>
      </c>
      <c r="KG13" s="340"/>
      <c r="KH13" s="340">
        <v>50783</v>
      </c>
      <c r="KI13" s="340"/>
      <c r="KJ13" s="340">
        <v>104286</v>
      </c>
      <c r="KK13" s="340"/>
      <c r="KL13" s="340"/>
      <c r="KM13" s="340">
        <v>43261</v>
      </c>
      <c r="KN13" s="340"/>
      <c r="KO13" s="340">
        <v>54316</v>
      </c>
      <c r="KP13" s="340"/>
      <c r="KQ13" s="340">
        <v>58075</v>
      </c>
      <c r="KR13" s="340"/>
      <c r="KS13" s="340">
        <v>1229</v>
      </c>
      <c r="KT13" s="340"/>
      <c r="KU13" s="340">
        <v>5014</v>
      </c>
      <c r="KV13" s="340"/>
      <c r="KW13" s="340">
        <v>52576</v>
      </c>
      <c r="KX13" s="340"/>
      <c r="KY13" s="340">
        <v>65289</v>
      </c>
      <c r="KZ13" s="340"/>
      <c r="LA13" s="340">
        <v>69611</v>
      </c>
      <c r="LB13" s="340">
        <f>{0}</f>
        <v>0</v>
      </c>
      <c r="LC13" s="340">
        <f t="shared" si="23"/>
        <v>0</v>
      </c>
      <c r="LD13" s="340"/>
      <c r="LE13" s="340">
        <f t="shared" si="24"/>
        <v>1238255</v>
      </c>
      <c r="LF13" s="340">
        <f>{0}</f>
        <v>0</v>
      </c>
      <c r="LG13" s="340">
        <f>{0}</f>
        <v>0</v>
      </c>
      <c r="LH13" s="340">
        <f>{0}</f>
        <v>0</v>
      </c>
      <c r="LI13" s="340">
        <f>{0}</f>
        <v>0</v>
      </c>
      <c r="LJ13" s="340">
        <f>{0}</f>
        <v>0</v>
      </c>
      <c r="LK13" s="340">
        <f>{0}</f>
        <v>0</v>
      </c>
      <c r="LL13" s="340">
        <f t="shared" si="25"/>
        <v>0</v>
      </c>
      <c r="LM13" s="340">
        <f>{0}</f>
        <v>0</v>
      </c>
      <c r="LN13" s="340">
        <f>{0}</f>
        <v>0</v>
      </c>
      <c r="LO13" s="340">
        <f>{0}</f>
        <v>0</v>
      </c>
      <c r="LP13" s="340">
        <f>{0}</f>
        <v>0</v>
      </c>
      <c r="LQ13" s="340">
        <f t="shared" si="26"/>
        <v>0</v>
      </c>
      <c r="LR13" s="340">
        <f>{0}</f>
        <v>0</v>
      </c>
      <c r="LS13" s="340">
        <f>{0}</f>
        <v>0</v>
      </c>
      <c r="LT13" s="340">
        <f>{0}</f>
        <v>0</v>
      </c>
      <c r="LU13" s="340">
        <f>{0}</f>
        <v>0</v>
      </c>
      <c r="LV13" s="340">
        <f>{0}</f>
        <v>0</v>
      </c>
      <c r="LW13" s="340">
        <f>{0}</f>
        <v>0</v>
      </c>
      <c r="LX13" s="340"/>
      <c r="LY13" s="340">
        <f>{0}</f>
        <v>0</v>
      </c>
      <c r="LZ13" s="340"/>
      <c r="MA13" s="340">
        <f>{0}</f>
        <v>0</v>
      </c>
      <c r="MB13" s="340"/>
      <c r="MC13" s="340">
        <f>{0}</f>
        <v>0</v>
      </c>
      <c r="MD13" s="340">
        <f t="shared" si="27"/>
        <v>0</v>
      </c>
      <c r="ME13" s="340"/>
      <c r="MF13" s="345">
        <f t="shared" si="28"/>
        <v>1238255</v>
      </c>
    </row>
    <row r="14" spans="1:349" hidden="1">
      <c r="A14" s="339" t="s">
        <v>191</v>
      </c>
      <c r="B14" s="340" t="s">
        <v>192</v>
      </c>
      <c r="C14" s="340"/>
      <c r="D14" s="340">
        <f>{0}</f>
        <v>0</v>
      </c>
      <c r="E14" s="340"/>
      <c r="F14" s="340">
        <f>{0}</f>
        <v>0</v>
      </c>
      <c r="G14" s="340"/>
      <c r="H14" s="340">
        <f>{0}</f>
        <v>0</v>
      </c>
      <c r="I14" s="340"/>
      <c r="J14" s="340">
        <f>{0}</f>
        <v>0</v>
      </c>
      <c r="K14" s="340"/>
      <c r="L14" s="340">
        <f>{0}</f>
        <v>0</v>
      </c>
      <c r="M14" s="340"/>
      <c r="N14" s="340">
        <f>{0}</f>
        <v>0</v>
      </c>
      <c r="O14" s="340"/>
      <c r="P14" s="340">
        <f>{0}</f>
        <v>0</v>
      </c>
      <c r="Q14" s="340"/>
      <c r="R14" s="340">
        <f>{0}</f>
        <v>0</v>
      </c>
      <c r="S14" s="340"/>
      <c r="T14" s="340">
        <f>{0}</f>
        <v>0</v>
      </c>
      <c r="U14" s="340"/>
      <c r="V14" s="340">
        <f>{0}</f>
        <v>0</v>
      </c>
      <c r="W14" s="340"/>
      <c r="X14" s="340">
        <f>{0}</f>
        <v>0</v>
      </c>
      <c r="Y14" s="340"/>
      <c r="Z14" s="340">
        <f>{0}</f>
        <v>0</v>
      </c>
      <c r="AA14" s="340"/>
      <c r="AB14" s="340">
        <f>{0}</f>
        <v>0</v>
      </c>
      <c r="AC14" s="340"/>
      <c r="AD14" s="340">
        <f>{0}</f>
        <v>0</v>
      </c>
      <c r="AE14" s="340"/>
      <c r="AF14" s="340">
        <f>{0}</f>
        <v>0</v>
      </c>
      <c r="AG14" s="340"/>
      <c r="AH14" s="340">
        <f>{0}</f>
        <v>0</v>
      </c>
      <c r="AI14" s="340"/>
      <c r="AJ14" s="340">
        <f>{0}</f>
        <v>0</v>
      </c>
      <c r="AK14" s="340"/>
      <c r="AL14" s="340">
        <f>{0}</f>
        <v>0</v>
      </c>
      <c r="AM14" s="340"/>
      <c r="AN14" s="340">
        <f>{0}</f>
        <v>0</v>
      </c>
      <c r="AO14" s="340"/>
      <c r="AP14" s="340">
        <f>{0}</f>
        <v>0</v>
      </c>
      <c r="AQ14" s="340"/>
      <c r="AR14" s="340">
        <f>{0}</f>
        <v>0</v>
      </c>
      <c r="AS14" s="340"/>
      <c r="AT14" s="340">
        <f>{0}</f>
        <v>0</v>
      </c>
      <c r="AU14" s="340"/>
      <c r="AV14" s="340">
        <f>{0}</f>
        <v>0</v>
      </c>
      <c r="AW14" s="340"/>
      <c r="AX14" s="340">
        <f>{0}</f>
        <v>0</v>
      </c>
      <c r="AY14" s="340">
        <f t="shared" si="17"/>
        <v>0</v>
      </c>
      <c r="AZ14" s="340"/>
      <c r="BA14" s="340">
        <f>{0}</f>
        <v>0</v>
      </c>
      <c r="BB14" s="340"/>
      <c r="BC14" s="340">
        <f>{0}</f>
        <v>0</v>
      </c>
      <c r="BD14" s="340"/>
      <c r="BE14" s="340">
        <f>{0}</f>
        <v>0</v>
      </c>
      <c r="BF14" s="340"/>
      <c r="BG14" s="340">
        <f>{0}</f>
        <v>0</v>
      </c>
      <c r="BH14" s="340"/>
      <c r="BI14" s="340">
        <f>{0}</f>
        <v>0</v>
      </c>
      <c r="BJ14" s="340"/>
      <c r="BK14" s="340">
        <f>{0}</f>
        <v>0</v>
      </c>
      <c r="BL14" s="340"/>
      <c r="BM14" s="340">
        <f>{0}</f>
        <v>0</v>
      </c>
      <c r="BN14" s="340"/>
      <c r="BO14" s="340">
        <f>{0}</f>
        <v>0</v>
      </c>
      <c r="BP14" s="340"/>
      <c r="BQ14" s="340">
        <f>{0}</f>
        <v>0</v>
      </c>
      <c r="BR14" s="340"/>
      <c r="BS14" s="340">
        <f>{0}</f>
        <v>0</v>
      </c>
      <c r="BT14" s="340"/>
      <c r="BU14" s="340">
        <f>{0}</f>
        <v>0</v>
      </c>
      <c r="BV14" s="340"/>
      <c r="BW14" s="340">
        <f>{0}</f>
        <v>0</v>
      </c>
      <c r="BX14" s="340"/>
      <c r="BY14" s="340">
        <f>{0}</f>
        <v>0</v>
      </c>
      <c r="BZ14" s="340"/>
      <c r="CA14" s="340">
        <f>{0}</f>
        <v>0</v>
      </c>
      <c r="CB14" s="340"/>
      <c r="CC14" s="340">
        <f>{0}</f>
        <v>0</v>
      </c>
      <c r="CD14" s="340"/>
      <c r="CE14" s="340">
        <f>{0}</f>
        <v>0</v>
      </c>
      <c r="CF14" s="340"/>
      <c r="CG14" s="340">
        <f>{0}</f>
        <v>0</v>
      </c>
      <c r="CH14" s="340"/>
      <c r="CI14" s="340">
        <f>{0}</f>
        <v>0</v>
      </c>
      <c r="CJ14" s="340"/>
      <c r="CK14" s="340">
        <f>{0}</f>
        <v>0</v>
      </c>
      <c r="CL14" s="340"/>
      <c r="CM14" s="340">
        <f>{0}</f>
        <v>0</v>
      </c>
      <c r="CN14" s="340"/>
      <c r="CO14" s="340">
        <f>{0}</f>
        <v>0</v>
      </c>
      <c r="CP14" s="340"/>
      <c r="CQ14" s="340">
        <f>{0}</f>
        <v>0</v>
      </c>
      <c r="CR14" s="340"/>
      <c r="CS14" s="340">
        <f>{0}</f>
        <v>0</v>
      </c>
      <c r="CT14" s="340"/>
      <c r="CU14" s="340">
        <f>{0}</f>
        <v>0</v>
      </c>
      <c r="CV14" s="340"/>
      <c r="CW14" s="340">
        <f>{0}</f>
        <v>0</v>
      </c>
      <c r="CX14" s="340"/>
      <c r="CY14" s="340">
        <f>{0}</f>
        <v>0</v>
      </c>
      <c r="CZ14" s="340">
        <f t="shared" ref="CZ14:CZ40" si="29">SUM(BA14,BC14,BE14,BG14,BI14,BK14,BM14,BO14,BQ14,BS14,BU14,BW14,BY14,CA14,CC14,CE14,CG14,CI14,CK14,CM14,CO14,CQ14,CS14,CU14,CW14,CY14)</f>
        <v>0</v>
      </c>
      <c r="DA14" s="340"/>
      <c r="DB14" s="340">
        <f>{0}</f>
        <v>0</v>
      </c>
      <c r="DC14" s="340"/>
      <c r="DD14" s="340">
        <f>{0}</f>
        <v>0</v>
      </c>
      <c r="DE14" s="340"/>
      <c r="DF14" s="340">
        <f>{0}</f>
        <v>0</v>
      </c>
      <c r="DG14" s="340"/>
      <c r="DH14" s="340">
        <f>{0}</f>
        <v>0</v>
      </c>
      <c r="DI14" s="340"/>
      <c r="DJ14" s="340">
        <f>{0}</f>
        <v>0</v>
      </c>
      <c r="DK14" s="340"/>
      <c r="DL14" s="340">
        <f>{0}</f>
        <v>0</v>
      </c>
      <c r="DM14" s="340"/>
      <c r="DN14" s="340">
        <f>{0}</f>
        <v>0</v>
      </c>
      <c r="DO14" s="340"/>
      <c r="DP14" s="340">
        <f>{0}</f>
        <v>0</v>
      </c>
      <c r="DQ14" s="340"/>
      <c r="DR14" s="340">
        <f>{0}</f>
        <v>0</v>
      </c>
      <c r="DS14" s="340"/>
      <c r="DT14" s="340">
        <f>{0}</f>
        <v>0</v>
      </c>
      <c r="DU14" s="340"/>
      <c r="DV14" s="340">
        <f>{0}</f>
        <v>0</v>
      </c>
      <c r="DW14" s="340"/>
      <c r="DX14" s="340">
        <f>{0}</f>
        <v>0</v>
      </c>
      <c r="DY14" s="340"/>
      <c r="DZ14" s="340">
        <f>{0}</f>
        <v>0</v>
      </c>
      <c r="EA14" s="340"/>
      <c r="EB14" s="340">
        <f>{0}</f>
        <v>0</v>
      </c>
      <c r="EC14" s="340"/>
      <c r="ED14" s="340">
        <f>{0}</f>
        <v>0</v>
      </c>
      <c r="EE14" s="340">
        <f t="shared" ref="EE14:EE40" si="30">SUM(DB14,DD14,DF14,DH14,DJ14,DL14,DN14,DP14,DR14,DT14,DV14,DX14,DZ14,EB14,ED14)</f>
        <v>0</v>
      </c>
      <c r="EF14" s="340"/>
      <c r="EG14" s="340">
        <f>{0}</f>
        <v>0</v>
      </c>
      <c r="EH14" s="340"/>
      <c r="EI14" s="340">
        <f>{0}</f>
        <v>0</v>
      </c>
      <c r="EJ14" s="340"/>
      <c r="EK14" s="340">
        <f>{0}</f>
        <v>0</v>
      </c>
      <c r="EL14" s="340"/>
      <c r="EM14" s="340">
        <f>{0}</f>
        <v>0</v>
      </c>
      <c r="EN14" s="340"/>
      <c r="EO14" s="340">
        <f>{0}</f>
        <v>0</v>
      </c>
      <c r="EP14" s="340"/>
      <c r="EQ14" s="340">
        <f>{0}</f>
        <v>0</v>
      </c>
      <c r="ER14" s="340"/>
      <c r="ES14" s="340">
        <f>{0}</f>
        <v>0</v>
      </c>
      <c r="ET14" s="340"/>
      <c r="EU14" s="340">
        <f>{0}</f>
        <v>0</v>
      </c>
      <c r="EV14" s="340"/>
      <c r="EW14" s="340">
        <f>{0}</f>
        <v>0</v>
      </c>
      <c r="EX14" s="340"/>
      <c r="EY14" s="340">
        <f>{0}</f>
        <v>0</v>
      </c>
      <c r="EZ14" s="340"/>
      <c r="FA14" s="340">
        <f>{0}</f>
        <v>0</v>
      </c>
      <c r="FB14" s="340"/>
      <c r="FC14" s="340">
        <f>{0}</f>
        <v>0</v>
      </c>
      <c r="FD14" s="340"/>
      <c r="FE14" s="340">
        <f>{0}</f>
        <v>0</v>
      </c>
      <c r="FF14" s="340"/>
      <c r="FG14" s="340">
        <f>{0}</f>
        <v>0</v>
      </c>
      <c r="FH14" s="340"/>
      <c r="FI14" s="340">
        <f>{0}</f>
        <v>0</v>
      </c>
      <c r="FJ14" s="340">
        <f t="shared" ref="FJ14:FJ40" si="31">SUM(EG14,EI14,EK14,EM14,EO14,EQ14,ES14,EU14,EW14,EY14,FA14,FC14,FE14,FG14,FI14)</f>
        <v>0</v>
      </c>
      <c r="FK14" s="340"/>
      <c r="FL14" s="340">
        <f>{0}</f>
        <v>0</v>
      </c>
      <c r="FM14" s="340"/>
      <c r="FN14" s="340">
        <f>{0}</f>
        <v>0</v>
      </c>
      <c r="FO14" s="340"/>
      <c r="FP14" s="340">
        <f>{0}</f>
        <v>0</v>
      </c>
      <c r="FQ14" s="340"/>
      <c r="FR14" s="340">
        <f>{0}</f>
        <v>0</v>
      </c>
      <c r="FS14" s="340"/>
      <c r="FT14" s="340">
        <f>{0}</f>
        <v>0</v>
      </c>
      <c r="FU14" s="340"/>
      <c r="FV14" s="340">
        <f>{0}</f>
        <v>0</v>
      </c>
      <c r="FW14" s="340"/>
      <c r="FX14" s="340">
        <f>{0}</f>
        <v>0</v>
      </c>
      <c r="FY14" s="340"/>
      <c r="FZ14" s="340">
        <f>{0}</f>
        <v>0</v>
      </c>
      <c r="GA14" s="340"/>
      <c r="GB14" s="340">
        <f>{0}</f>
        <v>0</v>
      </c>
      <c r="GC14" s="340"/>
      <c r="GD14" s="340">
        <f>{0}</f>
        <v>0</v>
      </c>
      <c r="GE14" s="340"/>
      <c r="GF14" s="340">
        <f>{0}</f>
        <v>0</v>
      </c>
      <c r="GG14" s="340"/>
      <c r="GH14" s="340">
        <f>{0}</f>
        <v>0</v>
      </c>
      <c r="GI14" s="340"/>
      <c r="GJ14" s="340">
        <f>{0}</f>
        <v>0</v>
      </c>
      <c r="GK14" s="340"/>
      <c r="GL14" s="340">
        <f>{0}</f>
        <v>0</v>
      </c>
      <c r="GM14" s="340"/>
      <c r="GN14" s="340">
        <f>{0}</f>
        <v>0</v>
      </c>
      <c r="GO14" s="340">
        <f t="shared" si="18"/>
        <v>0</v>
      </c>
      <c r="GP14" s="340">
        <f t="shared" si="19"/>
        <v>0</v>
      </c>
      <c r="GQ14" s="340"/>
      <c r="GR14" s="340">
        <f>{0}</f>
        <v>0</v>
      </c>
      <c r="GS14" s="340"/>
      <c r="GT14" s="340">
        <f>{0}</f>
        <v>0</v>
      </c>
      <c r="GU14" s="340"/>
      <c r="GV14" s="340">
        <f>{0}</f>
        <v>0</v>
      </c>
      <c r="GW14" s="340">
        <f t="shared" si="20"/>
        <v>0</v>
      </c>
      <c r="GX14" s="340"/>
      <c r="GY14" s="340">
        <f>{0}</f>
        <v>0</v>
      </c>
      <c r="GZ14" s="340"/>
      <c r="HA14" s="340">
        <f>{0}</f>
        <v>0</v>
      </c>
      <c r="HB14" s="340"/>
      <c r="HC14" s="340">
        <f>{0}</f>
        <v>0</v>
      </c>
      <c r="HD14" s="340"/>
      <c r="HE14" s="340">
        <f>{0}</f>
        <v>0</v>
      </c>
      <c r="HF14" s="340"/>
      <c r="HG14" s="340">
        <f>{0}</f>
        <v>0</v>
      </c>
      <c r="HH14" s="340"/>
      <c r="HI14" s="340">
        <f>{0}</f>
        <v>0</v>
      </c>
      <c r="HJ14" s="340"/>
      <c r="HK14" s="340">
        <f>{0}</f>
        <v>0</v>
      </c>
      <c r="HL14" s="340"/>
      <c r="HM14" s="340">
        <f>{0}</f>
        <v>0</v>
      </c>
      <c r="HN14" s="340"/>
      <c r="HO14" s="340">
        <f>{0}</f>
        <v>0</v>
      </c>
      <c r="HP14" s="340">
        <f t="shared" ref="HP14:HP40" si="32">SUM(GY14,HA14,HC14,HE14,HG14,HI14,HK14,HM14,HO14)</f>
        <v>0</v>
      </c>
      <c r="HQ14" s="340"/>
      <c r="HR14" s="340">
        <f>{0}</f>
        <v>0</v>
      </c>
      <c r="HS14" s="340"/>
      <c r="HT14" s="340">
        <f>{0}</f>
        <v>0</v>
      </c>
      <c r="HU14" s="340"/>
      <c r="HV14" s="340">
        <f>{0}</f>
        <v>0</v>
      </c>
      <c r="HW14" s="340"/>
      <c r="HX14" s="340">
        <f>{0}</f>
        <v>0</v>
      </c>
      <c r="HY14" s="340"/>
      <c r="HZ14" s="340">
        <f>{0}</f>
        <v>0</v>
      </c>
      <c r="IA14" s="340"/>
      <c r="IB14" s="340">
        <f>{0}</f>
        <v>0</v>
      </c>
      <c r="IC14" s="340"/>
      <c r="ID14" s="340">
        <f>{0}</f>
        <v>0</v>
      </c>
      <c r="IE14" s="340"/>
      <c r="IF14" s="340">
        <f>{0}</f>
        <v>0</v>
      </c>
      <c r="IG14" s="340"/>
      <c r="IH14" s="340">
        <f>{0}</f>
        <v>0</v>
      </c>
      <c r="II14" s="340">
        <f t="shared" si="21"/>
        <v>0</v>
      </c>
      <c r="IJ14" s="340">
        <f t="shared" si="22"/>
        <v>0</v>
      </c>
      <c r="IK14" s="340"/>
      <c r="IL14" s="340">
        <f>{0}</f>
        <v>0</v>
      </c>
      <c r="IM14" s="340"/>
      <c r="IN14" s="340">
        <f>{0}</f>
        <v>0</v>
      </c>
      <c r="IO14" s="340"/>
      <c r="IP14" s="340">
        <f>{0}</f>
        <v>0</v>
      </c>
      <c r="IQ14" s="340"/>
      <c r="IR14" s="340">
        <f>{0}</f>
        <v>0</v>
      </c>
      <c r="IS14" s="340"/>
      <c r="IT14" s="340">
        <f>{0}</f>
        <v>0</v>
      </c>
      <c r="IU14" s="340"/>
      <c r="IV14" s="340">
        <f>{0}</f>
        <v>0</v>
      </c>
      <c r="IW14" s="340"/>
      <c r="IX14" s="340">
        <f>{0}</f>
        <v>0</v>
      </c>
      <c r="IY14" s="340"/>
      <c r="IZ14" s="340">
        <f>{0}</f>
        <v>0</v>
      </c>
      <c r="JA14" s="340"/>
      <c r="JB14" s="340">
        <f>{0}</f>
        <v>0</v>
      </c>
      <c r="JC14" s="340"/>
      <c r="JD14" s="340">
        <f>{0}</f>
        <v>0</v>
      </c>
      <c r="JE14" s="340"/>
      <c r="JF14" s="340">
        <f>{0}</f>
        <v>0</v>
      </c>
      <c r="JG14" s="340"/>
      <c r="JH14" s="340">
        <f>{0}</f>
        <v>0</v>
      </c>
      <c r="JI14" s="340"/>
      <c r="JJ14" s="340">
        <f>{0}</f>
        <v>0</v>
      </c>
      <c r="JK14" s="340"/>
      <c r="JL14" s="340">
        <f>{0}</f>
        <v>0</v>
      </c>
      <c r="JM14" s="340"/>
      <c r="JN14" s="340">
        <f>{0}</f>
        <v>0</v>
      </c>
      <c r="JO14" s="340"/>
      <c r="JP14" s="340">
        <f>{0}</f>
        <v>0</v>
      </c>
      <c r="JQ14" s="340"/>
      <c r="JR14" s="340"/>
      <c r="JS14" s="340"/>
      <c r="JT14" s="340">
        <f>{0}</f>
        <v>0</v>
      </c>
      <c r="JU14" s="340">
        <f>SUM(IL14,IN14,IP14,IR14,IT14,IV14,IX14,IZ14,JB14,JD14,JF14,JH14,JJ14,JL14,JN14,JP14,JT14)</f>
        <v>0</v>
      </c>
      <c r="JV14" s="340"/>
      <c r="JW14" s="340">
        <f>{0}</f>
        <v>0</v>
      </c>
      <c r="JX14" s="340"/>
      <c r="JY14" s="340">
        <f>{0}</f>
        <v>0</v>
      </c>
      <c r="JZ14" s="340"/>
      <c r="KA14" s="340">
        <f>{0}</f>
        <v>0</v>
      </c>
      <c r="KB14" s="340"/>
      <c r="KC14" s="340"/>
      <c r="KD14" s="340"/>
      <c r="KE14" s="340">
        <f>{0}</f>
        <v>0</v>
      </c>
      <c r="KF14" s="340"/>
      <c r="KG14" s="340">
        <f>{0}</f>
        <v>0</v>
      </c>
      <c r="KH14" s="340"/>
      <c r="KI14" s="340"/>
      <c r="KJ14" s="340"/>
      <c r="KK14" s="340">
        <f>{0}</f>
        <v>0</v>
      </c>
      <c r="KL14" s="340">
        <f t="shared" ref="KL14:KL40" si="33">SUM(JW14,JY14,KA14,KE14,KG14,KK14)</f>
        <v>0</v>
      </c>
      <c r="KM14" s="340"/>
      <c r="KN14" s="340">
        <f>{0}</f>
        <v>0</v>
      </c>
      <c r="KO14" s="340"/>
      <c r="KP14" s="340">
        <f>{0}</f>
        <v>0</v>
      </c>
      <c r="KQ14" s="340"/>
      <c r="KR14" s="340">
        <f>{0}</f>
        <v>0</v>
      </c>
      <c r="KS14" s="340"/>
      <c r="KT14" s="340">
        <f>{0}</f>
        <v>0</v>
      </c>
      <c r="KU14" s="340"/>
      <c r="KV14" s="340"/>
      <c r="KW14" s="340"/>
      <c r="KX14" s="340">
        <f>{0}</f>
        <v>0</v>
      </c>
      <c r="KY14" s="340"/>
      <c r="KZ14" s="340">
        <f>{0}</f>
        <v>0</v>
      </c>
      <c r="LA14" s="340"/>
      <c r="LB14" s="340">
        <f>{0}</f>
        <v>0</v>
      </c>
      <c r="LC14" s="340">
        <f t="shared" si="23"/>
        <v>0</v>
      </c>
      <c r="LD14" s="340"/>
      <c r="LE14" s="340">
        <f t="shared" si="24"/>
        <v>0</v>
      </c>
      <c r="LF14" s="340">
        <v>798</v>
      </c>
      <c r="LG14" s="340">
        <f>{0}</f>
        <v>0</v>
      </c>
      <c r="LH14" s="340">
        <v>21456</v>
      </c>
      <c r="LI14" s="340">
        <f>{0}</f>
        <v>0</v>
      </c>
      <c r="LJ14" s="340">
        <v>451</v>
      </c>
      <c r="LK14" s="340">
        <f>{0}</f>
        <v>0</v>
      </c>
      <c r="LL14" s="340">
        <f t="shared" si="25"/>
        <v>0</v>
      </c>
      <c r="LM14" s="340">
        <v>1030</v>
      </c>
      <c r="LN14" s="340">
        <f>{0}</f>
        <v>0</v>
      </c>
      <c r="LO14" s="340">
        <v>74</v>
      </c>
      <c r="LP14" s="340">
        <f>{0}</f>
        <v>0</v>
      </c>
      <c r="LQ14" s="340">
        <f t="shared" si="26"/>
        <v>0</v>
      </c>
      <c r="LR14" s="340">
        <f>2105*1.02</f>
        <v>2147.1</v>
      </c>
      <c r="LS14" s="340">
        <f>{0}</f>
        <v>0</v>
      </c>
      <c r="LT14" s="340">
        <f>2909*1.02</f>
        <v>2967.18</v>
      </c>
      <c r="LU14" s="340">
        <f>{0}</f>
        <v>0</v>
      </c>
      <c r="LV14" s="340">
        <f>3392*1.02</f>
        <v>3459.84</v>
      </c>
      <c r="LW14" s="340">
        <f>{0}</f>
        <v>0</v>
      </c>
      <c r="LX14" s="340">
        <f>2105*1.02</f>
        <v>2147.1</v>
      </c>
      <c r="LY14" s="340">
        <f>{0}</f>
        <v>0</v>
      </c>
      <c r="LZ14" s="340">
        <f>2909*1.02</f>
        <v>2967.18</v>
      </c>
      <c r="MA14" s="340">
        <f>{0}</f>
        <v>0</v>
      </c>
      <c r="MB14" s="340">
        <f>3392*1.02</f>
        <v>3459.84</v>
      </c>
      <c r="MC14" s="340">
        <f>{0}</f>
        <v>0</v>
      </c>
      <c r="MD14" s="340">
        <f t="shared" si="27"/>
        <v>0</v>
      </c>
      <c r="ME14" s="340"/>
      <c r="MF14" s="345">
        <f t="shared" si="28"/>
        <v>0</v>
      </c>
    </row>
    <row r="15" spans="1:349">
      <c r="A15" s="339" t="s">
        <v>193</v>
      </c>
      <c r="B15" s="340" t="s">
        <v>194</v>
      </c>
      <c r="C15" s="349">
        <v>1589</v>
      </c>
      <c r="D15" s="349">
        <f ca="1">OFFSET(D15,0,-1) * OFFSET(D15,9 - ROW(D15),0)</f>
        <v>53118681</v>
      </c>
      <c r="E15" s="349">
        <v>0</v>
      </c>
      <c r="F15" s="349">
        <f t="shared" ref="F15:F23" ca="1" si="34">OFFSET(F15,0,-1) * OFFSET(F15,9 - ROW(F15),0)</f>
        <v>0</v>
      </c>
      <c r="G15" s="349">
        <v>66</v>
      </c>
      <c r="H15" s="349">
        <f t="shared" ref="H15:H23" ca="1" si="35">OFFSET(H15,0,-1) * OFFSET(H15,9 - ROW(H15),0)</f>
        <v>71974386</v>
      </c>
      <c r="I15" s="349">
        <v>1736</v>
      </c>
      <c r="J15" s="349">
        <f t="shared" ref="J15:L23" ca="1" si="36">OFFSET(J15,0,-1) * OFFSET(J15,9 - ROW(J15),0)</f>
        <v>72863392</v>
      </c>
      <c r="K15" s="349">
        <v>0</v>
      </c>
      <c r="L15" s="349">
        <f t="shared" ca="1" si="36"/>
        <v>0</v>
      </c>
      <c r="M15" s="349">
        <v>93</v>
      </c>
      <c r="N15" s="349">
        <f t="shared" ref="N15:R23" ca="1" si="37">OFFSET(N15,0,-1) * OFFSET(N15,9 - ROW(N15),0)</f>
        <v>127286496</v>
      </c>
      <c r="O15" s="349">
        <v>0</v>
      </c>
      <c r="P15" s="349">
        <f t="shared" ca="1" si="37"/>
        <v>0</v>
      </c>
      <c r="Q15" s="349">
        <v>0</v>
      </c>
      <c r="R15" s="349">
        <f t="shared" ca="1" si="37"/>
        <v>0</v>
      </c>
      <c r="S15" s="349">
        <v>0</v>
      </c>
      <c r="T15" s="349">
        <f t="shared" ref="T15:AD23" ca="1" si="38">OFFSET(T15,0,-1) * OFFSET(T15,9 - ROW(T15),0)</f>
        <v>0</v>
      </c>
      <c r="U15" s="349">
        <v>130</v>
      </c>
      <c r="V15" s="349">
        <f t="shared" ca="1" si="38"/>
        <v>1480700</v>
      </c>
      <c r="W15" s="349">
        <v>0</v>
      </c>
      <c r="X15" s="349">
        <f t="shared" ca="1" si="38"/>
        <v>0</v>
      </c>
      <c r="Y15" s="349">
        <v>0</v>
      </c>
      <c r="Z15" s="349">
        <f t="shared" ca="1" si="38"/>
        <v>0</v>
      </c>
      <c r="AA15" s="349">
        <v>0</v>
      </c>
      <c r="AB15" s="349">
        <f t="shared" ca="1" si="38"/>
        <v>0</v>
      </c>
      <c r="AC15" s="349">
        <v>12</v>
      </c>
      <c r="AD15" s="349">
        <f t="shared" ca="1" si="38"/>
        <v>4450416</v>
      </c>
      <c r="AE15" s="349">
        <v>0</v>
      </c>
      <c r="AF15" s="349">
        <f t="shared" ref="AF15:AX23" ca="1" si="39">OFFSET(AF15,0,-1) * OFFSET(AF15,9 - ROW(AF15),0)</f>
        <v>0</v>
      </c>
      <c r="AG15" s="349">
        <v>938</v>
      </c>
      <c r="AH15" s="349">
        <f t="shared" ca="1" si="39"/>
        <v>891100</v>
      </c>
      <c r="AI15" s="349">
        <v>0</v>
      </c>
      <c r="AJ15" s="349">
        <f t="shared" ca="1" si="39"/>
        <v>0</v>
      </c>
      <c r="AK15" s="349">
        <v>18</v>
      </c>
      <c r="AL15" s="349">
        <f t="shared" ca="1" si="39"/>
        <v>556740</v>
      </c>
      <c r="AM15" s="349">
        <v>984</v>
      </c>
      <c r="AN15" s="349">
        <f t="shared" ca="1" si="39"/>
        <v>3813000</v>
      </c>
      <c r="AO15" s="349">
        <v>0</v>
      </c>
      <c r="AP15" s="349">
        <f t="shared" ca="1" si="39"/>
        <v>0</v>
      </c>
      <c r="AQ15" s="349">
        <v>16</v>
      </c>
      <c r="AR15" s="349">
        <f t="shared" ca="1" si="39"/>
        <v>2018704</v>
      </c>
      <c r="AS15" s="349">
        <v>0</v>
      </c>
      <c r="AT15" s="349">
        <f t="shared" ca="1" si="39"/>
        <v>0</v>
      </c>
      <c r="AU15" s="349">
        <v>0</v>
      </c>
      <c r="AV15" s="349">
        <f t="shared" ca="1" si="39"/>
        <v>0</v>
      </c>
      <c r="AW15" s="349">
        <v>0</v>
      </c>
      <c r="AX15" s="349">
        <f t="shared" ca="1" si="39"/>
        <v>0</v>
      </c>
      <c r="AY15" s="349">
        <f t="shared" ca="1" si="17"/>
        <v>338453615</v>
      </c>
      <c r="AZ15" s="349">
        <v>0</v>
      </c>
      <c r="BA15" s="349">
        <f t="shared" ref="BA15:BA23" ca="1" si="40">OFFSET(BA15,0,-1) * OFFSET(BA15,9 - ROW(BA15),0)</f>
        <v>0</v>
      </c>
      <c r="BB15" s="349">
        <v>0</v>
      </c>
      <c r="BC15" s="349">
        <f t="shared" ref="BC15:BC23" ca="1" si="41">OFFSET(BC15,0,-1) * OFFSET(BC15,9 - ROW(BC15),0)</f>
        <v>0</v>
      </c>
      <c r="BD15" s="349">
        <v>0</v>
      </c>
      <c r="BE15" s="349">
        <f t="shared" ref="BE15:BE23" ca="1" si="42">OFFSET(BE15,0,-1) * OFFSET(BE15,9 - ROW(BE15),0)</f>
        <v>0</v>
      </c>
      <c r="BF15" s="349">
        <v>270</v>
      </c>
      <c r="BG15" s="349">
        <f t="shared" ref="BG15:BG23" ca="1" si="43">OFFSET(BG15,0,-1) * OFFSET(BG15,9 - ROW(BG15),0)</f>
        <v>13621500</v>
      </c>
      <c r="BH15" s="349">
        <v>0</v>
      </c>
      <c r="BI15" s="349">
        <f t="shared" ref="BI15:BI23" ca="1" si="44">OFFSET(BI15,0,-1) * OFFSET(BI15,9 - ROW(BI15),0)</f>
        <v>0</v>
      </c>
      <c r="BJ15" s="349">
        <v>2</v>
      </c>
      <c r="BK15" s="349">
        <f t="shared" ref="BK15:BK23" ca="1" si="45">OFFSET(BK15,0,-1) * OFFSET(BK15,9 - ROW(BK15),0)</f>
        <v>3290112</v>
      </c>
      <c r="BL15" s="349">
        <v>325</v>
      </c>
      <c r="BM15" s="349">
        <f t="shared" ref="BM15:BM23" ca="1" si="46">OFFSET(BM15,0,-1) * OFFSET(BM15,9 - ROW(BM15),0)</f>
        <v>17481750</v>
      </c>
      <c r="BN15" s="349">
        <v>0</v>
      </c>
      <c r="BO15" s="349">
        <f t="shared" ref="BO15:BO23" ca="1" si="47">OFFSET(BO15,0,-1) * OFFSET(BO15,9 - ROW(BO15),0)</f>
        <v>0</v>
      </c>
      <c r="BP15" s="349">
        <v>14</v>
      </c>
      <c r="BQ15" s="349">
        <f t="shared" ref="BQ15:BQ23" ca="1" si="48">OFFSET(BQ15,0,-1) * OFFSET(BQ15,9 - ROW(BQ15),0)</f>
        <v>24553382</v>
      </c>
      <c r="BR15" s="349">
        <v>0</v>
      </c>
      <c r="BS15" s="349">
        <f t="shared" ref="BS15:BS23" ca="1" si="49">OFFSET(BS15,0,-1) * OFFSET(BS15,9 - ROW(BS15),0)</f>
        <v>0</v>
      </c>
      <c r="BT15" s="349">
        <v>0</v>
      </c>
      <c r="BU15" s="349">
        <v>0</v>
      </c>
      <c r="BV15" s="349">
        <v>0</v>
      </c>
      <c r="BW15" s="349">
        <f t="shared" ref="BW15:BW23" ca="1" si="50">OFFSET(BW15,0,-1) * OFFSET(BW15,9 - ROW(BW15),0)</f>
        <v>0</v>
      </c>
      <c r="BX15" s="349">
        <v>0</v>
      </c>
      <c r="BY15" s="349">
        <f t="shared" ref="BY15:BY23" ca="1" si="51">OFFSET(BY15,0,-1) * OFFSET(BY15,9 - ROW(BY15),0)</f>
        <v>0</v>
      </c>
      <c r="BZ15" s="349">
        <v>0</v>
      </c>
      <c r="CA15" s="349">
        <f t="shared" ref="CA15:CA23" ca="1" si="52">OFFSET(CA15,0,-1) * OFFSET(CA15,9 - ROW(CA15),0)</f>
        <v>0</v>
      </c>
      <c r="CB15" s="349">
        <v>0</v>
      </c>
      <c r="CC15" s="349">
        <f t="shared" ref="CC15:CC23" ca="1" si="53">OFFSET(CC15,0,-1) * OFFSET(CC15,9 - ROW(CC15),0)</f>
        <v>0</v>
      </c>
      <c r="CD15" s="349">
        <v>0</v>
      </c>
      <c r="CE15" s="349">
        <v>0</v>
      </c>
      <c r="CF15" s="349">
        <v>0</v>
      </c>
      <c r="CG15" s="349">
        <v>0</v>
      </c>
      <c r="CH15" s="349">
        <v>0</v>
      </c>
      <c r="CI15" s="349">
        <f t="shared" ref="CI15:CI23" ca="1" si="54">OFFSET(CI15,0,-1) * OFFSET(CI15,9 - ROW(CI15),0)</f>
        <v>0</v>
      </c>
      <c r="CJ15" s="349">
        <v>0</v>
      </c>
      <c r="CK15" s="349">
        <v>0</v>
      </c>
      <c r="CL15" s="349">
        <v>0</v>
      </c>
      <c r="CM15" s="349">
        <f t="shared" ref="CM15:CM23" ca="1" si="55">OFFSET(CM15,0,-1) * OFFSET(CM15,9 - ROW(CM15),0)</f>
        <v>0</v>
      </c>
      <c r="CN15" s="349">
        <v>156</v>
      </c>
      <c r="CO15" s="349">
        <f t="shared" ref="CO15:CO23" ca="1" si="56">OFFSET(CO15,0,-1) * OFFSET(CO15,9 - ROW(CO15),0)</f>
        <v>695136</v>
      </c>
      <c r="CP15" s="349">
        <v>0</v>
      </c>
      <c r="CQ15" s="349">
        <f t="shared" ref="CQ15:CQ23" ca="1" si="57">OFFSET(CQ15,0,-1) * OFFSET(CQ15,9 - ROW(CQ15),0)</f>
        <v>0</v>
      </c>
      <c r="CR15" s="349">
        <v>0</v>
      </c>
      <c r="CS15" s="349">
        <f t="shared" ref="CS15:CS23" ca="1" si="58">OFFSET(CS15,0,-1) * OFFSET(CS15,9 - ROW(CS15),0)</f>
        <v>0</v>
      </c>
      <c r="CT15" s="349">
        <v>135</v>
      </c>
      <c r="CU15" s="349">
        <f t="shared" ref="CU15:CU23" ca="1" si="59">OFFSET(CU15,0,-1) * OFFSET(CU15,9 - ROW(CU15),0)</f>
        <v>1202040</v>
      </c>
      <c r="CV15" s="349">
        <v>0</v>
      </c>
      <c r="CW15" s="349">
        <f t="shared" ref="CW15:CW23" ca="1" si="60">OFFSET(CW15,0,-1) * OFFSET(CW15,9 - ROW(CW15),0)</f>
        <v>0</v>
      </c>
      <c r="CX15" s="349">
        <v>2</v>
      </c>
      <c r="CY15" s="349">
        <f t="shared" ref="CY15:DB23" ca="1" si="61">OFFSET(CY15,0,-1) * OFFSET(CY15,9 - ROW(CY15),0)</f>
        <v>579868</v>
      </c>
      <c r="CZ15" s="349">
        <f t="shared" ca="1" si="29"/>
        <v>61423788</v>
      </c>
      <c r="DA15" s="350">
        <v>0</v>
      </c>
      <c r="DB15" s="349">
        <f t="shared" ca="1" si="61"/>
        <v>0</v>
      </c>
      <c r="DC15" s="351">
        <v>0</v>
      </c>
      <c r="DD15" s="351">
        <v>0</v>
      </c>
      <c r="DE15" s="350">
        <v>0</v>
      </c>
      <c r="DF15" s="351">
        <v>0</v>
      </c>
      <c r="DG15" s="350">
        <v>0</v>
      </c>
      <c r="DH15" s="349">
        <f t="shared" ref="DH15:DH23" ca="1" si="62">OFFSET(DH15,0,-1) * OFFSET(DH15,9 - ROW(DH15),0)</f>
        <v>0</v>
      </c>
      <c r="DI15" s="351">
        <v>0</v>
      </c>
      <c r="DJ15" s="349">
        <f t="shared" ref="DJ15:DJ23" ca="1" si="63">OFFSET(DJ15,0,-1) * OFFSET(DJ15,9 - ROW(DJ15),0)</f>
        <v>0</v>
      </c>
      <c r="DK15" s="350">
        <v>0</v>
      </c>
      <c r="DL15" s="351">
        <v>0</v>
      </c>
      <c r="DM15" s="350">
        <v>0</v>
      </c>
      <c r="DN15" s="351">
        <v>0</v>
      </c>
      <c r="DO15" s="351">
        <v>0</v>
      </c>
      <c r="DP15" s="351">
        <v>0</v>
      </c>
      <c r="DQ15" s="350">
        <v>0</v>
      </c>
      <c r="DR15" s="352">
        <v>0</v>
      </c>
      <c r="DS15" s="350">
        <v>0</v>
      </c>
      <c r="DT15" s="349">
        <f t="shared" ref="DT15:DT23" ca="1" si="64">OFFSET(DT15,0,-1) * OFFSET(DT15,9 - ROW(DT15),0)</f>
        <v>0</v>
      </c>
      <c r="DU15" s="351">
        <v>0</v>
      </c>
      <c r="DV15" s="351">
        <v>0</v>
      </c>
      <c r="DW15" s="350">
        <v>0</v>
      </c>
      <c r="DX15" s="351">
        <v>0</v>
      </c>
      <c r="DY15" s="350">
        <v>0</v>
      </c>
      <c r="DZ15" s="349">
        <f t="shared" ref="DZ15:DZ23" ca="1" si="65">OFFSET(DZ15,0,-1) * OFFSET(DZ15,9 - ROW(DZ15),0)</f>
        <v>0</v>
      </c>
      <c r="EA15" s="351">
        <v>0</v>
      </c>
      <c r="EB15" s="351">
        <v>0</v>
      </c>
      <c r="EC15" s="350">
        <v>0</v>
      </c>
      <c r="ED15" s="349">
        <f t="shared" ref="ED15:ED23" ca="1" si="66">OFFSET(ED15,0,-1) * OFFSET(ED15,9 - ROW(ED15),0)</f>
        <v>0</v>
      </c>
      <c r="EE15" s="349">
        <f t="shared" ca="1" si="30"/>
        <v>0</v>
      </c>
      <c r="EF15" s="349">
        <v>0</v>
      </c>
      <c r="EG15" s="349">
        <f t="shared" ref="EG15:EG23" ca="1" si="67">OFFSET(EG15,0,-1) * OFFSET(EG15,9 - ROW(EG15),0)</f>
        <v>0</v>
      </c>
      <c r="EH15" s="349">
        <v>0</v>
      </c>
      <c r="EI15" s="349">
        <v>0</v>
      </c>
      <c r="EJ15" s="349">
        <v>0</v>
      </c>
      <c r="EK15" s="349">
        <v>0</v>
      </c>
      <c r="EL15" s="349">
        <v>0</v>
      </c>
      <c r="EM15" s="349">
        <f t="shared" ref="EM15:EM23" ca="1" si="68">OFFSET(EM15,0,-1) * OFFSET(EM15,9 - ROW(EM15),0)</f>
        <v>0</v>
      </c>
      <c r="EN15" s="349">
        <v>0</v>
      </c>
      <c r="EO15" s="349">
        <v>0</v>
      </c>
      <c r="EP15" s="349">
        <v>0</v>
      </c>
      <c r="EQ15" s="349">
        <v>0</v>
      </c>
      <c r="ER15" s="349">
        <v>0</v>
      </c>
      <c r="ES15" s="349">
        <v>0</v>
      </c>
      <c r="ET15" s="349">
        <v>0</v>
      </c>
      <c r="EU15" s="349">
        <v>0</v>
      </c>
      <c r="EV15" s="349">
        <v>0</v>
      </c>
      <c r="EW15" s="349">
        <v>0</v>
      </c>
      <c r="EX15" s="349">
        <v>0</v>
      </c>
      <c r="EY15" s="349">
        <f t="shared" ref="EY15:EY23" ca="1" si="69">OFFSET(EY15,0,-1) * OFFSET(EY15,9 - ROW(EY15),0)</f>
        <v>0</v>
      </c>
      <c r="EZ15" s="349">
        <v>0</v>
      </c>
      <c r="FA15" s="349">
        <v>0</v>
      </c>
      <c r="FB15" s="349">
        <v>0</v>
      </c>
      <c r="FC15" s="349">
        <v>0</v>
      </c>
      <c r="FD15" s="349"/>
      <c r="FE15" s="349">
        <f t="shared" ref="FE15:FE23" ca="1" si="70">OFFSET(FE15,0,-1) * OFFSET(FE15,9 - ROW(FE15),0)</f>
        <v>0</v>
      </c>
      <c r="FF15" s="349"/>
      <c r="FG15" s="349">
        <f t="shared" ref="FG15:FG23" ca="1" si="71">OFFSET(FG15,0,-1) * OFFSET(FG15,9 - ROW(FG15),0)</f>
        <v>0</v>
      </c>
      <c r="FH15" s="349"/>
      <c r="FI15" s="349">
        <f t="shared" ref="FI15:FI23" ca="1" si="72">OFFSET(FI15,0,-1) * OFFSET(FI15,9 - ROW(FI15),0)</f>
        <v>0</v>
      </c>
      <c r="FJ15" s="349">
        <f t="shared" ca="1" si="31"/>
        <v>0</v>
      </c>
      <c r="FK15" s="349">
        <v>99</v>
      </c>
      <c r="FL15" s="349">
        <f t="shared" ref="FL15:FL23" ca="1" si="73">OFFSET(FL15,0,-1) * OFFSET(FL15,9 - ROW(FL15),0)</f>
        <v>8273727</v>
      </c>
      <c r="FM15" s="349">
        <v>0</v>
      </c>
      <c r="FN15" s="349">
        <f t="shared" ref="FN15:FN23" ca="1" si="74">OFFSET(FN15,0,-1) * OFFSET(FN15,9 - ROW(FN15),0)</f>
        <v>0</v>
      </c>
      <c r="FO15" s="349">
        <v>0</v>
      </c>
      <c r="FP15" s="349">
        <f t="shared" ref="FP15:FP23" ca="1" si="75">OFFSET(FP15,0,-1) * OFFSET(FP15,9 - ROW(FP15),0)</f>
        <v>0</v>
      </c>
      <c r="FQ15" s="349">
        <v>88</v>
      </c>
      <c r="FR15" s="349">
        <f t="shared" ref="FR15:FR23" ca="1" si="76">OFFSET(FR15,0,-1) * OFFSET(FR15,9 - ROW(FR15),0)</f>
        <v>9233752</v>
      </c>
      <c r="FS15" s="349">
        <v>0</v>
      </c>
      <c r="FT15" s="349">
        <f t="shared" ref="FT15:FT23" ca="1" si="77">OFFSET(FT15,0,-1) * OFFSET(FT15,9 - ROW(FT15),0)</f>
        <v>0</v>
      </c>
      <c r="FU15" s="349">
        <v>0</v>
      </c>
      <c r="FV15" s="349">
        <f t="shared" ref="FV15:FV23" ca="1" si="78">OFFSET(FV15,0,-1) * OFFSET(FV15,9 - ROW(FV15),0)</f>
        <v>0</v>
      </c>
      <c r="FW15" s="349">
        <v>10</v>
      </c>
      <c r="FX15" s="349">
        <f t="shared" ref="FX15:FX23" ca="1" si="79">OFFSET(FX15,0,-1) * OFFSET(FX15,9 - ROW(FX15),0)</f>
        <v>1121900</v>
      </c>
      <c r="FY15" s="349">
        <v>0</v>
      </c>
      <c r="FZ15" s="349">
        <v>0</v>
      </c>
      <c r="GA15" s="349">
        <v>0</v>
      </c>
      <c r="GB15" s="349">
        <f t="shared" ref="GB15:GB23" ca="1" si="80">OFFSET(GB15,0,-1) * OFFSET(GB15,9 - ROW(GB15),0)</f>
        <v>0</v>
      </c>
      <c r="GC15" s="349">
        <v>20</v>
      </c>
      <c r="GD15" s="349">
        <f t="shared" ref="GD15:GD23" ca="1" si="81">OFFSET(GD15,0,-1) * OFFSET(GD15,9 - ROW(GD15),0)</f>
        <v>569500</v>
      </c>
      <c r="GE15" s="349">
        <v>0</v>
      </c>
      <c r="GF15" s="349">
        <v>0</v>
      </c>
      <c r="GG15" s="349"/>
      <c r="GH15" s="349">
        <f t="shared" ref="GH15:GH23" ca="1" si="82">OFFSET(GH15,0,-1) * OFFSET(GH15,9 - ROW(GH15),0)</f>
        <v>0</v>
      </c>
      <c r="GI15" s="349">
        <v>0</v>
      </c>
      <c r="GJ15" s="349">
        <f t="shared" ref="GJ15:GJ23" ca="1" si="83">OFFSET(GJ15,0,-1) * OFFSET(GJ15,9 - ROW(GJ15),0)</f>
        <v>0</v>
      </c>
      <c r="GK15" s="349">
        <v>0</v>
      </c>
      <c r="GL15" s="349">
        <v>0</v>
      </c>
      <c r="GM15" s="349">
        <v>0</v>
      </c>
      <c r="GN15" s="349">
        <f t="shared" ref="GN15:GN23" ca="1" si="84">OFFSET(GN15,0,-1) * OFFSET(GN15,9 - ROW(GN15),0)</f>
        <v>0</v>
      </c>
      <c r="GO15" s="349">
        <f ca="1">SUM(FL15,FN15,FP15,FR15,FT15,FV15,FX15,FZ15,GB15,GD15,GF15,GH15,GJ15,GL15,GN15)</f>
        <v>19198879</v>
      </c>
      <c r="GP15" s="349">
        <f t="shared" ca="1" si="19"/>
        <v>19198879</v>
      </c>
      <c r="GQ15" s="349">
        <v>0</v>
      </c>
      <c r="GR15" s="349">
        <f t="shared" ref="GR15:GR23" ca="1" si="85">OFFSET(GR15,0,-1) * OFFSET(GR15,9 - ROW(GR15),0)</f>
        <v>0</v>
      </c>
      <c r="GS15" s="349">
        <v>0</v>
      </c>
      <c r="GT15" s="349">
        <f t="shared" ref="GT15:GT23" ca="1" si="86">OFFSET(GT15,0,-1) * OFFSET(GT15,9 - ROW(GT15),0)</f>
        <v>0</v>
      </c>
      <c r="GU15" s="349">
        <v>0</v>
      </c>
      <c r="GV15" s="349">
        <f t="shared" ref="GV15:GV23" ca="1" si="87">OFFSET(GV15,0,-1) * OFFSET(GV15,9 - ROW(GV15),0)</f>
        <v>0</v>
      </c>
      <c r="GW15" s="349">
        <f t="shared" ca="1" si="20"/>
        <v>0</v>
      </c>
      <c r="GX15" s="350">
        <v>0</v>
      </c>
      <c r="GY15" s="349">
        <f t="shared" ref="GY15:GY23" ca="1" si="88">OFFSET(GY15,0,-1) * OFFSET(GY15,9 - ROW(GY15),0)</f>
        <v>0</v>
      </c>
      <c r="GZ15" s="349">
        <v>0</v>
      </c>
      <c r="HA15" s="349">
        <f t="shared" ref="HA15:HA23" ca="1" si="89">OFFSET(HA15,0,-1) * OFFSET(HA15,9 - ROW(HA15),0)</f>
        <v>0</v>
      </c>
      <c r="HB15" s="349">
        <v>1</v>
      </c>
      <c r="HC15" s="349">
        <f t="shared" ref="HC15:HC23" ca="1" si="90">OFFSET(HC15,0,-1) * OFFSET(HC15,9 - ROW(HC15),0)</f>
        <v>79980</v>
      </c>
      <c r="HD15" s="349">
        <v>1</v>
      </c>
      <c r="HE15" s="349">
        <f t="shared" ref="HE15:HE23" ca="1" si="91">OFFSET(HE15,0,-1) * OFFSET(HE15,9 - ROW(HE15),0)</f>
        <v>59414</v>
      </c>
      <c r="HF15" s="349">
        <v>0</v>
      </c>
      <c r="HG15" s="349">
        <f t="shared" ref="HG15:HG23" ca="1" si="92">OFFSET(HG15,0,-1) * OFFSET(HG15,9 - ROW(HG15),0)</f>
        <v>0</v>
      </c>
      <c r="HH15" s="349">
        <v>3</v>
      </c>
      <c r="HI15" s="349">
        <f t="shared" ref="HI15:HI23" ca="1" si="93">OFFSET(HI15,0,-1) * OFFSET(HI15,9 - ROW(HI15),0)</f>
        <v>222801</v>
      </c>
      <c r="HJ15" s="349">
        <v>0</v>
      </c>
      <c r="HK15" s="349">
        <f t="shared" ref="HK15:HK23" ca="1" si="94">OFFSET(HK15,0,-1) * OFFSET(HK15,9 - ROW(HK15),0)</f>
        <v>0</v>
      </c>
      <c r="HL15" s="349">
        <v>0</v>
      </c>
      <c r="HM15" s="349">
        <f t="shared" ref="HM15:HM23" ca="1" si="95">OFFSET(HM15,0,-1) * OFFSET(HM15,9 - ROW(HM15),0)</f>
        <v>0</v>
      </c>
      <c r="HN15" s="349">
        <v>0</v>
      </c>
      <c r="HO15" s="349">
        <f t="shared" ref="HO15:HO23" ca="1" si="96">OFFSET(HO15,0,-1) * OFFSET(HO15,9 - ROW(HO15),0)</f>
        <v>0</v>
      </c>
      <c r="HP15" s="349">
        <f t="shared" ca="1" si="32"/>
        <v>362195</v>
      </c>
      <c r="HQ15" s="349">
        <v>0</v>
      </c>
      <c r="HR15" s="349">
        <f t="shared" ref="HR15:HR23" ca="1" si="97">OFFSET(HR15,0,-1) * OFFSET(HR15,9 - ROW(HR15),0)</f>
        <v>0</v>
      </c>
      <c r="HS15" s="349">
        <v>0</v>
      </c>
      <c r="HT15" s="349">
        <v>0</v>
      </c>
      <c r="HU15" s="349">
        <v>0</v>
      </c>
      <c r="HV15" s="349">
        <f t="shared" ref="HV15:HV23" ca="1" si="98">OFFSET(HV15,0,-1) * OFFSET(HV15,9 - ROW(HV15),0)</f>
        <v>0</v>
      </c>
      <c r="HW15" s="349">
        <v>0</v>
      </c>
      <c r="HX15" s="349">
        <f t="shared" ref="HX15:HX23" ca="1" si="99">OFFSET(HX15,0,-1) * OFFSET(HX15,9 - ROW(HX15),0)</f>
        <v>0</v>
      </c>
      <c r="HY15" s="349">
        <v>0</v>
      </c>
      <c r="HZ15" s="349">
        <v>0</v>
      </c>
      <c r="IA15" s="349">
        <v>0</v>
      </c>
      <c r="IB15" s="349">
        <f t="shared" ref="IB15:IB23" ca="1" si="100">OFFSET(IB15,0,-1) * OFFSET(IB15,9 - ROW(IB15),0)</f>
        <v>0</v>
      </c>
      <c r="IC15" s="349">
        <v>0</v>
      </c>
      <c r="ID15" s="349">
        <f t="shared" ref="ID15:ID23" ca="1" si="101">OFFSET(ID15,0,-1) * OFFSET(ID15,9 - ROW(ID15),0)</f>
        <v>0</v>
      </c>
      <c r="IE15" s="349">
        <v>0</v>
      </c>
      <c r="IF15" s="349">
        <v>0</v>
      </c>
      <c r="IG15" s="349"/>
      <c r="IH15" s="349">
        <f t="shared" ref="IH15:IH23" ca="1" si="102">OFFSET(IH15,0,-1) * OFFSET(IH15,9 - ROW(IH15),0)</f>
        <v>0</v>
      </c>
      <c r="II15" s="349">
        <f t="shared" ca="1" si="21"/>
        <v>0</v>
      </c>
      <c r="IJ15" s="349">
        <f t="shared" ca="1" si="22"/>
        <v>419438477</v>
      </c>
      <c r="IK15" s="349">
        <v>0</v>
      </c>
      <c r="IL15" s="349">
        <f t="shared" ref="IL15:IL23" ca="1" si="103">OFFSET(IL15,0,-1) * OFFSET(IL15,9 - ROW(IL15),0)</f>
        <v>0</v>
      </c>
      <c r="IM15" s="349">
        <v>0</v>
      </c>
      <c r="IN15" s="349">
        <f t="shared" ref="IN15:IN23" ca="1" si="104">OFFSET(IN15,0,-1) * OFFSET(IN15,9 - ROW(IN15),0)</f>
        <v>0</v>
      </c>
      <c r="IO15" s="349">
        <v>0</v>
      </c>
      <c r="IP15" s="349">
        <f t="shared" ref="IP15:IP23" ca="1" si="105">OFFSET(IP15,0,-1) * OFFSET(IP15,9 - ROW(IP15),0)</f>
        <v>0</v>
      </c>
      <c r="IQ15" s="349">
        <v>0</v>
      </c>
      <c r="IR15" s="349">
        <v>0</v>
      </c>
      <c r="IS15" s="349">
        <v>0</v>
      </c>
      <c r="IT15" s="349">
        <f t="shared" ref="IT15:IT23" ca="1" si="106">OFFSET(IT15,0,-1) * OFFSET(IT15,9 - ROW(IT15),0)</f>
        <v>0</v>
      </c>
      <c r="IU15" s="349">
        <v>0</v>
      </c>
      <c r="IV15" s="349">
        <f t="shared" ref="IV15:IV23" ca="1" si="107">OFFSET(IV15,0,-1) * OFFSET(IV15,9 - ROW(IV15),0)</f>
        <v>0</v>
      </c>
      <c r="IW15" s="349">
        <v>0</v>
      </c>
      <c r="IX15" s="349">
        <f t="shared" ref="IX15:IX23" ca="1" si="108">OFFSET(IX15,0,-1) * OFFSET(IX15,9 - ROW(IX15),0)</f>
        <v>0</v>
      </c>
      <c r="IY15" s="349">
        <v>0</v>
      </c>
      <c r="IZ15" s="349">
        <f t="shared" ref="IZ15:IZ23" ca="1" si="109">OFFSET(IZ15,0,-1) * OFFSET(IZ15,9 - ROW(IZ15),0)</f>
        <v>0</v>
      </c>
      <c r="JA15" s="349">
        <v>0</v>
      </c>
      <c r="JB15" s="349">
        <f t="shared" ref="JB15:JB23" ca="1" si="110">OFFSET(JB15,0,-1) * OFFSET(JB15,9 - ROW(JB15),0)</f>
        <v>0</v>
      </c>
      <c r="JC15" s="349">
        <v>0</v>
      </c>
      <c r="JD15" s="349">
        <f t="shared" ref="JD15:JD23" ca="1" si="111">OFFSET(JD15,0,-1) * OFFSET(JD15,9 - ROW(JD15),0)</f>
        <v>0</v>
      </c>
      <c r="JE15" s="349">
        <v>0</v>
      </c>
      <c r="JF15" s="349">
        <f t="shared" ref="JF15:JF23" ca="1" si="112">OFFSET(JF15,0,-1) * OFFSET(JF15,9 - ROW(JF15),0)</f>
        <v>0</v>
      </c>
      <c r="JG15" s="349">
        <v>0</v>
      </c>
      <c r="JH15" s="349">
        <f t="shared" ref="JH15:JH23" ca="1" si="113">OFFSET(JH15,0,-1) * OFFSET(JH15,9 - ROW(JH15),0)</f>
        <v>0</v>
      </c>
      <c r="JI15" s="349">
        <v>0</v>
      </c>
      <c r="JJ15" s="349">
        <f t="shared" ref="JJ15:JT23" ca="1" si="114">OFFSET(JJ15,0,-1) * OFFSET(JJ15,9 - ROW(JJ15),0)</f>
        <v>0</v>
      </c>
      <c r="JK15" s="349">
        <v>63</v>
      </c>
      <c r="JL15" s="349">
        <f t="shared" ca="1" si="114"/>
        <v>2830401</v>
      </c>
      <c r="JM15" s="349">
        <v>0</v>
      </c>
      <c r="JN15" s="349">
        <f t="shared" ca="1" si="114"/>
        <v>0</v>
      </c>
      <c r="JO15" s="349">
        <v>33</v>
      </c>
      <c r="JP15" s="349">
        <f t="shared" ca="1" si="114"/>
        <v>1482591</v>
      </c>
      <c r="JQ15" s="349"/>
      <c r="JR15" s="349">
        <f t="shared" ca="1" si="114"/>
        <v>0</v>
      </c>
      <c r="JS15" s="349">
        <v>0</v>
      </c>
      <c r="JT15" s="349">
        <f t="shared" ca="1" si="114"/>
        <v>0</v>
      </c>
      <c r="JU15" s="340">
        <f ca="1">SUM(IL15,IN15,IP15,IR15,IT15,IV15,IX15,IZ15,JB15,JD15,JF15,JH15,JJ15,JL15,JN15,JP15,JR15,JT15)</f>
        <v>4312992</v>
      </c>
      <c r="JV15" s="349">
        <v>0</v>
      </c>
      <c r="JW15" s="349">
        <f t="shared" ref="JW15:JW23" ca="1" si="115">OFFSET(JW15,0,-1) * OFFSET(JW15,9 - ROW(JW15),0)</f>
        <v>0</v>
      </c>
      <c r="JX15" s="349">
        <v>0</v>
      </c>
      <c r="JY15" s="349">
        <f t="shared" ref="JY15:JY23" ca="1" si="116">OFFSET(JY15,0,-1) * OFFSET(JY15,9 - ROW(JY15),0)</f>
        <v>0</v>
      </c>
      <c r="JZ15" s="349">
        <v>0</v>
      </c>
      <c r="KA15" s="349">
        <f t="shared" ref="KA15:KA23" ca="1" si="117">OFFSET(KA15,0,-1) * OFFSET(KA15,9 - ROW(KA15),0)</f>
        <v>0</v>
      </c>
      <c r="KB15" s="349">
        <v>0</v>
      </c>
      <c r="KC15" s="349">
        <f t="shared" ref="KC15:KC23" ca="1" si="118">OFFSET(KC15,0,-1) * OFFSET(KC15,9 - ROW(KC15),0)</f>
        <v>0</v>
      </c>
      <c r="KD15" s="349">
        <v>19</v>
      </c>
      <c r="KE15" s="349">
        <f t="shared" ref="KE15:KI23" ca="1" si="119">OFFSET(KE15,0,-1) * OFFSET(KE15,9 - ROW(KE15),0)</f>
        <v>1404765</v>
      </c>
      <c r="KF15" s="349">
        <v>0</v>
      </c>
      <c r="KG15" s="349">
        <f t="shared" ca="1" si="119"/>
        <v>0</v>
      </c>
      <c r="KH15" s="349">
        <v>0</v>
      </c>
      <c r="KI15" s="349">
        <f t="shared" ca="1" si="119"/>
        <v>0</v>
      </c>
      <c r="KJ15" s="349">
        <v>94</v>
      </c>
      <c r="KK15" s="349">
        <f t="shared" ref="KK15:KK23" ca="1" si="120">OFFSET(KK15,0,-1) * OFFSET(KK15,9 - ROW(KK15),0)</f>
        <v>7574990</v>
      </c>
      <c r="KL15" s="349">
        <f ca="1">SUM(JW15,JY15,KA15,KC15,KE15,KG15,KI15,KK15)</f>
        <v>8979755</v>
      </c>
      <c r="KM15" s="349">
        <v>0</v>
      </c>
      <c r="KN15" s="349">
        <f t="shared" ref="KN15:KN23" ca="1" si="121">OFFSET(KN15,0,-1) * OFFSET(KN15,9 - ROW(KN15),0)</f>
        <v>0</v>
      </c>
      <c r="KO15" s="349">
        <v>0</v>
      </c>
      <c r="KP15" s="349">
        <f t="shared" ref="KP15:KP23" ca="1" si="122">OFFSET(KP15,0,-1) * OFFSET(KP15,9 - ROW(KP15),0)</f>
        <v>0</v>
      </c>
      <c r="KQ15" s="349">
        <v>0</v>
      </c>
      <c r="KR15" s="349">
        <f t="shared" ref="KR15:KR23" ca="1" si="123">OFFSET(KR15,0,-1) * OFFSET(KR15,9 - ROW(KR15),0)</f>
        <v>0</v>
      </c>
      <c r="KS15" s="349">
        <v>0</v>
      </c>
      <c r="KT15" s="349">
        <f t="shared" ref="KT15:KT23" ca="1" si="124">OFFSET(KT15,0,-1) * OFFSET(KT15,9 - ROW(KT15),0)</f>
        <v>0</v>
      </c>
      <c r="KU15" s="349">
        <v>0</v>
      </c>
      <c r="KV15" s="349">
        <f t="shared" ref="KV15:KV23" ca="1" si="125">OFFSET(KV15,0,-1) * OFFSET(KV15,9 - ROW(KV15),0)</f>
        <v>0</v>
      </c>
      <c r="KW15" s="349">
        <v>0</v>
      </c>
      <c r="KX15" s="349">
        <f t="shared" ref="KX15:KX23" ca="1" si="126">OFFSET(KX15,0,-1) * OFFSET(KX15,9 - ROW(KX15),0)</f>
        <v>0</v>
      </c>
      <c r="KY15" s="349">
        <v>0</v>
      </c>
      <c r="KZ15" s="349">
        <f t="shared" ref="KZ15:KZ23" ca="1" si="127">OFFSET(KZ15,0,-1) * OFFSET(KZ15,9 - ROW(KZ15),0)</f>
        <v>0</v>
      </c>
      <c r="LA15" s="349">
        <v>0</v>
      </c>
      <c r="LB15" s="349">
        <f t="shared" ref="LB15:LB23" ca="1" si="128">OFFSET(LB15,0,-1) * OFFSET(LB15,9 - ROW(LB15),0)</f>
        <v>0</v>
      </c>
      <c r="LC15" s="349">
        <f ca="1">SUM(KN15,KP15,KR15,KT15,KV15,KX15,KZ15,LB15)</f>
        <v>0</v>
      </c>
      <c r="LD15" s="349"/>
      <c r="LE15" s="349">
        <f t="shared" ca="1" si="24"/>
        <v>432731224</v>
      </c>
      <c r="LF15" s="349">
        <f t="shared" ref="LF15:LF40" si="129">SUM(C15,E15,I15,K15,O15,Q15,AZ15,BB15,BF15,BH15,BL15,BN15,DA15,DC15,DG15,DI15,DM15,DO15,EF15,EH15,EL15,EN15,ER15,ET15,FK15,FM15,FQ15,FS15,FW15,FY15,GX15,GZ15,HB15,HD15,HF15,HH15,HJ15,HL15,HN15,HQ15,HS15,HU15,HW15,HY15,IA15,IC15,IE15,IG15,IK15,IO15,IQ15,IY15,JA15,JE15,JG15,JK15,JO15,KM15,KO15,KQ15,KW15,KY15,LA15)</f>
        <v>4218</v>
      </c>
      <c r="LG15" s="349">
        <f t="shared" ref="LG15:LG40" ca="1" si="130">OFFSET(LG15,0,-1) * OFFSET(LG15,10 - ROW(LG15),0)</f>
        <v>3365964</v>
      </c>
      <c r="LH15" s="349">
        <f t="shared" ref="LH15:LH40" si="131">SUM(G15,M15,S15,BD15,BJ15,BP15,DE15,DK15,DQ15,EJ15,EP15,EV15,FO15,FU15,GA15,GQ15,GS15,GU15,IM15,IS15,JC15,JI15,JM15,JS15)</f>
        <v>175</v>
      </c>
      <c r="LI15" s="349">
        <f t="shared" ref="LI15:LI40" ca="1" si="132">OFFSET(LI15,0,-1) * OFFSET(LI15,10 - ROW(LI15),0)</f>
        <v>3754800</v>
      </c>
      <c r="LJ15" s="349">
        <f t="shared" ref="LJ15:LJ40" si="133">SUM(JV15,JX15,JZ15,KD15,KF15,KJ15)</f>
        <v>113</v>
      </c>
      <c r="LK15" s="349">
        <f t="shared" ref="LK15:LK40" ca="1" si="134">OFFSET(LK15,0,-1) * OFFSET(LK15,10 - ROW(LK15),0)</f>
        <v>50963</v>
      </c>
      <c r="LL15" s="349">
        <f ca="1">SUM(LG15,LI15,LK15)</f>
        <v>7171727</v>
      </c>
      <c r="LM15" s="349">
        <f t="shared" ref="LM15:LM40" si="135">SUM(LH15)</f>
        <v>175</v>
      </c>
      <c r="LN15" s="349">
        <f t="shared" ref="LN15:LN40" ca="1" si="136">OFFSET(LN15,0,-1) * OFFSET(LN15,10 - ROW(LN15),0)</f>
        <v>180250</v>
      </c>
      <c r="LO15" s="349">
        <f t="shared" ref="LO15:LO40" si="137">SUM(LF15,LJ15)</f>
        <v>4331</v>
      </c>
      <c r="LP15" s="349">
        <f t="shared" ref="LP15:LP40" ca="1" si="138">OFFSET(LP15,0,-1) * OFFSET(LP15,10 - ROW(LP15),0)</f>
        <v>320494</v>
      </c>
      <c r="LQ15" s="349">
        <f ca="1">SUM(LN15,LP15)</f>
        <v>500744</v>
      </c>
      <c r="LR15" s="349">
        <f t="shared" ref="LR15:LR40" si="139">SUM(C15,E15,AZ15,BB15,DA15,DC15,EF15,EH15,FK15,FM15,GX15,GZ15,HB15,HQ15,HS15,HU15,JV15,JX15,KM15,KW15)</f>
        <v>1689</v>
      </c>
      <c r="LS15" s="349">
        <f t="shared" ref="LS15:LS40" ca="1" si="140">OFFSET(LS15,0,-1) * OFFSET(LS15,10 - ROW(LS15),0)</f>
        <v>3626451.9</v>
      </c>
      <c r="LT15" s="349">
        <f t="shared" ref="LT15:LT40" si="141">SUM(I15,K15,BF15,BH15,DG15,DI15,EL15,EN15,FQ15,FS15,HD15,HF15,HH15,HW15,HY15,IA15,IK15,IY15,JA15,JK15,JZ15,KD15,KO15,KY15)</f>
        <v>2180</v>
      </c>
      <c r="LU15" s="349">
        <f t="shared" ref="LU15:LU40" ca="1" si="142">OFFSET(LU15,0,-1) * OFFSET(LU15,10 - ROW(LU15),0)</f>
        <v>6468452.3999999994</v>
      </c>
      <c r="LV15" s="349">
        <f t="shared" ref="LV15:LV40" si="143">SUM(O15,Q15,BL15,BN15,DM15,DO15,ER15,ET15,FW15,FY15,HJ15,HL15,HN15,IC15,IE15,IG15,IO15,IQ15,JE15,JG15,JO15,KF15,KJ15,KQ15,LA15)</f>
        <v>462</v>
      </c>
      <c r="LW15" s="349">
        <f t="shared" ref="LW15:LW40" ca="1" si="144">OFFSET(LW15,0,-1) * OFFSET(LW15,10 - ROW(LW15),0)</f>
        <v>1598446.08</v>
      </c>
      <c r="LX15" s="349">
        <v>786</v>
      </c>
      <c r="LY15" s="349">
        <f t="shared" ref="LY15:LY40" ca="1" si="145">OFFSET(LY15,0,-1) * OFFSET(LY15,10 - ROW(LY15),0)</f>
        <v>1687620.5999999999</v>
      </c>
      <c r="LZ15" s="349">
        <v>1060</v>
      </c>
      <c r="MA15" s="349">
        <f t="shared" ref="MA15:MA40" ca="1" si="146">OFFSET(MA15,0,-1) * OFFSET(MA15,10 - ROW(MA15),0)</f>
        <v>3145210.8</v>
      </c>
      <c r="MB15" s="349">
        <v>106</v>
      </c>
      <c r="MC15" s="349">
        <f t="shared" ref="MC15:MC40" ca="1" si="147">OFFSET(MC15,0,-1) * OFFSET(MC15,10 - ROW(MC15),0)</f>
        <v>366738.80000000005</v>
      </c>
      <c r="MD15" s="349">
        <f ca="1">SUM(LS15,LU15,LW15,LY15,MA15,MC15)</f>
        <v>16892920.579999998</v>
      </c>
      <c r="ME15" s="349"/>
      <c r="MF15" s="353">
        <f ca="1">SUM(LE15,LL15,LQ15,MD15)</f>
        <v>457296615.57999998</v>
      </c>
      <c r="MI15" s="354"/>
      <c r="MK15" s="354"/>
    </row>
    <row r="16" spans="1:349">
      <c r="A16" s="339" t="s">
        <v>197</v>
      </c>
      <c r="B16" s="340" t="s">
        <v>198</v>
      </c>
      <c r="C16" s="349">
        <v>0</v>
      </c>
      <c r="D16" s="349">
        <f t="shared" ref="D16:D23" ca="1" si="148">OFFSET(D16,0,-1) * OFFSET(D16,9 - ROW(D16),0)</f>
        <v>0</v>
      </c>
      <c r="E16" s="349">
        <v>0</v>
      </c>
      <c r="F16" s="349">
        <f t="shared" ca="1" si="34"/>
        <v>0</v>
      </c>
      <c r="G16" s="349">
        <v>48</v>
      </c>
      <c r="H16" s="349">
        <f t="shared" ca="1" si="35"/>
        <v>52345008</v>
      </c>
      <c r="I16" s="349">
        <v>0</v>
      </c>
      <c r="J16" s="349">
        <f t="shared" ca="1" si="36"/>
        <v>0</v>
      </c>
      <c r="K16" s="349">
        <v>0</v>
      </c>
      <c r="L16" s="349">
        <f t="shared" ca="1" si="36"/>
        <v>0</v>
      </c>
      <c r="M16" s="349">
        <v>79</v>
      </c>
      <c r="N16" s="349">
        <f t="shared" ca="1" si="37"/>
        <v>108125088</v>
      </c>
      <c r="O16" s="349">
        <v>0</v>
      </c>
      <c r="P16" s="349">
        <f t="shared" ca="1" si="37"/>
        <v>0</v>
      </c>
      <c r="Q16" s="349">
        <v>0</v>
      </c>
      <c r="R16" s="349">
        <f t="shared" ca="1" si="37"/>
        <v>0</v>
      </c>
      <c r="S16" s="349">
        <v>0</v>
      </c>
      <c r="T16" s="349">
        <f t="shared" ca="1" si="38"/>
        <v>0</v>
      </c>
      <c r="U16" s="349">
        <v>0</v>
      </c>
      <c r="V16" s="349">
        <f t="shared" ca="1" si="38"/>
        <v>0</v>
      </c>
      <c r="W16" s="349">
        <v>0</v>
      </c>
      <c r="X16" s="349">
        <f t="shared" ca="1" si="38"/>
        <v>0</v>
      </c>
      <c r="Y16" s="349">
        <v>0</v>
      </c>
      <c r="Z16" s="349">
        <f t="shared" ca="1" si="38"/>
        <v>0</v>
      </c>
      <c r="AA16" s="349">
        <v>0</v>
      </c>
      <c r="AB16" s="349">
        <f t="shared" ca="1" si="38"/>
        <v>0</v>
      </c>
      <c r="AC16" s="349">
        <v>3</v>
      </c>
      <c r="AD16" s="349">
        <f t="shared" ca="1" si="38"/>
        <v>1112604</v>
      </c>
      <c r="AE16" s="349">
        <v>2</v>
      </c>
      <c r="AF16" s="349">
        <f t="shared" ca="1" si="39"/>
        <v>741736</v>
      </c>
      <c r="AG16" s="349">
        <v>0</v>
      </c>
      <c r="AH16" s="349">
        <f t="shared" ca="1" si="39"/>
        <v>0</v>
      </c>
      <c r="AI16" s="349">
        <v>0</v>
      </c>
      <c r="AJ16" s="349">
        <f t="shared" ca="1" si="39"/>
        <v>0</v>
      </c>
      <c r="AK16" s="349">
        <v>4</v>
      </c>
      <c r="AL16" s="349">
        <f t="shared" ca="1" si="39"/>
        <v>123720</v>
      </c>
      <c r="AM16" s="349">
        <v>0</v>
      </c>
      <c r="AN16" s="349">
        <f t="shared" ca="1" si="39"/>
        <v>0</v>
      </c>
      <c r="AO16" s="349">
        <v>0</v>
      </c>
      <c r="AP16" s="349">
        <f t="shared" ca="1" si="39"/>
        <v>0</v>
      </c>
      <c r="AQ16" s="349">
        <v>6</v>
      </c>
      <c r="AR16" s="349">
        <f t="shared" ca="1" si="39"/>
        <v>757014</v>
      </c>
      <c r="AS16" s="349">
        <v>0</v>
      </c>
      <c r="AT16" s="349">
        <f t="shared" ca="1" si="39"/>
        <v>0</v>
      </c>
      <c r="AU16" s="349">
        <v>0</v>
      </c>
      <c r="AV16" s="349">
        <f t="shared" ca="1" si="39"/>
        <v>0</v>
      </c>
      <c r="AW16" s="349">
        <v>0</v>
      </c>
      <c r="AX16" s="349">
        <f t="shared" ca="1" si="39"/>
        <v>0</v>
      </c>
      <c r="AY16" s="349">
        <f t="shared" ca="1" si="17"/>
        <v>163205170</v>
      </c>
      <c r="AZ16" s="349">
        <v>0</v>
      </c>
      <c r="BA16" s="349">
        <f t="shared" ca="1" si="40"/>
        <v>0</v>
      </c>
      <c r="BB16" s="349">
        <v>0</v>
      </c>
      <c r="BC16" s="349">
        <f t="shared" ca="1" si="41"/>
        <v>0</v>
      </c>
      <c r="BD16" s="349">
        <v>0</v>
      </c>
      <c r="BE16" s="349">
        <f t="shared" ca="1" si="42"/>
        <v>0</v>
      </c>
      <c r="BF16" s="349">
        <v>0</v>
      </c>
      <c r="BG16" s="349">
        <f t="shared" ca="1" si="43"/>
        <v>0</v>
      </c>
      <c r="BH16" s="349">
        <v>0</v>
      </c>
      <c r="BI16" s="349">
        <f t="shared" ca="1" si="44"/>
        <v>0</v>
      </c>
      <c r="BJ16" s="349">
        <v>0</v>
      </c>
      <c r="BK16" s="349">
        <f t="shared" ca="1" si="45"/>
        <v>0</v>
      </c>
      <c r="BL16" s="349">
        <v>0</v>
      </c>
      <c r="BM16" s="349">
        <f t="shared" ca="1" si="46"/>
        <v>0</v>
      </c>
      <c r="BN16" s="349">
        <v>0</v>
      </c>
      <c r="BO16" s="349">
        <f t="shared" ca="1" si="47"/>
        <v>0</v>
      </c>
      <c r="BP16" s="349">
        <v>18</v>
      </c>
      <c r="BQ16" s="349">
        <f t="shared" ca="1" si="48"/>
        <v>31568634</v>
      </c>
      <c r="BR16" s="349">
        <v>0</v>
      </c>
      <c r="BS16" s="349">
        <f t="shared" ca="1" si="49"/>
        <v>0</v>
      </c>
      <c r="BT16" s="349">
        <v>0</v>
      </c>
      <c r="BU16" s="349">
        <v>0</v>
      </c>
      <c r="BV16" s="349">
        <v>0</v>
      </c>
      <c r="BW16" s="349">
        <f t="shared" ca="1" si="50"/>
        <v>0</v>
      </c>
      <c r="BX16" s="349">
        <v>0</v>
      </c>
      <c r="BY16" s="349">
        <f t="shared" ca="1" si="51"/>
        <v>0</v>
      </c>
      <c r="BZ16" s="349">
        <v>0</v>
      </c>
      <c r="CA16" s="349">
        <f t="shared" ca="1" si="52"/>
        <v>0</v>
      </c>
      <c r="CB16" s="349">
        <v>0</v>
      </c>
      <c r="CC16" s="349">
        <f t="shared" ca="1" si="53"/>
        <v>0</v>
      </c>
      <c r="CD16" s="349">
        <v>0</v>
      </c>
      <c r="CE16" s="349">
        <v>0</v>
      </c>
      <c r="CF16" s="349">
        <v>0</v>
      </c>
      <c r="CG16" s="349">
        <v>0</v>
      </c>
      <c r="CH16" s="349">
        <v>0</v>
      </c>
      <c r="CI16" s="349">
        <f t="shared" ca="1" si="54"/>
        <v>0</v>
      </c>
      <c r="CJ16" s="349">
        <v>0</v>
      </c>
      <c r="CK16" s="349">
        <v>0</v>
      </c>
      <c r="CL16" s="349">
        <v>0</v>
      </c>
      <c r="CM16" s="349">
        <f t="shared" ca="1" si="55"/>
        <v>0</v>
      </c>
      <c r="CN16" s="349">
        <v>0</v>
      </c>
      <c r="CO16" s="349">
        <f t="shared" ca="1" si="56"/>
        <v>0</v>
      </c>
      <c r="CP16" s="349">
        <v>0</v>
      </c>
      <c r="CQ16" s="349">
        <f t="shared" ca="1" si="57"/>
        <v>0</v>
      </c>
      <c r="CR16" s="349">
        <v>0</v>
      </c>
      <c r="CS16" s="349">
        <f t="shared" ca="1" si="58"/>
        <v>0</v>
      </c>
      <c r="CT16" s="349">
        <v>0</v>
      </c>
      <c r="CU16" s="349">
        <f t="shared" ca="1" si="59"/>
        <v>0</v>
      </c>
      <c r="CV16" s="349">
        <v>0</v>
      </c>
      <c r="CW16" s="349">
        <f t="shared" ca="1" si="60"/>
        <v>0</v>
      </c>
      <c r="CX16" s="349">
        <v>0</v>
      </c>
      <c r="CY16" s="349">
        <f t="shared" ca="1" si="61"/>
        <v>0</v>
      </c>
      <c r="CZ16" s="349">
        <f t="shared" ca="1" si="29"/>
        <v>31568634</v>
      </c>
      <c r="DA16" s="350">
        <v>0</v>
      </c>
      <c r="DB16" s="349">
        <f t="shared" ca="1" si="61"/>
        <v>0</v>
      </c>
      <c r="DC16" s="351">
        <v>0</v>
      </c>
      <c r="DD16" s="351">
        <v>0</v>
      </c>
      <c r="DE16" s="350">
        <v>0</v>
      </c>
      <c r="DF16" s="351">
        <v>0</v>
      </c>
      <c r="DG16" s="350">
        <v>0</v>
      </c>
      <c r="DH16" s="349">
        <f t="shared" ca="1" si="62"/>
        <v>0</v>
      </c>
      <c r="DI16" s="351">
        <v>0</v>
      </c>
      <c r="DJ16" s="349">
        <f t="shared" ca="1" si="63"/>
        <v>0</v>
      </c>
      <c r="DK16" s="350">
        <v>0</v>
      </c>
      <c r="DL16" s="351">
        <v>0</v>
      </c>
      <c r="DM16" s="350">
        <v>0</v>
      </c>
      <c r="DN16" s="351">
        <v>0</v>
      </c>
      <c r="DO16" s="351">
        <v>0</v>
      </c>
      <c r="DP16" s="351">
        <v>0</v>
      </c>
      <c r="DQ16" s="350">
        <v>0</v>
      </c>
      <c r="DR16" s="352">
        <v>0</v>
      </c>
      <c r="DS16" s="350">
        <v>0</v>
      </c>
      <c r="DT16" s="349">
        <f t="shared" ca="1" si="64"/>
        <v>0</v>
      </c>
      <c r="DU16" s="351">
        <v>0</v>
      </c>
      <c r="DV16" s="351">
        <v>0</v>
      </c>
      <c r="DW16" s="350">
        <v>0</v>
      </c>
      <c r="DX16" s="351">
        <v>0</v>
      </c>
      <c r="DY16" s="350">
        <v>0</v>
      </c>
      <c r="DZ16" s="349">
        <f t="shared" ca="1" si="65"/>
        <v>0</v>
      </c>
      <c r="EA16" s="351">
        <v>0</v>
      </c>
      <c r="EB16" s="351">
        <v>0</v>
      </c>
      <c r="EC16" s="350">
        <v>0</v>
      </c>
      <c r="ED16" s="349">
        <f t="shared" ca="1" si="66"/>
        <v>0</v>
      </c>
      <c r="EE16" s="349">
        <f t="shared" ca="1" si="30"/>
        <v>0</v>
      </c>
      <c r="EF16" s="349">
        <v>0</v>
      </c>
      <c r="EG16" s="349">
        <f t="shared" ca="1" si="67"/>
        <v>0</v>
      </c>
      <c r="EH16" s="349">
        <v>0</v>
      </c>
      <c r="EI16" s="349">
        <v>0</v>
      </c>
      <c r="EJ16" s="349">
        <v>0</v>
      </c>
      <c r="EK16" s="349">
        <v>0</v>
      </c>
      <c r="EL16" s="349">
        <v>0</v>
      </c>
      <c r="EM16" s="349">
        <f t="shared" ca="1" si="68"/>
        <v>0</v>
      </c>
      <c r="EN16" s="349">
        <v>0</v>
      </c>
      <c r="EO16" s="349">
        <v>0</v>
      </c>
      <c r="EP16" s="349">
        <v>0</v>
      </c>
      <c r="EQ16" s="349">
        <v>0</v>
      </c>
      <c r="ER16" s="349">
        <v>0</v>
      </c>
      <c r="ES16" s="349">
        <v>0</v>
      </c>
      <c r="ET16" s="349">
        <v>0</v>
      </c>
      <c r="EU16" s="349">
        <v>0</v>
      </c>
      <c r="EV16" s="349">
        <v>0</v>
      </c>
      <c r="EW16" s="349">
        <v>0</v>
      </c>
      <c r="EX16" s="349">
        <v>0</v>
      </c>
      <c r="EY16" s="349">
        <f t="shared" ca="1" si="69"/>
        <v>0</v>
      </c>
      <c r="EZ16" s="349">
        <v>0</v>
      </c>
      <c r="FA16" s="349">
        <v>0</v>
      </c>
      <c r="FB16" s="349">
        <v>0</v>
      </c>
      <c r="FC16" s="349">
        <v>0</v>
      </c>
      <c r="FD16" s="349"/>
      <c r="FE16" s="349">
        <f t="shared" ca="1" si="70"/>
        <v>0</v>
      </c>
      <c r="FF16" s="349"/>
      <c r="FG16" s="349">
        <f t="shared" ca="1" si="71"/>
        <v>0</v>
      </c>
      <c r="FH16" s="349"/>
      <c r="FI16" s="349">
        <f t="shared" ca="1" si="72"/>
        <v>0</v>
      </c>
      <c r="FJ16" s="349">
        <f t="shared" ca="1" si="31"/>
        <v>0</v>
      </c>
      <c r="FK16" s="349">
        <v>0</v>
      </c>
      <c r="FL16" s="349">
        <f t="shared" ca="1" si="73"/>
        <v>0</v>
      </c>
      <c r="FM16" s="349">
        <v>0</v>
      </c>
      <c r="FN16" s="349">
        <f t="shared" ca="1" si="74"/>
        <v>0</v>
      </c>
      <c r="FO16" s="349">
        <v>5</v>
      </c>
      <c r="FP16" s="349">
        <f t="shared" ca="1" si="75"/>
        <v>6976030</v>
      </c>
      <c r="FQ16" s="349">
        <v>0</v>
      </c>
      <c r="FR16" s="349">
        <f t="shared" ca="1" si="76"/>
        <v>0</v>
      </c>
      <c r="FS16" s="349">
        <v>0</v>
      </c>
      <c r="FT16" s="349">
        <f t="shared" ca="1" si="77"/>
        <v>0</v>
      </c>
      <c r="FU16" s="349">
        <v>4</v>
      </c>
      <c r="FV16" s="349">
        <f t="shared" ca="1" si="78"/>
        <v>6915952</v>
      </c>
      <c r="FW16" s="349">
        <v>0</v>
      </c>
      <c r="FX16" s="349">
        <f t="shared" ca="1" si="79"/>
        <v>0</v>
      </c>
      <c r="FY16" s="349">
        <v>0</v>
      </c>
      <c r="FZ16" s="349">
        <v>0</v>
      </c>
      <c r="GA16" s="349">
        <v>0</v>
      </c>
      <c r="GB16" s="349">
        <f t="shared" ca="1" si="80"/>
        <v>0</v>
      </c>
      <c r="GC16" s="349">
        <v>0</v>
      </c>
      <c r="GD16" s="349">
        <f t="shared" ca="1" si="81"/>
        <v>0</v>
      </c>
      <c r="GE16" s="349">
        <v>0</v>
      </c>
      <c r="GF16" s="349">
        <v>0</v>
      </c>
      <c r="GG16" s="349"/>
      <c r="GH16" s="349">
        <f t="shared" ca="1" si="82"/>
        <v>0</v>
      </c>
      <c r="GI16" s="349">
        <v>0</v>
      </c>
      <c r="GJ16" s="349">
        <f t="shared" ca="1" si="83"/>
        <v>0</v>
      </c>
      <c r="GK16" s="349">
        <v>0</v>
      </c>
      <c r="GL16" s="349">
        <v>0</v>
      </c>
      <c r="GM16" s="349">
        <v>0</v>
      </c>
      <c r="GN16" s="349">
        <f t="shared" ca="1" si="84"/>
        <v>0</v>
      </c>
      <c r="GO16" s="349">
        <f ca="1">SUM(FL16,FN16,FP16,FR16,FT16,FV16,FX16,FZ16,GB16,GD16,GF16,GH16,GJ16,GL16,GN16)</f>
        <v>13891982</v>
      </c>
      <c r="GP16" s="349">
        <f t="shared" ca="1" si="19"/>
        <v>13891982</v>
      </c>
      <c r="GQ16" s="349">
        <v>0</v>
      </c>
      <c r="GR16" s="349">
        <f t="shared" ca="1" si="85"/>
        <v>0</v>
      </c>
      <c r="GS16" s="349">
        <v>0</v>
      </c>
      <c r="GT16" s="349">
        <f t="shared" ca="1" si="86"/>
        <v>0</v>
      </c>
      <c r="GU16" s="349">
        <v>0</v>
      </c>
      <c r="GV16" s="349">
        <f t="shared" ca="1" si="87"/>
        <v>0</v>
      </c>
      <c r="GW16" s="349">
        <f t="shared" ca="1" si="20"/>
        <v>0</v>
      </c>
      <c r="GX16" s="350">
        <v>0</v>
      </c>
      <c r="GY16" s="349">
        <f t="shared" ca="1" si="88"/>
        <v>0</v>
      </c>
      <c r="GZ16" s="349">
        <v>0</v>
      </c>
      <c r="HA16" s="349">
        <f t="shared" ca="1" si="89"/>
        <v>0</v>
      </c>
      <c r="HB16" s="349">
        <v>0</v>
      </c>
      <c r="HC16" s="349">
        <f t="shared" ca="1" si="90"/>
        <v>0</v>
      </c>
      <c r="HD16" s="349">
        <v>0</v>
      </c>
      <c r="HE16" s="349">
        <f t="shared" ca="1" si="91"/>
        <v>0</v>
      </c>
      <c r="HF16" s="349">
        <v>0</v>
      </c>
      <c r="HG16" s="349">
        <f t="shared" ca="1" si="92"/>
        <v>0</v>
      </c>
      <c r="HH16" s="349">
        <v>1</v>
      </c>
      <c r="HI16" s="349">
        <f t="shared" ca="1" si="93"/>
        <v>74267</v>
      </c>
      <c r="HJ16" s="349">
        <v>0</v>
      </c>
      <c r="HK16" s="349">
        <f t="shared" ca="1" si="94"/>
        <v>0</v>
      </c>
      <c r="HL16" s="349">
        <v>0</v>
      </c>
      <c r="HM16" s="349">
        <f t="shared" ca="1" si="95"/>
        <v>0</v>
      </c>
      <c r="HN16" s="349">
        <v>0</v>
      </c>
      <c r="HO16" s="349">
        <f t="shared" ca="1" si="96"/>
        <v>0</v>
      </c>
      <c r="HP16" s="349">
        <f t="shared" ca="1" si="32"/>
        <v>74267</v>
      </c>
      <c r="HQ16" s="349">
        <v>0</v>
      </c>
      <c r="HR16" s="349">
        <f t="shared" ca="1" si="97"/>
        <v>0</v>
      </c>
      <c r="HS16" s="349">
        <v>0</v>
      </c>
      <c r="HT16" s="349">
        <v>0</v>
      </c>
      <c r="HU16" s="349">
        <v>2</v>
      </c>
      <c r="HV16" s="349">
        <f t="shared" ca="1" si="98"/>
        <v>3916</v>
      </c>
      <c r="HW16" s="349">
        <v>0</v>
      </c>
      <c r="HX16" s="349">
        <f t="shared" ca="1" si="99"/>
        <v>0</v>
      </c>
      <c r="HY16" s="349">
        <v>0</v>
      </c>
      <c r="HZ16" s="349">
        <v>0</v>
      </c>
      <c r="IA16" s="349">
        <v>0</v>
      </c>
      <c r="IB16" s="349">
        <f t="shared" ca="1" si="100"/>
        <v>0</v>
      </c>
      <c r="IC16" s="349">
        <v>0</v>
      </c>
      <c r="ID16" s="349">
        <f t="shared" ca="1" si="101"/>
        <v>0</v>
      </c>
      <c r="IE16" s="349">
        <v>0</v>
      </c>
      <c r="IF16" s="349">
        <v>0</v>
      </c>
      <c r="IG16" s="349"/>
      <c r="IH16" s="349">
        <f t="shared" ca="1" si="102"/>
        <v>0</v>
      </c>
      <c r="II16" s="349">
        <f t="shared" ca="1" si="21"/>
        <v>3916</v>
      </c>
      <c r="IJ16" s="349">
        <f t="shared" ca="1" si="22"/>
        <v>208743969</v>
      </c>
      <c r="IK16" s="349">
        <v>0</v>
      </c>
      <c r="IL16" s="349">
        <f t="shared" ca="1" si="103"/>
        <v>0</v>
      </c>
      <c r="IM16" s="349">
        <v>0</v>
      </c>
      <c r="IN16" s="349">
        <f t="shared" ca="1" si="104"/>
        <v>0</v>
      </c>
      <c r="IO16" s="349">
        <v>0</v>
      </c>
      <c r="IP16" s="349">
        <f t="shared" ca="1" si="105"/>
        <v>0</v>
      </c>
      <c r="IQ16" s="349">
        <v>0</v>
      </c>
      <c r="IR16" s="349">
        <v>0</v>
      </c>
      <c r="IS16" s="349">
        <v>0</v>
      </c>
      <c r="IT16" s="349">
        <f t="shared" ca="1" si="106"/>
        <v>0</v>
      </c>
      <c r="IU16" s="349">
        <v>0</v>
      </c>
      <c r="IV16" s="349">
        <f t="shared" ca="1" si="107"/>
        <v>0</v>
      </c>
      <c r="IW16" s="349">
        <v>0</v>
      </c>
      <c r="IX16" s="349">
        <f t="shared" ca="1" si="108"/>
        <v>0</v>
      </c>
      <c r="IY16" s="349">
        <v>0</v>
      </c>
      <c r="IZ16" s="349">
        <f t="shared" ca="1" si="109"/>
        <v>0</v>
      </c>
      <c r="JA16" s="349">
        <v>0</v>
      </c>
      <c r="JB16" s="349">
        <f t="shared" ca="1" si="110"/>
        <v>0</v>
      </c>
      <c r="JC16" s="349">
        <v>0</v>
      </c>
      <c r="JD16" s="349">
        <f t="shared" ca="1" si="111"/>
        <v>0</v>
      </c>
      <c r="JE16" s="349">
        <v>0</v>
      </c>
      <c r="JF16" s="349">
        <f t="shared" ca="1" si="112"/>
        <v>0</v>
      </c>
      <c r="JG16" s="349">
        <v>0</v>
      </c>
      <c r="JH16" s="349">
        <f t="shared" ca="1" si="113"/>
        <v>0</v>
      </c>
      <c r="JI16" s="349">
        <v>0</v>
      </c>
      <c r="JJ16" s="349">
        <f t="shared" ca="1" si="114"/>
        <v>0</v>
      </c>
      <c r="JK16" s="349">
        <v>0</v>
      </c>
      <c r="JL16" s="349">
        <f t="shared" ca="1" si="114"/>
        <v>0</v>
      </c>
      <c r="JM16" s="349">
        <v>0</v>
      </c>
      <c r="JN16" s="349">
        <f t="shared" ca="1" si="114"/>
        <v>0</v>
      </c>
      <c r="JO16" s="349">
        <v>0</v>
      </c>
      <c r="JP16" s="349">
        <f t="shared" ca="1" si="114"/>
        <v>0</v>
      </c>
      <c r="JQ16" s="349"/>
      <c r="JR16" s="349">
        <f t="shared" ca="1" si="114"/>
        <v>0</v>
      </c>
      <c r="JS16" s="349">
        <v>0</v>
      </c>
      <c r="JT16" s="349">
        <f t="shared" ca="1" si="114"/>
        <v>0</v>
      </c>
      <c r="JU16" s="340">
        <f t="shared" ref="JU16:JU39" ca="1" si="149">SUM(IL16,IN16,IP16,IR16,IT16,IV16,IX16,IZ16,JB16,JD16,JF16,JH16,JJ16,JL16,JN16,JP16,JR16,JT16)</f>
        <v>0</v>
      </c>
      <c r="JV16" s="349">
        <v>0</v>
      </c>
      <c r="JW16" s="349">
        <f t="shared" ca="1" si="115"/>
        <v>0</v>
      </c>
      <c r="JX16" s="349">
        <v>0</v>
      </c>
      <c r="JY16" s="349">
        <f t="shared" ca="1" si="116"/>
        <v>0</v>
      </c>
      <c r="JZ16" s="349">
        <v>0</v>
      </c>
      <c r="KA16" s="349">
        <f t="shared" ca="1" si="117"/>
        <v>0</v>
      </c>
      <c r="KB16" s="349">
        <v>0</v>
      </c>
      <c r="KC16" s="349">
        <f t="shared" ca="1" si="118"/>
        <v>0</v>
      </c>
      <c r="KD16" s="349">
        <v>0</v>
      </c>
      <c r="KE16" s="349">
        <f t="shared" ca="1" si="119"/>
        <v>0</v>
      </c>
      <c r="KF16" s="349">
        <v>0</v>
      </c>
      <c r="KG16" s="349">
        <f t="shared" ca="1" si="119"/>
        <v>0</v>
      </c>
      <c r="KH16" s="349">
        <v>0</v>
      </c>
      <c r="KI16" s="349">
        <f t="shared" ca="1" si="119"/>
        <v>0</v>
      </c>
      <c r="KJ16" s="349">
        <v>0</v>
      </c>
      <c r="KK16" s="349">
        <f t="shared" ca="1" si="120"/>
        <v>0</v>
      </c>
      <c r="KL16" s="349">
        <f t="shared" ref="KL16:KL39" ca="1" si="150">SUM(JW16,JY16,KA16,KC16,KE16,KG16,KI16,KK16)</f>
        <v>0</v>
      </c>
      <c r="KM16" s="349">
        <v>0</v>
      </c>
      <c r="KN16" s="349">
        <f t="shared" ca="1" si="121"/>
        <v>0</v>
      </c>
      <c r="KO16" s="349">
        <v>0</v>
      </c>
      <c r="KP16" s="349">
        <f t="shared" ca="1" si="122"/>
        <v>0</v>
      </c>
      <c r="KQ16" s="349">
        <v>0</v>
      </c>
      <c r="KR16" s="349">
        <f t="shared" ca="1" si="123"/>
        <v>0</v>
      </c>
      <c r="KS16" s="349">
        <v>0</v>
      </c>
      <c r="KT16" s="349">
        <f t="shared" ca="1" si="124"/>
        <v>0</v>
      </c>
      <c r="KU16" s="349">
        <v>0</v>
      </c>
      <c r="KV16" s="349">
        <f t="shared" ca="1" si="125"/>
        <v>0</v>
      </c>
      <c r="KW16" s="349">
        <v>0</v>
      </c>
      <c r="KX16" s="349">
        <f t="shared" ca="1" si="126"/>
        <v>0</v>
      </c>
      <c r="KY16" s="349">
        <v>0</v>
      </c>
      <c r="KZ16" s="349">
        <f t="shared" ca="1" si="127"/>
        <v>0</v>
      </c>
      <c r="LA16" s="349">
        <v>0</v>
      </c>
      <c r="LB16" s="349">
        <f t="shared" ca="1" si="128"/>
        <v>0</v>
      </c>
      <c r="LC16" s="349">
        <f t="shared" ref="LC16:LC39" ca="1" si="151">SUM(KN16,KP16,KR16,KT16,KV16,KX16,KZ16,LB16)</f>
        <v>0</v>
      </c>
      <c r="LD16" s="349"/>
      <c r="LE16" s="349">
        <f t="shared" ca="1" si="24"/>
        <v>208743969</v>
      </c>
      <c r="LF16" s="349">
        <f t="shared" si="129"/>
        <v>3</v>
      </c>
      <c r="LG16" s="349">
        <f t="shared" ca="1" si="130"/>
        <v>2394</v>
      </c>
      <c r="LH16" s="349">
        <f t="shared" si="131"/>
        <v>154</v>
      </c>
      <c r="LI16" s="349">
        <f t="shared" ca="1" si="132"/>
        <v>3304224</v>
      </c>
      <c r="LJ16" s="349">
        <f t="shared" si="133"/>
        <v>0</v>
      </c>
      <c r="LK16" s="349">
        <f t="shared" ca="1" si="134"/>
        <v>0</v>
      </c>
      <c r="LL16" s="349">
        <f t="shared" ref="LL16:LL40" ca="1" si="152">SUM(LG16,LI16,LK16)</f>
        <v>3306618</v>
      </c>
      <c r="LM16" s="349">
        <f t="shared" si="135"/>
        <v>154</v>
      </c>
      <c r="LN16" s="349">
        <f t="shared" ca="1" si="136"/>
        <v>158620</v>
      </c>
      <c r="LO16" s="349">
        <f t="shared" si="137"/>
        <v>3</v>
      </c>
      <c r="LP16" s="349">
        <f t="shared" ca="1" si="138"/>
        <v>222</v>
      </c>
      <c r="LQ16" s="349">
        <f t="shared" ref="LQ16:LQ39" ca="1" si="153">SUM(LN16,LP16)</f>
        <v>158842</v>
      </c>
      <c r="LR16" s="349">
        <f t="shared" si="139"/>
        <v>2</v>
      </c>
      <c r="LS16" s="349">
        <f t="shared" ca="1" si="140"/>
        <v>4294.2</v>
      </c>
      <c r="LT16" s="349">
        <f t="shared" si="141"/>
        <v>1</v>
      </c>
      <c r="LU16" s="349">
        <f t="shared" ca="1" si="142"/>
        <v>2967.18</v>
      </c>
      <c r="LV16" s="349">
        <f t="shared" si="143"/>
        <v>0</v>
      </c>
      <c r="LW16" s="349">
        <f t="shared" ca="1" si="144"/>
        <v>0</v>
      </c>
      <c r="LX16" s="349">
        <v>480</v>
      </c>
      <c r="LY16" s="349">
        <f t="shared" ca="1" si="145"/>
        <v>1030608</v>
      </c>
      <c r="LZ16" s="349">
        <v>718</v>
      </c>
      <c r="MA16" s="349">
        <f t="shared" ca="1" si="146"/>
        <v>2130435.2399999998</v>
      </c>
      <c r="MB16" s="349">
        <v>121</v>
      </c>
      <c r="MC16" s="349">
        <f t="shared" ca="1" si="147"/>
        <v>418635.80000000005</v>
      </c>
      <c r="MD16" s="349">
        <f t="shared" ref="MD16:MD39" ca="1" si="154">SUM(LS16,LU16,LW16,LY16,MA16,MC16)</f>
        <v>3586940.42</v>
      </c>
      <c r="ME16" s="349"/>
      <c r="MF16" s="353">
        <f t="shared" ref="MF16:MF39" ca="1" si="155">SUM(LE16,LL16,LQ16,MD16)</f>
        <v>215796369.41999999</v>
      </c>
      <c r="MI16" s="354"/>
      <c r="MK16" s="354"/>
    </row>
    <row r="17" spans="1:349">
      <c r="A17" s="339" t="s">
        <v>199</v>
      </c>
      <c r="B17" s="340" t="s">
        <v>985</v>
      </c>
      <c r="C17" s="349">
        <v>0</v>
      </c>
      <c r="D17" s="349">
        <f t="shared" ca="1" si="148"/>
        <v>0</v>
      </c>
      <c r="E17" s="349">
        <v>0</v>
      </c>
      <c r="F17" s="349">
        <f t="shared" ca="1" si="34"/>
        <v>0</v>
      </c>
      <c r="G17" s="349">
        <v>37</v>
      </c>
      <c r="H17" s="349">
        <f t="shared" ca="1" si="35"/>
        <v>40349277</v>
      </c>
      <c r="I17" s="349">
        <v>0</v>
      </c>
      <c r="J17" s="349">
        <f t="shared" ca="1" si="36"/>
        <v>0</v>
      </c>
      <c r="K17" s="349">
        <v>0</v>
      </c>
      <c r="L17" s="349">
        <f t="shared" ca="1" si="36"/>
        <v>0</v>
      </c>
      <c r="M17" s="349">
        <v>43</v>
      </c>
      <c r="N17" s="349">
        <f t="shared" ca="1" si="37"/>
        <v>58852896</v>
      </c>
      <c r="O17" s="349">
        <v>0</v>
      </c>
      <c r="P17" s="349">
        <f t="shared" ca="1" si="37"/>
        <v>0</v>
      </c>
      <c r="Q17" s="349">
        <v>0</v>
      </c>
      <c r="R17" s="349">
        <f t="shared" ca="1" si="37"/>
        <v>0</v>
      </c>
      <c r="S17" s="349">
        <v>9</v>
      </c>
      <c r="T17" s="349">
        <f t="shared" ca="1" si="38"/>
        <v>13169196</v>
      </c>
      <c r="U17" s="349">
        <v>0</v>
      </c>
      <c r="V17" s="349">
        <f t="shared" ca="1" si="38"/>
        <v>0</v>
      </c>
      <c r="W17" s="349">
        <v>0</v>
      </c>
      <c r="X17" s="349">
        <f t="shared" ca="1" si="38"/>
        <v>0</v>
      </c>
      <c r="Y17" s="349">
        <v>0</v>
      </c>
      <c r="Z17" s="349">
        <f t="shared" ca="1" si="38"/>
        <v>0</v>
      </c>
      <c r="AA17" s="349">
        <v>0</v>
      </c>
      <c r="AB17" s="349">
        <f t="shared" ca="1" si="38"/>
        <v>0</v>
      </c>
      <c r="AC17" s="349">
        <v>6</v>
      </c>
      <c r="AD17" s="349">
        <f t="shared" ca="1" si="38"/>
        <v>2225208</v>
      </c>
      <c r="AE17" s="349">
        <v>0</v>
      </c>
      <c r="AF17" s="349">
        <f t="shared" ca="1" si="39"/>
        <v>0</v>
      </c>
      <c r="AG17" s="349">
        <v>0</v>
      </c>
      <c r="AH17" s="349">
        <f t="shared" ca="1" si="39"/>
        <v>0</v>
      </c>
      <c r="AI17" s="349">
        <v>0</v>
      </c>
      <c r="AJ17" s="349">
        <f t="shared" ca="1" si="39"/>
        <v>0</v>
      </c>
      <c r="AK17" s="349">
        <v>4</v>
      </c>
      <c r="AL17" s="349">
        <f t="shared" ca="1" si="39"/>
        <v>123720</v>
      </c>
      <c r="AM17" s="349">
        <v>0</v>
      </c>
      <c r="AN17" s="349">
        <f t="shared" ca="1" si="39"/>
        <v>0</v>
      </c>
      <c r="AO17" s="349">
        <v>0</v>
      </c>
      <c r="AP17" s="349">
        <f t="shared" ca="1" si="39"/>
        <v>0</v>
      </c>
      <c r="AQ17" s="349">
        <v>2</v>
      </c>
      <c r="AR17" s="349">
        <f t="shared" ca="1" si="39"/>
        <v>252338</v>
      </c>
      <c r="AS17" s="349">
        <v>0</v>
      </c>
      <c r="AT17" s="349">
        <f t="shared" ca="1" si="39"/>
        <v>0</v>
      </c>
      <c r="AU17" s="349">
        <v>0</v>
      </c>
      <c r="AV17" s="349">
        <f t="shared" ca="1" si="39"/>
        <v>0</v>
      </c>
      <c r="AW17" s="349">
        <v>0</v>
      </c>
      <c r="AX17" s="349">
        <f t="shared" ca="1" si="39"/>
        <v>0</v>
      </c>
      <c r="AY17" s="349">
        <f t="shared" ca="1" si="17"/>
        <v>114972635</v>
      </c>
      <c r="AZ17" s="349">
        <v>0</v>
      </c>
      <c r="BA17" s="349">
        <f t="shared" ca="1" si="40"/>
        <v>0</v>
      </c>
      <c r="BB17" s="349">
        <v>0</v>
      </c>
      <c r="BC17" s="349">
        <f t="shared" ca="1" si="41"/>
        <v>0</v>
      </c>
      <c r="BD17" s="349">
        <v>1</v>
      </c>
      <c r="BE17" s="349">
        <f t="shared" ca="1" si="42"/>
        <v>1325182</v>
      </c>
      <c r="BF17" s="349">
        <v>0</v>
      </c>
      <c r="BG17" s="349">
        <f t="shared" ca="1" si="43"/>
        <v>0</v>
      </c>
      <c r="BH17" s="349">
        <v>0</v>
      </c>
      <c r="BI17" s="349">
        <f t="shared" ca="1" si="44"/>
        <v>0</v>
      </c>
      <c r="BJ17" s="349">
        <v>5</v>
      </c>
      <c r="BK17" s="349">
        <f t="shared" ca="1" si="45"/>
        <v>8225280</v>
      </c>
      <c r="BL17" s="349">
        <v>0</v>
      </c>
      <c r="BM17" s="349">
        <f t="shared" ca="1" si="46"/>
        <v>0</v>
      </c>
      <c r="BN17" s="349">
        <v>0</v>
      </c>
      <c r="BO17" s="349">
        <f t="shared" ca="1" si="47"/>
        <v>0</v>
      </c>
      <c r="BP17" s="349">
        <v>6</v>
      </c>
      <c r="BQ17" s="349">
        <f t="shared" ca="1" si="48"/>
        <v>10522878</v>
      </c>
      <c r="BR17" s="349">
        <v>0</v>
      </c>
      <c r="BS17" s="349">
        <f t="shared" ca="1" si="49"/>
        <v>0</v>
      </c>
      <c r="BT17" s="349">
        <v>0</v>
      </c>
      <c r="BU17" s="349">
        <v>0</v>
      </c>
      <c r="BV17" s="349">
        <v>0</v>
      </c>
      <c r="BW17" s="349">
        <f t="shared" ca="1" si="50"/>
        <v>0</v>
      </c>
      <c r="BX17" s="349">
        <v>0</v>
      </c>
      <c r="BY17" s="349">
        <f t="shared" ca="1" si="51"/>
        <v>0</v>
      </c>
      <c r="BZ17" s="349">
        <v>0</v>
      </c>
      <c r="CA17" s="349">
        <f t="shared" ca="1" si="52"/>
        <v>0</v>
      </c>
      <c r="CB17" s="349">
        <v>0</v>
      </c>
      <c r="CC17" s="349">
        <f t="shared" ca="1" si="53"/>
        <v>0</v>
      </c>
      <c r="CD17" s="349">
        <v>0</v>
      </c>
      <c r="CE17" s="349">
        <v>0</v>
      </c>
      <c r="CF17" s="349">
        <v>0</v>
      </c>
      <c r="CG17" s="349">
        <v>0</v>
      </c>
      <c r="CH17" s="349">
        <v>0</v>
      </c>
      <c r="CI17" s="349">
        <f t="shared" ca="1" si="54"/>
        <v>0</v>
      </c>
      <c r="CJ17" s="349">
        <v>0</v>
      </c>
      <c r="CK17" s="349">
        <v>0</v>
      </c>
      <c r="CL17" s="349">
        <v>0</v>
      </c>
      <c r="CM17" s="349">
        <f t="shared" ca="1" si="55"/>
        <v>0</v>
      </c>
      <c r="CN17" s="349">
        <v>0</v>
      </c>
      <c r="CO17" s="349">
        <f t="shared" ca="1" si="56"/>
        <v>0</v>
      </c>
      <c r="CP17" s="349">
        <v>0</v>
      </c>
      <c r="CQ17" s="349">
        <f t="shared" ca="1" si="57"/>
        <v>0</v>
      </c>
      <c r="CR17" s="349">
        <v>1</v>
      </c>
      <c r="CS17" s="349">
        <f t="shared" ca="1" si="58"/>
        <v>145095</v>
      </c>
      <c r="CT17" s="349">
        <v>0</v>
      </c>
      <c r="CU17" s="349">
        <f t="shared" ca="1" si="59"/>
        <v>0</v>
      </c>
      <c r="CV17" s="349">
        <v>0</v>
      </c>
      <c r="CW17" s="349">
        <f t="shared" ca="1" si="60"/>
        <v>0</v>
      </c>
      <c r="CX17" s="349">
        <v>0</v>
      </c>
      <c r="CY17" s="349">
        <f t="shared" ca="1" si="61"/>
        <v>0</v>
      </c>
      <c r="CZ17" s="349">
        <f t="shared" ca="1" si="29"/>
        <v>20218435</v>
      </c>
      <c r="DA17" s="350">
        <v>0</v>
      </c>
      <c r="DB17" s="349">
        <f t="shared" ca="1" si="61"/>
        <v>0</v>
      </c>
      <c r="DC17" s="351">
        <v>0</v>
      </c>
      <c r="DD17" s="351">
        <v>0</v>
      </c>
      <c r="DE17" s="350">
        <v>0</v>
      </c>
      <c r="DF17" s="351">
        <v>0</v>
      </c>
      <c r="DG17" s="350">
        <v>0</v>
      </c>
      <c r="DH17" s="349">
        <f t="shared" ca="1" si="62"/>
        <v>0</v>
      </c>
      <c r="DI17" s="351">
        <v>0</v>
      </c>
      <c r="DJ17" s="349">
        <f t="shared" ca="1" si="63"/>
        <v>0</v>
      </c>
      <c r="DK17" s="350">
        <v>0</v>
      </c>
      <c r="DL17" s="351">
        <v>0</v>
      </c>
      <c r="DM17" s="350">
        <v>0</v>
      </c>
      <c r="DN17" s="351">
        <v>0</v>
      </c>
      <c r="DO17" s="351">
        <v>0</v>
      </c>
      <c r="DP17" s="351">
        <v>0</v>
      </c>
      <c r="DQ17" s="350">
        <v>0</v>
      </c>
      <c r="DR17" s="352">
        <v>0</v>
      </c>
      <c r="DS17" s="350">
        <v>0</v>
      </c>
      <c r="DT17" s="349">
        <f t="shared" ca="1" si="64"/>
        <v>0</v>
      </c>
      <c r="DU17" s="351">
        <v>0</v>
      </c>
      <c r="DV17" s="351">
        <v>0</v>
      </c>
      <c r="DW17" s="350">
        <v>0</v>
      </c>
      <c r="DX17" s="351">
        <v>0</v>
      </c>
      <c r="DY17" s="350">
        <v>0</v>
      </c>
      <c r="DZ17" s="349">
        <f t="shared" ca="1" si="65"/>
        <v>0</v>
      </c>
      <c r="EA17" s="351">
        <v>0</v>
      </c>
      <c r="EB17" s="351">
        <v>0</v>
      </c>
      <c r="EC17" s="350">
        <v>0</v>
      </c>
      <c r="ED17" s="349">
        <f t="shared" ca="1" si="66"/>
        <v>0</v>
      </c>
      <c r="EE17" s="349">
        <f t="shared" ca="1" si="30"/>
        <v>0</v>
      </c>
      <c r="EF17" s="349">
        <v>0</v>
      </c>
      <c r="EG17" s="349">
        <f t="shared" ca="1" si="67"/>
        <v>0</v>
      </c>
      <c r="EH17" s="349">
        <v>0</v>
      </c>
      <c r="EI17" s="349">
        <v>0</v>
      </c>
      <c r="EJ17" s="349">
        <v>0</v>
      </c>
      <c r="EK17" s="349">
        <v>0</v>
      </c>
      <c r="EL17" s="349">
        <v>0</v>
      </c>
      <c r="EM17" s="349">
        <f t="shared" ca="1" si="68"/>
        <v>0</v>
      </c>
      <c r="EN17" s="349">
        <v>0</v>
      </c>
      <c r="EO17" s="349">
        <v>0</v>
      </c>
      <c r="EP17" s="349">
        <v>0</v>
      </c>
      <c r="EQ17" s="349">
        <v>0</v>
      </c>
      <c r="ER17" s="349">
        <v>0</v>
      </c>
      <c r="ES17" s="349">
        <v>0</v>
      </c>
      <c r="ET17" s="349">
        <v>0</v>
      </c>
      <c r="EU17" s="349">
        <v>0</v>
      </c>
      <c r="EV17" s="349">
        <v>0</v>
      </c>
      <c r="EW17" s="349">
        <v>0</v>
      </c>
      <c r="EX17" s="349">
        <v>0</v>
      </c>
      <c r="EY17" s="349">
        <f t="shared" ca="1" si="69"/>
        <v>0</v>
      </c>
      <c r="EZ17" s="349">
        <v>0</v>
      </c>
      <c r="FA17" s="349">
        <v>0</v>
      </c>
      <c r="FB17" s="349">
        <v>0</v>
      </c>
      <c r="FC17" s="349">
        <v>0</v>
      </c>
      <c r="FD17" s="349"/>
      <c r="FE17" s="349">
        <f t="shared" ca="1" si="70"/>
        <v>0</v>
      </c>
      <c r="FF17" s="349"/>
      <c r="FG17" s="349">
        <f t="shared" ca="1" si="71"/>
        <v>0</v>
      </c>
      <c r="FH17" s="349"/>
      <c r="FI17" s="349">
        <f t="shared" ca="1" si="72"/>
        <v>0</v>
      </c>
      <c r="FJ17" s="349">
        <f t="shared" ca="1" si="31"/>
        <v>0</v>
      </c>
      <c r="FK17" s="349">
        <v>0</v>
      </c>
      <c r="FL17" s="349">
        <f t="shared" ca="1" si="73"/>
        <v>0</v>
      </c>
      <c r="FM17" s="349">
        <v>0</v>
      </c>
      <c r="FN17" s="349">
        <f t="shared" ca="1" si="74"/>
        <v>0</v>
      </c>
      <c r="FO17" s="349">
        <v>1</v>
      </c>
      <c r="FP17" s="349">
        <f t="shared" ca="1" si="75"/>
        <v>1395206</v>
      </c>
      <c r="FQ17" s="349">
        <v>0</v>
      </c>
      <c r="FR17" s="349">
        <f t="shared" ca="1" si="76"/>
        <v>0</v>
      </c>
      <c r="FS17" s="349">
        <v>0</v>
      </c>
      <c r="FT17" s="349">
        <f t="shared" ca="1" si="77"/>
        <v>0</v>
      </c>
      <c r="FU17" s="349">
        <v>1</v>
      </c>
      <c r="FV17" s="349">
        <f t="shared" ca="1" si="78"/>
        <v>1728988</v>
      </c>
      <c r="FW17" s="349">
        <v>0</v>
      </c>
      <c r="FX17" s="349">
        <f t="shared" ca="1" si="79"/>
        <v>0</v>
      </c>
      <c r="FY17" s="349">
        <v>0</v>
      </c>
      <c r="FZ17" s="349">
        <v>0</v>
      </c>
      <c r="GA17" s="349">
        <v>0</v>
      </c>
      <c r="GB17" s="349">
        <f t="shared" ca="1" si="80"/>
        <v>0</v>
      </c>
      <c r="GC17" s="349">
        <v>0</v>
      </c>
      <c r="GD17" s="349">
        <f t="shared" ca="1" si="81"/>
        <v>0</v>
      </c>
      <c r="GE17" s="349">
        <v>0</v>
      </c>
      <c r="GF17" s="349">
        <v>0</v>
      </c>
      <c r="GG17" s="349"/>
      <c r="GH17" s="349">
        <f t="shared" ca="1" si="82"/>
        <v>0</v>
      </c>
      <c r="GI17" s="349">
        <v>0</v>
      </c>
      <c r="GJ17" s="349">
        <f t="shared" ca="1" si="83"/>
        <v>0</v>
      </c>
      <c r="GK17" s="349">
        <v>0</v>
      </c>
      <c r="GL17" s="349">
        <v>0</v>
      </c>
      <c r="GM17" s="349">
        <v>0</v>
      </c>
      <c r="GN17" s="349">
        <f t="shared" ca="1" si="84"/>
        <v>0</v>
      </c>
      <c r="GO17" s="349">
        <f t="shared" ca="1" si="18"/>
        <v>3124194</v>
      </c>
      <c r="GP17" s="349">
        <f t="shared" ca="1" si="19"/>
        <v>3124194</v>
      </c>
      <c r="GQ17" s="349">
        <v>0</v>
      </c>
      <c r="GR17" s="349">
        <f t="shared" ca="1" si="85"/>
        <v>0</v>
      </c>
      <c r="GS17" s="349">
        <v>0</v>
      </c>
      <c r="GT17" s="349">
        <f t="shared" ca="1" si="86"/>
        <v>0</v>
      </c>
      <c r="GU17" s="349">
        <v>0</v>
      </c>
      <c r="GV17" s="349">
        <f t="shared" ca="1" si="87"/>
        <v>0</v>
      </c>
      <c r="GW17" s="349">
        <f t="shared" ca="1" si="20"/>
        <v>0</v>
      </c>
      <c r="GX17" s="350">
        <v>0</v>
      </c>
      <c r="GY17" s="349">
        <f t="shared" ca="1" si="88"/>
        <v>0</v>
      </c>
      <c r="GZ17" s="349">
        <v>0</v>
      </c>
      <c r="HA17" s="349">
        <f t="shared" ca="1" si="89"/>
        <v>0</v>
      </c>
      <c r="HB17" s="349">
        <v>4</v>
      </c>
      <c r="HC17" s="349">
        <f t="shared" ca="1" si="90"/>
        <v>319920</v>
      </c>
      <c r="HD17" s="349">
        <v>0</v>
      </c>
      <c r="HE17" s="349">
        <f t="shared" ca="1" si="91"/>
        <v>0</v>
      </c>
      <c r="HF17" s="349">
        <v>0</v>
      </c>
      <c r="HG17" s="349">
        <f t="shared" ca="1" si="92"/>
        <v>0</v>
      </c>
      <c r="HH17" s="349">
        <v>3</v>
      </c>
      <c r="HI17" s="349">
        <f t="shared" ca="1" si="93"/>
        <v>222801</v>
      </c>
      <c r="HJ17" s="349">
        <v>0</v>
      </c>
      <c r="HK17" s="349">
        <f t="shared" ca="1" si="94"/>
        <v>0</v>
      </c>
      <c r="HL17" s="349">
        <v>0</v>
      </c>
      <c r="HM17" s="349">
        <f t="shared" ca="1" si="95"/>
        <v>0</v>
      </c>
      <c r="HN17" s="349">
        <v>0</v>
      </c>
      <c r="HO17" s="349">
        <f t="shared" ca="1" si="96"/>
        <v>0</v>
      </c>
      <c r="HP17" s="349">
        <f t="shared" ca="1" si="32"/>
        <v>542721</v>
      </c>
      <c r="HQ17" s="349">
        <v>0</v>
      </c>
      <c r="HR17" s="349">
        <f t="shared" ca="1" si="97"/>
        <v>0</v>
      </c>
      <c r="HS17" s="349">
        <v>0</v>
      </c>
      <c r="HT17" s="349">
        <v>0</v>
      </c>
      <c r="HU17" s="349">
        <v>0</v>
      </c>
      <c r="HV17" s="349">
        <f t="shared" ca="1" si="98"/>
        <v>0</v>
      </c>
      <c r="HW17" s="349">
        <v>0</v>
      </c>
      <c r="HX17" s="349">
        <f t="shared" ca="1" si="99"/>
        <v>0</v>
      </c>
      <c r="HY17" s="349">
        <v>0</v>
      </c>
      <c r="HZ17" s="349">
        <v>0</v>
      </c>
      <c r="IA17" s="349">
        <v>0</v>
      </c>
      <c r="IB17" s="349">
        <f t="shared" ca="1" si="100"/>
        <v>0</v>
      </c>
      <c r="IC17" s="349">
        <v>0</v>
      </c>
      <c r="ID17" s="349">
        <f t="shared" ca="1" si="101"/>
        <v>0</v>
      </c>
      <c r="IE17" s="349">
        <v>0</v>
      </c>
      <c r="IF17" s="349">
        <v>0</v>
      </c>
      <c r="IG17" s="349"/>
      <c r="IH17" s="349">
        <f t="shared" ca="1" si="102"/>
        <v>0</v>
      </c>
      <c r="II17" s="349">
        <f t="shared" ca="1" si="21"/>
        <v>0</v>
      </c>
      <c r="IJ17" s="349">
        <f t="shared" ca="1" si="22"/>
        <v>138857985</v>
      </c>
      <c r="IK17" s="349">
        <v>0</v>
      </c>
      <c r="IL17" s="349">
        <f t="shared" ca="1" si="103"/>
        <v>0</v>
      </c>
      <c r="IM17" s="349">
        <v>0</v>
      </c>
      <c r="IN17" s="349">
        <f t="shared" ca="1" si="104"/>
        <v>0</v>
      </c>
      <c r="IO17" s="349">
        <v>0</v>
      </c>
      <c r="IP17" s="349">
        <f t="shared" ca="1" si="105"/>
        <v>0</v>
      </c>
      <c r="IQ17" s="349">
        <v>0</v>
      </c>
      <c r="IR17" s="349">
        <v>0</v>
      </c>
      <c r="IS17" s="349">
        <v>0</v>
      </c>
      <c r="IT17" s="349">
        <f t="shared" ca="1" si="106"/>
        <v>0</v>
      </c>
      <c r="IU17" s="349">
        <v>0</v>
      </c>
      <c r="IV17" s="349">
        <f t="shared" ca="1" si="107"/>
        <v>0</v>
      </c>
      <c r="IW17" s="349">
        <v>0</v>
      </c>
      <c r="IX17" s="349">
        <f t="shared" ca="1" si="108"/>
        <v>0</v>
      </c>
      <c r="IY17" s="349">
        <v>0</v>
      </c>
      <c r="IZ17" s="349">
        <f t="shared" ca="1" si="109"/>
        <v>0</v>
      </c>
      <c r="JA17" s="349">
        <v>0</v>
      </c>
      <c r="JB17" s="349">
        <f t="shared" ca="1" si="110"/>
        <v>0</v>
      </c>
      <c r="JC17" s="349">
        <v>0</v>
      </c>
      <c r="JD17" s="349">
        <f t="shared" ca="1" si="111"/>
        <v>0</v>
      </c>
      <c r="JE17" s="349">
        <v>0</v>
      </c>
      <c r="JF17" s="349">
        <f t="shared" ca="1" si="112"/>
        <v>0</v>
      </c>
      <c r="JG17" s="349">
        <v>0</v>
      </c>
      <c r="JH17" s="349">
        <f t="shared" ca="1" si="113"/>
        <v>0</v>
      </c>
      <c r="JI17" s="349">
        <v>0</v>
      </c>
      <c r="JJ17" s="349">
        <f t="shared" ca="1" si="114"/>
        <v>0</v>
      </c>
      <c r="JK17" s="349">
        <v>0</v>
      </c>
      <c r="JL17" s="349">
        <f t="shared" ca="1" si="114"/>
        <v>0</v>
      </c>
      <c r="JM17" s="349">
        <v>0</v>
      </c>
      <c r="JN17" s="349">
        <f t="shared" ca="1" si="114"/>
        <v>0</v>
      </c>
      <c r="JO17" s="349">
        <v>0</v>
      </c>
      <c r="JP17" s="349">
        <f t="shared" ca="1" si="114"/>
        <v>0</v>
      </c>
      <c r="JQ17" s="349"/>
      <c r="JR17" s="349">
        <f t="shared" ca="1" si="114"/>
        <v>0</v>
      </c>
      <c r="JS17" s="349">
        <v>0</v>
      </c>
      <c r="JT17" s="349">
        <f t="shared" ca="1" si="114"/>
        <v>0</v>
      </c>
      <c r="JU17" s="340">
        <f t="shared" ca="1" si="149"/>
        <v>0</v>
      </c>
      <c r="JV17" s="349">
        <v>0</v>
      </c>
      <c r="JW17" s="349">
        <f t="shared" ca="1" si="115"/>
        <v>0</v>
      </c>
      <c r="JX17" s="349">
        <v>0</v>
      </c>
      <c r="JY17" s="349">
        <f t="shared" ca="1" si="116"/>
        <v>0</v>
      </c>
      <c r="JZ17" s="349">
        <v>0</v>
      </c>
      <c r="KA17" s="349">
        <f t="shared" ca="1" si="117"/>
        <v>0</v>
      </c>
      <c r="KB17" s="349">
        <v>0</v>
      </c>
      <c r="KC17" s="349">
        <f t="shared" ca="1" si="118"/>
        <v>0</v>
      </c>
      <c r="KD17" s="349">
        <v>0</v>
      </c>
      <c r="KE17" s="349">
        <f t="shared" ca="1" si="119"/>
        <v>0</v>
      </c>
      <c r="KF17" s="349">
        <v>0</v>
      </c>
      <c r="KG17" s="349">
        <f t="shared" ca="1" si="119"/>
        <v>0</v>
      </c>
      <c r="KH17" s="349">
        <v>0</v>
      </c>
      <c r="KI17" s="349">
        <f t="shared" ca="1" si="119"/>
        <v>0</v>
      </c>
      <c r="KJ17" s="349">
        <v>0</v>
      </c>
      <c r="KK17" s="349">
        <f t="shared" ca="1" si="120"/>
        <v>0</v>
      </c>
      <c r="KL17" s="349">
        <f t="shared" ca="1" si="150"/>
        <v>0</v>
      </c>
      <c r="KM17" s="349">
        <v>0</v>
      </c>
      <c r="KN17" s="349">
        <f t="shared" ca="1" si="121"/>
        <v>0</v>
      </c>
      <c r="KO17" s="349">
        <v>0</v>
      </c>
      <c r="KP17" s="349">
        <f t="shared" ca="1" si="122"/>
        <v>0</v>
      </c>
      <c r="KQ17" s="349">
        <v>0</v>
      </c>
      <c r="KR17" s="349">
        <f t="shared" ca="1" si="123"/>
        <v>0</v>
      </c>
      <c r="KS17" s="349">
        <v>0</v>
      </c>
      <c r="KT17" s="349">
        <f t="shared" ca="1" si="124"/>
        <v>0</v>
      </c>
      <c r="KU17" s="349">
        <v>0</v>
      </c>
      <c r="KV17" s="349">
        <f t="shared" ca="1" si="125"/>
        <v>0</v>
      </c>
      <c r="KW17" s="349">
        <v>0</v>
      </c>
      <c r="KX17" s="349">
        <f t="shared" ca="1" si="126"/>
        <v>0</v>
      </c>
      <c r="KY17" s="349">
        <v>0</v>
      </c>
      <c r="KZ17" s="349">
        <f t="shared" ca="1" si="127"/>
        <v>0</v>
      </c>
      <c r="LA17" s="349">
        <v>0</v>
      </c>
      <c r="LB17" s="349">
        <f t="shared" ca="1" si="128"/>
        <v>0</v>
      </c>
      <c r="LC17" s="349">
        <f t="shared" ca="1" si="151"/>
        <v>0</v>
      </c>
      <c r="LD17" s="349"/>
      <c r="LE17" s="349">
        <f t="shared" ca="1" si="24"/>
        <v>138857985</v>
      </c>
      <c r="LF17" s="349">
        <f t="shared" si="129"/>
        <v>7</v>
      </c>
      <c r="LG17" s="349">
        <f t="shared" ca="1" si="130"/>
        <v>5586</v>
      </c>
      <c r="LH17" s="349">
        <f t="shared" si="131"/>
        <v>103</v>
      </c>
      <c r="LI17" s="349">
        <f t="shared" ca="1" si="132"/>
        <v>2209968</v>
      </c>
      <c r="LJ17" s="349">
        <f t="shared" si="133"/>
        <v>0</v>
      </c>
      <c r="LK17" s="349">
        <f t="shared" ca="1" si="134"/>
        <v>0</v>
      </c>
      <c r="LL17" s="349">
        <f t="shared" ca="1" si="152"/>
        <v>2215554</v>
      </c>
      <c r="LM17" s="349">
        <f t="shared" si="135"/>
        <v>103</v>
      </c>
      <c r="LN17" s="349">
        <f t="shared" ca="1" si="136"/>
        <v>106090</v>
      </c>
      <c r="LO17" s="349">
        <f t="shared" si="137"/>
        <v>7</v>
      </c>
      <c r="LP17" s="349">
        <f t="shared" ca="1" si="138"/>
        <v>518</v>
      </c>
      <c r="LQ17" s="349">
        <f t="shared" ca="1" si="153"/>
        <v>106608</v>
      </c>
      <c r="LR17" s="349">
        <f t="shared" si="139"/>
        <v>4</v>
      </c>
      <c r="LS17" s="349">
        <f t="shared" ca="1" si="140"/>
        <v>8588.4</v>
      </c>
      <c r="LT17" s="349">
        <f t="shared" si="141"/>
        <v>3</v>
      </c>
      <c r="LU17" s="349">
        <f t="shared" ca="1" si="142"/>
        <v>8901.5399999999991</v>
      </c>
      <c r="LV17" s="349">
        <f t="shared" si="143"/>
        <v>0</v>
      </c>
      <c r="LW17" s="349">
        <f t="shared" ca="1" si="144"/>
        <v>0</v>
      </c>
      <c r="LX17" s="349">
        <v>419</v>
      </c>
      <c r="LY17" s="349">
        <f t="shared" ca="1" si="145"/>
        <v>899634.89999999991</v>
      </c>
      <c r="LZ17" s="349">
        <v>570</v>
      </c>
      <c r="MA17" s="349">
        <f t="shared" ca="1" si="146"/>
        <v>1691292.5999999999</v>
      </c>
      <c r="MB17" s="349">
        <v>97</v>
      </c>
      <c r="MC17" s="349">
        <f t="shared" ca="1" si="147"/>
        <v>335600.60000000003</v>
      </c>
      <c r="MD17" s="349">
        <f t="shared" ca="1" si="154"/>
        <v>2944018.0399999996</v>
      </c>
      <c r="ME17" s="349"/>
      <c r="MF17" s="353">
        <f t="shared" ca="1" si="155"/>
        <v>144124165.03999999</v>
      </c>
      <c r="MI17" s="354"/>
      <c r="MK17" s="354"/>
    </row>
    <row r="18" spans="1:349">
      <c r="A18" s="339" t="s">
        <v>200</v>
      </c>
      <c r="B18" s="340" t="s">
        <v>201</v>
      </c>
      <c r="C18" s="349">
        <v>0</v>
      </c>
      <c r="D18" s="349">
        <f t="shared" ca="1" si="148"/>
        <v>0</v>
      </c>
      <c r="E18" s="349">
        <v>0</v>
      </c>
      <c r="F18" s="349">
        <f t="shared" ca="1" si="34"/>
        <v>0</v>
      </c>
      <c r="G18" s="349">
        <v>50</v>
      </c>
      <c r="H18" s="349">
        <f t="shared" ca="1" si="35"/>
        <v>54526050</v>
      </c>
      <c r="I18" s="349">
        <v>0</v>
      </c>
      <c r="J18" s="349">
        <f t="shared" ca="1" si="36"/>
        <v>0</v>
      </c>
      <c r="K18" s="349">
        <v>0</v>
      </c>
      <c r="L18" s="349">
        <f t="shared" ca="1" si="36"/>
        <v>0</v>
      </c>
      <c r="M18" s="349">
        <v>68</v>
      </c>
      <c r="N18" s="349">
        <f t="shared" ca="1" si="37"/>
        <v>93069696</v>
      </c>
      <c r="O18" s="349">
        <v>0</v>
      </c>
      <c r="P18" s="349">
        <f t="shared" ca="1" si="37"/>
        <v>0</v>
      </c>
      <c r="Q18" s="349">
        <v>0</v>
      </c>
      <c r="R18" s="349">
        <f t="shared" ca="1" si="37"/>
        <v>0</v>
      </c>
      <c r="S18" s="349">
        <v>12</v>
      </c>
      <c r="T18" s="349">
        <f t="shared" ca="1" si="38"/>
        <v>17558928</v>
      </c>
      <c r="U18" s="349">
        <v>0</v>
      </c>
      <c r="V18" s="349">
        <f t="shared" ca="1" si="38"/>
        <v>0</v>
      </c>
      <c r="W18" s="349">
        <v>0</v>
      </c>
      <c r="X18" s="349">
        <f t="shared" ca="1" si="38"/>
        <v>0</v>
      </c>
      <c r="Y18" s="349">
        <v>0</v>
      </c>
      <c r="Z18" s="349">
        <f t="shared" ca="1" si="38"/>
        <v>0</v>
      </c>
      <c r="AA18" s="349">
        <v>0</v>
      </c>
      <c r="AB18" s="349">
        <f t="shared" ca="1" si="38"/>
        <v>0</v>
      </c>
      <c r="AC18" s="349">
        <v>17</v>
      </c>
      <c r="AD18" s="349">
        <f t="shared" ca="1" si="38"/>
        <v>6304756</v>
      </c>
      <c r="AE18" s="349">
        <v>0</v>
      </c>
      <c r="AF18" s="349">
        <f t="shared" ca="1" si="39"/>
        <v>0</v>
      </c>
      <c r="AG18" s="349">
        <v>0</v>
      </c>
      <c r="AH18" s="349">
        <f t="shared" ca="1" si="39"/>
        <v>0</v>
      </c>
      <c r="AI18" s="349">
        <v>0</v>
      </c>
      <c r="AJ18" s="349">
        <f t="shared" ca="1" si="39"/>
        <v>0</v>
      </c>
      <c r="AK18" s="349">
        <v>16</v>
      </c>
      <c r="AL18" s="349">
        <f t="shared" ca="1" si="39"/>
        <v>494880</v>
      </c>
      <c r="AM18" s="349">
        <v>0</v>
      </c>
      <c r="AN18" s="349">
        <f t="shared" ca="1" si="39"/>
        <v>0</v>
      </c>
      <c r="AO18" s="349">
        <v>0</v>
      </c>
      <c r="AP18" s="349">
        <f t="shared" ca="1" si="39"/>
        <v>0</v>
      </c>
      <c r="AQ18" s="349">
        <v>21</v>
      </c>
      <c r="AR18" s="349">
        <f t="shared" ca="1" si="39"/>
        <v>2649549</v>
      </c>
      <c r="AS18" s="349">
        <v>0</v>
      </c>
      <c r="AT18" s="349">
        <f t="shared" ca="1" si="39"/>
        <v>0</v>
      </c>
      <c r="AU18" s="349">
        <v>0</v>
      </c>
      <c r="AV18" s="349">
        <f t="shared" ca="1" si="39"/>
        <v>0</v>
      </c>
      <c r="AW18" s="349">
        <v>0</v>
      </c>
      <c r="AX18" s="349">
        <f t="shared" ca="1" si="39"/>
        <v>0</v>
      </c>
      <c r="AY18" s="349">
        <f t="shared" ca="1" si="17"/>
        <v>174603859</v>
      </c>
      <c r="AZ18" s="349">
        <v>0</v>
      </c>
      <c r="BA18" s="349">
        <f t="shared" ca="1" si="40"/>
        <v>0</v>
      </c>
      <c r="BB18" s="349">
        <v>0</v>
      </c>
      <c r="BC18" s="349">
        <f t="shared" ca="1" si="41"/>
        <v>0</v>
      </c>
      <c r="BD18" s="349">
        <v>0</v>
      </c>
      <c r="BE18" s="349">
        <f t="shared" ca="1" si="42"/>
        <v>0</v>
      </c>
      <c r="BF18" s="349">
        <v>0</v>
      </c>
      <c r="BG18" s="349">
        <f t="shared" ca="1" si="43"/>
        <v>0</v>
      </c>
      <c r="BH18" s="349">
        <v>0</v>
      </c>
      <c r="BI18" s="349">
        <f t="shared" ca="1" si="44"/>
        <v>0</v>
      </c>
      <c r="BJ18" s="349">
        <v>3</v>
      </c>
      <c r="BK18" s="349">
        <f t="shared" ca="1" si="45"/>
        <v>4935168</v>
      </c>
      <c r="BL18" s="349">
        <v>0</v>
      </c>
      <c r="BM18" s="349">
        <f t="shared" ca="1" si="46"/>
        <v>0</v>
      </c>
      <c r="BN18" s="349">
        <v>0</v>
      </c>
      <c r="BO18" s="349">
        <f t="shared" ca="1" si="47"/>
        <v>0</v>
      </c>
      <c r="BP18" s="349">
        <v>0</v>
      </c>
      <c r="BQ18" s="349">
        <f t="shared" ca="1" si="48"/>
        <v>0</v>
      </c>
      <c r="BR18" s="349">
        <v>0</v>
      </c>
      <c r="BS18" s="349">
        <f t="shared" ca="1" si="49"/>
        <v>0</v>
      </c>
      <c r="BT18" s="349">
        <v>0</v>
      </c>
      <c r="BU18" s="349">
        <v>0</v>
      </c>
      <c r="BV18" s="349">
        <v>0</v>
      </c>
      <c r="BW18" s="349">
        <f t="shared" ca="1" si="50"/>
        <v>0</v>
      </c>
      <c r="BX18" s="349">
        <v>0</v>
      </c>
      <c r="BY18" s="349">
        <f t="shared" ca="1" si="51"/>
        <v>0</v>
      </c>
      <c r="BZ18" s="349">
        <v>0</v>
      </c>
      <c r="CA18" s="349">
        <f t="shared" ca="1" si="52"/>
        <v>0</v>
      </c>
      <c r="CB18" s="349">
        <v>0</v>
      </c>
      <c r="CC18" s="349">
        <f t="shared" ca="1" si="53"/>
        <v>0</v>
      </c>
      <c r="CD18" s="349">
        <v>0</v>
      </c>
      <c r="CE18" s="349">
        <v>0</v>
      </c>
      <c r="CF18" s="349">
        <v>0</v>
      </c>
      <c r="CG18" s="349">
        <v>0</v>
      </c>
      <c r="CH18" s="349">
        <v>0</v>
      </c>
      <c r="CI18" s="349">
        <f t="shared" ca="1" si="54"/>
        <v>0</v>
      </c>
      <c r="CJ18" s="349">
        <v>0</v>
      </c>
      <c r="CK18" s="349">
        <v>0</v>
      </c>
      <c r="CL18" s="349">
        <v>0</v>
      </c>
      <c r="CM18" s="349">
        <f t="shared" ca="1" si="55"/>
        <v>0</v>
      </c>
      <c r="CN18" s="349">
        <v>0</v>
      </c>
      <c r="CO18" s="349">
        <f t="shared" ca="1" si="56"/>
        <v>0</v>
      </c>
      <c r="CP18" s="349">
        <v>0</v>
      </c>
      <c r="CQ18" s="349">
        <f t="shared" ca="1" si="57"/>
        <v>0</v>
      </c>
      <c r="CR18" s="349">
        <v>1</v>
      </c>
      <c r="CS18" s="349">
        <f t="shared" ca="1" si="58"/>
        <v>145095</v>
      </c>
      <c r="CT18" s="349">
        <v>0</v>
      </c>
      <c r="CU18" s="349">
        <f t="shared" ca="1" si="59"/>
        <v>0</v>
      </c>
      <c r="CV18" s="349">
        <v>0</v>
      </c>
      <c r="CW18" s="349">
        <f t="shared" ca="1" si="60"/>
        <v>0</v>
      </c>
      <c r="CX18" s="349">
        <v>0</v>
      </c>
      <c r="CY18" s="349">
        <f t="shared" ca="1" si="61"/>
        <v>0</v>
      </c>
      <c r="CZ18" s="349">
        <f t="shared" ca="1" si="29"/>
        <v>5080263</v>
      </c>
      <c r="DA18" s="350">
        <v>0</v>
      </c>
      <c r="DB18" s="349">
        <f t="shared" ca="1" si="61"/>
        <v>0</v>
      </c>
      <c r="DC18" s="351">
        <v>0</v>
      </c>
      <c r="DD18" s="351">
        <v>0</v>
      </c>
      <c r="DE18" s="350">
        <v>0</v>
      </c>
      <c r="DF18" s="351">
        <v>0</v>
      </c>
      <c r="DG18" s="350">
        <v>0</v>
      </c>
      <c r="DH18" s="349">
        <f t="shared" ca="1" si="62"/>
        <v>0</v>
      </c>
      <c r="DI18" s="351">
        <v>0</v>
      </c>
      <c r="DJ18" s="349">
        <f t="shared" ca="1" si="63"/>
        <v>0</v>
      </c>
      <c r="DK18" s="350">
        <v>0</v>
      </c>
      <c r="DL18" s="351">
        <v>0</v>
      </c>
      <c r="DM18" s="350">
        <v>0</v>
      </c>
      <c r="DN18" s="351">
        <v>0</v>
      </c>
      <c r="DO18" s="351">
        <v>0</v>
      </c>
      <c r="DP18" s="351">
        <v>0</v>
      </c>
      <c r="DQ18" s="350">
        <v>0</v>
      </c>
      <c r="DR18" s="352">
        <v>0</v>
      </c>
      <c r="DS18" s="350">
        <v>0</v>
      </c>
      <c r="DT18" s="349">
        <f t="shared" ca="1" si="64"/>
        <v>0</v>
      </c>
      <c r="DU18" s="351">
        <v>0</v>
      </c>
      <c r="DV18" s="351">
        <v>0</v>
      </c>
      <c r="DW18" s="350">
        <v>0</v>
      </c>
      <c r="DX18" s="351">
        <v>0</v>
      </c>
      <c r="DY18" s="350">
        <v>0</v>
      </c>
      <c r="DZ18" s="349">
        <f t="shared" ca="1" si="65"/>
        <v>0</v>
      </c>
      <c r="EA18" s="351">
        <v>0</v>
      </c>
      <c r="EB18" s="351">
        <v>0</v>
      </c>
      <c r="EC18" s="350">
        <v>0</v>
      </c>
      <c r="ED18" s="349">
        <f t="shared" ca="1" si="66"/>
        <v>0</v>
      </c>
      <c r="EE18" s="349">
        <f t="shared" ca="1" si="30"/>
        <v>0</v>
      </c>
      <c r="EF18" s="349">
        <v>0</v>
      </c>
      <c r="EG18" s="349">
        <f t="shared" ca="1" si="67"/>
        <v>0</v>
      </c>
      <c r="EH18" s="349">
        <v>0</v>
      </c>
      <c r="EI18" s="349">
        <v>0</v>
      </c>
      <c r="EJ18" s="349">
        <v>0</v>
      </c>
      <c r="EK18" s="349">
        <v>0</v>
      </c>
      <c r="EL18" s="349">
        <v>0</v>
      </c>
      <c r="EM18" s="349">
        <f t="shared" ca="1" si="68"/>
        <v>0</v>
      </c>
      <c r="EN18" s="349">
        <v>0</v>
      </c>
      <c r="EO18" s="349">
        <v>0</v>
      </c>
      <c r="EP18" s="349">
        <v>0</v>
      </c>
      <c r="EQ18" s="349">
        <v>0</v>
      </c>
      <c r="ER18" s="349">
        <v>0</v>
      </c>
      <c r="ES18" s="349">
        <v>0</v>
      </c>
      <c r="ET18" s="349">
        <v>0</v>
      </c>
      <c r="EU18" s="349">
        <v>0</v>
      </c>
      <c r="EV18" s="349">
        <v>0</v>
      </c>
      <c r="EW18" s="349">
        <v>0</v>
      </c>
      <c r="EX18" s="349">
        <v>0</v>
      </c>
      <c r="EY18" s="349">
        <f t="shared" ca="1" si="69"/>
        <v>0</v>
      </c>
      <c r="EZ18" s="349">
        <v>0</v>
      </c>
      <c r="FA18" s="349">
        <v>0</v>
      </c>
      <c r="FB18" s="349">
        <v>0</v>
      </c>
      <c r="FC18" s="349">
        <v>0</v>
      </c>
      <c r="FD18" s="349"/>
      <c r="FE18" s="349">
        <f t="shared" ca="1" si="70"/>
        <v>0</v>
      </c>
      <c r="FF18" s="349"/>
      <c r="FG18" s="349">
        <f t="shared" ca="1" si="71"/>
        <v>0</v>
      </c>
      <c r="FH18" s="349"/>
      <c r="FI18" s="349">
        <f t="shared" ca="1" si="72"/>
        <v>0</v>
      </c>
      <c r="FJ18" s="349">
        <f t="shared" ca="1" si="31"/>
        <v>0</v>
      </c>
      <c r="FK18" s="349">
        <v>0</v>
      </c>
      <c r="FL18" s="349">
        <f t="shared" ca="1" si="73"/>
        <v>0</v>
      </c>
      <c r="FM18" s="349">
        <v>0</v>
      </c>
      <c r="FN18" s="349">
        <f t="shared" ca="1" si="74"/>
        <v>0</v>
      </c>
      <c r="FO18" s="349">
        <v>0</v>
      </c>
      <c r="FP18" s="349">
        <f t="shared" ca="1" si="75"/>
        <v>0</v>
      </c>
      <c r="FQ18" s="349">
        <v>0</v>
      </c>
      <c r="FR18" s="349">
        <f t="shared" ca="1" si="76"/>
        <v>0</v>
      </c>
      <c r="FS18" s="349">
        <v>0</v>
      </c>
      <c r="FT18" s="349">
        <f t="shared" ca="1" si="77"/>
        <v>0</v>
      </c>
      <c r="FU18" s="349">
        <v>0</v>
      </c>
      <c r="FV18" s="349">
        <f t="shared" ca="1" si="78"/>
        <v>0</v>
      </c>
      <c r="FW18" s="349">
        <v>0</v>
      </c>
      <c r="FX18" s="349">
        <f t="shared" ca="1" si="79"/>
        <v>0</v>
      </c>
      <c r="FY18" s="349">
        <v>0</v>
      </c>
      <c r="FZ18" s="349">
        <v>0</v>
      </c>
      <c r="GA18" s="349">
        <v>0</v>
      </c>
      <c r="GB18" s="349">
        <f t="shared" ca="1" si="80"/>
        <v>0</v>
      </c>
      <c r="GC18" s="349">
        <v>0</v>
      </c>
      <c r="GD18" s="349">
        <f t="shared" ca="1" si="81"/>
        <v>0</v>
      </c>
      <c r="GE18" s="349">
        <v>0</v>
      </c>
      <c r="GF18" s="349">
        <v>0</v>
      </c>
      <c r="GG18" s="349"/>
      <c r="GH18" s="349">
        <f t="shared" ca="1" si="82"/>
        <v>0</v>
      </c>
      <c r="GI18" s="349">
        <v>0</v>
      </c>
      <c r="GJ18" s="349">
        <f t="shared" ca="1" si="83"/>
        <v>0</v>
      </c>
      <c r="GK18" s="349">
        <v>0</v>
      </c>
      <c r="GL18" s="349">
        <v>0</v>
      </c>
      <c r="GM18" s="349">
        <v>0</v>
      </c>
      <c r="GN18" s="349">
        <f t="shared" ca="1" si="84"/>
        <v>0</v>
      </c>
      <c r="GO18" s="349">
        <f t="shared" ca="1" si="18"/>
        <v>0</v>
      </c>
      <c r="GP18" s="349">
        <f t="shared" ca="1" si="19"/>
        <v>0</v>
      </c>
      <c r="GQ18" s="349">
        <v>0</v>
      </c>
      <c r="GR18" s="349">
        <f t="shared" ca="1" si="85"/>
        <v>0</v>
      </c>
      <c r="GS18" s="349">
        <v>0</v>
      </c>
      <c r="GT18" s="349">
        <f t="shared" ca="1" si="86"/>
        <v>0</v>
      </c>
      <c r="GU18" s="349">
        <v>0</v>
      </c>
      <c r="GV18" s="349">
        <f t="shared" ca="1" si="87"/>
        <v>0</v>
      </c>
      <c r="GW18" s="349">
        <f t="shared" ca="1" si="20"/>
        <v>0</v>
      </c>
      <c r="GX18" s="350">
        <v>0</v>
      </c>
      <c r="GY18" s="349">
        <f t="shared" ca="1" si="88"/>
        <v>0</v>
      </c>
      <c r="GZ18" s="349">
        <v>0</v>
      </c>
      <c r="HA18" s="349">
        <f t="shared" ca="1" si="89"/>
        <v>0</v>
      </c>
      <c r="HB18" s="349">
        <v>4</v>
      </c>
      <c r="HC18" s="349">
        <f t="shared" ca="1" si="90"/>
        <v>319920</v>
      </c>
      <c r="HD18" s="349">
        <v>0</v>
      </c>
      <c r="HE18" s="349">
        <f t="shared" ca="1" si="91"/>
        <v>0</v>
      </c>
      <c r="HF18" s="349">
        <v>0</v>
      </c>
      <c r="HG18" s="349">
        <f t="shared" ca="1" si="92"/>
        <v>0</v>
      </c>
      <c r="HH18" s="349">
        <v>1</v>
      </c>
      <c r="HI18" s="349">
        <f t="shared" ca="1" si="93"/>
        <v>74267</v>
      </c>
      <c r="HJ18" s="349">
        <v>0</v>
      </c>
      <c r="HK18" s="349">
        <f t="shared" ca="1" si="94"/>
        <v>0</v>
      </c>
      <c r="HL18" s="349">
        <v>0</v>
      </c>
      <c r="HM18" s="349">
        <f t="shared" ca="1" si="95"/>
        <v>0</v>
      </c>
      <c r="HN18" s="349">
        <v>0</v>
      </c>
      <c r="HO18" s="349">
        <f t="shared" ca="1" si="96"/>
        <v>0</v>
      </c>
      <c r="HP18" s="349">
        <f t="shared" ca="1" si="32"/>
        <v>394187</v>
      </c>
      <c r="HQ18" s="349">
        <v>0</v>
      </c>
      <c r="HR18" s="349">
        <f t="shared" ca="1" si="97"/>
        <v>0</v>
      </c>
      <c r="HS18" s="349">
        <v>0</v>
      </c>
      <c r="HT18" s="349">
        <v>0</v>
      </c>
      <c r="HU18" s="349">
        <v>0</v>
      </c>
      <c r="HV18" s="349">
        <f t="shared" ca="1" si="98"/>
        <v>0</v>
      </c>
      <c r="HW18" s="349">
        <v>0</v>
      </c>
      <c r="HX18" s="349">
        <f t="shared" ca="1" si="99"/>
        <v>0</v>
      </c>
      <c r="HY18" s="349">
        <v>0</v>
      </c>
      <c r="HZ18" s="349">
        <v>0</v>
      </c>
      <c r="IA18" s="349">
        <v>0</v>
      </c>
      <c r="IB18" s="349">
        <f t="shared" ca="1" si="100"/>
        <v>0</v>
      </c>
      <c r="IC18" s="349">
        <v>0</v>
      </c>
      <c r="ID18" s="349">
        <f t="shared" ca="1" si="101"/>
        <v>0</v>
      </c>
      <c r="IE18" s="349">
        <v>0</v>
      </c>
      <c r="IF18" s="349">
        <v>0</v>
      </c>
      <c r="IG18" s="349"/>
      <c r="IH18" s="349">
        <f t="shared" ca="1" si="102"/>
        <v>0</v>
      </c>
      <c r="II18" s="349">
        <f t="shared" ca="1" si="21"/>
        <v>0</v>
      </c>
      <c r="IJ18" s="349">
        <f t="shared" ca="1" si="22"/>
        <v>180078309</v>
      </c>
      <c r="IK18" s="349">
        <v>0</v>
      </c>
      <c r="IL18" s="349">
        <f t="shared" ca="1" si="103"/>
        <v>0</v>
      </c>
      <c r="IM18" s="349">
        <v>0</v>
      </c>
      <c r="IN18" s="349">
        <f t="shared" ca="1" si="104"/>
        <v>0</v>
      </c>
      <c r="IO18" s="349">
        <v>0</v>
      </c>
      <c r="IP18" s="349">
        <f t="shared" ca="1" si="105"/>
        <v>0</v>
      </c>
      <c r="IQ18" s="349">
        <v>0</v>
      </c>
      <c r="IR18" s="349">
        <v>0</v>
      </c>
      <c r="IS18" s="349">
        <v>0</v>
      </c>
      <c r="IT18" s="349">
        <f t="shared" ca="1" si="106"/>
        <v>0</v>
      </c>
      <c r="IU18" s="349">
        <v>0</v>
      </c>
      <c r="IV18" s="349">
        <f t="shared" ca="1" si="107"/>
        <v>0</v>
      </c>
      <c r="IW18" s="349">
        <v>0</v>
      </c>
      <c r="IX18" s="349">
        <f t="shared" ca="1" si="108"/>
        <v>0</v>
      </c>
      <c r="IY18" s="349">
        <v>0</v>
      </c>
      <c r="IZ18" s="349">
        <f t="shared" ca="1" si="109"/>
        <v>0</v>
      </c>
      <c r="JA18" s="349">
        <v>0</v>
      </c>
      <c r="JB18" s="349">
        <f t="shared" ca="1" si="110"/>
        <v>0</v>
      </c>
      <c r="JC18" s="349">
        <v>0</v>
      </c>
      <c r="JD18" s="349">
        <f t="shared" ca="1" si="111"/>
        <v>0</v>
      </c>
      <c r="JE18" s="349">
        <v>0</v>
      </c>
      <c r="JF18" s="349">
        <f t="shared" ca="1" si="112"/>
        <v>0</v>
      </c>
      <c r="JG18" s="349">
        <v>0</v>
      </c>
      <c r="JH18" s="349">
        <f t="shared" ca="1" si="113"/>
        <v>0</v>
      </c>
      <c r="JI18" s="349">
        <v>0</v>
      </c>
      <c r="JJ18" s="349">
        <f t="shared" ca="1" si="114"/>
        <v>0</v>
      </c>
      <c r="JK18" s="349">
        <v>0</v>
      </c>
      <c r="JL18" s="349">
        <f t="shared" ca="1" si="114"/>
        <v>0</v>
      </c>
      <c r="JM18" s="349">
        <v>0</v>
      </c>
      <c r="JN18" s="349">
        <f t="shared" ca="1" si="114"/>
        <v>0</v>
      </c>
      <c r="JO18" s="349">
        <v>0</v>
      </c>
      <c r="JP18" s="349">
        <f t="shared" ca="1" si="114"/>
        <v>0</v>
      </c>
      <c r="JQ18" s="349"/>
      <c r="JR18" s="349">
        <f t="shared" ca="1" si="114"/>
        <v>0</v>
      </c>
      <c r="JS18" s="349">
        <v>0</v>
      </c>
      <c r="JT18" s="349">
        <f t="shared" ca="1" si="114"/>
        <v>0</v>
      </c>
      <c r="JU18" s="340">
        <f t="shared" ca="1" si="149"/>
        <v>0</v>
      </c>
      <c r="JV18" s="349">
        <v>0</v>
      </c>
      <c r="JW18" s="349">
        <f t="shared" ca="1" si="115"/>
        <v>0</v>
      </c>
      <c r="JX18" s="349">
        <v>0</v>
      </c>
      <c r="JY18" s="349">
        <f t="shared" ca="1" si="116"/>
        <v>0</v>
      </c>
      <c r="JZ18" s="349">
        <v>0</v>
      </c>
      <c r="KA18" s="349">
        <f t="shared" ca="1" si="117"/>
        <v>0</v>
      </c>
      <c r="KB18" s="349">
        <v>0</v>
      </c>
      <c r="KC18" s="349">
        <f t="shared" ca="1" si="118"/>
        <v>0</v>
      </c>
      <c r="KD18" s="349">
        <v>0</v>
      </c>
      <c r="KE18" s="349">
        <f t="shared" ca="1" si="119"/>
        <v>0</v>
      </c>
      <c r="KF18" s="349">
        <v>0</v>
      </c>
      <c r="KG18" s="349">
        <f t="shared" ca="1" si="119"/>
        <v>0</v>
      </c>
      <c r="KH18" s="349">
        <v>0</v>
      </c>
      <c r="KI18" s="349">
        <f t="shared" ca="1" si="119"/>
        <v>0</v>
      </c>
      <c r="KJ18" s="349">
        <v>0</v>
      </c>
      <c r="KK18" s="349">
        <f t="shared" ca="1" si="120"/>
        <v>0</v>
      </c>
      <c r="KL18" s="349">
        <f t="shared" ca="1" si="150"/>
        <v>0</v>
      </c>
      <c r="KM18" s="349">
        <v>0</v>
      </c>
      <c r="KN18" s="349">
        <f t="shared" ca="1" si="121"/>
        <v>0</v>
      </c>
      <c r="KO18" s="349">
        <v>0</v>
      </c>
      <c r="KP18" s="349">
        <f t="shared" ca="1" si="122"/>
        <v>0</v>
      </c>
      <c r="KQ18" s="349">
        <v>0</v>
      </c>
      <c r="KR18" s="349">
        <f t="shared" ca="1" si="123"/>
        <v>0</v>
      </c>
      <c r="KS18" s="349">
        <v>0</v>
      </c>
      <c r="KT18" s="349">
        <f t="shared" ca="1" si="124"/>
        <v>0</v>
      </c>
      <c r="KU18" s="349">
        <v>0</v>
      </c>
      <c r="KV18" s="349">
        <f t="shared" ca="1" si="125"/>
        <v>0</v>
      </c>
      <c r="KW18" s="349">
        <v>0</v>
      </c>
      <c r="KX18" s="349">
        <f t="shared" ca="1" si="126"/>
        <v>0</v>
      </c>
      <c r="KY18" s="349">
        <v>0</v>
      </c>
      <c r="KZ18" s="349">
        <f t="shared" ca="1" si="127"/>
        <v>0</v>
      </c>
      <c r="LA18" s="349">
        <v>0</v>
      </c>
      <c r="LB18" s="349">
        <f t="shared" ca="1" si="128"/>
        <v>0</v>
      </c>
      <c r="LC18" s="349">
        <f t="shared" ca="1" si="151"/>
        <v>0</v>
      </c>
      <c r="LD18" s="349"/>
      <c r="LE18" s="349">
        <f t="shared" ca="1" si="24"/>
        <v>180078309</v>
      </c>
      <c r="LF18" s="349">
        <f t="shared" si="129"/>
        <v>5</v>
      </c>
      <c r="LG18" s="349">
        <f t="shared" ca="1" si="130"/>
        <v>3990</v>
      </c>
      <c r="LH18" s="349">
        <f t="shared" si="131"/>
        <v>133</v>
      </c>
      <c r="LI18" s="349">
        <f t="shared" ca="1" si="132"/>
        <v>2853648</v>
      </c>
      <c r="LJ18" s="349">
        <f t="shared" si="133"/>
        <v>0</v>
      </c>
      <c r="LK18" s="349">
        <f t="shared" ca="1" si="134"/>
        <v>0</v>
      </c>
      <c r="LL18" s="349">
        <f t="shared" ca="1" si="152"/>
        <v>2857638</v>
      </c>
      <c r="LM18" s="349">
        <f t="shared" si="135"/>
        <v>133</v>
      </c>
      <c r="LN18" s="349">
        <f t="shared" ca="1" si="136"/>
        <v>136990</v>
      </c>
      <c r="LO18" s="349">
        <f t="shared" si="137"/>
        <v>5</v>
      </c>
      <c r="LP18" s="349">
        <f t="shared" ca="1" si="138"/>
        <v>370</v>
      </c>
      <c r="LQ18" s="349">
        <f t="shared" ca="1" si="153"/>
        <v>137360</v>
      </c>
      <c r="LR18" s="349">
        <f t="shared" si="139"/>
        <v>4</v>
      </c>
      <c r="LS18" s="349">
        <f t="shared" ca="1" si="140"/>
        <v>8588.4</v>
      </c>
      <c r="LT18" s="349">
        <f t="shared" si="141"/>
        <v>1</v>
      </c>
      <c r="LU18" s="349">
        <f t="shared" ca="1" si="142"/>
        <v>2967.18</v>
      </c>
      <c r="LV18" s="349">
        <f t="shared" si="143"/>
        <v>0</v>
      </c>
      <c r="LW18" s="349">
        <f t="shared" ca="1" si="144"/>
        <v>0</v>
      </c>
      <c r="LX18" s="349">
        <v>638</v>
      </c>
      <c r="LY18" s="349">
        <f t="shared" ca="1" si="145"/>
        <v>1369849.8</v>
      </c>
      <c r="LZ18" s="349">
        <v>932</v>
      </c>
      <c r="MA18" s="349">
        <f t="shared" ca="1" si="146"/>
        <v>2765411.76</v>
      </c>
      <c r="MB18" s="349">
        <v>107</v>
      </c>
      <c r="MC18" s="349">
        <f t="shared" ca="1" si="147"/>
        <v>370198.60000000003</v>
      </c>
      <c r="MD18" s="349">
        <f t="shared" ca="1" si="154"/>
        <v>4517015.7399999993</v>
      </c>
      <c r="ME18" s="349"/>
      <c r="MF18" s="353">
        <f t="shared" ca="1" si="155"/>
        <v>187590322.74000001</v>
      </c>
      <c r="MH18" s="355">
        <f ca="1">LE11+LL11+LQ11+MD11</f>
        <v>9116696935.3063335</v>
      </c>
      <c r="MI18" s="354"/>
      <c r="MK18" s="354"/>
    </row>
    <row r="19" spans="1:349">
      <c r="A19" s="339" t="s">
        <v>202</v>
      </c>
      <c r="B19" s="340" t="s">
        <v>986</v>
      </c>
      <c r="C19" s="349">
        <v>452</v>
      </c>
      <c r="D19" s="349">
        <f t="shared" ca="1" si="148"/>
        <v>15109908</v>
      </c>
      <c r="E19" s="349">
        <v>0</v>
      </c>
      <c r="F19" s="349">
        <f t="shared" ca="1" si="34"/>
        <v>0</v>
      </c>
      <c r="G19" s="349">
        <v>34</v>
      </c>
      <c r="H19" s="349">
        <f t="shared" ca="1" si="35"/>
        <v>37077714</v>
      </c>
      <c r="I19" s="349">
        <v>477</v>
      </c>
      <c r="J19" s="349">
        <f t="shared" ca="1" si="36"/>
        <v>20020644</v>
      </c>
      <c r="K19" s="349">
        <v>0</v>
      </c>
      <c r="L19" s="349">
        <f t="shared" ca="1" si="36"/>
        <v>0</v>
      </c>
      <c r="M19" s="349">
        <v>49</v>
      </c>
      <c r="N19" s="349">
        <f t="shared" ca="1" si="37"/>
        <v>67064928</v>
      </c>
      <c r="O19" s="349">
        <v>80</v>
      </c>
      <c r="P19" s="349">
        <f t="shared" ca="1" si="37"/>
        <v>3590080</v>
      </c>
      <c r="Q19" s="349">
        <v>0</v>
      </c>
      <c r="R19" s="349">
        <f t="shared" ca="1" si="37"/>
        <v>0</v>
      </c>
      <c r="S19" s="349">
        <v>16</v>
      </c>
      <c r="T19" s="349">
        <f t="shared" ca="1" si="38"/>
        <v>23411904</v>
      </c>
      <c r="U19" s="349">
        <v>175</v>
      </c>
      <c r="V19" s="349">
        <f t="shared" ca="1" si="38"/>
        <v>1993250</v>
      </c>
      <c r="W19" s="349">
        <v>0</v>
      </c>
      <c r="X19" s="349">
        <f t="shared" ca="1" si="38"/>
        <v>0</v>
      </c>
      <c r="Y19" s="349">
        <v>0</v>
      </c>
      <c r="Z19" s="349">
        <f t="shared" ca="1" si="38"/>
        <v>0</v>
      </c>
      <c r="AA19" s="349">
        <v>0</v>
      </c>
      <c r="AB19" s="349">
        <f t="shared" ca="1" si="38"/>
        <v>0</v>
      </c>
      <c r="AC19" s="349">
        <v>10</v>
      </c>
      <c r="AD19" s="349">
        <f t="shared" ca="1" si="38"/>
        <v>3708680</v>
      </c>
      <c r="AE19" s="349">
        <v>0</v>
      </c>
      <c r="AF19" s="349">
        <f t="shared" ca="1" si="39"/>
        <v>0</v>
      </c>
      <c r="AG19" s="349">
        <v>201</v>
      </c>
      <c r="AH19" s="349">
        <f t="shared" ca="1" si="39"/>
        <v>190950</v>
      </c>
      <c r="AI19" s="349">
        <v>0</v>
      </c>
      <c r="AJ19" s="349">
        <f t="shared" ca="1" si="39"/>
        <v>0</v>
      </c>
      <c r="AK19" s="349">
        <v>8</v>
      </c>
      <c r="AL19" s="349">
        <f t="shared" ca="1" si="39"/>
        <v>247440</v>
      </c>
      <c r="AM19" s="349">
        <v>365</v>
      </c>
      <c r="AN19" s="349">
        <f t="shared" ca="1" si="39"/>
        <v>1414375</v>
      </c>
      <c r="AO19" s="349">
        <v>0</v>
      </c>
      <c r="AP19" s="349">
        <f t="shared" ca="1" si="39"/>
        <v>0</v>
      </c>
      <c r="AQ19" s="349">
        <v>9</v>
      </c>
      <c r="AR19" s="349">
        <f t="shared" ca="1" si="39"/>
        <v>1135521</v>
      </c>
      <c r="AS19" s="349">
        <v>75</v>
      </c>
      <c r="AT19" s="349">
        <f t="shared" ca="1" si="39"/>
        <v>580725</v>
      </c>
      <c r="AU19" s="349">
        <v>0</v>
      </c>
      <c r="AV19" s="349">
        <f t="shared" ca="1" si="39"/>
        <v>0</v>
      </c>
      <c r="AW19" s="349">
        <v>1</v>
      </c>
      <c r="AX19" s="349">
        <f t="shared" ca="1" si="39"/>
        <v>252116</v>
      </c>
      <c r="AY19" s="349">
        <f t="shared" ca="1" si="17"/>
        <v>175798235</v>
      </c>
      <c r="AZ19" s="349">
        <v>0</v>
      </c>
      <c r="BA19" s="349">
        <f t="shared" ca="1" si="40"/>
        <v>0</v>
      </c>
      <c r="BB19" s="349">
        <v>0</v>
      </c>
      <c r="BC19" s="349">
        <f t="shared" ca="1" si="41"/>
        <v>0</v>
      </c>
      <c r="BD19" s="349">
        <v>0</v>
      </c>
      <c r="BE19" s="349">
        <f t="shared" ca="1" si="42"/>
        <v>0</v>
      </c>
      <c r="BF19" s="349">
        <v>60</v>
      </c>
      <c r="BG19" s="349">
        <f t="shared" ca="1" si="43"/>
        <v>3027000</v>
      </c>
      <c r="BH19" s="349">
        <v>0</v>
      </c>
      <c r="BI19" s="349">
        <f t="shared" ca="1" si="44"/>
        <v>0</v>
      </c>
      <c r="BJ19" s="349">
        <v>0</v>
      </c>
      <c r="BK19" s="349">
        <f t="shared" ca="1" si="45"/>
        <v>0</v>
      </c>
      <c r="BL19" s="349">
        <v>36</v>
      </c>
      <c r="BM19" s="349">
        <f t="shared" ca="1" si="46"/>
        <v>1936440</v>
      </c>
      <c r="BN19" s="349">
        <v>0</v>
      </c>
      <c r="BO19" s="349">
        <f t="shared" ca="1" si="47"/>
        <v>0</v>
      </c>
      <c r="BP19" s="349">
        <v>0</v>
      </c>
      <c r="BQ19" s="349">
        <f t="shared" ca="1" si="48"/>
        <v>0</v>
      </c>
      <c r="BR19" s="349">
        <v>0</v>
      </c>
      <c r="BS19" s="349">
        <f t="shared" ca="1" si="49"/>
        <v>0</v>
      </c>
      <c r="BT19" s="349">
        <v>0</v>
      </c>
      <c r="BU19" s="349">
        <v>0</v>
      </c>
      <c r="BV19" s="349">
        <v>0</v>
      </c>
      <c r="BW19" s="349">
        <f t="shared" ca="1" si="50"/>
        <v>0</v>
      </c>
      <c r="BX19" s="349">
        <v>0</v>
      </c>
      <c r="BY19" s="349">
        <f t="shared" ca="1" si="51"/>
        <v>0</v>
      </c>
      <c r="BZ19" s="349">
        <v>0</v>
      </c>
      <c r="CA19" s="349">
        <f t="shared" ca="1" si="52"/>
        <v>0</v>
      </c>
      <c r="CB19" s="349">
        <v>0</v>
      </c>
      <c r="CC19" s="349">
        <f t="shared" ca="1" si="53"/>
        <v>0</v>
      </c>
      <c r="CD19" s="349">
        <v>0</v>
      </c>
      <c r="CE19" s="349">
        <v>0</v>
      </c>
      <c r="CF19" s="349">
        <v>0</v>
      </c>
      <c r="CG19" s="349">
        <v>0</v>
      </c>
      <c r="CH19" s="349">
        <v>0</v>
      </c>
      <c r="CI19" s="349">
        <f t="shared" ca="1" si="54"/>
        <v>0</v>
      </c>
      <c r="CJ19" s="349">
        <v>0</v>
      </c>
      <c r="CK19" s="349">
        <v>0</v>
      </c>
      <c r="CL19" s="349">
        <v>0</v>
      </c>
      <c r="CM19" s="349">
        <f t="shared" ca="1" si="55"/>
        <v>0</v>
      </c>
      <c r="CN19" s="349">
        <v>60</v>
      </c>
      <c r="CO19" s="349">
        <f t="shared" ca="1" si="56"/>
        <v>267360</v>
      </c>
      <c r="CP19" s="349">
        <v>0</v>
      </c>
      <c r="CQ19" s="349">
        <f t="shared" ca="1" si="57"/>
        <v>0</v>
      </c>
      <c r="CR19" s="349">
        <v>0</v>
      </c>
      <c r="CS19" s="349">
        <f t="shared" ca="1" si="58"/>
        <v>0</v>
      </c>
      <c r="CT19" s="349">
        <v>25</v>
      </c>
      <c r="CU19" s="349">
        <f t="shared" ca="1" si="59"/>
        <v>222600</v>
      </c>
      <c r="CV19" s="349">
        <v>0</v>
      </c>
      <c r="CW19" s="349">
        <f t="shared" ca="1" si="60"/>
        <v>0</v>
      </c>
      <c r="CX19" s="349">
        <v>0</v>
      </c>
      <c r="CY19" s="349">
        <f t="shared" ca="1" si="61"/>
        <v>0</v>
      </c>
      <c r="CZ19" s="349">
        <f t="shared" ca="1" si="29"/>
        <v>5453400</v>
      </c>
      <c r="DA19" s="350">
        <v>0</v>
      </c>
      <c r="DB19" s="349">
        <f t="shared" ca="1" si="61"/>
        <v>0</v>
      </c>
      <c r="DC19" s="351">
        <v>0</v>
      </c>
      <c r="DD19" s="351">
        <v>0</v>
      </c>
      <c r="DE19" s="350">
        <v>0</v>
      </c>
      <c r="DF19" s="351">
        <v>0</v>
      </c>
      <c r="DG19" s="350">
        <v>0</v>
      </c>
      <c r="DH19" s="349">
        <f t="shared" ca="1" si="62"/>
        <v>0</v>
      </c>
      <c r="DI19" s="351">
        <v>0</v>
      </c>
      <c r="DJ19" s="349">
        <f t="shared" ca="1" si="63"/>
        <v>0</v>
      </c>
      <c r="DK19" s="350">
        <v>0</v>
      </c>
      <c r="DL19" s="351">
        <v>0</v>
      </c>
      <c r="DM19" s="350">
        <v>0</v>
      </c>
      <c r="DN19" s="351">
        <v>0</v>
      </c>
      <c r="DO19" s="351">
        <v>0</v>
      </c>
      <c r="DP19" s="351">
        <v>0</v>
      </c>
      <c r="DQ19" s="350">
        <v>0</v>
      </c>
      <c r="DR19" s="352">
        <v>0</v>
      </c>
      <c r="DS19" s="350">
        <v>0</v>
      </c>
      <c r="DT19" s="349">
        <f t="shared" ca="1" si="64"/>
        <v>0</v>
      </c>
      <c r="DU19" s="351">
        <v>0</v>
      </c>
      <c r="DV19" s="351">
        <v>0</v>
      </c>
      <c r="DW19" s="350">
        <v>0</v>
      </c>
      <c r="DX19" s="351">
        <v>0</v>
      </c>
      <c r="DY19" s="350">
        <v>0</v>
      </c>
      <c r="DZ19" s="349">
        <f t="shared" ca="1" si="65"/>
        <v>0</v>
      </c>
      <c r="EA19" s="351">
        <v>0</v>
      </c>
      <c r="EB19" s="351">
        <v>0</v>
      </c>
      <c r="EC19" s="350">
        <v>0</v>
      </c>
      <c r="ED19" s="349">
        <f t="shared" ca="1" si="66"/>
        <v>0</v>
      </c>
      <c r="EE19" s="349">
        <f t="shared" ca="1" si="30"/>
        <v>0</v>
      </c>
      <c r="EF19" s="349">
        <v>0</v>
      </c>
      <c r="EG19" s="349">
        <f t="shared" ca="1" si="67"/>
        <v>0</v>
      </c>
      <c r="EH19" s="349">
        <v>0</v>
      </c>
      <c r="EI19" s="349">
        <v>0</v>
      </c>
      <c r="EJ19" s="349">
        <v>0</v>
      </c>
      <c r="EK19" s="349">
        <v>0</v>
      </c>
      <c r="EL19" s="349">
        <v>0</v>
      </c>
      <c r="EM19" s="349">
        <f t="shared" ca="1" si="68"/>
        <v>0</v>
      </c>
      <c r="EN19" s="349">
        <v>0</v>
      </c>
      <c r="EO19" s="349">
        <v>0</v>
      </c>
      <c r="EP19" s="349">
        <v>0</v>
      </c>
      <c r="EQ19" s="349">
        <v>0</v>
      </c>
      <c r="ER19" s="349">
        <v>0</v>
      </c>
      <c r="ES19" s="349">
        <v>0</v>
      </c>
      <c r="ET19" s="349">
        <v>0</v>
      </c>
      <c r="EU19" s="349">
        <v>0</v>
      </c>
      <c r="EV19" s="349">
        <v>0</v>
      </c>
      <c r="EW19" s="349">
        <v>0</v>
      </c>
      <c r="EX19" s="349">
        <v>0</v>
      </c>
      <c r="EY19" s="349">
        <f t="shared" ca="1" si="69"/>
        <v>0</v>
      </c>
      <c r="EZ19" s="349">
        <v>0</v>
      </c>
      <c r="FA19" s="349">
        <v>0</v>
      </c>
      <c r="FB19" s="349">
        <v>0</v>
      </c>
      <c r="FC19" s="349">
        <v>0</v>
      </c>
      <c r="FD19" s="349"/>
      <c r="FE19" s="349">
        <f t="shared" ca="1" si="70"/>
        <v>0</v>
      </c>
      <c r="FF19" s="349"/>
      <c r="FG19" s="349">
        <f t="shared" ca="1" si="71"/>
        <v>0</v>
      </c>
      <c r="FH19" s="349"/>
      <c r="FI19" s="349">
        <f t="shared" ca="1" si="72"/>
        <v>0</v>
      </c>
      <c r="FJ19" s="349">
        <f t="shared" ca="1" si="31"/>
        <v>0</v>
      </c>
      <c r="FK19" s="349">
        <v>7</v>
      </c>
      <c r="FL19" s="349">
        <f t="shared" ca="1" si="73"/>
        <v>585011</v>
      </c>
      <c r="FM19" s="349">
        <v>0</v>
      </c>
      <c r="FN19" s="349">
        <f t="shared" ca="1" si="74"/>
        <v>0</v>
      </c>
      <c r="FO19" s="349">
        <v>0</v>
      </c>
      <c r="FP19" s="349">
        <f t="shared" ca="1" si="75"/>
        <v>0</v>
      </c>
      <c r="FQ19" s="349">
        <v>18</v>
      </c>
      <c r="FR19" s="349">
        <f t="shared" ca="1" si="76"/>
        <v>1888722</v>
      </c>
      <c r="FS19" s="349">
        <v>0</v>
      </c>
      <c r="FT19" s="349">
        <f t="shared" ca="1" si="77"/>
        <v>0</v>
      </c>
      <c r="FU19" s="349">
        <v>0</v>
      </c>
      <c r="FV19" s="349">
        <f t="shared" ca="1" si="78"/>
        <v>0</v>
      </c>
      <c r="FW19" s="349">
        <v>2</v>
      </c>
      <c r="FX19" s="349">
        <f t="shared" ca="1" si="79"/>
        <v>224380</v>
      </c>
      <c r="FY19" s="349">
        <v>0</v>
      </c>
      <c r="FZ19" s="349">
        <v>0</v>
      </c>
      <c r="GA19" s="349">
        <v>0</v>
      </c>
      <c r="GB19" s="349">
        <f t="shared" ca="1" si="80"/>
        <v>0</v>
      </c>
      <c r="GC19" s="349">
        <v>5</v>
      </c>
      <c r="GD19" s="349">
        <f t="shared" ca="1" si="81"/>
        <v>142375</v>
      </c>
      <c r="GE19" s="349">
        <v>0</v>
      </c>
      <c r="GF19" s="349">
        <v>0</v>
      </c>
      <c r="GG19" s="349"/>
      <c r="GH19" s="349">
        <f t="shared" ca="1" si="82"/>
        <v>0</v>
      </c>
      <c r="GI19" s="349">
        <v>0</v>
      </c>
      <c r="GJ19" s="349">
        <f t="shared" ca="1" si="83"/>
        <v>0</v>
      </c>
      <c r="GK19" s="349">
        <v>0</v>
      </c>
      <c r="GL19" s="349">
        <v>0</v>
      </c>
      <c r="GM19" s="349">
        <v>0</v>
      </c>
      <c r="GN19" s="349">
        <f t="shared" ca="1" si="84"/>
        <v>0</v>
      </c>
      <c r="GO19" s="349">
        <f t="shared" ca="1" si="18"/>
        <v>2840488</v>
      </c>
      <c r="GP19" s="349">
        <f t="shared" ca="1" si="19"/>
        <v>2840488</v>
      </c>
      <c r="GQ19" s="349">
        <v>0</v>
      </c>
      <c r="GR19" s="349">
        <f t="shared" ca="1" si="85"/>
        <v>0</v>
      </c>
      <c r="GS19" s="349">
        <v>0</v>
      </c>
      <c r="GT19" s="349">
        <f t="shared" ca="1" si="86"/>
        <v>0</v>
      </c>
      <c r="GU19" s="349">
        <v>0</v>
      </c>
      <c r="GV19" s="349">
        <f t="shared" ca="1" si="87"/>
        <v>0</v>
      </c>
      <c r="GW19" s="349">
        <f t="shared" ca="1" si="20"/>
        <v>0</v>
      </c>
      <c r="GX19" s="350">
        <v>2</v>
      </c>
      <c r="GY19" s="349">
        <f t="shared" ca="1" si="88"/>
        <v>127968</v>
      </c>
      <c r="GZ19" s="349">
        <v>0</v>
      </c>
      <c r="HA19" s="349">
        <f t="shared" ca="1" si="89"/>
        <v>0</v>
      </c>
      <c r="HB19" s="349">
        <v>2</v>
      </c>
      <c r="HC19" s="349">
        <f t="shared" ca="1" si="90"/>
        <v>159960</v>
      </c>
      <c r="HD19" s="349">
        <v>3</v>
      </c>
      <c r="HE19" s="349">
        <f t="shared" ca="1" si="91"/>
        <v>178242</v>
      </c>
      <c r="HF19" s="349">
        <v>0</v>
      </c>
      <c r="HG19" s="349">
        <f t="shared" ca="1" si="92"/>
        <v>0</v>
      </c>
      <c r="HH19" s="349">
        <v>3</v>
      </c>
      <c r="HI19" s="349">
        <f t="shared" ca="1" si="93"/>
        <v>222801</v>
      </c>
      <c r="HJ19" s="349">
        <v>1</v>
      </c>
      <c r="HK19" s="349">
        <f t="shared" ca="1" si="94"/>
        <v>73125</v>
      </c>
      <c r="HL19" s="349">
        <v>0</v>
      </c>
      <c r="HM19" s="349">
        <f t="shared" ca="1" si="95"/>
        <v>0</v>
      </c>
      <c r="HN19" s="349">
        <v>1</v>
      </c>
      <c r="HO19" s="349">
        <f t="shared" ca="1" si="96"/>
        <v>91406</v>
      </c>
      <c r="HP19" s="349">
        <f t="shared" ca="1" si="32"/>
        <v>853502</v>
      </c>
      <c r="HQ19" s="349">
        <v>5</v>
      </c>
      <c r="HR19" s="349">
        <f t="shared" ca="1" si="97"/>
        <v>7830</v>
      </c>
      <c r="HS19" s="349">
        <v>0</v>
      </c>
      <c r="HT19" s="349">
        <v>0</v>
      </c>
      <c r="HU19" s="349">
        <v>2</v>
      </c>
      <c r="HV19" s="349">
        <f t="shared" ca="1" si="98"/>
        <v>3916</v>
      </c>
      <c r="HW19" s="349">
        <v>2</v>
      </c>
      <c r="HX19" s="349">
        <f t="shared" ca="1" si="99"/>
        <v>4840</v>
      </c>
      <c r="HY19" s="349">
        <v>0</v>
      </c>
      <c r="HZ19" s="349">
        <v>0</v>
      </c>
      <c r="IA19" s="349">
        <v>0</v>
      </c>
      <c r="IB19" s="349">
        <f t="shared" ca="1" si="100"/>
        <v>0</v>
      </c>
      <c r="IC19" s="349">
        <v>0</v>
      </c>
      <c r="ID19" s="349">
        <f t="shared" ca="1" si="101"/>
        <v>0</v>
      </c>
      <c r="IE19" s="349">
        <v>0</v>
      </c>
      <c r="IF19" s="349">
        <v>0</v>
      </c>
      <c r="IG19" s="349"/>
      <c r="IH19" s="349">
        <f t="shared" ca="1" si="102"/>
        <v>0</v>
      </c>
      <c r="II19" s="349">
        <f t="shared" ca="1" si="21"/>
        <v>16586</v>
      </c>
      <c r="IJ19" s="349">
        <f t="shared" ca="1" si="22"/>
        <v>184962211</v>
      </c>
      <c r="IK19" s="349">
        <v>0</v>
      </c>
      <c r="IL19" s="349">
        <f t="shared" ca="1" si="103"/>
        <v>0</v>
      </c>
      <c r="IM19" s="349">
        <v>0</v>
      </c>
      <c r="IN19" s="349">
        <f t="shared" ca="1" si="104"/>
        <v>0</v>
      </c>
      <c r="IO19" s="349">
        <v>0</v>
      </c>
      <c r="IP19" s="349">
        <f t="shared" ca="1" si="105"/>
        <v>0</v>
      </c>
      <c r="IQ19" s="349">
        <v>0</v>
      </c>
      <c r="IR19" s="349">
        <v>0</v>
      </c>
      <c r="IS19" s="349">
        <v>0</v>
      </c>
      <c r="IT19" s="349">
        <f t="shared" ca="1" si="106"/>
        <v>0</v>
      </c>
      <c r="IU19" s="349">
        <v>0</v>
      </c>
      <c r="IV19" s="349">
        <f t="shared" ca="1" si="107"/>
        <v>0</v>
      </c>
      <c r="IW19" s="349">
        <v>0</v>
      </c>
      <c r="IX19" s="349">
        <f t="shared" ca="1" si="108"/>
        <v>0</v>
      </c>
      <c r="IY19" s="349">
        <v>5</v>
      </c>
      <c r="IZ19" s="349">
        <f t="shared" ca="1" si="109"/>
        <v>132975</v>
      </c>
      <c r="JA19" s="349">
        <v>0</v>
      </c>
      <c r="JB19" s="349">
        <f t="shared" ca="1" si="110"/>
        <v>0</v>
      </c>
      <c r="JC19" s="349">
        <v>0</v>
      </c>
      <c r="JD19" s="349">
        <f t="shared" ca="1" si="111"/>
        <v>0</v>
      </c>
      <c r="JE19" s="349">
        <v>0</v>
      </c>
      <c r="JF19" s="349">
        <f t="shared" ca="1" si="112"/>
        <v>0</v>
      </c>
      <c r="JG19" s="349">
        <v>0</v>
      </c>
      <c r="JH19" s="349">
        <f t="shared" ca="1" si="113"/>
        <v>0</v>
      </c>
      <c r="JI19" s="349">
        <v>1</v>
      </c>
      <c r="JJ19" s="349">
        <f t="shared" ca="1" si="114"/>
        <v>1268369</v>
      </c>
      <c r="JK19" s="349">
        <v>3</v>
      </c>
      <c r="JL19" s="349">
        <f t="shared" ca="1" si="114"/>
        <v>134781</v>
      </c>
      <c r="JM19" s="349">
        <v>0</v>
      </c>
      <c r="JN19" s="349">
        <f t="shared" ca="1" si="114"/>
        <v>0</v>
      </c>
      <c r="JO19" s="349">
        <v>0</v>
      </c>
      <c r="JP19" s="349">
        <f t="shared" ca="1" si="114"/>
        <v>0</v>
      </c>
      <c r="JQ19" s="349"/>
      <c r="JR19" s="349">
        <f t="shared" ca="1" si="114"/>
        <v>0</v>
      </c>
      <c r="JS19" s="349">
        <v>0</v>
      </c>
      <c r="JT19" s="349">
        <f t="shared" ca="1" si="114"/>
        <v>0</v>
      </c>
      <c r="JU19" s="340">
        <f t="shared" ca="1" si="149"/>
        <v>1536125</v>
      </c>
      <c r="JV19" s="349">
        <v>0</v>
      </c>
      <c r="JW19" s="349">
        <f t="shared" ca="1" si="115"/>
        <v>0</v>
      </c>
      <c r="JX19" s="349">
        <v>0</v>
      </c>
      <c r="JY19" s="349">
        <f t="shared" ca="1" si="116"/>
        <v>0</v>
      </c>
      <c r="JZ19" s="349">
        <v>0</v>
      </c>
      <c r="KA19" s="349">
        <f t="shared" ca="1" si="117"/>
        <v>0</v>
      </c>
      <c r="KB19" s="349">
        <v>0</v>
      </c>
      <c r="KC19" s="349">
        <f t="shared" ca="1" si="118"/>
        <v>0</v>
      </c>
      <c r="KD19" s="349">
        <v>0</v>
      </c>
      <c r="KE19" s="349">
        <f t="shared" ca="1" si="119"/>
        <v>0</v>
      </c>
      <c r="KF19" s="349">
        <v>0</v>
      </c>
      <c r="KG19" s="349">
        <f t="shared" ca="1" si="119"/>
        <v>0</v>
      </c>
      <c r="KH19" s="349">
        <v>0</v>
      </c>
      <c r="KI19" s="349">
        <f t="shared" ca="1" si="119"/>
        <v>0</v>
      </c>
      <c r="KJ19" s="349">
        <v>0</v>
      </c>
      <c r="KK19" s="349">
        <f t="shared" ca="1" si="120"/>
        <v>0</v>
      </c>
      <c r="KL19" s="349">
        <f t="shared" ca="1" si="150"/>
        <v>0</v>
      </c>
      <c r="KM19" s="349">
        <v>0</v>
      </c>
      <c r="KN19" s="349">
        <f t="shared" ca="1" si="121"/>
        <v>0</v>
      </c>
      <c r="KO19" s="349">
        <v>0</v>
      </c>
      <c r="KP19" s="349">
        <f t="shared" ca="1" si="122"/>
        <v>0</v>
      </c>
      <c r="KQ19" s="349">
        <v>0</v>
      </c>
      <c r="KR19" s="349">
        <f t="shared" ca="1" si="123"/>
        <v>0</v>
      </c>
      <c r="KS19" s="349">
        <v>0</v>
      </c>
      <c r="KT19" s="349">
        <f t="shared" ca="1" si="124"/>
        <v>0</v>
      </c>
      <c r="KU19" s="349">
        <v>0</v>
      </c>
      <c r="KV19" s="349">
        <f t="shared" ca="1" si="125"/>
        <v>0</v>
      </c>
      <c r="KW19" s="349">
        <v>0</v>
      </c>
      <c r="KX19" s="349">
        <f t="shared" ca="1" si="126"/>
        <v>0</v>
      </c>
      <c r="KY19" s="349">
        <v>0</v>
      </c>
      <c r="KZ19" s="349">
        <f t="shared" ca="1" si="127"/>
        <v>0</v>
      </c>
      <c r="LA19" s="349">
        <v>0</v>
      </c>
      <c r="LB19" s="349">
        <f t="shared" ca="1" si="128"/>
        <v>0</v>
      </c>
      <c r="LC19" s="349">
        <f t="shared" ca="1" si="151"/>
        <v>0</v>
      </c>
      <c r="LD19" s="349"/>
      <c r="LE19" s="349">
        <f t="shared" ca="1" si="24"/>
        <v>186498336</v>
      </c>
      <c r="LF19" s="349">
        <f t="shared" si="129"/>
        <v>1161</v>
      </c>
      <c r="LG19" s="349">
        <f t="shared" ca="1" si="130"/>
        <v>926478</v>
      </c>
      <c r="LH19" s="349">
        <f t="shared" si="131"/>
        <v>100</v>
      </c>
      <c r="LI19" s="349">
        <f t="shared" ca="1" si="132"/>
        <v>2145600</v>
      </c>
      <c r="LJ19" s="349">
        <f t="shared" si="133"/>
        <v>0</v>
      </c>
      <c r="LK19" s="349">
        <f t="shared" ca="1" si="134"/>
        <v>0</v>
      </c>
      <c r="LL19" s="349">
        <f t="shared" ca="1" si="152"/>
        <v>3072078</v>
      </c>
      <c r="LM19" s="349">
        <f t="shared" si="135"/>
        <v>100</v>
      </c>
      <c r="LN19" s="349">
        <f t="shared" ca="1" si="136"/>
        <v>103000</v>
      </c>
      <c r="LO19" s="349">
        <f t="shared" si="137"/>
        <v>1161</v>
      </c>
      <c r="LP19" s="349">
        <f t="shared" ca="1" si="138"/>
        <v>85914</v>
      </c>
      <c r="LQ19" s="349">
        <f t="shared" ca="1" si="153"/>
        <v>188914</v>
      </c>
      <c r="LR19" s="349">
        <f t="shared" si="139"/>
        <v>470</v>
      </c>
      <c r="LS19" s="349">
        <f t="shared" ca="1" si="140"/>
        <v>1009137</v>
      </c>
      <c r="LT19" s="349">
        <f t="shared" si="141"/>
        <v>571</v>
      </c>
      <c r="LU19" s="349">
        <f t="shared" ca="1" si="142"/>
        <v>1694259.7799999998</v>
      </c>
      <c r="LV19" s="349">
        <f t="shared" si="143"/>
        <v>120</v>
      </c>
      <c r="LW19" s="349">
        <f t="shared" ca="1" si="144"/>
        <v>415180.80000000005</v>
      </c>
      <c r="LX19" s="349">
        <v>406</v>
      </c>
      <c r="LY19" s="349">
        <f t="shared" ca="1" si="145"/>
        <v>871722.6</v>
      </c>
      <c r="LZ19" s="349">
        <v>502</v>
      </c>
      <c r="MA19" s="349">
        <f t="shared" ca="1" si="146"/>
        <v>1489524.3599999999</v>
      </c>
      <c r="MB19" s="349">
        <v>109</v>
      </c>
      <c r="MC19" s="349">
        <f t="shared" ca="1" si="147"/>
        <v>377118.2</v>
      </c>
      <c r="MD19" s="349">
        <f t="shared" ca="1" si="154"/>
        <v>5856942.7400000002</v>
      </c>
      <c r="ME19" s="349"/>
      <c r="MF19" s="353">
        <f t="shared" ca="1" si="155"/>
        <v>195616270.74000001</v>
      </c>
      <c r="MI19" s="354"/>
      <c r="MK19" s="354"/>
    </row>
    <row r="20" spans="1:349">
      <c r="A20" s="339" t="s">
        <v>203</v>
      </c>
      <c r="B20" s="340" t="s">
        <v>204</v>
      </c>
      <c r="C20" s="349">
        <v>690</v>
      </c>
      <c r="D20" s="349">
        <f t="shared" ca="1" si="148"/>
        <v>23066010</v>
      </c>
      <c r="E20" s="349">
        <v>0</v>
      </c>
      <c r="F20" s="349">
        <f t="shared" ca="1" si="34"/>
        <v>0</v>
      </c>
      <c r="G20" s="349">
        <v>28</v>
      </c>
      <c r="H20" s="349">
        <f t="shared" ca="1" si="35"/>
        <v>30534588</v>
      </c>
      <c r="I20" s="349">
        <v>856</v>
      </c>
      <c r="J20" s="349">
        <f t="shared" ca="1" si="36"/>
        <v>35928032</v>
      </c>
      <c r="K20" s="349">
        <v>0</v>
      </c>
      <c r="L20" s="349">
        <f t="shared" ca="1" si="36"/>
        <v>0</v>
      </c>
      <c r="M20" s="349">
        <v>48</v>
      </c>
      <c r="N20" s="349">
        <f t="shared" ca="1" si="37"/>
        <v>65696256</v>
      </c>
      <c r="O20" s="349">
        <v>143</v>
      </c>
      <c r="P20" s="349">
        <f t="shared" ca="1" si="37"/>
        <v>6417268</v>
      </c>
      <c r="Q20" s="349">
        <v>0</v>
      </c>
      <c r="R20" s="349">
        <f t="shared" ca="1" si="37"/>
        <v>0</v>
      </c>
      <c r="S20" s="349">
        <v>7</v>
      </c>
      <c r="T20" s="349">
        <f t="shared" ca="1" si="38"/>
        <v>10242708</v>
      </c>
      <c r="U20" s="349">
        <v>25</v>
      </c>
      <c r="V20" s="349">
        <f t="shared" ca="1" si="38"/>
        <v>284750</v>
      </c>
      <c r="W20" s="349">
        <v>0</v>
      </c>
      <c r="X20" s="349">
        <f t="shared" ca="1" si="38"/>
        <v>0</v>
      </c>
      <c r="Y20" s="349">
        <v>0</v>
      </c>
      <c r="Z20" s="349">
        <f t="shared" ca="1" si="38"/>
        <v>0</v>
      </c>
      <c r="AA20" s="349">
        <v>0</v>
      </c>
      <c r="AB20" s="349">
        <f t="shared" ca="1" si="38"/>
        <v>0</v>
      </c>
      <c r="AC20" s="349">
        <v>6</v>
      </c>
      <c r="AD20" s="349">
        <f t="shared" ca="1" si="38"/>
        <v>2225208</v>
      </c>
      <c r="AE20" s="349">
        <v>0</v>
      </c>
      <c r="AF20" s="349">
        <f t="shared" ca="1" si="39"/>
        <v>0</v>
      </c>
      <c r="AG20" s="349">
        <v>544</v>
      </c>
      <c r="AH20" s="349">
        <f t="shared" ca="1" si="39"/>
        <v>516800</v>
      </c>
      <c r="AI20" s="349">
        <v>0</v>
      </c>
      <c r="AJ20" s="349">
        <f t="shared" ca="1" si="39"/>
        <v>0</v>
      </c>
      <c r="AK20" s="349">
        <v>0</v>
      </c>
      <c r="AL20" s="349">
        <f t="shared" ca="1" si="39"/>
        <v>0</v>
      </c>
      <c r="AM20" s="349">
        <v>432</v>
      </c>
      <c r="AN20" s="349">
        <f t="shared" ca="1" si="39"/>
        <v>1674000</v>
      </c>
      <c r="AO20" s="349">
        <v>0</v>
      </c>
      <c r="AP20" s="349">
        <f t="shared" ca="1" si="39"/>
        <v>0</v>
      </c>
      <c r="AQ20" s="349">
        <v>0</v>
      </c>
      <c r="AR20" s="349">
        <f t="shared" ca="1" si="39"/>
        <v>0</v>
      </c>
      <c r="AS20" s="349">
        <v>67</v>
      </c>
      <c r="AT20" s="349">
        <f t="shared" ca="1" si="39"/>
        <v>518781</v>
      </c>
      <c r="AU20" s="349">
        <v>0</v>
      </c>
      <c r="AV20" s="349">
        <f t="shared" ca="1" si="39"/>
        <v>0</v>
      </c>
      <c r="AW20" s="349">
        <v>0</v>
      </c>
      <c r="AX20" s="349">
        <f t="shared" ca="1" si="39"/>
        <v>0</v>
      </c>
      <c r="AY20" s="349">
        <f t="shared" ca="1" si="17"/>
        <v>177104401</v>
      </c>
      <c r="AZ20" s="349">
        <v>0</v>
      </c>
      <c r="BA20" s="349">
        <f t="shared" ca="1" si="40"/>
        <v>0</v>
      </c>
      <c r="BB20" s="349">
        <v>0</v>
      </c>
      <c r="BC20" s="349">
        <f t="shared" ca="1" si="41"/>
        <v>0</v>
      </c>
      <c r="BD20" s="349">
        <v>0</v>
      </c>
      <c r="BE20" s="349">
        <f t="shared" ca="1" si="42"/>
        <v>0</v>
      </c>
      <c r="BF20" s="349">
        <v>0</v>
      </c>
      <c r="BG20" s="349">
        <f t="shared" ca="1" si="43"/>
        <v>0</v>
      </c>
      <c r="BH20" s="349">
        <v>0</v>
      </c>
      <c r="BI20" s="349">
        <f t="shared" ca="1" si="44"/>
        <v>0</v>
      </c>
      <c r="BJ20" s="349">
        <v>0</v>
      </c>
      <c r="BK20" s="349">
        <f t="shared" ca="1" si="45"/>
        <v>0</v>
      </c>
      <c r="BL20" s="349">
        <v>0</v>
      </c>
      <c r="BM20" s="349">
        <f t="shared" ca="1" si="46"/>
        <v>0</v>
      </c>
      <c r="BN20" s="349">
        <v>0</v>
      </c>
      <c r="BO20" s="349">
        <f t="shared" ca="1" si="47"/>
        <v>0</v>
      </c>
      <c r="BP20" s="349">
        <v>2</v>
      </c>
      <c r="BQ20" s="349">
        <f t="shared" ca="1" si="48"/>
        <v>3507626</v>
      </c>
      <c r="BR20" s="349">
        <v>0</v>
      </c>
      <c r="BS20" s="349">
        <f t="shared" ca="1" si="49"/>
        <v>0</v>
      </c>
      <c r="BT20" s="349">
        <v>0</v>
      </c>
      <c r="BU20" s="349">
        <v>0</v>
      </c>
      <c r="BV20" s="349">
        <v>0</v>
      </c>
      <c r="BW20" s="349">
        <f t="shared" ca="1" si="50"/>
        <v>0</v>
      </c>
      <c r="BX20" s="349">
        <v>0</v>
      </c>
      <c r="BY20" s="349">
        <f t="shared" ca="1" si="51"/>
        <v>0</v>
      </c>
      <c r="BZ20" s="349">
        <v>0</v>
      </c>
      <c r="CA20" s="349">
        <f t="shared" ca="1" si="52"/>
        <v>0</v>
      </c>
      <c r="CB20" s="349">
        <v>0</v>
      </c>
      <c r="CC20" s="349">
        <f t="shared" ca="1" si="53"/>
        <v>0</v>
      </c>
      <c r="CD20" s="349">
        <v>0</v>
      </c>
      <c r="CE20" s="349">
        <v>0</v>
      </c>
      <c r="CF20" s="349">
        <v>0</v>
      </c>
      <c r="CG20" s="349">
        <v>0</v>
      </c>
      <c r="CH20" s="349">
        <v>0</v>
      </c>
      <c r="CI20" s="349">
        <f t="shared" ca="1" si="54"/>
        <v>0</v>
      </c>
      <c r="CJ20" s="349">
        <v>0</v>
      </c>
      <c r="CK20" s="349">
        <v>0</v>
      </c>
      <c r="CL20" s="349">
        <v>0</v>
      </c>
      <c r="CM20" s="349">
        <f t="shared" ca="1" si="55"/>
        <v>0</v>
      </c>
      <c r="CN20" s="349">
        <v>0</v>
      </c>
      <c r="CO20" s="349">
        <f t="shared" ca="1" si="56"/>
        <v>0</v>
      </c>
      <c r="CP20" s="349">
        <v>0</v>
      </c>
      <c r="CQ20" s="349">
        <f t="shared" ca="1" si="57"/>
        <v>0</v>
      </c>
      <c r="CR20" s="349">
        <v>0</v>
      </c>
      <c r="CS20" s="349">
        <f t="shared" ca="1" si="58"/>
        <v>0</v>
      </c>
      <c r="CT20" s="349">
        <v>0</v>
      </c>
      <c r="CU20" s="349">
        <f t="shared" ca="1" si="59"/>
        <v>0</v>
      </c>
      <c r="CV20" s="349">
        <v>0</v>
      </c>
      <c r="CW20" s="349">
        <f t="shared" ca="1" si="60"/>
        <v>0</v>
      </c>
      <c r="CX20" s="349">
        <v>0</v>
      </c>
      <c r="CY20" s="349">
        <f t="shared" ca="1" si="61"/>
        <v>0</v>
      </c>
      <c r="CZ20" s="349">
        <f t="shared" ca="1" si="29"/>
        <v>3507626</v>
      </c>
      <c r="DA20" s="350">
        <v>0</v>
      </c>
      <c r="DB20" s="349">
        <f t="shared" ca="1" si="61"/>
        <v>0</v>
      </c>
      <c r="DC20" s="351">
        <v>0</v>
      </c>
      <c r="DD20" s="351">
        <v>0</v>
      </c>
      <c r="DE20" s="350">
        <v>0</v>
      </c>
      <c r="DF20" s="351">
        <v>0</v>
      </c>
      <c r="DG20" s="350">
        <v>0</v>
      </c>
      <c r="DH20" s="349">
        <f t="shared" ca="1" si="62"/>
        <v>0</v>
      </c>
      <c r="DI20" s="351">
        <v>0</v>
      </c>
      <c r="DJ20" s="349">
        <f t="shared" ca="1" si="63"/>
        <v>0</v>
      </c>
      <c r="DK20" s="350">
        <v>0</v>
      </c>
      <c r="DL20" s="351">
        <v>0</v>
      </c>
      <c r="DM20" s="350">
        <v>0</v>
      </c>
      <c r="DN20" s="351">
        <v>0</v>
      </c>
      <c r="DO20" s="351">
        <v>0</v>
      </c>
      <c r="DP20" s="351">
        <v>0</v>
      </c>
      <c r="DQ20" s="350">
        <v>0</v>
      </c>
      <c r="DR20" s="352">
        <v>0</v>
      </c>
      <c r="DS20" s="350">
        <v>0</v>
      </c>
      <c r="DT20" s="349">
        <f t="shared" ca="1" si="64"/>
        <v>0</v>
      </c>
      <c r="DU20" s="351">
        <v>0</v>
      </c>
      <c r="DV20" s="351">
        <v>0</v>
      </c>
      <c r="DW20" s="350">
        <v>0</v>
      </c>
      <c r="DX20" s="351">
        <v>0</v>
      </c>
      <c r="DY20" s="350">
        <v>0</v>
      </c>
      <c r="DZ20" s="349">
        <f t="shared" ca="1" si="65"/>
        <v>0</v>
      </c>
      <c r="EA20" s="351">
        <v>0</v>
      </c>
      <c r="EB20" s="351">
        <v>0</v>
      </c>
      <c r="EC20" s="350">
        <v>0</v>
      </c>
      <c r="ED20" s="349">
        <f t="shared" ca="1" si="66"/>
        <v>0</v>
      </c>
      <c r="EE20" s="349">
        <f t="shared" ca="1" si="30"/>
        <v>0</v>
      </c>
      <c r="EF20" s="349">
        <v>0</v>
      </c>
      <c r="EG20" s="349">
        <f t="shared" ca="1" si="67"/>
        <v>0</v>
      </c>
      <c r="EH20" s="349">
        <v>0</v>
      </c>
      <c r="EI20" s="349">
        <v>0</v>
      </c>
      <c r="EJ20" s="349">
        <v>0</v>
      </c>
      <c r="EK20" s="349">
        <v>0</v>
      </c>
      <c r="EL20" s="349">
        <v>0</v>
      </c>
      <c r="EM20" s="349">
        <f t="shared" ca="1" si="68"/>
        <v>0</v>
      </c>
      <c r="EN20" s="349">
        <v>0</v>
      </c>
      <c r="EO20" s="349">
        <v>0</v>
      </c>
      <c r="EP20" s="349">
        <v>0</v>
      </c>
      <c r="EQ20" s="349">
        <v>0</v>
      </c>
      <c r="ER20" s="349">
        <v>0</v>
      </c>
      <c r="ES20" s="349">
        <v>0</v>
      </c>
      <c r="ET20" s="349">
        <v>0</v>
      </c>
      <c r="EU20" s="349">
        <v>0</v>
      </c>
      <c r="EV20" s="349">
        <v>0</v>
      </c>
      <c r="EW20" s="349">
        <v>0</v>
      </c>
      <c r="EX20" s="349">
        <v>0</v>
      </c>
      <c r="EY20" s="349">
        <f t="shared" ca="1" si="69"/>
        <v>0</v>
      </c>
      <c r="EZ20" s="349">
        <v>0</v>
      </c>
      <c r="FA20" s="349">
        <v>0</v>
      </c>
      <c r="FB20" s="349">
        <v>0</v>
      </c>
      <c r="FC20" s="349">
        <v>0</v>
      </c>
      <c r="FD20" s="349"/>
      <c r="FE20" s="349">
        <f t="shared" ca="1" si="70"/>
        <v>0</v>
      </c>
      <c r="FF20" s="349"/>
      <c r="FG20" s="349">
        <f t="shared" ca="1" si="71"/>
        <v>0</v>
      </c>
      <c r="FH20" s="349"/>
      <c r="FI20" s="349">
        <f t="shared" ca="1" si="72"/>
        <v>0</v>
      </c>
      <c r="FJ20" s="349">
        <f t="shared" ca="1" si="31"/>
        <v>0</v>
      </c>
      <c r="FK20" s="349">
        <v>39</v>
      </c>
      <c r="FL20" s="349">
        <f t="shared" ca="1" si="73"/>
        <v>3259347</v>
      </c>
      <c r="FM20" s="349">
        <v>0</v>
      </c>
      <c r="FN20" s="349">
        <f t="shared" ca="1" si="74"/>
        <v>0</v>
      </c>
      <c r="FO20" s="349">
        <v>0</v>
      </c>
      <c r="FP20" s="349">
        <f t="shared" ca="1" si="75"/>
        <v>0</v>
      </c>
      <c r="FQ20" s="349">
        <v>47</v>
      </c>
      <c r="FR20" s="349">
        <f t="shared" ca="1" si="76"/>
        <v>4931663</v>
      </c>
      <c r="FS20" s="349">
        <v>0</v>
      </c>
      <c r="FT20" s="349">
        <f t="shared" ca="1" si="77"/>
        <v>0</v>
      </c>
      <c r="FU20" s="349">
        <v>0</v>
      </c>
      <c r="FV20" s="349">
        <f t="shared" ca="1" si="78"/>
        <v>0</v>
      </c>
      <c r="FW20" s="349">
        <v>0</v>
      </c>
      <c r="FX20" s="349">
        <f t="shared" ca="1" si="79"/>
        <v>0</v>
      </c>
      <c r="FY20" s="349">
        <v>0</v>
      </c>
      <c r="FZ20" s="349">
        <v>0</v>
      </c>
      <c r="GA20" s="349">
        <v>0</v>
      </c>
      <c r="GB20" s="349">
        <f t="shared" ca="1" si="80"/>
        <v>0</v>
      </c>
      <c r="GC20" s="349">
        <v>0</v>
      </c>
      <c r="GD20" s="349">
        <f t="shared" ca="1" si="81"/>
        <v>0</v>
      </c>
      <c r="GE20" s="349">
        <v>0</v>
      </c>
      <c r="GF20" s="349">
        <v>0</v>
      </c>
      <c r="GG20" s="349"/>
      <c r="GH20" s="349">
        <f t="shared" ca="1" si="82"/>
        <v>0</v>
      </c>
      <c r="GI20" s="349">
        <v>0</v>
      </c>
      <c r="GJ20" s="349">
        <f t="shared" ca="1" si="83"/>
        <v>0</v>
      </c>
      <c r="GK20" s="349">
        <v>0</v>
      </c>
      <c r="GL20" s="349">
        <v>0</v>
      </c>
      <c r="GM20" s="349">
        <v>0</v>
      </c>
      <c r="GN20" s="349">
        <f t="shared" ca="1" si="84"/>
        <v>0</v>
      </c>
      <c r="GO20" s="349">
        <f t="shared" ca="1" si="18"/>
        <v>8191010</v>
      </c>
      <c r="GP20" s="349">
        <f t="shared" ca="1" si="19"/>
        <v>8191010</v>
      </c>
      <c r="GQ20" s="349">
        <v>0</v>
      </c>
      <c r="GR20" s="349">
        <f t="shared" ca="1" si="85"/>
        <v>0</v>
      </c>
      <c r="GS20" s="349">
        <v>0</v>
      </c>
      <c r="GT20" s="349">
        <f t="shared" ca="1" si="86"/>
        <v>0</v>
      </c>
      <c r="GU20" s="349">
        <v>0</v>
      </c>
      <c r="GV20" s="349">
        <f t="shared" ca="1" si="87"/>
        <v>0</v>
      </c>
      <c r="GW20" s="349">
        <f t="shared" ca="1" si="20"/>
        <v>0</v>
      </c>
      <c r="GX20" s="350">
        <v>7</v>
      </c>
      <c r="GY20" s="349">
        <f t="shared" ca="1" si="88"/>
        <v>447888</v>
      </c>
      <c r="GZ20" s="349">
        <v>0</v>
      </c>
      <c r="HA20" s="349">
        <f t="shared" ca="1" si="89"/>
        <v>0</v>
      </c>
      <c r="HB20" s="349">
        <v>1</v>
      </c>
      <c r="HC20" s="349">
        <f t="shared" ca="1" si="90"/>
        <v>79980</v>
      </c>
      <c r="HD20" s="349">
        <v>7</v>
      </c>
      <c r="HE20" s="349">
        <f t="shared" ca="1" si="91"/>
        <v>415898</v>
      </c>
      <c r="HF20" s="349">
        <v>0</v>
      </c>
      <c r="HG20" s="349">
        <f t="shared" ca="1" si="92"/>
        <v>0</v>
      </c>
      <c r="HH20" s="349">
        <v>1</v>
      </c>
      <c r="HI20" s="349">
        <f t="shared" ca="1" si="93"/>
        <v>74267</v>
      </c>
      <c r="HJ20" s="349">
        <v>4</v>
      </c>
      <c r="HK20" s="349">
        <f t="shared" ca="1" si="94"/>
        <v>292500</v>
      </c>
      <c r="HL20" s="349">
        <v>0</v>
      </c>
      <c r="HM20" s="349">
        <f t="shared" ca="1" si="95"/>
        <v>0</v>
      </c>
      <c r="HN20" s="349">
        <v>0</v>
      </c>
      <c r="HO20" s="349">
        <f t="shared" ca="1" si="96"/>
        <v>0</v>
      </c>
      <c r="HP20" s="349">
        <f t="shared" ca="1" si="32"/>
        <v>1310533</v>
      </c>
      <c r="HQ20" s="349">
        <v>0</v>
      </c>
      <c r="HR20" s="349">
        <f t="shared" ca="1" si="97"/>
        <v>0</v>
      </c>
      <c r="HS20" s="349">
        <v>0</v>
      </c>
      <c r="HT20" s="349">
        <v>0</v>
      </c>
      <c r="HU20" s="349">
        <v>1</v>
      </c>
      <c r="HV20" s="349">
        <f t="shared" ca="1" si="98"/>
        <v>1958</v>
      </c>
      <c r="HW20" s="349">
        <v>0</v>
      </c>
      <c r="HX20" s="349">
        <f t="shared" ca="1" si="99"/>
        <v>0</v>
      </c>
      <c r="HY20" s="349">
        <v>0</v>
      </c>
      <c r="HZ20" s="349">
        <v>0</v>
      </c>
      <c r="IA20" s="349">
        <v>1</v>
      </c>
      <c r="IB20" s="349">
        <f t="shared" ca="1" si="100"/>
        <v>3025</v>
      </c>
      <c r="IC20" s="349">
        <v>0</v>
      </c>
      <c r="ID20" s="349">
        <f t="shared" ca="1" si="101"/>
        <v>0</v>
      </c>
      <c r="IE20" s="349">
        <v>0</v>
      </c>
      <c r="IF20" s="349">
        <v>0</v>
      </c>
      <c r="IG20" s="349"/>
      <c r="IH20" s="349">
        <f t="shared" ca="1" si="102"/>
        <v>0</v>
      </c>
      <c r="II20" s="349">
        <f t="shared" ca="1" si="21"/>
        <v>4983</v>
      </c>
      <c r="IJ20" s="349">
        <f t="shared" ca="1" si="22"/>
        <v>190118553</v>
      </c>
      <c r="IK20" s="349">
        <v>0</v>
      </c>
      <c r="IL20" s="349">
        <f t="shared" ca="1" si="103"/>
        <v>0</v>
      </c>
      <c r="IM20" s="349">
        <v>0</v>
      </c>
      <c r="IN20" s="349">
        <f t="shared" ca="1" si="104"/>
        <v>0</v>
      </c>
      <c r="IO20" s="349">
        <v>0</v>
      </c>
      <c r="IP20" s="349">
        <f t="shared" ca="1" si="105"/>
        <v>0</v>
      </c>
      <c r="IQ20" s="349">
        <v>0</v>
      </c>
      <c r="IR20" s="349">
        <v>0</v>
      </c>
      <c r="IS20" s="349">
        <v>0</v>
      </c>
      <c r="IT20" s="349">
        <f t="shared" ca="1" si="106"/>
        <v>0</v>
      </c>
      <c r="IU20" s="349">
        <v>0</v>
      </c>
      <c r="IV20" s="349">
        <f t="shared" ca="1" si="107"/>
        <v>0</v>
      </c>
      <c r="IW20" s="349">
        <v>0</v>
      </c>
      <c r="IX20" s="349">
        <f t="shared" ca="1" si="108"/>
        <v>0</v>
      </c>
      <c r="IY20" s="349">
        <v>0</v>
      </c>
      <c r="IZ20" s="349">
        <f t="shared" ca="1" si="109"/>
        <v>0</v>
      </c>
      <c r="JA20" s="349">
        <v>0</v>
      </c>
      <c r="JB20" s="349">
        <f t="shared" ca="1" si="110"/>
        <v>0</v>
      </c>
      <c r="JC20" s="349">
        <v>0</v>
      </c>
      <c r="JD20" s="349">
        <f t="shared" ca="1" si="111"/>
        <v>0</v>
      </c>
      <c r="JE20" s="349">
        <v>0</v>
      </c>
      <c r="JF20" s="349">
        <f t="shared" ca="1" si="112"/>
        <v>0</v>
      </c>
      <c r="JG20" s="349">
        <v>0</v>
      </c>
      <c r="JH20" s="349">
        <f t="shared" ca="1" si="113"/>
        <v>0</v>
      </c>
      <c r="JI20" s="349">
        <v>0</v>
      </c>
      <c r="JJ20" s="349">
        <f t="shared" ca="1" si="114"/>
        <v>0</v>
      </c>
      <c r="JK20" s="349">
        <v>2</v>
      </c>
      <c r="JL20" s="349">
        <f t="shared" ca="1" si="114"/>
        <v>89854</v>
      </c>
      <c r="JM20" s="349">
        <v>0</v>
      </c>
      <c r="JN20" s="349">
        <f t="shared" ca="1" si="114"/>
        <v>0</v>
      </c>
      <c r="JO20" s="349">
        <v>30</v>
      </c>
      <c r="JP20" s="349">
        <f t="shared" ca="1" si="114"/>
        <v>1347810</v>
      </c>
      <c r="JQ20" s="349"/>
      <c r="JR20" s="349">
        <f t="shared" ca="1" si="114"/>
        <v>0</v>
      </c>
      <c r="JS20" s="349">
        <v>0</v>
      </c>
      <c r="JT20" s="349">
        <f t="shared" ca="1" si="114"/>
        <v>0</v>
      </c>
      <c r="JU20" s="340">
        <f t="shared" ca="1" si="149"/>
        <v>1437664</v>
      </c>
      <c r="JV20" s="349">
        <v>0</v>
      </c>
      <c r="JW20" s="349">
        <f t="shared" ca="1" si="115"/>
        <v>0</v>
      </c>
      <c r="JX20" s="349">
        <v>0</v>
      </c>
      <c r="JY20" s="349">
        <f t="shared" ca="1" si="116"/>
        <v>0</v>
      </c>
      <c r="JZ20" s="349">
        <v>0</v>
      </c>
      <c r="KA20" s="349">
        <f t="shared" ca="1" si="117"/>
        <v>0</v>
      </c>
      <c r="KB20" s="349">
        <v>0</v>
      </c>
      <c r="KC20" s="349">
        <f t="shared" ca="1" si="118"/>
        <v>0</v>
      </c>
      <c r="KD20" s="349">
        <v>31</v>
      </c>
      <c r="KE20" s="349">
        <f t="shared" ca="1" si="119"/>
        <v>2291985</v>
      </c>
      <c r="KF20" s="349">
        <v>0</v>
      </c>
      <c r="KG20" s="349">
        <f t="shared" ca="1" si="119"/>
        <v>0</v>
      </c>
      <c r="KH20" s="349">
        <v>0</v>
      </c>
      <c r="KI20" s="349">
        <f t="shared" ca="1" si="119"/>
        <v>0</v>
      </c>
      <c r="KJ20" s="349">
        <v>136</v>
      </c>
      <c r="KK20" s="349">
        <f t="shared" ca="1" si="120"/>
        <v>10959560</v>
      </c>
      <c r="KL20" s="349">
        <f t="shared" ca="1" si="150"/>
        <v>13251545</v>
      </c>
      <c r="KM20" s="349">
        <v>0</v>
      </c>
      <c r="KN20" s="349">
        <f t="shared" ca="1" si="121"/>
        <v>0</v>
      </c>
      <c r="KO20" s="349">
        <v>0</v>
      </c>
      <c r="KP20" s="349">
        <f t="shared" ca="1" si="122"/>
        <v>0</v>
      </c>
      <c r="KQ20" s="349">
        <v>0</v>
      </c>
      <c r="KR20" s="349">
        <f t="shared" ca="1" si="123"/>
        <v>0</v>
      </c>
      <c r="KS20" s="349">
        <v>0</v>
      </c>
      <c r="KT20" s="349">
        <f t="shared" ca="1" si="124"/>
        <v>0</v>
      </c>
      <c r="KU20" s="349">
        <v>0</v>
      </c>
      <c r="KV20" s="349">
        <f t="shared" ca="1" si="125"/>
        <v>0</v>
      </c>
      <c r="KW20" s="349">
        <v>0</v>
      </c>
      <c r="KX20" s="349">
        <f t="shared" ca="1" si="126"/>
        <v>0</v>
      </c>
      <c r="KY20" s="349">
        <v>0</v>
      </c>
      <c r="KZ20" s="349">
        <f t="shared" ca="1" si="127"/>
        <v>0</v>
      </c>
      <c r="LA20" s="349">
        <v>0</v>
      </c>
      <c r="LB20" s="349">
        <f t="shared" ca="1" si="128"/>
        <v>0</v>
      </c>
      <c r="LC20" s="349">
        <f t="shared" ca="1" si="151"/>
        <v>0</v>
      </c>
      <c r="LD20" s="349"/>
      <c r="LE20" s="349">
        <f t="shared" ca="1" si="24"/>
        <v>204807762</v>
      </c>
      <c r="LF20" s="349">
        <f t="shared" si="129"/>
        <v>1829</v>
      </c>
      <c r="LG20" s="349">
        <f t="shared" ca="1" si="130"/>
        <v>1459542</v>
      </c>
      <c r="LH20" s="349">
        <f t="shared" si="131"/>
        <v>85</v>
      </c>
      <c r="LI20" s="349">
        <f t="shared" ca="1" si="132"/>
        <v>1823760</v>
      </c>
      <c r="LJ20" s="349">
        <f t="shared" si="133"/>
        <v>167</v>
      </c>
      <c r="LK20" s="349">
        <f t="shared" ca="1" si="134"/>
        <v>75317</v>
      </c>
      <c r="LL20" s="349">
        <f t="shared" ca="1" si="152"/>
        <v>3358619</v>
      </c>
      <c r="LM20" s="349">
        <f t="shared" si="135"/>
        <v>85</v>
      </c>
      <c r="LN20" s="349">
        <f t="shared" ca="1" si="136"/>
        <v>87550</v>
      </c>
      <c r="LO20" s="349">
        <f t="shared" si="137"/>
        <v>1996</v>
      </c>
      <c r="LP20" s="349">
        <f t="shared" ca="1" si="138"/>
        <v>147704</v>
      </c>
      <c r="LQ20" s="349">
        <f t="shared" ca="1" si="153"/>
        <v>235254</v>
      </c>
      <c r="LR20" s="349">
        <f t="shared" si="139"/>
        <v>738</v>
      </c>
      <c r="LS20" s="349">
        <f t="shared" ca="1" si="140"/>
        <v>1584559.8</v>
      </c>
      <c r="LT20" s="349">
        <f t="shared" si="141"/>
        <v>945</v>
      </c>
      <c r="LU20" s="349">
        <f t="shared" ca="1" si="142"/>
        <v>2803985.0999999996</v>
      </c>
      <c r="LV20" s="349">
        <f t="shared" si="143"/>
        <v>313</v>
      </c>
      <c r="LW20" s="349">
        <f t="shared" ca="1" si="144"/>
        <v>1082929.9200000002</v>
      </c>
      <c r="LX20" s="349">
        <v>259</v>
      </c>
      <c r="LY20" s="349">
        <f t="shared" ca="1" si="145"/>
        <v>556098.9</v>
      </c>
      <c r="LZ20" s="349">
        <v>351</v>
      </c>
      <c r="MA20" s="349">
        <f t="shared" ca="1" si="146"/>
        <v>1041480.1799999999</v>
      </c>
      <c r="MB20" s="349">
        <v>52</v>
      </c>
      <c r="MC20" s="349">
        <f t="shared" ca="1" si="147"/>
        <v>179909.6</v>
      </c>
      <c r="MD20" s="349">
        <f t="shared" ca="1" si="154"/>
        <v>7248963.4999999991</v>
      </c>
      <c r="ME20" s="349"/>
      <c r="MF20" s="353">
        <f t="shared" ca="1" si="155"/>
        <v>215650598.5</v>
      </c>
      <c r="MI20" s="354"/>
      <c r="MK20" s="354"/>
    </row>
    <row r="21" spans="1:349">
      <c r="A21" s="339" t="s">
        <v>205</v>
      </c>
      <c r="B21" s="340" t="s">
        <v>206</v>
      </c>
      <c r="C21" s="349">
        <v>0</v>
      </c>
      <c r="D21" s="349">
        <f t="shared" ca="1" si="148"/>
        <v>0</v>
      </c>
      <c r="E21" s="349">
        <v>457</v>
      </c>
      <c r="F21" s="349">
        <f t="shared" ca="1" si="34"/>
        <v>16220758</v>
      </c>
      <c r="G21" s="349">
        <v>28</v>
      </c>
      <c r="H21" s="349">
        <f t="shared" ca="1" si="35"/>
        <v>30534588</v>
      </c>
      <c r="I21" s="349">
        <v>0</v>
      </c>
      <c r="J21" s="349">
        <f t="shared" ca="1" si="36"/>
        <v>0</v>
      </c>
      <c r="K21" s="349">
        <v>578</v>
      </c>
      <c r="L21" s="349">
        <f t="shared" ca="1" si="36"/>
        <v>25882262</v>
      </c>
      <c r="M21" s="349">
        <v>36</v>
      </c>
      <c r="N21" s="349">
        <f t="shared" ca="1" si="37"/>
        <v>49272192</v>
      </c>
      <c r="O21" s="349">
        <v>0</v>
      </c>
      <c r="P21" s="349">
        <f t="shared" ca="1" si="37"/>
        <v>0</v>
      </c>
      <c r="Q21" s="349">
        <v>0</v>
      </c>
      <c r="R21" s="349">
        <f t="shared" ca="1" si="37"/>
        <v>0</v>
      </c>
      <c r="S21" s="349">
        <v>0</v>
      </c>
      <c r="T21" s="349">
        <f t="shared" ca="1" si="38"/>
        <v>0</v>
      </c>
      <c r="U21" s="349">
        <v>0</v>
      </c>
      <c r="V21" s="349">
        <f t="shared" ca="1" si="38"/>
        <v>0</v>
      </c>
      <c r="W21" s="349">
        <v>0</v>
      </c>
      <c r="X21" s="349">
        <f t="shared" ca="1" si="38"/>
        <v>0</v>
      </c>
      <c r="Y21" s="349">
        <v>0</v>
      </c>
      <c r="Z21" s="349">
        <f t="shared" ca="1" si="38"/>
        <v>0</v>
      </c>
      <c r="AA21" s="349">
        <v>0</v>
      </c>
      <c r="AB21" s="349">
        <f t="shared" ca="1" si="38"/>
        <v>0</v>
      </c>
      <c r="AC21" s="349">
        <v>7</v>
      </c>
      <c r="AD21" s="349">
        <f t="shared" ca="1" si="38"/>
        <v>2596076</v>
      </c>
      <c r="AE21" s="349">
        <v>0</v>
      </c>
      <c r="AF21" s="349">
        <f t="shared" ca="1" si="39"/>
        <v>0</v>
      </c>
      <c r="AG21" s="349">
        <v>0</v>
      </c>
      <c r="AH21" s="349">
        <f t="shared" ca="1" si="39"/>
        <v>0</v>
      </c>
      <c r="AI21" s="349">
        <v>227</v>
      </c>
      <c r="AJ21" s="349">
        <f t="shared" ca="1" si="39"/>
        <v>234491</v>
      </c>
      <c r="AK21" s="349">
        <v>2</v>
      </c>
      <c r="AL21" s="349">
        <f t="shared" ca="1" si="39"/>
        <v>61860</v>
      </c>
      <c r="AM21" s="349">
        <v>0</v>
      </c>
      <c r="AN21" s="349">
        <f t="shared" ca="1" si="39"/>
        <v>0</v>
      </c>
      <c r="AO21" s="349">
        <v>200</v>
      </c>
      <c r="AP21" s="349">
        <f t="shared" ca="1" si="39"/>
        <v>842400</v>
      </c>
      <c r="AQ21" s="349">
        <v>0</v>
      </c>
      <c r="AR21" s="349">
        <f t="shared" ca="1" si="39"/>
        <v>0</v>
      </c>
      <c r="AS21" s="349">
        <v>0</v>
      </c>
      <c r="AT21" s="349">
        <f t="shared" ca="1" si="39"/>
        <v>0</v>
      </c>
      <c r="AU21" s="349">
        <v>0</v>
      </c>
      <c r="AV21" s="349">
        <f t="shared" ca="1" si="39"/>
        <v>0</v>
      </c>
      <c r="AW21" s="349">
        <v>0</v>
      </c>
      <c r="AX21" s="349">
        <f t="shared" ca="1" si="39"/>
        <v>0</v>
      </c>
      <c r="AY21" s="349">
        <f t="shared" ca="1" si="17"/>
        <v>125644627</v>
      </c>
      <c r="AZ21" s="349">
        <v>0</v>
      </c>
      <c r="BA21" s="349">
        <f t="shared" ca="1" si="40"/>
        <v>0</v>
      </c>
      <c r="BB21" s="349">
        <v>0</v>
      </c>
      <c r="BC21" s="349">
        <f t="shared" ca="1" si="41"/>
        <v>0</v>
      </c>
      <c r="BD21" s="349">
        <v>0</v>
      </c>
      <c r="BE21" s="349">
        <f t="shared" ca="1" si="42"/>
        <v>0</v>
      </c>
      <c r="BF21" s="349">
        <v>0</v>
      </c>
      <c r="BG21" s="349">
        <f t="shared" ca="1" si="43"/>
        <v>0</v>
      </c>
      <c r="BH21" s="349">
        <v>0</v>
      </c>
      <c r="BI21" s="349">
        <f t="shared" ca="1" si="44"/>
        <v>0</v>
      </c>
      <c r="BJ21" s="349">
        <v>0</v>
      </c>
      <c r="BK21" s="349">
        <f t="shared" ca="1" si="45"/>
        <v>0</v>
      </c>
      <c r="BL21" s="349">
        <v>0</v>
      </c>
      <c r="BM21" s="349">
        <f t="shared" ca="1" si="46"/>
        <v>0</v>
      </c>
      <c r="BN21" s="349">
        <v>125</v>
      </c>
      <c r="BO21" s="349">
        <f t="shared" ca="1" si="47"/>
        <v>7163750</v>
      </c>
      <c r="BP21" s="349">
        <v>10</v>
      </c>
      <c r="BQ21" s="349">
        <f t="shared" ca="1" si="48"/>
        <v>17538130</v>
      </c>
      <c r="BR21" s="349">
        <v>0</v>
      </c>
      <c r="BS21" s="349">
        <f t="shared" ca="1" si="49"/>
        <v>0</v>
      </c>
      <c r="BT21" s="349">
        <v>0</v>
      </c>
      <c r="BU21" s="349">
        <v>0</v>
      </c>
      <c r="BV21" s="349">
        <v>0</v>
      </c>
      <c r="BW21" s="349">
        <f t="shared" ca="1" si="50"/>
        <v>0</v>
      </c>
      <c r="BX21" s="349">
        <v>0</v>
      </c>
      <c r="BY21" s="349">
        <f t="shared" ca="1" si="51"/>
        <v>0</v>
      </c>
      <c r="BZ21" s="349">
        <v>0</v>
      </c>
      <c r="CA21" s="349">
        <f t="shared" ca="1" si="52"/>
        <v>0</v>
      </c>
      <c r="CB21" s="349">
        <v>0</v>
      </c>
      <c r="CC21" s="349">
        <f t="shared" ca="1" si="53"/>
        <v>0</v>
      </c>
      <c r="CD21" s="349">
        <v>0</v>
      </c>
      <c r="CE21" s="349">
        <v>0</v>
      </c>
      <c r="CF21" s="349">
        <v>0</v>
      </c>
      <c r="CG21" s="349">
        <v>0</v>
      </c>
      <c r="CH21" s="349">
        <v>0</v>
      </c>
      <c r="CI21" s="349">
        <f t="shared" ca="1" si="54"/>
        <v>0</v>
      </c>
      <c r="CJ21" s="349">
        <v>0</v>
      </c>
      <c r="CK21" s="349">
        <v>0</v>
      </c>
      <c r="CL21" s="349">
        <v>0</v>
      </c>
      <c r="CM21" s="349">
        <f t="shared" ca="1" si="55"/>
        <v>0</v>
      </c>
      <c r="CN21" s="349">
        <v>0</v>
      </c>
      <c r="CO21" s="349">
        <f t="shared" ca="1" si="56"/>
        <v>0</v>
      </c>
      <c r="CP21" s="349">
        <v>0</v>
      </c>
      <c r="CQ21" s="349">
        <f t="shared" ca="1" si="57"/>
        <v>0</v>
      </c>
      <c r="CR21" s="349">
        <v>0</v>
      </c>
      <c r="CS21" s="349">
        <f t="shared" ca="1" si="58"/>
        <v>0</v>
      </c>
      <c r="CT21" s="349">
        <v>0</v>
      </c>
      <c r="CU21" s="349">
        <f t="shared" ca="1" si="59"/>
        <v>0</v>
      </c>
      <c r="CV21" s="349">
        <v>0</v>
      </c>
      <c r="CW21" s="349">
        <f t="shared" ca="1" si="60"/>
        <v>0</v>
      </c>
      <c r="CX21" s="349">
        <v>0</v>
      </c>
      <c r="CY21" s="349">
        <f t="shared" ca="1" si="61"/>
        <v>0</v>
      </c>
      <c r="CZ21" s="349">
        <f t="shared" ca="1" si="29"/>
        <v>24701880</v>
      </c>
      <c r="DA21" s="350">
        <v>0</v>
      </c>
      <c r="DB21" s="349">
        <f t="shared" ca="1" si="61"/>
        <v>0</v>
      </c>
      <c r="DC21" s="351">
        <v>0</v>
      </c>
      <c r="DD21" s="351">
        <v>0</v>
      </c>
      <c r="DE21" s="350">
        <v>0</v>
      </c>
      <c r="DF21" s="351">
        <v>0</v>
      </c>
      <c r="DG21" s="350">
        <v>0</v>
      </c>
      <c r="DH21" s="349">
        <f t="shared" ca="1" si="62"/>
        <v>0</v>
      </c>
      <c r="DI21" s="351">
        <v>0</v>
      </c>
      <c r="DJ21" s="349">
        <f t="shared" ca="1" si="63"/>
        <v>0</v>
      </c>
      <c r="DK21" s="350">
        <v>0</v>
      </c>
      <c r="DL21" s="351">
        <v>0</v>
      </c>
      <c r="DM21" s="350">
        <v>0</v>
      </c>
      <c r="DN21" s="351">
        <v>0</v>
      </c>
      <c r="DO21" s="351">
        <v>0</v>
      </c>
      <c r="DP21" s="351">
        <v>0</v>
      </c>
      <c r="DQ21" s="350">
        <v>0</v>
      </c>
      <c r="DR21" s="352">
        <v>0</v>
      </c>
      <c r="DS21" s="350">
        <v>0</v>
      </c>
      <c r="DT21" s="349">
        <f t="shared" ca="1" si="64"/>
        <v>0</v>
      </c>
      <c r="DU21" s="351">
        <v>0</v>
      </c>
      <c r="DV21" s="351">
        <v>0</v>
      </c>
      <c r="DW21" s="350">
        <v>0</v>
      </c>
      <c r="DX21" s="351">
        <v>0</v>
      </c>
      <c r="DY21" s="350">
        <v>0</v>
      </c>
      <c r="DZ21" s="349">
        <f t="shared" ca="1" si="65"/>
        <v>0</v>
      </c>
      <c r="EA21" s="351">
        <v>0</v>
      </c>
      <c r="EB21" s="351">
        <v>0</v>
      </c>
      <c r="EC21" s="350">
        <v>0</v>
      </c>
      <c r="ED21" s="349">
        <f t="shared" ca="1" si="66"/>
        <v>0</v>
      </c>
      <c r="EE21" s="349">
        <f t="shared" ca="1" si="30"/>
        <v>0</v>
      </c>
      <c r="EF21" s="349">
        <v>0</v>
      </c>
      <c r="EG21" s="349">
        <f t="shared" ca="1" si="67"/>
        <v>0</v>
      </c>
      <c r="EH21" s="349">
        <v>0</v>
      </c>
      <c r="EI21" s="349">
        <v>0</v>
      </c>
      <c r="EJ21" s="349">
        <v>0</v>
      </c>
      <c r="EK21" s="349">
        <v>0</v>
      </c>
      <c r="EL21" s="349">
        <v>0</v>
      </c>
      <c r="EM21" s="349">
        <f t="shared" ca="1" si="68"/>
        <v>0</v>
      </c>
      <c r="EN21" s="349">
        <v>0</v>
      </c>
      <c r="EO21" s="349">
        <v>0</v>
      </c>
      <c r="EP21" s="349">
        <v>0</v>
      </c>
      <c r="EQ21" s="349">
        <v>0</v>
      </c>
      <c r="ER21" s="349">
        <v>0</v>
      </c>
      <c r="ES21" s="349">
        <v>0</v>
      </c>
      <c r="ET21" s="349">
        <v>0</v>
      </c>
      <c r="EU21" s="349">
        <v>0</v>
      </c>
      <c r="EV21" s="349">
        <v>0</v>
      </c>
      <c r="EW21" s="349">
        <v>0</v>
      </c>
      <c r="EX21" s="349">
        <v>0</v>
      </c>
      <c r="EY21" s="349">
        <f t="shared" ca="1" si="69"/>
        <v>0</v>
      </c>
      <c r="EZ21" s="349">
        <v>0</v>
      </c>
      <c r="FA21" s="349">
        <v>0</v>
      </c>
      <c r="FB21" s="349">
        <v>0</v>
      </c>
      <c r="FC21" s="349">
        <v>0</v>
      </c>
      <c r="FD21" s="349"/>
      <c r="FE21" s="349">
        <f t="shared" ca="1" si="70"/>
        <v>0</v>
      </c>
      <c r="FF21" s="349"/>
      <c r="FG21" s="349">
        <f t="shared" ca="1" si="71"/>
        <v>0</v>
      </c>
      <c r="FH21" s="349"/>
      <c r="FI21" s="349">
        <f t="shared" ca="1" si="72"/>
        <v>0</v>
      </c>
      <c r="FJ21" s="349">
        <f t="shared" ca="1" si="31"/>
        <v>0</v>
      </c>
      <c r="FK21" s="349">
        <v>0</v>
      </c>
      <c r="FL21" s="349">
        <f t="shared" ca="1" si="73"/>
        <v>0</v>
      </c>
      <c r="FM21" s="349">
        <v>0</v>
      </c>
      <c r="FN21" s="349">
        <f t="shared" ca="1" si="74"/>
        <v>0</v>
      </c>
      <c r="FO21" s="349">
        <v>0</v>
      </c>
      <c r="FP21" s="349">
        <f t="shared" ca="1" si="75"/>
        <v>0</v>
      </c>
      <c r="FQ21" s="349">
        <v>0</v>
      </c>
      <c r="FR21" s="349">
        <f t="shared" ca="1" si="76"/>
        <v>0</v>
      </c>
      <c r="FS21" s="349">
        <v>0</v>
      </c>
      <c r="FT21" s="349">
        <f t="shared" ca="1" si="77"/>
        <v>0</v>
      </c>
      <c r="FU21" s="349">
        <v>0</v>
      </c>
      <c r="FV21" s="349">
        <f t="shared" ca="1" si="78"/>
        <v>0</v>
      </c>
      <c r="FW21" s="349">
        <v>0</v>
      </c>
      <c r="FX21" s="349">
        <f t="shared" ca="1" si="79"/>
        <v>0</v>
      </c>
      <c r="FY21" s="349">
        <v>0</v>
      </c>
      <c r="FZ21" s="349">
        <v>0</v>
      </c>
      <c r="GA21" s="349">
        <v>0</v>
      </c>
      <c r="GB21" s="349">
        <f t="shared" ca="1" si="80"/>
        <v>0</v>
      </c>
      <c r="GC21" s="349">
        <v>0</v>
      </c>
      <c r="GD21" s="349">
        <f t="shared" ca="1" si="81"/>
        <v>0</v>
      </c>
      <c r="GE21" s="349">
        <v>0</v>
      </c>
      <c r="GF21" s="349">
        <v>0</v>
      </c>
      <c r="GG21" s="349"/>
      <c r="GH21" s="349">
        <f t="shared" ca="1" si="82"/>
        <v>0</v>
      </c>
      <c r="GI21" s="349">
        <v>0</v>
      </c>
      <c r="GJ21" s="349">
        <f t="shared" ca="1" si="83"/>
        <v>0</v>
      </c>
      <c r="GK21" s="349">
        <v>0</v>
      </c>
      <c r="GL21" s="349">
        <v>0</v>
      </c>
      <c r="GM21" s="349">
        <v>0</v>
      </c>
      <c r="GN21" s="349">
        <f t="shared" ca="1" si="84"/>
        <v>0</v>
      </c>
      <c r="GO21" s="349">
        <f t="shared" ca="1" si="18"/>
        <v>0</v>
      </c>
      <c r="GP21" s="349">
        <f t="shared" ca="1" si="19"/>
        <v>0</v>
      </c>
      <c r="GQ21" s="349">
        <v>0</v>
      </c>
      <c r="GR21" s="349">
        <f t="shared" ca="1" si="85"/>
        <v>0</v>
      </c>
      <c r="GS21" s="349">
        <v>0</v>
      </c>
      <c r="GT21" s="349">
        <f t="shared" ca="1" si="86"/>
        <v>0</v>
      </c>
      <c r="GU21" s="349">
        <v>0</v>
      </c>
      <c r="GV21" s="349">
        <f t="shared" ca="1" si="87"/>
        <v>0</v>
      </c>
      <c r="GW21" s="349">
        <f t="shared" ca="1" si="20"/>
        <v>0</v>
      </c>
      <c r="GX21" s="350">
        <v>0</v>
      </c>
      <c r="GY21" s="349">
        <f t="shared" ca="1" si="88"/>
        <v>0</v>
      </c>
      <c r="GZ21" s="349">
        <v>32</v>
      </c>
      <c r="HA21" s="349">
        <f t="shared" ca="1" si="89"/>
        <v>2047488</v>
      </c>
      <c r="HB21" s="349">
        <v>1</v>
      </c>
      <c r="HC21" s="349">
        <f t="shared" ca="1" si="90"/>
        <v>79980</v>
      </c>
      <c r="HD21" s="349">
        <v>0</v>
      </c>
      <c r="HE21" s="349">
        <f t="shared" ca="1" si="91"/>
        <v>0</v>
      </c>
      <c r="HF21" s="349">
        <v>28</v>
      </c>
      <c r="HG21" s="349">
        <f t="shared" ca="1" si="92"/>
        <v>1663592</v>
      </c>
      <c r="HH21" s="349">
        <v>2</v>
      </c>
      <c r="HI21" s="349">
        <f t="shared" ca="1" si="93"/>
        <v>148534</v>
      </c>
      <c r="HJ21" s="349">
        <v>0</v>
      </c>
      <c r="HK21" s="349">
        <f t="shared" ca="1" si="94"/>
        <v>0</v>
      </c>
      <c r="HL21" s="349">
        <v>1</v>
      </c>
      <c r="HM21" s="349">
        <f t="shared" ca="1" si="95"/>
        <v>73125</v>
      </c>
      <c r="HN21" s="349">
        <v>0</v>
      </c>
      <c r="HO21" s="349">
        <f t="shared" ca="1" si="96"/>
        <v>0</v>
      </c>
      <c r="HP21" s="349">
        <f t="shared" ca="1" si="32"/>
        <v>4012719</v>
      </c>
      <c r="HQ21" s="349">
        <v>0</v>
      </c>
      <c r="HR21" s="349">
        <f t="shared" ca="1" si="97"/>
        <v>0</v>
      </c>
      <c r="HS21" s="349">
        <v>0</v>
      </c>
      <c r="HT21" s="349">
        <v>0</v>
      </c>
      <c r="HU21" s="349">
        <v>1</v>
      </c>
      <c r="HV21" s="349">
        <f t="shared" ca="1" si="98"/>
        <v>1958</v>
      </c>
      <c r="HW21" s="349">
        <v>0</v>
      </c>
      <c r="HX21" s="349">
        <f t="shared" ca="1" si="99"/>
        <v>0</v>
      </c>
      <c r="HY21" s="349">
        <v>0</v>
      </c>
      <c r="HZ21" s="349">
        <v>0</v>
      </c>
      <c r="IA21" s="349">
        <v>0</v>
      </c>
      <c r="IB21" s="349">
        <f t="shared" ca="1" si="100"/>
        <v>0</v>
      </c>
      <c r="IC21" s="349">
        <v>0</v>
      </c>
      <c r="ID21" s="349">
        <f t="shared" ca="1" si="101"/>
        <v>0</v>
      </c>
      <c r="IE21" s="349">
        <v>0</v>
      </c>
      <c r="IF21" s="349">
        <v>0</v>
      </c>
      <c r="IG21" s="349"/>
      <c r="IH21" s="349">
        <f t="shared" ca="1" si="102"/>
        <v>0</v>
      </c>
      <c r="II21" s="349">
        <f t="shared" ca="1" si="21"/>
        <v>1958</v>
      </c>
      <c r="IJ21" s="349">
        <f t="shared" ca="1" si="22"/>
        <v>154361184</v>
      </c>
      <c r="IK21" s="349">
        <v>0</v>
      </c>
      <c r="IL21" s="349">
        <f t="shared" ca="1" si="103"/>
        <v>0</v>
      </c>
      <c r="IM21" s="349">
        <v>0</v>
      </c>
      <c r="IN21" s="349">
        <f t="shared" ca="1" si="104"/>
        <v>0</v>
      </c>
      <c r="IO21" s="349">
        <v>0</v>
      </c>
      <c r="IP21" s="349">
        <f t="shared" ca="1" si="105"/>
        <v>0</v>
      </c>
      <c r="IQ21" s="349">
        <v>0</v>
      </c>
      <c r="IR21" s="349">
        <v>0</v>
      </c>
      <c r="IS21" s="349">
        <v>0</v>
      </c>
      <c r="IT21" s="349">
        <f t="shared" ca="1" si="106"/>
        <v>0</v>
      </c>
      <c r="IU21" s="349">
        <v>0</v>
      </c>
      <c r="IV21" s="349">
        <f t="shared" ca="1" si="107"/>
        <v>0</v>
      </c>
      <c r="IW21" s="349">
        <v>0</v>
      </c>
      <c r="IX21" s="349">
        <f t="shared" ca="1" si="108"/>
        <v>0</v>
      </c>
      <c r="IY21" s="349">
        <v>0</v>
      </c>
      <c r="IZ21" s="349">
        <f t="shared" ca="1" si="109"/>
        <v>0</v>
      </c>
      <c r="JA21" s="349">
        <v>0</v>
      </c>
      <c r="JB21" s="349">
        <f t="shared" ca="1" si="110"/>
        <v>0</v>
      </c>
      <c r="JC21" s="349">
        <v>0</v>
      </c>
      <c r="JD21" s="349">
        <f t="shared" ca="1" si="111"/>
        <v>0</v>
      </c>
      <c r="JE21" s="349">
        <v>0</v>
      </c>
      <c r="JF21" s="349">
        <f t="shared" ca="1" si="112"/>
        <v>0</v>
      </c>
      <c r="JG21" s="349">
        <v>0</v>
      </c>
      <c r="JH21" s="349">
        <f t="shared" ca="1" si="113"/>
        <v>0</v>
      </c>
      <c r="JI21" s="349">
        <v>0</v>
      </c>
      <c r="JJ21" s="349">
        <f t="shared" ca="1" si="114"/>
        <v>0</v>
      </c>
      <c r="JK21" s="349">
        <v>0</v>
      </c>
      <c r="JL21" s="349">
        <f t="shared" ca="1" si="114"/>
        <v>0</v>
      </c>
      <c r="JM21" s="349">
        <v>0</v>
      </c>
      <c r="JN21" s="349">
        <f t="shared" ca="1" si="114"/>
        <v>0</v>
      </c>
      <c r="JO21" s="349">
        <v>0</v>
      </c>
      <c r="JP21" s="349">
        <f t="shared" ca="1" si="114"/>
        <v>0</v>
      </c>
      <c r="JQ21" s="349"/>
      <c r="JR21" s="349">
        <f t="shared" ca="1" si="114"/>
        <v>0</v>
      </c>
      <c r="JS21" s="349">
        <v>0</v>
      </c>
      <c r="JT21" s="349">
        <f t="shared" ca="1" si="114"/>
        <v>0</v>
      </c>
      <c r="JU21" s="340">
        <f t="shared" ca="1" si="149"/>
        <v>0</v>
      </c>
      <c r="JV21" s="349">
        <v>0</v>
      </c>
      <c r="JW21" s="349">
        <f t="shared" ca="1" si="115"/>
        <v>0</v>
      </c>
      <c r="JX21" s="349">
        <v>0</v>
      </c>
      <c r="JY21" s="349">
        <f t="shared" ca="1" si="116"/>
        <v>0</v>
      </c>
      <c r="JZ21" s="349">
        <v>0</v>
      </c>
      <c r="KA21" s="349">
        <f t="shared" ca="1" si="117"/>
        <v>0</v>
      </c>
      <c r="KB21" s="349">
        <v>0</v>
      </c>
      <c r="KC21" s="349">
        <f t="shared" ca="1" si="118"/>
        <v>0</v>
      </c>
      <c r="KD21" s="349">
        <v>0</v>
      </c>
      <c r="KE21" s="349">
        <f t="shared" ca="1" si="119"/>
        <v>0</v>
      </c>
      <c r="KF21" s="349">
        <v>0</v>
      </c>
      <c r="KG21" s="349">
        <f t="shared" ca="1" si="119"/>
        <v>0</v>
      </c>
      <c r="KH21" s="349">
        <v>0</v>
      </c>
      <c r="KI21" s="349">
        <f t="shared" ca="1" si="119"/>
        <v>0</v>
      </c>
      <c r="KJ21" s="349">
        <v>0</v>
      </c>
      <c r="KK21" s="349">
        <f t="shared" ca="1" si="120"/>
        <v>0</v>
      </c>
      <c r="KL21" s="349">
        <f t="shared" ca="1" si="150"/>
        <v>0</v>
      </c>
      <c r="KM21" s="349">
        <v>0</v>
      </c>
      <c r="KN21" s="349">
        <f t="shared" ca="1" si="121"/>
        <v>0</v>
      </c>
      <c r="KO21" s="349">
        <v>0</v>
      </c>
      <c r="KP21" s="349">
        <f t="shared" ca="1" si="122"/>
        <v>0</v>
      </c>
      <c r="KQ21" s="349">
        <v>0</v>
      </c>
      <c r="KR21" s="349">
        <f t="shared" ca="1" si="123"/>
        <v>0</v>
      </c>
      <c r="KS21" s="349">
        <v>0</v>
      </c>
      <c r="KT21" s="349">
        <f t="shared" ca="1" si="124"/>
        <v>0</v>
      </c>
      <c r="KU21" s="349">
        <v>0</v>
      </c>
      <c r="KV21" s="349">
        <f t="shared" ca="1" si="125"/>
        <v>0</v>
      </c>
      <c r="KW21" s="349">
        <v>0</v>
      </c>
      <c r="KX21" s="349">
        <f t="shared" ca="1" si="126"/>
        <v>0</v>
      </c>
      <c r="KY21" s="349">
        <v>0</v>
      </c>
      <c r="KZ21" s="349">
        <f t="shared" ca="1" si="127"/>
        <v>0</v>
      </c>
      <c r="LA21" s="349">
        <v>0</v>
      </c>
      <c r="LB21" s="349">
        <f t="shared" ca="1" si="128"/>
        <v>0</v>
      </c>
      <c r="LC21" s="349">
        <f t="shared" ca="1" si="151"/>
        <v>0</v>
      </c>
      <c r="LD21" s="349"/>
      <c r="LE21" s="349">
        <f t="shared" ca="1" si="24"/>
        <v>154361184</v>
      </c>
      <c r="LF21" s="349">
        <f t="shared" si="129"/>
        <v>1225</v>
      </c>
      <c r="LG21" s="349">
        <f t="shared" ca="1" si="130"/>
        <v>977550</v>
      </c>
      <c r="LH21" s="349">
        <f t="shared" si="131"/>
        <v>74</v>
      </c>
      <c r="LI21" s="349">
        <f t="shared" ca="1" si="132"/>
        <v>1587744</v>
      </c>
      <c r="LJ21" s="349">
        <f t="shared" si="133"/>
        <v>0</v>
      </c>
      <c r="LK21" s="349">
        <f t="shared" ca="1" si="134"/>
        <v>0</v>
      </c>
      <c r="LL21" s="349">
        <f t="shared" ca="1" si="152"/>
        <v>2565294</v>
      </c>
      <c r="LM21" s="349">
        <f t="shared" si="135"/>
        <v>74</v>
      </c>
      <c r="LN21" s="349">
        <f t="shared" ca="1" si="136"/>
        <v>76220</v>
      </c>
      <c r="LO21" s="349">
        <f t="shared" si="137"/>
        <v>1225</v>
      </c>
      <c r="LP21" s="349">
        <f t="shared" ca="1" si="138"/>
        <v>90650</v>
      </c>
      <c r="LQ21" s="349">
        <f t="shared" ca="1" si="153"/>
        <v>166870</v>
      </c>
      <c r="LR21" s="349">
        <f t="shared" si="139"/>
        <v>491</v>
      </c>
      <c r="LS21" s="349">
        <f t="shared" ca="1" si="140"/>
        <v>1054226.0999999999</v>
      </c>
      <c r="LT21" s="349">
        <f t="shared" si="141"/>
        <v>608</v>
      </c>
      <c r="LU21" s="349">
        <f t="shared" ca="1" si="142"/>
        <v>1804045.44</v>
      </c>
      <c r="LV21" s="349">
        <f t="shared" si="143"/>
        <v>126</v>
      </c>
      <c r="LW21" s="349">
        <f t="shared" ca="1" si="144"/>
        <v>435939.84000000003</v>
      </c>
      <c r="LX21" s="349">
        <v>212</v>
      </c>
      <c r="LY21" s="349">
        <f t="shared" ca="1" si="145"/>
        <v>455185.19999999995</v>
      </c>
      <c r="LZ21" s="349">
        <v>303</v>
      </c>
      <c r="MA21" s="349">
        <f t="shared" ca="1" si="146"/>
        <v>899055.53999999992</v>
      </c>
      <c r="MB21" s="349">
        <v>46</v>
      </c>
      <c r="MC21" s="349">
        <f t="shared" ca="1" si="147"/>
        <v>159150.80000000002</v>
      </c>
      <c r="MD21" s="349">
        <f t="shared" ca="1" si="154"/>
        <v>4807602.92</v>
      </c>
      <c r="ME21" s="349"/>
      <c r="MF21" s="353">
        <f t="shared" ca="1" si="155"/>
        <v>161900950.91999999</v>
      </c>
      <c r="MI21" s="354"/>
      <c r="MK21" s="354"/>
    </row>
    <row r="22" spans="1:349">
      <c r="A22" s="339" t="s">
        <v>207</v>
      </c>
      <c r="B22" s="340" t="s">
        <v>208</v>
      </c>
      <c r="C22" s="349">
        <v>0</v>
      </c>
      <c r="D22" s="349">
        <f t="shared" ca="1" si="148"/>
        <v>0</v>
      </c>
      <c r="E22" s="349">
        <v>0</v>
      </c>
      <c r="F22" s="349">
        <f t="shared" ca="1" si="34"/>
        <v>0</v>
      </c>
      <c r="G22" s="349">
        <v>32</v>
      </c>
      <c r="H22" s="349">
        <f t="shared" ca="1" si="35"/>
        <v>34896672</v>
      </c>
      <c r="I22" s="349">
        <v>0</v>
      </c>
      <c r="J22" s="349">
        <f t="shared" ca="1" si="36"/>
        <v>0</v>
      </c>
      <c r="K22" s="349">
        <v>0</v>
      </c>
      <c r="L22" s="349">
        <f t="shared" ca="1" si="36"/>
        <v>0</v>
      </c>
      <c r="M22" s="349">
        <v>44</v>
      </c>
      <c r="N22" s="349">
        <f t="shared" ca="1" si="37"/>
        <v>60221568</v>
      </c>
      <c r="O22" s="349">
        <v>0</v>
      </c>
      <c r="P22" s="349">
        <f t="shared" ca="1" si="37"/>
        <v>0</v>
      </c>
      <c r="Q22" s="349">
        <v>0</v>
      </c>
      <c r="R22" s="349">
        <f t="shared" ca="1" si="37"/>
        <v>0</v>
      </c>
      <c r="S22" s="349">
        <v>7</v>
      </c>
      <c r="T22" s="349">
        <f t="shared" ca="1" si="38"/>
        <v>10242708</v>
      </c>
      <c r="U22" s="349">
        <v>0</v>
      </c>
      <c r="V22" s="349">
        <f t="shared" ca="1" si="38"/>
        <v>0</v>
      </c>
      <c r="W22" s="349">
        <v>0</v>
      </c>
      <c r="X22" s="349">
        <f t="shared" ca="1" si="38"/>
        <v>0</v>
      </c>
      <c r="Y22" s="349">
        <v>0</v>
      </c>
      <c r="Z22" s="349">
        <f t="shared" ca="1" si="38"/>
        <v>0</v>
      </c>
      <c r="AA22" s="349">
        <v>0</v>
      </c>
      <c r="AB22" s="349">
        <f t="shared" ca="1" si="38"/>
        <v>0</v>
      </c>
      <c r="AC22" s="349">
        <v>3</v>
      </c>
      <c r="AD22" s="349">
        <f t="shared" ca="1" si="38"/>
        <v>1112604</v>
      </c>
      <c r="AE22" s="349">
        <v>0</v>
      </c>
      <c r="AF22" s="349">
        <f t="shared" ca="1" si="39"/>
        <v>0</v>
      </c>
      <c r="AG22" s="349">
        <v>0</v>
      </c>
      <c r="AH22" s="349">
        <f t="shared" ca="1" si="39"/>
        <v>0</v>
      </c>
      <c r="AI22" s="349">
        <v>0</v>
      </c>
      <c r="AJ22" s="349">
        <f t="shared" ca="1" si="39"/>
        <v>0</v>
      </c>
      <c r="AK22" s="349">
        <v>24</v>
      </c>
      <c r="AL22" s="349">
        <f t="shared" ca="1" si="39"/>
        <v>742320</v>
      </c>
      <c r="AM22" s="349">
        <v>0</v>
      </c>
      <c r="AN22" s="349">
        <f t="shared" ca="1" si="39"/>
        <v>0</v>
      </c>
      <c r="AO22" s="349">
        <v>0</v>
      </c>
      <c r="AP22" s="349">
        <f t="shared" ca="1" si="39"/>
        <v>0</v>
      </c>
      <c r="AQ22" s="349">
        <v>30</v>
      </c>
      <c r="AR22" s="349">
        <f t="shared" ca="1" si="39"/>
        <v>3785070</v>
      </c>
      <c r="AS22" s="349">
        <v>0</v>
      </c>
      <c r="AT22" s="349">
        <f t="shared" ca="1" si="39"/>
        <v>0</v>
      </c>
      <c r="AU22" s="349">
        <v>0</v>
      </c>
      <c r="AV22" s="349">
        <f t="shared" ca="1" si="39"/>
        <v>0</v>
      </c>
      <c r="AW22" s="349">
        <v>8</v>
      </c>
      <c r="AX22" s="349">
        <f t="shared" ca="1" si="39"/>
        <v>2016928</v>
      </c>
      <c r="AY22" s="349">
        <f t="shared" ca="1" si="17"/>
        <v>113017870</v>
      </c>
      <c r="AZ22" s="349">
        <v>0</v>
      </c>
      <c r="BA22" s="349">
        <f t="shared" ca="1" si="40"/>
        <v>0</v>
      </c>
      <c r="BB22" s="349">
        <v>0</v>
      </c>
      <c r="BC22" s="349">
        <f t="shared" ca="1" si="41"/>
        <v>0</v>
      </c>
      <c r="BD22" s="349">
        <v>7</v>
      </c>
      <c r="BE22" s="349">
        <f t="shared" ca="1" si="42"/>
        <v>9276274</v>
      </c>
      <c r="BF22" s="349">
        <v>0</v>
      </c>
      <c r="BG22" s="349">
        <f t="shared" ca="1" si="43"/>
        <v>0</v>
      </c>
      <c r="BH22" s="349">
        <v>0</v>
      </c>
      <c r="BI22" s="349">
        <f t="shared" ca="1" si="44"/>
        <v>0</v>
      </c>
      <c r="BJ22" s="349">
        <v>15</v>
      </c>
      <c r="BK22" s="349">
        <f t="shared" ca="1" si="45"/>
        <v>24675840</v>
      </c>
      <c r="BL22" s="349">
        <v>0</v>
      </c>
      <c r="BM22" s="349">
        <f t="shared" ca="1" si="46"/>
        <v>0</v>
      </c>
      <c r="BN22" s="349">
        <v>0</v>
      </c>
      <c r="BO22" s="349">
        <f t="shared" ca="1" si="47"/>
        <v>0</v>
      </c>
      <c r="BP22" s="349">
        <v>3</v>
      </c>
      <c r="BQ22" s="349">
        <f t="shared" ca="1" si="48"/>
        <v>5261439</v>
      </c>
      <c r="BR22" s="349">
        <v>0</v>
      </c>
      <c r="BS22" s="349">
        <f t="shared" ca="1" si="49"/>
        <v>0</v>
      </c>
      <c r="BT22" s="349">
        <v>0</v>
      </c>
      <c r="BU22" s="349">
        <v>0</v>
      </c>
      <c r="BV22" s="349">
        <v>1</v>
      </c>
      <c r="BW22" s="349">
        <f t="shared" ca="1" si="50"/>
        <v>426498</v>
      </c>
      <c r="BX22" s="349">
        <v>0</v>
      </c>
      <c r="BY22" s="349">
        <f t="shared" ca="1" si="51"/>
        <v>0</v>
      </c>
      <c r="BZ22" s="349">
        <v>0</v>
      </c>
      <c r="CA22" s="349">
        <f t="shared" ca="1" si="52"/>
        <v>0</v>
      </c>
      <c r="CB22" s="349">
        <v>0</v>
      </c>
      <c r="CC22" s="349">
        <f t="shared" ca="1" si="53"/>
        <v>0</v>
      </c>
      <c r="CD22" s="349">
        <v>0</v>
      </c>
      <c r="CE22" s="349">
        <v>0</v>
      </c>
      <c r="CF22" s="349">
        <v>0</v>
      </c>
      <c r="CG22" s="349">
        <v>0</v>
      </c>
      <c r="CH22" s="349">
        <v>0</v>
      </c>
      <c r="CI22" s="349">
        <f t="shared" ca="1" si="54"/>
        <v>0</v>
      </c>
      <c r="CJ22" s="349">
        <v>0</v>
      </c>
      <c r="CK22" s="349">
        <v>0</v>
      </c>
      <c r="CL22" s="349">
        <v>2</v>
      </c>
      <c r="CM22" s="349">
        <f t="shared" ca="1" si="55"/>
        <v>71140</v>
      </c>
      <c r="CN22" s="349">
        <v>0</v>
      </c>
      <c r="CO22" s="349">
        <f t="shared" ca="1" si="56"/>
        <v>0</v>
      </c>
      <c r="CP22" s="349">
        <v>0</v>
      </c>
      <c r="CQ22" s="349">
        <f t="shared" ca="1" si="57"/>
        <v>0</v>
      </c>
      <c r="CR22" s="349">
        <v>10</v>
      </c>
      <c r="CS22" s="349">
        <f t="shared" ca="1" si="58"/>
        <v>1450950</v>
      </c>
      <c r="CT22" s="349">
        <v>0</v>
      </c>
      <c r="CU22" s="349">
        <f t="shared" ca="1" si="59"/>
        <v>0</v>
      </c>
      <c r="CV22" s="349">
        <v>0</v>
      </c>
      <c r="CW22" s="349">
        <f t="shared" ca="1" si="60"/>
        <v>0</v>
      </c>
      <c r="CX22" s="349">
        <v>0</v>
      </c>
      <c r="CY22" s="349">
        <f t="shared" ca="1" si="61"/>
        <v>0</v>
      </c>
      <c r="CZ22" s="349">
        <f t="shared" ca="1" si="29"/>
        <v>41162141</v>
      </c>
      <c r="DA22" s="350">
        <v>0</v>
      </c>
      <c r="DB22" s="349">
        <f t="shared" ca="1" si="61"/>
        <v>0</v>
      </c>
      <c r="DC22" s="351">
        <v>0</v>
      </c>
      <c r="DD22" s="351">
        <v>0</v>
      </c>
      <c r="DE22" s="350">
        <v>0</v>
      </c>
      <c r="DF22" s="351">
        <v>0</v>
      </c>
      <c r="DG22" s="350">
        <v>0</v>
      </c>
      <c r="DH22" s="349">
        <f t="shared" ca="1" si="62"/>
        <v>0</v>
      </c>
      <c r="DI22" s="351">
        <v>0</v>
      </c>
      <c r="DJ22" s="349">
        <f t="shared" ca="1" si="63"/>
        <v>0</v>
      </c>
      <c r="DK22" s="350">
        <v>0</v>
      </c>
      <c r="DL22" s="351">
        <v>0</v>
      </c>
      <c r="DM22" s="350">
        <v>0</v>
      </c>
      <c r="DN22" s="351">
        <v>0</v>
      </c>
      <c r="DO22" s="351">
        <v>0</v>
      </c>
      <c r="DP22" s="351">
        <v>0</v>
      </c>
      <c r="DQ22" s="350">
        <v>0</v>
      </c>
      <c r="DR22" s="352">
        <v>0</v>
      </c>
      <c r="DS22" s="350">
        <v>0</v>
      </c>
      <c r="DT22" s="349">
        <f t="shared" ca="1" si="64"/>
        <v>0</v>
      </c>
      <c r="DU22" s="351">
        <v>0</v>
      </c>
      <c r="DV22" s="351">
        <v>0</v>
      </c>
      <c r="DW22" s="350">
        <v>0</v>
      </c>
      <c r="DX22" s="351">
        <v>0</v>
      </c>
      <c r="DY22" s="350">
        <v>0</v>
      </c>
      <c r="DZ22" s="349">
        <f t="shared" ca="1" si="65"/>
        <v>0</v>
      </c>
      <c r="EA22" s="351">
        <v>0</v>
      </c>
      <c r="EB22" s="351">
        <v>0</v>
      </c>
      <c r="EC22" s="350">
        <v>0</v>
      </c>
      <c r="ED22" s="349">
        <f t="shared" ca="1" si="66"/>
        <v>0</v>
      </c>
      <c r="EE22" s="349">
        <f t="shared" ca="1" si="30"/>
        <v>0</v>
      </c>
      <c r="EF22" s="349">
        <v>0</v>
      </c>
      <c r="EG22" s="349">
        <f t="shared" ca="1" si="67"/>
        <v>0</v>
      </c>
      <c r="EH22" s="349">
        <v>0</v>
      </c>
      <c r="EI22" s="349">
        <v>0</v>
      </c>
      <c r="EJ22" s="349">
        <v>0</v>
      </c>
      <c r="EK22" s="349">
        <v>0</v>
      </c>
      <c r="EL22" s="349">
        <v>0</v>
      </c>
      <c r="EM22" s="349">
        <f t="shared" ca="1" si="68"/>
        <v>0</v>
      </c>
      <c r="EN22" s="349">
        <v>0</v>
      </c>
      <c r="EO22" s="349">
        <v>0</v>
      </c>
      <c r="EP22" s="349">
        <v>0</v>
      </c>
      <c r="EQ22" s="349">
        <v>0</v>
      </c>
      <c r="ER22" s="349">
        <v>0</v>
      </c>
      <c r="ES22" s="349">
        <v>0</v>
      </c>
      <c r="ET22" s="349">
        <v>0</v>
      </c>
      <c r="EU22" s="349">
        <v>0</v>
      </c>
      <c r="EV22" s="349">
        <v>0</v>
      </c>
      <c r="EW22" s="349">
        <v>0</v>
      </c>
      <c r="EX22" s="349">
        <v>0</v>
      </c>
      <c r="EY22" s="349">
        <f t="shared" ca="1" si="69"/>
        <v>0</v>
      </c>
      <c r="EZ22" s="349">
        <v>0</v>
      </c>
      <c r="FA22" s="349">
        <v>0</v>
      </c>
      <c r="FB22" s="349">
        <v>0</v>
      </c>
      <c r="FC22" s="349">
        <v>0</v>
      </c>
      <c r="FD22" s="349"/>
      <c r="FE22" s="349">
        <f t="shared" ca="1" si="70"/>
        <v>0</v>
      </c>
      <c r="FF22" s="349"/>
      <c r="FG22" s="349">
        <f t="shared" ca="1" si="71"/>
        <v>0</v>
      </c>
      <c r="FH22" s="349"/>
      <c r="FI22" s="349">
        <f t="shared" ca="1" si="72"/>
        <v>0</v>
      </c>
      <c r="FJ22" s="349">
        <f t="shared" ca="1" si="31"/>
        <v>0</v>
      </c>
      <c r="FK22" s="349">
        <v>0</v>
      </c>
      <c r="FL22" s="349">
        <f t="shared" ca="1" si="73"/>
        <v>0</v>
      </c>
      <c r="FM22" s="349">
        <v>0</v>
      </c>
      <c r="FN22" s="349">
        <f t="shared" ca="1" si="74"/>
        <v>0</v>
      </c>
      <c r="FO22" s="349">
        <v>0</v>
      </c>
      <c r="FP22" s="349">
        <f t="shared" ca="1" si="75"/>
        <v>0</v>
      </c>
      <c r="FQ22" s="349">
        <v>0</v>
      </c>
      <c r="FR22" s="349">
        <f t="shared" ca="1" si="76"/>
        <v>0</v>
      </c>
      <c r="FS22" s="349">
        <v>0</v>
      </c>
      <c r="FT22" s="349">
        <f t="shared" ca="1" si="77"/>
        <v>0</v>
      </c>
      <c r="FU22" s="349">
        <v>0</v>
      </c>
      <c r="FV22" s="349">
        <f t="shared" ca="1" si="78"/>
        <v>0</v>
      </c>
      <c r="FW22" s="349">
        <v>0</v>
      </c>
      <c r="FX22" s="349">
        <f t="shared" ca="1" si="79"/>
        <v>0</v>
      </c>
      <c r="FY22" s="349">
        <v>0</v>
      </c>
      <c r="FZ22" s="349">
        <v>0</v>
      </c>
      <c r="GA22" s="349">
        <v>0</v>
      </c>
      <c r="GB22" s="349">
        <f t="shared" ca="1" si="80"/>
        <v>0</v>
      </c>
      <c r="GC22" s="349">
        <v>0</v>
      </c>
      <c r="GD22" s="349">
        <f t="shared" ca="1" si="81"/>
        <v>0</v>
      </c>
      <c r="GE22" s="349">
        <v>0</v>
      </c>
      <c r="GF22" s="349">
        <v>0</v>
      </c>
      <c r="GG22" s="349"/>
      <c r="GH22" s="349">
        <f t="shared" ca="1" si="82"/>
        <v>0</v>
      </c>
      <c r="GI22" s="349">
        <v>0</v>
      </c>
      <c r="GJ22" s="349">
        <f t="shared" ca="1" si="83"/>
        <v>0</v>
      </c>
      <c r="GK22" s="349">
        <v>0</v>
      </c>
      <c r="GL22" s="349">
        <v>0</v>
      </c>
      <c r="GM22" s="349">
        <v>0</v>
      </c>
      <c r="GN22" s="349">
        <f t="shared" ca="1" si="84"/>
        <v>0</v>
      </c>
      <c r="GO22" s="349">
        <f t="shared" ca="1" si="18"/>
        <v>0</v>
      </c>
      <c r="GP22" s="349">
        <f t="shared" ca="1" si="19"/>
        <v>0</v>
      </c>
      <c r="GQ22" s="349">
        <v>0</v>
      </c>
      <c r="GR22" s="349">
        <f t="shared" ca="1" si="85"/>
        <v>0</v>
      </c>
      <c r="GS22" s="349">
        <v>0</v>
      </c>
      <c r="GT22" s="349">
        <f t="shared" ca="1" si="86"/>
        <v>0</v>
      </c>
      <c r="GU22" s="349">
        <v>0</v>
      </c>
      <c r="GV22" s="349">
        <f t="shared" ca="1" si="87"/>
        <v>0</v>
      </c>
      <c r="GW22" s="349">
        <f t="shared" ca="1" si="20"/>
        <v>0</v>
      </c>
      <c r="GX22" s="350">
        <v>0</v>
      </c>
      <c r="GY22" s="349">
        <f t="shared" ca="1" si="88"/>
        <v>0</v>
      </c>
      <c r="GZ22" s="349">
        <v>0</v>
      </c>
      <c r="HA22" s="349">
        <f t="shared" ca="1" si="89"/>
        <v>0</v>
      </c>
      <c r="HB22" s="349">
        <v>32</v>
      </c>
      <c r="HC22" s="349">
        <f t="shared" ca="1" si="90"/>
        <v>2559360</v>
      </c>
      <c r="HD22" s="349">
        <v>0</v>
      </c>
      <c r="HE22" s="349">
        <f t="shared" ca="1" si="91"/>
        <v>0</v>
      </c>
      <c r="HF22" s="349">
        <v>0</v>
      </c>
      <c r="HG22" s="349">
        <f t="shared" ca="1" si="92"/>
        <v>0</v>
      </c>
      <c r="HH22" s="349">
        <v>24</v>
      </c>
      <c r="HI22" s="349">
        <f t="shared" ca="1" si="93"/>
        <v>1782408</v>
      </c>
      <c r="HJ22" s="349">
        <v>0</v>
      </c>
      <c r="HK22" s="349">
        <f t="shared" ca="1" si="94"/>
        <v>0</v>
      </c>
      <c r="HL22" s="349">
        <v>0</v>
      </c>
      <c r="HM22" s="349">
        <f t="shared" ca="1" si="95"/>
        <v>0</v>
      </c>
      <c r="HN22" s="349">
        <v>0</v>
      </c>
      <c r="HO22" s="349">
        <f t="shared" ca="1" si="96"/>
        <v>0</v>
      </c>
      <c r="HP22" s="349">
        <f t="shared" ca="1" si="32"/>
        <v>4341768</v>
      </c>
      <c r="HQ22" s="349">
        <v>0</v>
      </c>
      <c r="HR22" s="349">
        <f t="shared" ca="1" si="97"/>
        <v>0</v>
      </c>
      <c r="HS22" s="349">
        <v>0</v>
      </c>
      <c r="HT22" s="349">
        <v>0</v>
      </c>
      <c r="HU22" s="349">
        <v>0</v>
      </c>
      <c r="HV22" s="349">
        <f t="shared" ca="1" si="98"/>
        <v>0</v>
      </c>
      <c r="HW22" s="349">
        <v>0</v>
      </c>
      <c r="HX22" s="349">
        <f t="shared" ca="1" si="99"/>
        <v>0</v>
      </c>
      <c r="HY22" s="349">
        <v>0</v>
      </c>
      <c r="HZ22" s="349">
        <v>0</v>
      </c>
      <c r="IA22" s="349">
        <v>2</v>
      </c>
      <c r="IB22" s="349">
        <f t="shared" ca="1" si="100"/>
        <v>6050</v>
      </c>
      <c r="IC22" s="349">
        <v>0</v>
      </c>
      <c r="ID22" s="349">
        <f t="shared" ca="1" si="101"/>
        <v>0</v>
      </c>
      <c r="IE22" s="349">
        <v>0</v>
      </c>
      <c r="IF22" s="349">
        <v>0</v>
      </c>
      <c r="IG22" s="349"/>
      <c r="IH22" s="349">
        <f t="shared" ca="1" si="102"/>
        <v>0</v>
      </c>
      <c r="II22" s="349">
        <f t="shared" ca="1" si="21"/>
        <v>6050</v>
      </c>
      <c r="IJ22" s="349">
        <f t="shared" ca="1" si="22"/>
        <v>158527829</v>
      </c>
      <c r="IK22" s="349">
        <v>0</v>
      </c>
      <c r="IL22" s="349">
        <f t="shared" ca="1" si="103"/>
        <v>0</v>
      </c>
      <c r="IM22" s="349">
        <v>0</v>
      </c>
      <c r="IN22" s="349">
        <f t="shared" ca="1" si="104"/>
        <v>0</v>
      </c>
      <c r="IO22" s="349">
        <v>0</v>
      </c>
      <c r="IP22" s="349">
        <f t="shared" ca="1" si="105"/>
        <v>0</v>
      </c>
      <c r="IQ22" s="349">
        <v>0</v>
      </c>
      <c r="IR22" s="349">
        <v>0</v>
      </c>
      <c r="IS22" s="349">
        <v>0</v>
      </c>
      <c r="IT22" s="349">
        <f t="shared" ca="1" si="106"/>
        <v>0</v>
      </c>
      <c r="IU22" s="349">
        <v>0</v>
      </c>
      <c r="IV22" s="349">
        <f t="shared" ca="1" si="107"/>
        <v>0</v>
      </c>
      <c r="IW22" s="349">
        <v>0</v>
      </c>
      <c r="IX22" s="349">
        <f t="shared" ca="1" si="108"/>
        <v>0</v>
      </c>
      <c r="IY22" s="349">
        <v>0</v>
      </c>
      <c r="IZ22" s="349">
        <f t="shared" ca="1" si="109"/>
        <v>0</v>
      </c>
      <c r="JA22" s="349">
        <v>0</v>
      </c>
      <c r="JB22" s="349">
        <f t="shared" ca="1" si="110"/>
        <v>0</v>
      </c>
      <c r="JC22" s="349">
        <v>4</v>
      </c>
      <c r="JD22" s="349">
        <f t="shared" ca="1" si="111"/>
        <v>5318252</v>
      </c>
      <c r="JE22" s="349">
        <v>0</v>
      </c>
      <c r="JF22" s="349">
        <f t="shared" ca="1" si="112"/>
        <v>0</v>
      </c>
      <c r="JG22" s="349">
        <v>0</v>
      </c>
      <c r="JH22" s="349">
        <f t="shared" ca="1" si="113"/>
        <v>0</v>
      </c>
      <c r="JI22" s="349">
        <v>0</v>
      </c>
      <c r="JJ22" s="349">
        <f t="shared" ca="1" si="114"/>
        <v>0</v>
      </c>
      <c r="JK22" s="349">
        <v>0</v>
      </c>
      <c r="JL22" s="349">
        <f t="shared" ca="1" si="114"/>
        <v>0</v>
      </c>
      <c r="JM22" s="349">
        <v>0</v>
      </c>
      <c r="JN22" s="349">
        <f t="shared" ca="1" si="114"/>
        <v>0</v>
      </c>
      <c r="JO22" s="349">
        <v>0</v>
      </c>
      <c r="JP22" s="349">
        <f t="shared" ca="1" si="114"/>
        <v>0</v>
      </c>
      <c r="JQ22" s="349"/>
      <c r="JR22" s="349">
        <f t="shared" ca="1" si="114"/>
        <v>0</v>
      </c>
      <c r="JS22" s="349">
        <v>0</v>
      </c>
      <c r="JT22" s="349">
        <f t="shared" ca="1" si="114"/>
        <v>0</v>
      </c>
      <c r="JU22" s="340">
        <f t="shared" ca="1" si="149"/>
        <v>5318252</v>
      </c>
      <c r="JV22" s="349">
        <v>0</v>
      </c>
      <c r="JW22" s="349">
        <f t="shared" ca="1" si="115"/>
        <v>0</v>
      </c>
      <c r="JX22" s="349">
        <v>0</v>
      </c>
      <c r="JY22" s="349">
        <f t="shared" ca="1" si="116"/>
        <v>0</v>
      </c>
      <c r="JZ22" s="349">
        <v>0</v>
      </c>
      <c r="KA22" s="349">
        <f t="shared" ca="1" si="117"/>
        <v>0</v>
      </c>
      <c r="KB22" s="349">
        <v>0</v>
      </c>
      <c r="KC22" s="349">
        <f t="shared" ca="1" si="118"/>
        <v>0</v>
      </c>
      <c r="KD22" s="349">
        <v>0</v>
      </c>
      <c r="KE22" s="349">
        <f t="shared" ca="1" si="119"/>
        <v>0</v>
      </c>
      <c r="KF22" s="349">
        <v>0</v>
      </c>
      <c r="KG22" s="349">
        <f t="shared" ca="1" si="119"/>
        <v>0</v>
      </c>
      <c r="KH22" s="349">
        <v>0</v>
      </c>
      <c r="KI22" s="349">
        <f t="shared" ca="1" si="119"/>
        <v>0</v>
      </c>
      <c r="KJ22" s="349">
        <v>0</v>
      </c>
      <c r="KK22" s="349">
        <f t="shared" ca="1" si="120"/>
        <v>0</v>
      </c>
      <c r="KL22" s="349">
        <f t="shared" ca="1" si="150"/>
        <v>0</v>
      </c>
      <c r="KM22" s="349">
        <v>0</v>
      </c>
      <c r="KN22" s="349">
        <f t="shared" ca="1" si="121"/>
        <v>0</v>
      </c>
      <c r="KO22" s="349">
        <v>0</v>
      </c>
      <c r="KP22" s="349">
        <f t="shared" ca="1" si="122"/>
        <v>0</v>
      </c>
      <c r="KQ22" s="349">
        <v>0</v>
      </c>
      <c r="KR22" s="349">
        <f t="shared" ca="1" si="123"/>
        <v>0</v>
      </c>
      <c r="KS22" s="349">
        <v>0</v>
      </c>
      <c r="KT22" s="349">
        <f t="shared" ca="1" si="124"/>
        <v>0</v>
      </c>
      <c r="KU22" s="349">
        <v>0</v>
      </c>
      <c r="KV22" s="349">
        <f t="shared" ca="1" si="125"/>
        <v>0</v>
      </c>
      <c r="KW22" s="349">
        <v>0</v>
      </c>
      <c r="KX22" s="349">
        <f t="shared" ca="1" si="126"/>
        <v>0</v>
      </c>
      <c r="KY22" s="349">
        <v>0</v>
      </c>
      <c r="KZ22" s="349">
        <f t="shared" ca="1" si="127"/>
        <v>0</v>
      </c>
      <c r="LA22" s="349">
        <v>0</v>
      </c>
      <c r="LB22" s="349">
        <f t="shared" ca="1" si="128"/>
        <v>0</v>
      </c>
      <c r="LC22" s="349">
        <f t="shared" ca="1" si="151"/>
        <v>0</v>
      </c>
      <c r="LD22" s="349"/>
      <c r="LE22" s="349">
        <f t="shared" ca="1" si="24"/>
        <v>163846081</v>
      </c>
      <c r="LF22" s="349">
        <f t="shared" si="129"/>
        <v>58</v>
      </c>
      <c r="LG22" s="349">
        <f t="shared" ca="1" si="130"/>
        <v>46284</v>
      </c>
      <c r="LH22" s="349">
        <f t="shared" si="131"/>
        <v>112</v>
      </c>
      <c r="LI22" s="349">
        <f t="shared" ca="1" si="132"/>
        <v>2403072</v>
      </c>
      <c r="LJ22" s="349">
        <f t="shared" si="133"/>
        <v>0</v>
      </c>
      <c r="LK22" s="349">
        <f t="shared" ca="1" si="134"/>
        <v>0</v>
      </c>
      <c r="LL22" s="349">
        <f t="shared" ca="1" si="152"/>
        <v>2449356</v>
      </c>
      <c r="LM22" s="349">
        <f t="shared" si="135"/>
        <v>112</v>
      </c>
      <c r="LN22" s="349">
        <f t="shared" ca="1" si="136"/>
        <v>115360</v>
      </c>
      <c r="LO22" s="349">
        <f t="shared" si="137"/>
        <v>58</v>
      </c>
      <c r="LP22" s="349">
        <f t="shared" ca="1" si="138"/>
        <v>4292</v>
      </c>
      <c r="LQ22" s="349">
        <f t="shared" ca="1" si="153"/>
        <v>119652</v>
      </c>
      <c r="LR22" s="349">
        <f t="shared" si="139"/>
        <v>32</v>
      </c>
      <c r="LS22" s="349">
        <f t="shared" ca="1" si="140"/>
        <v>68707.199999999997</v>
      </c>
      <c r="LT22" s="349">
        <f t="shared" si="141"/>
        <v>26</v>
      </c>
      <c r="LU22" s="349">
        <f t="shared" ca="1" si="142"/>
        <v>77146.679999999993</v>
      </c>
      <c r="LV22" s="349">
        <f t="shared" si="143"/>
        <v>0</v>
      </c>
      <c r="LW22" s="349">
        <f t="shared" ca="1" si="144"/>
        <v>0</v>
      </c>
      <c r="LX22" s="349">
        <v>510</v>
      </c>
      <c r="LY22" s="349">
        <f t="shared" ca="1" si="145"/>
        <v>1095021</v>
      </c>
      <c r="LZ22" s="349">
        <v>718</v>
      </c>
      <c r="MA22" s="349">
        <f t="shared" ca="1" si="146"/>
        <v>2130435.2399999998</v>
      </c>
      <c r="MB22" s="349">
        <v>99</v>
      </c>
      <c r="MC22" s="349">
        <f t="shared" ca="1" si="147"/>
        <v>342520.2</v>
      </c>
      <c r="MD22" s="349">
        <f t="shared" ca="1" si="154"/>
        <v>3713830.32</v>
      </c>
      <c r="ME22" s="349"/>
      <c r="MF22" s="353">
        <f t="shared" ca="1" si="155"/>
        <v>170128919.31999999</v>
      </c>
      <c r="MI22" s="354"/>
      <c r="MK22" s="354"/>
    </row>
    <row r="23" spans="1:349">
      <c r="A23" s="339" t="s">
        <v>209</v>
      </c>
      <c r="B23" s="340" t="s">
        <v>210</v>
      </c>
      <c r="C23" s="349">
        <v>0</v>
      </c>
      <c r="D23" s="349">
        <f t="shared" ca="1" si="148"/>
        <v>0</v>
      </c>
      <c r="E23" s="349">
        <v>0</v>
      </c>
      <c r="F23" s="349">
        <f t="shared" ca="1" si="34"/>
        <v>0</v>
      </c>
      <c r="G23" s="349">
        <v>41</v>
      </c>
      <c r="H23" s="349">
        <f t="shared" ca="1" si="35"/>
        <v>44711361</v>
      </c>
      <c r="I23" s="349">
        <v>0</v>
      </c>
      <c r="J23" s="349">
        <f t="shared" ca="1" si="36"/>
        <v>0</v>
      </c>
      <c r="K23" s="349">
        <v>0</v>
      </c>
      <c r="L23" s="349">
        <f t="shared" ca="1" si="36"/>
        <v>0</v>
      </c>
      <c r="M23" s="349">
        <v>64</v>
      </c>
      <c r="N23" s="349">
        <f t="shared" ca="1" si="37"/>
        <v>87595008</v>
      </c>
      <c r="O23" s="349">
        <v>0</v>
      </c>
      <c r="P23" s="349">
        <f t="shared" ca="1" si="37"/>
        <v>0</v>
      </c>
      <c r="Q23" s="349">
        <v>0</v>
      </c>
      <c r="R23" s="349">
        <f t="shared" ca="1" si="37"/>
        <v>0</v>
      </c>
      <c r="S23" s="349">
        <v>13</v>
      </c>
      <c r="T23" s="349">
        <f t="shared" ca="1" si="38"/>
        <v>19022172</v>
      </c>
      <c r="U23" s="349">
        <v>0</v>
      </c>
      <c r="V23" s="349">
        <f t="shared" ca="1" si="38"/>
        <v>0</v>
      </c>
      <c r="W23" s="349">
        <v>0</v>
      </c>
      <c r="X23" s="349">
        <f t="shared" ca="1" si="38"/>
        <v>0</v>
      </c>
      <c r="Y23" s="349">
        <v>0</v>
      </c>
      <c r="Z23" s="349">
        <f t="shared" ca="1" si="38"/>
        <v>0</v>
      </c>
      <c r="AA23" s="349">
        <v>0</v>
      </c>
      <c r="AB23" s="349">
        <f t="shared" ca="1" si="38"/>
        <v>0</v>
      </c>
      <c r="AC23" s="349">
        <v>9</v>
      </c>
      <c r="AD23" s="349">
        <f t="shared" ca="1" si="38"/>
        <v>3337812</v>
      </c>
      <c r="AE23" s="349">
        <v>2</v>
      </c>
      <c r="AF23" s="349">
        <f t="shared" ca="1" si="39"/>
        <v>741736</v>
      </c>
      <c r="AG23" s="349">
        <v>0</v>
      </c>
      <c r="AH23" s="349">
        <f t="shared" ca="1" si="39"/>
        <v>0</v>
      </c>
      <c r="AI23" s="349">
        <v>0</v>
      </c>
      <c r="AJ23" s="349">
        <f t="shared" ca="1" si="39"/>
        <v>0</v>
      </c>
      <c r="AK23" s="349">
        <v>11</v>
      </c>
      <c r="AL23" s="349">
        <f t="shared" ca="1" si="39"/>
        <v>340230</v>
      </c>
      <c r="AM23" s="349">
        <v>0</v>
      </c>
      <c r="AN23" s="349">
        <f t="shared" ca="1" si="39"/>
        <v>0</v>
      </c>
      <c r="AO23" s="349">
        <v>0</v>
      </c>
      <c r="AP23" s="349">
        <f t="shared" ca="1" si="39"/>
        <v>0</v>
      </c>
      <c r="AQ23" s="349">
        <v>17</v>
      </c>
      <c r="AR23" s="349">
        <f t="shared" ca="1" si="39"/>
        <v>2144873</v>
      </c>
      <c r="AS23" s="349">
        <v>0</v>
      </c>
      <c r="AT23" s="349">
        <f t="shared" ca="1" si="39"/>
        <v>0</v>
      </c>
      <c r="AU23" s="349">
        <v>0</v>
      </c>
      <c r="AV23" s="349">
        <f t="shared" ca="1" si="39"/>
        <v>0</v>
      </c>
      <c r="AW23" s="349">
        <v>2</v>
      </c>
      <c r="AX23" s="349">
        <f t="shared" ca="1" si="39"/>
        <v>504232</v>
      </c>
      <c r="AY23" s="349">
        <f t="shared" ca="1" si="17"/>
        <v>158397424</v>
      </c>
      <c r="AZ23" s="349">
        <v>0</v>
      </c>
      <c r="BA23" s="349">
        <f t="shared" ca="1" si="40"/>
        <v>0</v>
      </c>
      <c r="BB23" s="349">
        <v>0</v>
      </c>
      <c r="BC23" s="349">
        <f t="shared" ca="1" si="41"/>
        <v>0</v>
      </c>
      <c r="BD23" s="349">
        <v>1</v>
      </c>
      <c r="BE23" s="349">
        <f t="shared" ca="1" si="42"/>
        <v>1325182</v>
      </c>
      <c r="BF23" s="349">
        <v>0</v>
      </c>
      <c r="BG23" s="349">
        <f t="shared" ca="1" si="43"/>
        <v>0</v>
      </c>
      <c r="BH23" s="349">
        <v>0</v>
      </c>
      <c r="BI23" s="349">
        <f t="shared" ca="1" si="44"/>
        <v>0</v>
      </c>
      <c r="BJ23" s="349">
        <v>2</v>
      </c>
      <c r="BK23" s="349">
        <f t="shared" ca="1" si="45"/>
        <v>3290112</v>
      </c>
      <c r="BL23" s="349">
        <v>0</v>
      </c>
      <c r="BM23" s="349">
        <f t="shared" ca="1" si="46"/>
        <v>0</v>
      </c>
      <c r="BN23" s="349">
        <v>0</v>
      </c>
      <c r="BO23" s="349">
        <f t="shared" ca="1" si="47"/>
        <v>0</v>
      </c>
      <c r="BP23" s="349">
        <v>0</v>
      </c>
      <c r="BQ23" s="349">
        <f t="shared" ca="1" si="48"/>
        <v>0</v>
      </c>
      <c r="BR23" s="349">
        <v>0</v>
      </c>
      <c r="BS23" s="349">
        <f t="shared" ca="1" si="49"/>
        <v>0</v>
      </c>
      <c r="BT23" s="349">
        <v>0</v>
      </c>
      <c r="BU23" s="349">
        <v>0</v>
      </c>
      <c r="BV23" s="349">
        <v>1</v>
      </c>
      <c r="BW23" s="349">
        <f t="shared" ca="1" si="50"/>
        <v>426498</v>
      </c>
      <c r="BX23" s="349">
        <v>0</v>
      </c>
      <c r="BY23" s="349">
        <f t="shared" ca="1" si="51"/>
        <v>0</v>
      </c>
      <c r="BZ23" s="349">
        <v>0</v>
      </c>
      <c r="CA23" s="349">
        <f t="shared" ca="1" si="52"/>
        <v>0</v>
      </c>
      <c r="CB23" s="349">
        <v>2</v>
      </c>
      <c r="CC23" s="349">
        <f t="shared" ca="1" si="53"/>
        <v>852996</v>
      </c>
      <c r="CD23" s="349">
        <v>0</v>
      </c>
      <c r="CE23" s="349">
        <v>0</v>
      </c>
      <c r="CF23" s="349">
        <v>0</v>
      </c>
      <c r="CG23" s="349">
        <v>0</v>
      </c>
      <c r="CH23" s="349">
        <v>0</v>
      </c>
      <c r="CI23" s="349">
        <f t="shared" ca="1" si="54"/>
        <v>0</v>
      </c>
      <c r="CJ23" s="349">
        <v>0</v>
      </c>
      <c r="CK23" s="349">
        <v>0</v>
      </c>
      <c r="CL23" s="349">
        <v>0</v>
      </c>
      <c r="CM23" s="349">
        <f t="shared" ca="1" si="55"/>
        <v>0</v>
      </c>
      <c r="CN23" s="349">
        <v>0</v>
      </c>
      <c r="CO23" s="349">
        <f t="shared" ca="1" si="56"/>
        <v>0</v>
      </c>
      <c r="CP23" s="349">
        <v>0</v>
      </c>
      <c r="CQ23" s="349">
        <f t="shared" ca="1" si="57"/>
        <v>0</v>
      </c>
      <c r="CR23" s="349">
        <v>0</v>
      </c>
      <c r="CS23" s="349">
        <f t="shared" ca="1" si="58"/>
        <v>0</v>
      </c>
      <c r="CT23" s="349">
        <v>0</v>
      </c>
      <c r="CU23" s="349">
        <f t="shared" ca="1" si="59"/>
        <v>0</v>
      </c>
      <c r="CV23" s="349">
        <v>0</v>
      </c>
      <c r="CW23" s="349">
        <f t="shared" ca="1" si="60"/>
        <v>0</v>
      </c>
      <c r="CX23" s="349">
        <v>0</v>
      </c>
      <c r="CY23" s="349">
        <f t="shared" ca="1" si="61"/>
        <v>0</v>
      </c>
      <c r="CZ23" s="349">
        <f t="shared" ca="1" si="29"/>
        <v>5894788</v>
      </c>
      <c r="DA23" s="350">
        <v>0</v>
      </c>
      <c r="DB23" s="349">
        <f t="shared" ca="1" si="61"/>
        <v>0</v>
      </c>
      <c r="DC23" s="351">
        <v>0</v>
      </c>
      <c r="DD23" s="351">
        <v>0</v>
      </c>
      <c r="DE23" s="350">
        <v>0</v>
      </c>
      <c r="DF23" s="351">
        <v>0</v>
      </c>
      <c r="DG23" s="350">
        <v>0</v>
      </c>
      <c r="DH23" s="349">
        <f t="shared" ca="1" si="62"/>
        <v>0</v>
      </c>
      <c r="DI23" s="351">
        <v>0</v>
      </c>
      <c r="DJ23" s="349">
        <f t="shared" ca="1" si="63"/>
        <v>0</v>
      </c>
      <c r="DK23" s="350">
        <v>0</v>
      </c>
      <c r="DL23" s="351">
        <v>0</v>
      </c>
      <c r="DM23" s="350">
        <v>0</v>
      </c>
      <c r="DN23" s="351">
        <v>0</v>
      </c>
      <c r="DO23" s="351">
        <v>0</v>
      </c>
      <c r="DP23" s="351">
        <v>0</v>
      </c>
      <c r="DQ23" s="350">
        <v>0</v>
      </c>
      <c r="DR23" s="352">
        <v>0</v>
      </c>
      <c r="DS23" s="350">
        <v>0</v>
      </c>
      <c r="DT23" s="349">
        <f t="shared" ca="1" si="64"/>
        <v>0</v>
      </c>
      <c r="DU23" s="351">
        <v>0</v>
      </c>
      <c r="DV23" s="351">
        <v>0</v>
      </c>
      <c r="DW23" s="350">
        <v>0</v>
      </c>
      <c r="DX23" s="351">
        <v>0</v>
      </c>
      <c r="DY23" s="350">
        <v>0</v>
      </c>
      <c r="DZ23" s="349">
        <f t="shared" ca="1" si="65"/>
        <v>0</v>
      </c>
      <c r="EA23" s="351">
        <v>0</v>
      </c>
      <c r="EB23" s="351">
        <v>0</v>
      </c>
      <c r="EC23" s="350">
        <v>0</v>
      </c>
      <c r="ED23" s="349">
        <f t="shared" ca="1" si="66"/>
        <v>0</v>
      </c>
      <c r="EE23" s="349">
        <f t="shared" ca="1" si="30"/>
        <v>0</v>
      </c>
      <c r="EF23" s="349">
        <v>0</v>
      </c>
      <c r="EG23" s="349">
        <f t="shared" ca="1" si="67"/>
        <v>0</v>
      </c>
      <c r="EH23" s="349">
        <v>0</v>
      </c>
      <c r="EI23" s="349">
        <v>0</v>
      </c>
      <c r="EJ23" s="349">
        <v>0</v>
      </c>
      <c r="EK23" s="349">
        <v>0</v>
      </c>
      <c r="EL23" s="349">
        <v>0</v>
      </c>
      <c r="EM23" s="349">
        <f t="shared" ca="1" si="68"/>
        <v>0</v>
      </c>
      <c r="EN23" s="349">
        <v>0</v>
      </c>
      <c r="EO23" s="349">
        <v>0</v>
      </c>
      <c r="EP23" s="349">
        <v>0</v>
      </c>
      <c r="EQ23" s="349">
        <v>0</v>
      </c>
      <c r="ER23" s="349">
        <v>0</v>
      </c>
      <c r="ES23" s="349">
        <v>0</v>
      </c>
      <c r="ET23" s="349">
        <v>0</v>
      </c>
      <c r="EU23" s="349">
        <v>0</v>
      </c>
      <c r="EV23" s="349">
        <v>0</v>
      </c>
      <c r="EW23" s="349">
        <v>0</v>
      </c>
      <c r="EX23" s="349">
        <v>0</v>
      </c>
      <c r="EY23" s="349">
        <f t="shared" ca="1" si="69"/>
        <v>0</v>
      </c>
      <c r="EZ23" s="349">
        <v>0</v>
      </c>
      <c r="FA23" s="349">
        <v>0</v>
      </c>
      <c r="FB23" s="349">
        <v>0</v>
      </c>
      <c r="FC23" s="349">
        <v>0</v>
      </c>
      <c r="FD23" s="349"/>
      <c r="FE23" s="349">
        <f t="shared" ca="1" si="70"/>
        <v>0</v>
      </c>
      <c r="FF23" s="349"/>
      <c r="FG23" s="349">
        <f t="shared" ca="1" si="71"/>
        <v>0</v>
      </c>
      <c r="FH23" s="349"/>
      <c r="FI23" s="349">
        <f t="shared" ca="1" si="72"/>
        <v>0</v>
      </c>
      <c r="FJ23" s="349">
        <f t="shared" ca="1" si="31"/>
        <v>0</v>
      </c>
      <c r="FK23" s="349">
        <v>0</v>
      </c>
      <c r="FL23" s="349">
        <f t="shared" ca="1" si="73"/>
        <v>0</v>
      </c>
      <c r="FM23" s="349">
        <v>0</v>
      </c>
      <c r="FN23" s="349">
        <f t="shared" ca="1" si="74"/>
        <v>0</v>
      </c>
      <c r="FO23" s="349">
        <v>6</v>
      </c>
      <c r="FP23" s="349">
        <f t="shared" ca="1" si="75"/>
        <v>8371236</v>
      </c>
      <c r="FQ23" s="349">
        <v>0</v>
      </c>
      <c r="FR23" s="349">
        <f t="shared" ca="1" si="76"/>
        <v>0</v>
      </c>
      <c r="FS23" s="349">
        <v>0</v>
      </c>
      <c r="FT23" s="349">
        <f t="shared" ca="1" si="77"/>
        <v>0</v>
      </c>
      <c r="FU23" s="349">
        <v>0</v>
      </c>
      <c r="FV23" s="349">
        <f t="shared" ca="1" si="78"/>
        <v>0</v>
      </c>
      <c r="FW23" s="349">
        <v>0</v>
      </c>
      <c r="FX23" s="349">
        <f t="shared" ca="1" si="79"/>
        <v>0</v>
      </c>
      <c r="FY23" s="349">
        <v>0</v>
      </c>
      <c r="FZ23" s="349">
        <v>0</v>
      </c>
      <c r="GA23" s="349">
        <v>0</v>
      </c>
      <c r="GB23" s="349">
        <f t="shared" ca="1" si="80"/>
        <v>0</v>
      </c>
      <c r="GC23" s="349">
        <v>0</v>
      </c>
      <c r="GD23" s="349">
        <f t="shared" ca="1" si="81"/>
        <v>0</v>
      </c>
      <c r="GE23" s="349">
        <v>0</v>
      </c>
      <c r="GF23" s="349">
        <v>0</v>
      </c>
      <c r="GG23" s="349"/>
      <c r="GH23" s="349">
        <f t="shared" ca="1" si="82"/>
        <v>0</v>
      </c>
      <c r="GI23" s="349">
        <v>0</v>
      </c>
      <c r="GJ23" s="349">
        <f t="shared" ca="1" si="83"/>
        <v>0</v>
      </c>
      <c r="GK23" s="349">
        <v>0</v>
      </c>
      <c r="GL23" s="349">
        <v>0</v>
      </c>
      <c r="GM23" s="349">
        <v>0</v>
      </c>
      <c r="GN23" s="349">
        <f t="shared" ca="1" si="84"/>
        <v>0</v>
      </c>
      <c r="GO23" s="349">
        <f t="shared" ca="1" si="18"/>
        <v>8371236</v>
      </c>
      <c r="GP23" s="349">
        <f t="shared" ca="1" si="19"/>
        <v>8371236</v>
      </c>
      <c r="GQ23" s="349">
        <v>0</v>
      </c>
      <c r="GR23" s="349">
        <f t="shared" ca="1" si="85"/>
        <v>0</v>
      </c>
      <c r="GS23" s="349">
        <v>0</v>
      </c>
      <c r="GT23" s="349">
        <f t="shared" ca="1" si="86"/>
        <v>0</v>
      </c>
      <c r="GU23" s="349">
        <v>0</v>
      </c>
      <c r="GV23" s="349">
        <f t="shared" ca="1" si="87"/>
        <v>0</v>
      </c>
      <c r="GW23" s="349">
        <f t="shared" ca="1" si="20"/>
        <v>0</v>
      </c>
      <c r="GX23" s="350">
        <v>0</v>
      </c>
      <c r="GY23" s="349">
        <f t="shared" ca="1" si="88"/>
        <v>0</v>
      </c>
      <c r="GZ23" s="349">
        <v>0</v>
      </c>
      <c r="HA23" s="349">
        <f t="shared" ca="1" si="89"/>
        <v>0</v>
      </c>
      <c r="HB23" s="349">
        <v>8</v>
      </c>
      <c r="HC23" s="349">
        <f t="shared" ca="1" si="90"/>
        <v>639840</v>
      </c>
      <c r="HD23" s="349">
        <v>0</v>
      </c>
      <c r="HE23" s="349">
        <f t="shared" ca="1" si="91"/>
        <v>0</v>
      </c>
      <c r="HF23" s="349">
        <v>0</v>
      </c>
      <c r="HG23" s="349">
        <f t="shared" ca="1" si="92"/>
        <v>0</v>
      </c>
      <c r="HH23" s="349">
        <v>24</v>
      </c>
      <c r="HI23" s="349">
        <f t="shared" ca="1" si="93"/>
        <v>1782408</v>
      </c>
      <c r="HJ23" s="349">
        <v>0</v>
      </c>
      <c r="HK23" s="349">
        <f t="shared" ca="1" si="94"/>
        <v>0</v>
      </c>
      <c r="HL23" s="349">
        <v>0</v>
      </c>
      <c r="HM23" s="349">
        <f t="shared" ca="1" si="95"/>
        <v>0</v>
      </c>
      <c r="HN23" s="349">
        <v>0</v>
      </c>
      <c r="HO23" s="349">
        <f t="shared" ca="1" si="96"/>
        <v>0</v>
      </c>
      <c r="HP23" s="349">
        <f t="shared" ca="1" si="32"/>
        <v>2422248</v>
      </c>
      <c r="HQ23" s="349">
        <v>0</v>
      </c>
      <c r="HR23" s="349">
        <f t="shared" ca="1" si="97"/>
        <v>0</v>
      </c>
      <c r="HS23" s="349">
        <v>0</v>
      </c>
      <c r="HT23" s="349">
        <v>0</v>
      </c>
      <c r="HU23" s="349">
        <v>0</v>
      </c>
      <c r="HV23" s="349">
        <f t="shared" ca="1" si="98"/>
        <v>0</v>
      </c>
      <c r="HW23" s="349">
        <v>0</v>
      </c>
      <c r="HX23" s="349">
        <f t="shared" ca="1" si="99"/>
        <v>0</v>
      </c>
      <c r="HY23" s="349">
        <v>0</v>
      </c>
      <c r="HZ23" s="349">
        <v>0</v>
      </c>
      <c r="IA23" s="349">
        <v>0</v>
      </c>
      <c r="IB23" s="349">
        <f t="shared" ca="1" si="100"/>
        <v>0</v>
      </c>
      <c r="IC23" s="349">
        <v>0</v>
      </c>
      <c r="ID23" s="349">
        <f t="shared" ca="1" si="101"/>
        <v>0</v>
      </c>
      <c r="IE23" s="349">
        <v>0</v>
      </c>
      <c r="IF23" s="349">
        <v>0</v>
      </c>
      <c r="IG23" s="349"/>
      <c r="IH23" s="349">
        <f t="shared" ca="1" si="102"/>
        <v>0</v>
      </c>
      <c r="II23" s="349">
        <f t="shared" ca="1" si="21"/>
        <v>0</v>
      </c>
      <c r="IJ23" s="349">
        <f t="shared" ca="1" si="22"/>
        <v>175085696</v>
      </c>
      <c r="IK23" s="349">
        <v>0</v>
      </c>
      <c r="IL23" s="349">
        <f t="shared" ca="1" si="103"/>
        <v>0</v>
      </c>
      <c r="IM23" s="349">
        <v>0</v>
      </c>
      <c r="IN23" s="349">
        <f t="shared" ca="1" si="104"/>
        <v>0</v>
      </c>
      <c r="IO23" s="349">
        <v>0</v>
      </c>
      <c r="IP23" s="349">
        <f t="shared" ca="1" si="105"/>
        <v>0</v>
      </c>
      <c r="IQ23" s="349">
        <v>0</v>
      </c>
      <c r="IR23" s="349">
        <v>0</v>
      </c>
      <c r="IS23" s="349">
        <v>0</v>
      </c>
      <c r="IT23" s="349">
        <f t="shared" ca="1" si="106"/>
        <v>0</v>
      </c>
      <c r="IU23" s="349">
        <v>0</v>
      </c>
      <c r="IV23" s="349">
        <f t="shared" ca="1" si="107"/>
        <v>0</v>
      </c>
      <c r="IW23" s="349">
        <v>0</v>
      </c>
      <c r="IX23" s="349">
        <f t="shared" ca="1" si="108"/>
        <v>0</v>
      </c>
      <c r="IY23" s="349">
        <v>0</v>
      </c>
      <c r="IZ23" s="349">
        <f t="shared" ca="1" si="109"/>
        <v>0</v>
      </c>
      <c r="JA23" s="349">
        <v>0</v>
      </c>
      <c r="JB23" s="349">
        <f t="shared" ca="1" si="110"/>
        <v>0</v>
      </c>
      <c r="JC23" s="349">
        <v>6</v>
      </c>
      <c r="JD23" s="349">
        <f t="shared" ca="1" si="111"/>
        <v>7977378</v>
      </c>
      <c r="JE23" s="349">
        <v>0</v>
      </c>
      <c r="JF23" s="349">
        <f t="shared" ca="1" si="112"/>
        <v>0</v>
      </c>
      <c r="JG23" s="349">
        <v>0</v>
      </c>
      <c r="JH23" s="349">
        <f t="shared" ca="1" si="113"/>
        <v>0</v>
      </c>
      <c r="JI23" s="349">
        <v>7</v>
      </c>
      <c r="JJ23" s="349">
        <f t="shared" ca="1" si="114"/>
        <v>8878583</v>
      </c>
      <c r="JK23" s="349">
        <v>0</v>
      </c>
      <c r="JL23" s="349">
        <f t="shared" ca="1" si="114"/>
        <v>0</v>
      </c>
      <c r="JM23" s="349">
        <v>0</v>
      </c>
      <c r="JN23" s="349">
        <f t="shared" ca="1" si="114"/>
        <v>0</v>
      </c>
      <c r="JO23" s="349">
        <v>0</v>
      </c>
      <c r="JP23" s="349">
        <f t="shared" ca="1" si="114"/>
        <v>0</v>
      </c>
      <c r="JQ23" s="349"/>
      <c r="JR23" s="349">
        <f t="shared" ca="1" si="114"/>
        <v>0</v>
      </c>
      <c r="JS23" s="349">
        <v>0</v>
      </c>
      <c r="JT23" s="349">
        <f t="shared" ca="1" si="114"/>
        <v>0</v>
      </c>
      <c r="JU23" s="340">
        <f t="shared" ca="1" si="149"/>
        <v>16855961</v>
      </c>
      <c r="JV23" s="349">
        <v>0</v>
      </c>
      <c r="JW23" s="349">
        <f t="shared" ca="1" si="115"/>
        <v>0</v>
      </c>
      <c r="JX23" s="349">
        <v>0</v>
      </c>
      <c r="JY23" s="349">
        <f t="shared" ca="1" si="116"/>
        <v>0</v>
      </c>
      <c r="JZ23" s="349">
        <v>0</v>
      </c>
      <c r="KA23" s="349">
        <f t="shared" ca="1" si="117"/>
        <v>0</v>
      </c>
      <c r="KB23" s="349">
        <v>0</v>
      </c>
      <c r="KC23" s="349">
        <f t="shared" ca="1" si="118"/>
        <v>0</v>
      </c>
      <c r="KD23" s="349">
        <v>0</v>
      </c>
      <c r="KE23" s="349">
        <f t="shared" ca="1" si="119"/>
        <v>0</v>
      </c>
      <c r="KF23" s="349">
        <v>0</v>
      </c>
      <c r="KG23" s="349">
        <f t="shared" ca="1" si="119"/>
        <v>0</v>
      </c>
      <c r="KH23" s="349">
        <v>0</v>
      </c>
      <c r="KI23" s="349">
        <f t="shared" ca="1" si="119"/>
        <v>0</v>
      </c>
      <c r="KJ23" s="349">
        <v>0</v>
      </c>
      <c r="KK23" s="349">
        <f t="shared" ca="1" si="120"/>
        <v>0</v>
      </c>
      <c r="KL23" s="349">
        <f t="shared" ca="1" si="150"/>
        <v>0</v>
      </c>
      <c r="KM23" s="349">
        <v>0</v>
      </c>
      <c r="KN23" s="349">
        <f t="shared" ca="1" si="121"/>
        <v>0</v>
      </c>
      <c r="KO23" s="349">
        <v>0</v>
      </c>
      <c r="KP23" s="349">
        <f t="shared" ca="1" si="122"/>
        <v>0</v>
      </c>
      <c r="KQ23" s="349">
        <v>0</v>
      </c>
      <c r="KR23" s="349">
        <f t="shared" ca="1" si="123"/>
        <v>0</v>
      </c>
      <c r="KS23" s="349">
        <v>0</v>
      </c>
      <c r="KT23" s="349">
        <f t="shared" ca="1" si="124"/>
        <v>0</v>
      </c>
      <c r="KU23" s="349">
        <v>0</v>
      </c>
      <c r="KV23" s="349">
        <f t="shared" ca="1" si="125"/>
        <v>0</v>
      </c>
      <c r="KW23" s="349">
        <v>0</v>
      </c>
      <c r="KX23" s="349">
        <f t="shared" ca="1" si="126"/>
        <v>0</v>
      </c>
      <c r="KY23" s="349">
        <v>0</v>
      </c>
      <c r="KZ23" s="349">
        <f t="shared" ca="1" si="127"/>
        <v>0</v>
      </c>
      <c r="LA23" s="349">
        <v>0</v>
      </c>
      <c r="LB23" s="349">
        <f t="shared" ca="1" si="128"/>
        <v>0</v>
      </c>
      <c r="LC23" s="349">
        <f t="shared" ca="1" si="151"/>
        <v>0</v>
      </c>
      <c r="LD23" s="349"/>
      <c r="LE23" s="349">
        <f t="shared" ca="1" si="24"/>
        <v>191941657</v>
      </c>
      <c r="LF23" s="349">
        <f t="shared" si="129"/>
        <v>32</v>
      </c>
      <c r="LG23" s="349">
        <f t="shared" ca="1" si="130"/>
        <v>25536</v>
      </c>
      <c r="LH23" s="349">
        <f t="shared" si="131"/>
        <v>140</v>
      </c>
      <c r="LI23" s="349">
        <f t="shared" ca="1" si="132"/>
        <v>3003840</v>
      </c>
      <c r="LJ23" s="349">
        <f t="shared" si="133"/>
        <v>0</v>
      </c>
      <c r="LK23" s="349">
        <f t="shared" ca="1" si="134"/>
        <v>0</v>
      </c>
      <c r="LL23" s="349">
        <f t="shared" ca="1" si="152"/>
        <v>3029376</v>
      </c>
      <c r="LM23" s="349">
        <f t="shared" si="135"/>
        <v>140</v>
      </c>
      <c r="LN23" s="349">
        <f t="shared" ca="1" si="136"/>
        <v>144200</v>
      </c>
      <c r="LO23" s="349">
        <f t="shared" si="137"/>
        <v>32</v>
      </c>
      <c r="LP23" s="349">
        <f t="shared" ca="1" si="138"/>
        <v>2368</v>
      </c>
      <c r="LQ23" s="349">
        <f t="shared" ca="1" si="153"/>
        <v>146568</v>
      </c>
      <c r="LR23" s="349">
        <f t="shared" si="139"/>
        <v>8</v>
      </c>
      <c r="LS23" s="349">
        <f t="shared" ca="1" si="140"/>
        <v>17176.8</v>
      </c>
      <c r="LT23" s="349">
        <f t="shared" si="141"/>
        <v>24</v>
      </c>
      <c r="LU23" s="349">
        <f t="shared" ca="1" si="142"/>
        <v>71212.319999999992</v>
      </c>
      <c r="LV23" s="349">
        <f t="shared" si="143"/>
        <v>0</v>
      </c>
      <c r="LW23" s="349">
        <f t="shared" ca="1" si="144"/>
        <v>0</v>
      </c>
      <c r="LX23" s="349">
        <v>579</v>
      </c>
      <c r="LY23" s="349">
        <f t="shared" ca="1" si="145"/>
        <v>1243170.8999999999</v>
      </c>
      <c r="LZ23" s="349">
        <v>795</v>
      </c>
      <c r="MA23" s="349">
        <f t="shared" ca="1" si="146"/>
        <v>2358908.1</v>
      </c>
      <c r="MB23" s="349">
        <v>146</v>
      </c>
      <c r="MC23" s="349">
        <f t="shared" ca="1" si="147"/>
        <v>505130.80000000005</v>
      </c>
      <c r="MD23" s="349">
        <f t="shared" ca="1" si="154"/>
        <v>4195598.92</v>
      </c>
      <c r="ME23" s="349"/>
      <c r="MF23" s="353">
        <f t="shared" ca="1" si="155"/>
        <v>199313199.91999999</v>
      </c>
      <c r="MI23" s="354"/>
      <c r="MK23" s="354"/>
    </row>
    <row r="24" spans="1:349">
      <c r="A24" s="339" t="s">
        <v>211</v>
      </c>
      <c r="B24" s="340" t="s">
        <v>212</v>
      </c>
      <c r="C24" s="349">
        <v>0</v>
      </c>
      <c r="D24" s="349">
        <f ca="1">OFFSET(D24,0,-1) * OFFSET(D24,10 - ROW(D24),0)</f>
        <v>0</v>
      </c>
      <c r="E24" s="349">
        <v>0</v>
      </c>
      <c r="F24" s="349">
        <f ca="1">OFFSET(F24,0,-1) * OFFSET(F24,10 - ROW(F24),0)</f>
        <v>0</v>
      </c>
      <c r="G24" s="349">
        <v>22.333333333333332</v>
      </c>
      <c r="H24" s="349">
        <f ca="1">OFFSET(H24,0,-1) * OFFSET(H24,10 - ROW(H24),0)</f>
        <v>31518207</v>
      </c>
      <c r="I24" s="349">
        <v>0</v>
      </c>
      <c r="J24" s="349">
        <f ca="1">OFFSET(J24,0,-1) * OFFSET(J24,10 - ROW(J24),0)</f>
        <v>0</v>
      </c>
      <c r="K24" s="349">
        <v>0</v>
      </c>
      <c r="L24" s="349">
        <f ca="1">OFFSET(L24,0,-1) * OFFSET(L24,10 - ROW(L24),0)</f>
        <v>0</v>
      </c>
      <c r="M24" s="349">
        <v>29</v>
      </c>
      <c r="N24" s="349">
        <f ca="1">OFFSET(N24,0,-1) * OFFSET(N24,10 - ROW(N24),0)</f>
        <v>51365467</v>
      </c>
      <c r="O24" s="349">
        <v>0</v>
      </c>
      <c r="P24" s="349">
        <f ca="1">OFFSET(P24,0,-1) * OFFSET(P24,10 - ROW(P24),0)</f>
        <v>0</v>
      </c>
      <c r="Q24" s="349">
        <v>0</v>
      </c>
      <c r="R24" s="349">
        <f ca="1">OFFSET(R24,0,-1) * OFFSET(R24,10 - ROW(R24),0)</f>
        <v>0</v>
      </c>
      <c r="S24" s="349">
        <v>8.6666666666666661</v>
      </c>
      <c r="T24" s="349">
        <f ca="1">OFFSET(T24,0,-1) * OFFSET(T24,10 - ROW(T24),0)</f>
        <v>16411277.999999998</v>
      </c>
      <c r="U24" s="349">
        <v>0</v>
      </c>
      <c r="V24" s="349">
        <f ca="1">OFFSET(V24,0,-1) * OFFSET(V24,10 - ROW(V24),0)</f>
        <v>0</v>
      </c>
      <c r="W24" s="349">
        <v>0</v>
      </c>
      <c r="X24" s="349">
        <f ca="1">OFFSET(X24,0,-1) * OFFSET(X24,10 - ROW(X24),0)</f>
        <v>0</v>
      </c>
      <c r="Y24" s="349">
        <v>0</v>
      </c>
      <c r="Z24" s="349">
        <f ca="1">OFFSET(Z24,0,-1) * OFFSET(Z24,10 - ROW(Z24),0)</f>
        <v>0</v>
      </c>
      <c r="AA24" s="349">
        <v>0</v>
      </c>
      <c r="AB24" s="349">
        <f ca="1">OFFSET(AB24,0,-1) * OFFSET(AB24,10 - ROW(AB24),0)</f>
        <v>0</v>
      </c>
      <c r="AC24" s="349">
        <v>8</v>
      </c>
      <c r="AD24" s="349">
        <f ca="1">OFFSET(AD24,0,-1) * OFFSET(AD24,10 - ROW(AD24),0)</f>
        <v>3839576</v>
      </c>
      <c r="AE24" s="349">
        <v>0</v>
      </c>
      <c r="AF24" s="349">
        <f ca="1">OFFSET(AF24,0,-1) * OFFSET(AF24,10 - ROW(AF24),0)</f>
        <v>0</v>
      </c>
      <c r="AG24" s="349">
        <v>0</v>
      </c>
      <c r="AH24" s="349">
        <f ca="1">OFFSET(AH24,0,-1) * OFFSET(AH24,10 - ROW(AH24),0)</f>
        <v>0</v>
      </c>
      <c r="AI24" s="349">
        <v>0</v>
      </c>
      <c r="AJ24" s="349">
        <f ca="1">OFFSET(AJ24,0,-1) * OFFSET(AJ24,10 - ROW(AJ24),0)</f>
        <v>0</v>
      </c>
      <c r="AK24" s="349">
        <v>1</v>
      </c>
      <c r="AL24" s="349">
        <f ca="1">OFFSET(AL24,0,-1) * OFFSET(AL24,10 - ROW(AL24),0)</f>
        <v>40028</v>
      </c>
      <c r="AM24" s="349">
        <v>0</v>
      </c>
      <c r="AN24" s="349">
        <f ca="1">OFFSET(AN24,0,-1) * OFFSET(AN24,10 - ROW(AN24),0)</f>
        <v>0</v>
      </c>
      <c r="AO24" s="349">
        <v>0</v>
      </c>
      <c r="AP24" s="349">
        <f ca="1">OFFSET(AP24,0,-1) * OFFSET(AP24,10 - ROW(AP24),0)</f>
        <v>0</v>
      </c>
      <c r="AQ24" s="349">
        <v>2</v>
      </c>
      <c r="AR24" s="349">
        <f ca="1">OFFSET(AR24,0,-1) * OFFSET(AR24,10 - ROW(AR24),0)</f>
        <v>326556</v>
      </c>
      <c r="AS24" s="349">
        <v>0</v>
      </c>
      <c r="AT24" s="349">
        <f ca="1">OFFSET(AT24,0,-1) * OFFSET(AT24,10 - ROW(AT24),0)</f>
        <v>0</v>
      </c>
      <c r="AU24" s="349">
        <v>0</v>
      </c>
      <c r="AV24" s="349">
        <f ca="1">OFFSET(AV24,0,-1) * OFFSET(AV24,10 - ROW(AV24),0)</f>
        <v>0</v>
      </c>
      <c r="AW24" s="349">
        <v>1</v>
      </c>
      <c r="AX24" s="349">
        <f ca="1">OFFSET(AX24,0,-1) * OFFSET(AX24,10 - ROW(AX24),0)</f>
        <v>326268</v>
      </c>
      <c r="AY24" s="349">
        <f t="shared" ca="1" si="17"/>
        <v>103827380</v>
      </c>
      <c r="AZ24" s="349">
        <v>0</v>
      </c>
      <c r="BA24" s="349">
        <f ca="1">OFFSET(BA24,0,-1) * OFFSET(BA24,10 - ROW(BA24),0)</f>
        <v>0</v>
      </c>
      <c r="BB24" s="349">
        <v>0</v>
      </c>
      <c r="BC24" s="349">
        <f ca="1">OFFSET(BC24,0,-1) * OFFSET(BC24,10 - ROW(BC24),0)</f>
        <v>0</v>
      </c>
      <c r="BD24" s="349">
        <v>0</v>
      </c>
      <c r="BE24" s="349">
        <f ca="1">OFFSET(BE24,0,-1) * OFFSET(BE24,10 - ROW(BE24),0)</f>
        <v>0</v>
      </c>
      <c r="BF24" s="349">
        <v>0</v>
      </c>
      <c r="BG24" s="349">
        <f ca="1">OFFSET(BG24,0,-1) * OFFSET(BG24,10 - ROW(BG24),0)</f>
        <v>0</v>
      </c>
      <c r="BH24" s="349">
        <v>0</v>
      </c>
      <c r="BI24" s="349">
        <f ca="1">OFFSET(BI24,0,-1) * OFFSET(BI24,10 - ROW(BI24),0)</f>
        <v>0</v>
      </c>
      <c r="BJ24" s="349">
        <v>2.3333333333333335</v>
      </c>
      <c r="BK24" s="349">
        <f ca="1">OFFSET(BK24,0,-1) * OFFSET(BK24,10 - ROW(BK24),0)</f>
        <v>4967424</v>
      </c>
      <c r="BL24" s="349">
        <v>0</v>
      </c>
      <c r="BM24" s="349">
        <f ca="1">OFFSET(BM24,0,-1) * OFFSET(BM24,10 - ROW(BM24),0)</f>
        <v>0</v>
      </c>
      <c r="BN24" s="349">
        <v>0</v>
      </c>
      <c r="BO24" s="349">
        <f ca="1">OFFSET(BO24,0,-1) * OFFSET(BO24,10 - ROW(BO24),0)</f>
        <v>0</v>
      </c>
      <c r="BP24" s="349">
        <v>0</v>
      </c>
      <c r="BQ24" s="349">
        <f ca="1">OFFSET(BQ24,0,-1) * OFFSET(BQ24,10 - ROW(BQ24),0)</f>
        <v>0</v>
      </c>
      <c r="BR24" s="349">
        <v>0</v>
      </c>
      <c r="BS24" s="349">
        <f ca="1">OFFSET(BS24,0,-1) * OFFSET(BS24,10 - ROW(BS24),0)</f>
        <v>0</v>
      </c>
      <c r="BT24" s="349">
        <v>0</v>
      </c>
      <c r="BU24" s="349">
        <v>0</v>
      </c>
      <c r="BV24" s="349">
        <v>0</v>
      </c>
      <c r="BW24" s="349">
        <f ca="1">OFFSET(BW24,0,-1) * OFFSET(BW24,10 - ROW(BW24),0)</f>
        <v>0</v>
      </c>
      <c r="BX24" s="349">
        <v>0</v>
      </c>
      <c r="BY24" s="349">
        <f ca="1">OFFSET(BY24,0,-1) * OFFSET(BY24,10 - ROW(BY24),0)</f>
        <v>0</v>
      </c>
      <c r="BZ24" s="349">
        <v>0</v>
      </c>
      <c r="CA24" s="349">
        <f ca="1">OFFSET(CA24,0,-1) * OFFSET(CA24,10 - ROW(CA24),0)</f>
        <v>0</v>
      </c>
      <c r="CB24" s="349">
        <v>0</v>
      </c>
      <c r="CC24" s="349">
        <f ca="1">OFFSET(CC24,0,-1) * OFFSET(CC24,10 - ROW(CC24),0)</f>
        <v>0</v>
      </c>
      <c r="CD24" s="349">
        <v>0</v>
      </c>
      <c r="CE24" s="349">
        <v>0</v>
      </c>
      <c r="CF24" s="349">
        <v>0</v>
      </c>
      <c r="CG24" s="349">
        <v>0</v>
      </c>
      <c r="CH24" s="349">
        <v>0</v>
      </c>
      <c r="CI24" s="349">
        <f ca="1">OFFSET(CI24,0,-1) * OFFSET(CI24,10 - ROW(CI24),0)</f>
        <v>0</v>
      </c>
      <c r="CJ24" s="349">
        <v>0</v>
      </c>
      <c r="CK24" s="349">
        <v>0</v>
      </c>
      <c r="CL24" s="349">
        <v>0</v>
      </c>
      <c r="CM24" s="349">
        <f ca="1">OFFSET(CM24,0,-1) * OFFSET(CM24,10 - ROW(CM24),0)</f>
        <v>0</v>
      </c>
      <c r="CN24" s="349">
        <v>0</v>
      </c>
      <c r="CO24" s="349">
        <f ca="1">OFFSET(CO24,0,-1) * OFFSET(CO24,10 - ROW(CO24),0)</f>
        <v>0</v>
      </c>
      <c r="CP24" s="349">
        <v>0</v>
      </c>
      <c r="CQ24" s="349">
        <f ca="1">OFFSET(CQ24,0,-1) * OFFSET(CQ24,10 - ROW(CQ24),0)</f>
        <v>0</v>
      </c>
      <c r="CR24" s="349">
        <v>0</v>
      </c>
      <c r="CS24" s="349">
        <f ca="1">OFFSET(CS24,0,-1) * OFFSET(CS24,10 - ROW(CS24),0)</f>
        <v>0</v>
      </c>
      <c r="CT24" s="349">
        <v>0</v>
      </c>
      <c r="CU24" s="349">
        <f ca="1">OFFSET(CU24,0,-1) * OFFSET(CU24,10 - ROW(CU24),0)</f>
        <v>0</v>
      </c>
      <c r="CV24" s="349">
        <v>0</v>
      </c>
      <c r="CW24" s="349">
        <f ca="1">OFFSET(CW24,0,-1) * OFFSET(CW24,10 - ROW(CW24),0)</f>
        <v>0</v>
      </c>
      <c r="CX24" s="349">
        <v>0</v>
      </c>
      <c r="CY24" s="349">
        <f ca="1">OFFSET(CY24,0,-1) * OFFSET(CY24,10 - ROW(CY24),0)</f>
        <v>0</v>
      </c>
      <c r="CZ24" s="349">
        <f t="shared" ca="1" si="29"/>
        <v>4967424</v>
      </c>
      <c r="DA24" s="350">
        <v>0</v>
      </c>
      <c r="DB24" s="349">
        <f ca="1">OFFSET(DB24,0,-1) * OFFSET(DB24,10 - ROW(DB24),0)</f>
        <v>0</v>
      </c>
      <c r="DC24" s="351">
        <v>0</v>
      </c>
      <c r="DD24" s="351">
        <v>0</v>
      </c>
      <c r="DE24" s="350">
        <v>0</v>
      </c>
      <c r="DF24" s="351">
        <v>0</v>
      </c>
      <c r="DG24" s="350">
        <v>0</v>
      </c>
      <c r="DH24" s="349">
        <f ca="1">OFFSET(DH24,0,-1) * OFFSET(DH24,10 - ROW(DH24),0)</f>
        <v>0</v>
      </c>
      <c r="DI24" s="351">
        <v>0</v>
      </c>
      <c r="DJ24" s="349">
        <f ca="1">OFFSET(DJ24,0,-1) * OFFSET(DJ24,10 - ROW(DJ24),0)</f>
        <v>0</v>
      </c>
      <c r="DK24" s="350">
        <v>0</v>
      </c>
      <c r="DL24" s="351">
        <v>0</v>
      </c>
      <c r="DM24" s="350">
        <v>0</v>
      </c>
      <c r="DN24" s="351">
        <v>0</v>
      </c>
      <c r="DO24" s="351">
        <v>0</v>
      </c>
      <c r="DP24" s="351">
        <v>0</v>
      </c>
      <c r="DQ24" s="350">
        <v>0</v>
      </c>
      <c r="DR24" s="352">
        <v>0</v>
      </c>
      <c r="DS24" s="350">
        <v>0</v>
      </c>
      <c r="DT24" s="349">
        <f ca="1">OFFSET(DT24,0,-1) * OFFSET(DT24,10 - ROW(DT24),0)</f>
        <v>0</v>
      </c>
      <c r="DU24" s="351">
        <v>0</v>
      </c>
      <c r="DV24" s="351">
        <v>0</v>
      </c>
      <c r="DW24" s="350">
        <v>0</v>
      </c>
      <c r="DX24" s="351">
        <v>0</v>
      </c>
      <c r="DY24" s="350">
        <v>0</v>
      </c>
      <c r="DZ24" s="349">
        <f ca="1">OFFSET(DZ24,0,-1) * OFFSET(DZ24,10 - ROW(DZ24),0)</f>
        <v>0</v>
      </c>
      <c r="EA24" s="351">
        <v>0</v>
      </c>
      <c r="EB24" s="351">
        <v>0</v>
      </c>
      <c r="EC24" s="350">
        <v>0</v>
      </c>
      <c r="ED24" s="349">
        <f ca="1">OFFSET(ED24,0,-1) * OFFSET(ED24,10 - ROW(ED24),0)</f>
        <v>0</v>
      </c>
      <c r="EE24" s="349">
        <f t="shared" ca="1" si="30"/>
        <v>0</v>
      </c>
      <c r="EF24" s="349">
        <v>0</v>
      </c>
      <c r="EG24" s="349">
        <f ca="1">OFFSET(EG24,0,-1) * OFFSET(EG24,10 - ROW(EG24),0)</f>
        <v>0</v>
      </c>
      <c r="EH24" s="349">
        <v>0</v>
      </c>
      <c r="EI24" s="349">
        <v>0</v>
      </c>
      <c r="EJ24" s="349">
        <v>0</v>
      </c>
      <c r="EK24" s="349">
        <v>0</v>
      </c>
      <c r="EL24" s="349">
        <v>0</v>
      </c>
      <c r="EM24" s="349">
        <f ca="1">OFFSET(EM24,0,-1) * OFFSET(EM24,10 - ROW(EM24),0)</f>
        <v>0</v>
      </c>
      <c r="EN24" s="349">
        <v>0</v>
      </c>
      <c r="EO24" s="349">
        <v>0</v>
      </c>
      <c r="EP24" s="349">
        <v>0</v>
      </c>
      <c r="EQ24" s="349">
        <v>0</v>
      </c>
      <c r="ER24" s="349">
        <v>0</v>
      </c>
      <c r="ES24" s="349">
        <v>0</v>
      </c>
      <c r="ET24" s="349">
        <v>0</v>
      </c>
      <c r="EU24" s="349">
        <v>0</v>
      </c>
      <c r="EV24" s="349">
        <v>0</v>
      </c>
      <c r="EW24" s="349">
        <v>0</v>
      </c>
      <c r="EX24" s="349">
        <v>0</v>
      </c>
      <c r="EY24" s="349">
        <f ca="1">OFFSET(EY24,0,-1) * OFFSET(EY24,10 - ROW(EY24),0)</f>
        <v>0</v>
      </c>
      <c r="EZ24" s="349">
        <v>0</v>
      </c>
      <c r="FA24" s="349">
        <v>0</v>
      </c>
      <c r="FB24" s="349">
        <v>0</v>
      </c>
      <c r="FC24" s="349">
        <v>0</v>
      </c>
      <c r="FD24" s="349"/>
      <c r="FE24" s="349">
        <f ca="1">OFFSET(FE24,0,-1) * OFFSET(FE24,10 - ROW(FE24),0)</f>
        <v>0</v>
      </c>
      <c r="FF24" s="349"/>
      <c r="FG24" s="349">
        <f ca="1">OFFSET(FG24,0,-1) * OFFSET(FG24,10 - ROW(FG24),0)</f>
        <v>0</v>
      </c>
      <c r="FH24" s="349"/>
      <c r="FI24" s="349">
        <f ca="1">OFFSET(FI24,0,-1) * OFFSET(FI24,10 - ROW(FI24),0)</f>
        <v>0</v>
      </c>
      <c r="FJ24" s="349">
        <f t="shared" ca="1" si="31"/>
        <v>0</v>
      </c>
      <c r="FK24" s="349">
        <v>0</v>
      </c>
      <c r="FL24" s="349">
        <f ca="1">OFFSET(FL24,0,-1) * OFFSET(FL24,10 - ROW(FL24),0)</f>
        <v>0</v>
      </c>
      <c r="FM24" s="349">
        <v>0</v>
      </c>
      <c r="FN24" s="349">
        <f ca="1">OFFSET(FN24,0,-1) * OFFSET(FN24,10 - ROW(FN24),0)</f>
        <v>0</v>
      </c>
      <c r="FO24" s="349">
        <v>1.8333333333333333</v>
      </c>
      <c r="FP24" s="349">
        <f ca="1">OFFSET(FP24,0,-1) * OFFSET(FP24,10 - ROW(FP24),0)</f>
        <v>3310195.1666666665</v>
      </c>
      <c r="FQ24" s="349">
        <v>0</v>
      </c>
      <c r="FR24" s="349">
        <f ca="1">OFFSET(FR24,0,-1) * OFFSET(FR24,10 - ROW(FR24),0)</f>
        <v>0</v>
      </c>
      <c r="FS24" s="349">
        <v>0</v>
      </c>
      <c r="FT24" s="349">
        <f ca="1">OFFSET(FT24,0,-1) * OFFSET(FT24,10 - ROW(FT24),0)</f>
        <v>0</v>
      </c>
      <c r="FU24" s="349">
        <v>3.3966666666666669</v>
      </c>
      <c r="FV24" s="349">
        <f ca="1">OFFSET(FV24,0,-1) * OFFSET(FV24,10 - ROW(FV24),0)</f>
        <v>7600085.8233333342</v>
      </c>
      <c r="FW24" s="349">
        <v>0</v>
      </c>
      <c r="FX24" s="349">
        <f ca="1">OFFSET(FX24,0,-1) * OFFSET(FX24,10 - ROW(FX24),0)</f>
        <v>0</v>
      </c>
      <c r="FY24" s="349">
        <v>0</v>
      </c>
      <c r="FZ24" s="349">
        <v>0</v>
      </c>
      <c r="GA24" s="349">
        <v>8.1000000000000003E-2</v>
      </c>
      <c r="GB24" s="349">
        <f ca="1">OFFSET(GB24,0,-1) * OFFSET(GB24,10 - ROW(GB24),0)</f>
        <v>193134.53700000001</v>
      </c>
      <c r="GC24" s="349">
        <v>0</v>
      </c>
      <c r="GD24" s="349">
        <f ca="1">OFFSET(GD24,0,-1) * OFFSET(GD24,10 - ROW(GD24),0)</f>
        <v>0</v>
      </c>
      <c r="GE24" s="349">
        <v>0</v>
      </c>
      <c r="GF24" s="349">
        <v>0</v>
      </c>
      <c r="GG24" s="349"/>
      <c r="GH24" s="349">
        <f ca="1">OFFSET(GH24,0,-1) * OFFSET(GH24,10 - ROW(GH24),0)</f>
        <v>0</v>
      </c>
      <c r="GI24" s="349">
        <v>0</v>
      </c>
      <c r="GJ24" s="349">
        <f ca="1">OFFSET(GJ24,0,-1) * OFFSET(GJ24,10 - ROW(GJ24),0)</f>
        <v>0</v>
      </c>
      <c r="GK24" s="349">
        <v>0</v>
      </c>
      <c r="GL24" s="349">
        <v>0</v>
      </c>
      <c r="GM24" s="349">
        <v>0</v>
      </c>
      <c r="GN24" s="349">
        <f ca="1">OFFSET(GN24,0,-1) * OFFSET(GN24,10 - ROW(GN24),0)</f>
        <v>0</v>
      </c>
      <c r="GO24" s="349">
        <f t="shared" ca="1" si="18"/>
        <v>11103415.527000001</v>
      </c>
      <c r="GP24" s="349">
        <f t="shared" ca="1" si="19"/>
        <v>11103415.527000001</v>
      </c>
      <c r="GQ24" s="349">
        <v>0</v>
      </c>
      <c r="GR24" s="349">
        <f ca="1">OFFSET(GR24,0,-1) * OFFSET(GR24,10 - ROW(GR24),0)</f>
        <v>0</v>
      </c>
      <c r="GS24" s="349">
        <v>0</v>
      </c>
      <c r="GT24" s="349">
        <f ca="1">OFFSET(GT24,0,-1) * OFFSET(GT24,10 - ROW(GT24),0)</f>
        <v>0</v>
      </c>
      <c r="GU24" s="349">
        <v>0</v>
      </c>
      <c r="GV24" s="349">
        <f ca="1">OFFSET(GV24,0,-1) * OFFSET(GV24,10 - ROW(GV24),0)</f>
        <v>0</v>
      </c>
      <c r="GW24" s="349">
        <f t="shared" ca="1" si="20"/>
        <v>0</v>
      </c>
      <c r="GX24" s="350">
        <v>0</v>
      </c>
      <c r="GY24" s="349">
        <f ca="1">OFFSET(GY24,0,-1) * OFFSET(GY24,10 - ROW(GY24),0)</f>
        <v>0</v>
      </c>
      <c r="GZ24" s="349">
        <v>0</v>
      </c>
      <c r="HA24" s="349">
        <f ca="1">OFFSET(HA24,0,-1) * OFFSET(HA24,10 - ROW(HA24),0)</f>
        <v>0</v>
      </c>
      <c r="HB24" s="349">
        <v>0</v>
      </c>
      <c r="HC24" s="349">
        <f ca="1">OFFSET(HC24,0,-1) * OFFSET(HC24,10 - ROW(HC24),0)</f>
        <v>0</v>
      </c>
      <c r="HD24" s="349">
        <v>0</v>
      </c>
      <c r="HE24" s="349">
        <f ca="1">OFFSET(HE24,0,-1) * OFFSET(HE24,10 - ROW(HE24),0)</f>
        <v>0</v>
      </c>
      <c r="HF24" s="349">
        <v>0</v>
      </c>
      <c r="HG24" s="349">
        <f ca="1">OFFSET(HG24,0,-1) * OFFSET(HG24,10 - ROW(HG24),0)</f>
        <v>0</v>
      </c>
      <c r="HH24" s="349">
        <v>0</v>
      </c>
      <c r="HI24" s="349">
        <f ca="1">OFFSET(HI24,0,-1) * OFFSET(HI24,10 - ROW(HI24),0)</f>
        <v>0</v>
      </c>
      <c r="HJ24" s="349">
        <v>0</v>
      </c>
      <c r="HK24" s="349">
        <f ca="1">OFFSET(HK24,0,-1) * OFFSET(HK24,10 - ROW(HK24),0)</f>
        <v>0</v>
      </c>
      <c r="HL24" s="349">
        <v>0</v>
      </c>
      <c r="HM24" s="349">
        <f ca="1">OFFSET(HM24,0,-1) * OFFSET(HM24,10 - ROW(HM24),0)</f>
        <v>0</v>
      </c>
      <c r="HN24" s="349">
        <v>0</v>
      </c>
      <c r="HO24" s="349">
        <f ca="1">OFFSET(HO24,0,-1) * OFFSET(HO24,10 - ROW(HO24),0)</f>
        <v>0</v>
      </c>
      <c r="HP24" s="349">
        <f t="shared" ca="1" si="32"/>
        <v>0</v>
      </c>
      <c r="HQ24" s="349">
        <v>0</v>
      </c>
      <c r="HR24" s="349">
        <f ca="1">OFFSET(HR24,0,-1) * OFFSET(HR24,10 - ROW(HR24),0)</f>
        <v>0</v>
      </c>
      <c r="HS24" s="349">
        <v>0</v>
      </c>
      <c r="HT24" s="349">
        <v>0</v>
      </c>
      <c r="HU24" s="349">
        <v>0</v>
      </c>
      <c r="HV24" s="349">
        <f ca="1">OFFSET(HV24,0,-1) * OFFSET(HV24,10 - ROW(HV24),0)</f>
        <v>0</v>
      </c>
      <c r="HW24" s="349">
        <v>0</v>
      </c>
      <c r="HX24" s="349">
        <f ca="1">OFFSET(HX24,0,-1) * OFFSET(HX24,10 - ROW(HX24),0)</f>
        <v>0</v>
      </c>
      <c r="HY24" s="349">
        <v>0</v>
      </c>
      <c r="HZ24" s="349">
        <v>0</v>
      </c>
      <c r="IA24" s="349">
        <v>0</v>
      </c>
      <c r="IB24" s="349">
        <f ca="1">OFFSET(IB24,0,-1) * OFFSET(IB24,10 - ROW(IB24),0)</f>
        <v>0</v>
      </c>
      <c r="IC24" s="349">
        <v>0</v>
      </c>
      <c r="ID24" s="349">
        <f ca="1">OFFSET(ID24,0,-1) * OFFSET(ID24,10 - ROW(ID24),0)</f>
        <v>0</v>
      </c>
      <c r="IE24" s="349">
        <v>0</v>
      </c>
      <c r="IF24" s="349">
        <v>0</v>
      </c>
      <c r="IG24" s="349"/>
      <c r="IH24" s="349">
        <f ca="1">OFFSET(IH24,0,-1) * OFFSET(IH24,10 - ROW(IH24),0)</f>
        <v>0</v>
      </c>
      <c r="II24" s="349">
        <f t="shared" ca="1" si="21"/>
        <v>0</v>
      </c>
      <c r="IJ24" s="349">
        <f t="shared" ca="1" si="22"/>
        <v>119898219.527</v>
      </c>
      <c r="IK24" s="349">
        <v>0</v>
      </c>
      <c r="IL24" s="349">
        <f ca="1">OFFSET(IL24,0,-1) * OFFSET(IL24,10 - ROW(IL24),0)</f>
        <v>0</v>
      </c>
      <c r="IM24" s="349">
        <v>0</v>
      </c>
      <c r="IN24" s="349">
        <f ca="1">OFFSET(IN24,0,-1) * OFFSET(IN24,10 - ROW(IN24),0)</f>
        <v>0</v>
      </c>
      <c r="IO24" s="349">
        <v>0</v>
      </c>
      <c r="IP24" s="349">
        <f ca="1">OFFSET(IP24,0,-1) * OFFSET(IP24,10 - ROW(IP24),0)</f>
        <v>0</v>
      </c>
      <c r="IQ24" s="349">
        <v>0</v>
      </c>
      <c r="IR24" s="349">
        <v>0</v>
      </c>
      <c r="IS24" s="349">
        <v>0</v>
      </c>
      <c r="IT24" s="349">
        <f ca="1">OFFSET(IT24,0,-1) * OFFSET(IT24,10 - ROW(IT24),0)</f>
        <v>0</v>
      </c>
      <c r="IU24" s="349">
        <v>0</v>
      </c>
      <c r="IV24" s="349">
        <f ca="1">OFFSET(IV24,0,-1) * OFFSET(IV24,10 - ROW(IV24),0)</f>
        <v>0</v>
      </c>
      <c r="IW24" s="349">
        <v>0</v>
      </c>
      <c r="IX24" s="349">
        <f ca="1">OFFSET(IX24,0,-1) * OFFSET(IX24,10 - ROW(IX24),0)</f>
        <v>0</v>
      </c>
      <c r="IY24" s="349">
        <v>0</v>
      </c>
      <c r="IZ24" s="349">
        <f ca="1">OFFSET(IZ24,0,-1) * OFFSET(IZ24,10 - ROW(IZ24),0)</f>
        <v>0</v>
      </c>
      <c r="JA24" s="349">
        <v>0</v>
      </c>
      <c r="JB24" s="349">
        <f ca="1">OFFSET(JB24,0,-1) * OFFSET(JB24,10 - ROW(JB24),0)</f>
        <v>0</v>
      </c>
      <c r="JC24" s="349">
        <v>0</v>
      </c>
      <c r="JD24" s="349">
        <f ca="1">OFFSET(JD24,0,-1) * OFFSET(JD24,10 - ROW(JD24),0)</f>
        <v>0</v>
      </c>
      <c r="JE24" s="349">
        <v>0</v>
      </c>
      <c r="JF24" s="349">
        <f ca="1">OFFSET(JF24,0,-1) * OFFSET(JF24,10 - ROW(JF24),0)</f>
        <v>0</v>
      </c>
      <c r="JG24" s="349">
        <v>0</v>
      </c>
      <c r="JH24" s="349">
        <f ca="1">OFFSET(JH24,0,-1) * OFFSET(JH24,10 - ROW(JH24),0)</f>
        <v>0</v>
      </c>
      <c r="JI24" s="349">
        <v>0</v>
      </c>
      <c r="JJ24" s="349">
        <f ca="1">OFFSET(JJ24,0,-1) * OFFSET(JJ24,10 - ROW(JJ24),0)</f>
        <v>0</v>
      </c>
      <c r="JK24" s="349">
        <v>0</v>
      </c>
      <c r="JL24" s="349">
        <f ca="1">OFFSET(JL24,0,-1) * OFFSET(JL24,10 - ROW(JL24),0)</f>
        <v>0</v>
      </c>
      <c r="JM24" s="349">
        <v>0</v>
      </c>
      <c r="JN24" s="349">
        <f ca="1">OFFSET(JN24,0,-1) * OFFSET(JN24,10 - ROW(JN24),0)</f>
        <v>0</v>
      </c>
      <c r="JO24" s="349">
        <v>0</v>
      </c>
      <c r="JP24" s="349">
        <f ca="1">OFFSET(JP24,0,-1) * OFFSET(JP24,10 - ROW(JP24),0)</f>
        <v>0</v>
      </c>
      <c r="JQ24" s="349"/>
      <c r="JR24" s="349">
        <f ca="1">OFFSET(JR24,0,-1) * OFFSET(JR24,10 - ROW(JR24),0)</f>
        <v>0</v>
      </c>
      <c r="JS24" s="349">
        <v>0</v>
      </c>
      <c r="JT24" s="349">
        <f ca="1">OFFSET(JT24,0,-1) * OFFSET(JT24,10 - ROW(JT24),0)</f>
        <v>0</v>
      </c>
      <c r="JU24" s="340">
        <f t="shared" ca="1" si="149"/>
        <v>0</v>
      </c>
      <c r="JV24" s="349">
        <v>0</v>
      </c>
      <c r="JW24" s="349">
        <f ca="1">OFFSET(JW24,0,-1) * OFFSET(JW24,10 - ROW(JW24),0)</f>
        <v>0</v>
      </c>
      <c r="JX24" s="349">
        <v>0</v>
      </c>
      <c r="JY24" s="349">
        <f ca="1">OFFSET(JY24,0,-1) * OFFSET(JY24,10 - ROW(JY24),0)</f>
        <v>0</v>
      </c>
      <c r="JZ24" s="349">
        <v>0</v>
      </c>
      <c r="KA24" s="349">
        <f ca="1">OFFSET(KA24,0,-1) * OFFSET(KA24,10 - ROW(KA24),0)</f>
        <v>0</v>
      </c>
      <c r="KB24" s="349">
        <v>0</v>
      </c>
      <c r="KC24" s="349">
        <f ca="1">OFFSET(KC24,0,-1) * OFFSET(KC24,10 - ROW(KC24),0)</f>
        <v>0</v>
      </c>
      <c r="KD24" s="349">
        <v>0</v>
      </c>
      <c r="KE24" s="349">
        <f ca="1">OFFSET(KE24,0,-1) * OFFSET(KE24,10 - ROW(KE24),0)</f>
        <v>0</v>
      </c>
      <c r="KF24" s="349">
        <v>0</v>
      </c>
      <c r="KG24" s="349">
        <f ca="1">OFFSET(KG24,0,-1) * OFFSET(KG24,10 - ROW(KG24),0)</f>
        <v>0</v>
      </c>
      <c r="KH24" s="349">
        <v>0</v>
      </c>
      <c r="KI24" s="349">
        <f ca="1">OFFSET(KI24,0,-1) * OFFSET(KI24,10 - ROW(KI24),0)</f>
        <v>0</v>
      </c>
      <c r="KJ24" s="349">
        <v>0</v>
      </c>
      <c r="KK24" s="349">
        <f ca="1">OFFSET(KK24,0,-1) * OFFSET(KK24,10 - ROW(KK24),0)</f>
        <v>0</v>
      </c>
      <c r="KL24" s="349">
        <f t="shared" ca="1" si="150"/>
        <v>0</v>
      </c>
      <c r="KM24" s="349">
        <v>0</v>
      </c>
      <c r="KN24" s="349">
        <f ca="1">OFFSET(KN24,0,-1) * OFFSET(KN24,10 - ROW(KN24),0)</f>
        <v>0</v>
      </c>
      <c r="KO24" s="349">
        <v>0</v>
      </c>
      <c r="KP24" s="349">
        <f ca="1">OFFSET(KP24,0,-1) * OFFSET(KP24,10 - ROW(KP24),0)</f>
        <v>0</v>
      </c>
      <c r="KQ24" s="349">
        <v>0</v>
      </c>
      <c r="KR24" s="349">
        <f ca="1">OFFSET(KR24,0,-1) * OFFSET(KR24,10 - ROW(KR24),0)</f>
        <v>0</v>
      </c>
      <c r="KS24" s="349">
        <v>0</v>
      </c>
      <c r="KT24" s="349">
        <f ca="1">OFFSET(KT24,0,-1) * OFFSET(KT24,10 - ROW(KT24),0)</f>
        <v>0</v>
      </c>
      <c r="KU24" s="349">
        <v>0</v>
      </c>
      <c r="KV24" s="349">
        <f ca="1">OFFSET(KV24,0,-1) * OFFSET(KV24,10 - ROW(KV24),0)</f>
        <v>0</v>
      </c>
      <c r="KW24" s="349">
        <v>0</v>
      </c>
      <c r="KX24" s="349">
        <f ca="1">OFFSET(KX24,0,-1) * OFFSET(KX24,10 - ROW(KX24),0)</f>
        <v>0</v>
      </c>
      <c r="KY24" s="349">
        <v>0</v>
      </c>
      <c r="KZ24" s="349">
        <f ca="1">OFFSET(KZ24,0,-1) * OFFSET(KZ24,10 - ROW(KZ24),0)</f>
        <v>0</v>
      </c>
      <c r="LA24" s="349">
        <v>0</v>
      </c>
      <c r="LB24" s="349">
        <f ca="1">OFFSET(LB24,0,-1) * OFFSET(LB24,10 - ROW(LB24),0)</f>
        <v>0</v>
      </c>
      <c r="LC24" s="349">
        <f t="shared" ca="1" si="151"/>
        <v>0</v>
      </c>
      <c r="LD24" s="349"/>
      <c r="LE24" s="349">
        <f t="shared" ca="1" si="24"/>
        <v>119898219.527</v>
      </c>
      <c r="LF24" s="349">
        <f t="shared" si="129"/>
        <v>0</v>
      </c>
      <c r="LG24" s="349">
        <f t="shared" ca="1" si="130"/>
        <v>0</v>
      </c>
      <c r="LH24" s="349">
        <f t="shared" si="131"/>
        <v>67.644333333333321</v>
      </c>
      <c r="LI24" s="349">
        <f t="shared" ca="1" si="132"/>
        <v>1451376.8159999996</v>
      </c>
      <c r="LJ24" s="349">
        <f t="shared" si="133"/>
        <v>0</v>
      </c>
      <c r="LK24" s="349">
        <f t="shared" ca="1" si="134"/>
        <v>0</v>
      </c>
      <c r="LL24" s="349">
        <f t="shared" ca="1" si="152"/>
        <v>1451376.8159999996</v>
      </c>
      <c r="LM24" s="349">
        <f t="shared" si="135"/>
        <v>67.644333333333321</v>
      </c>
      <c r="LN24" s="349">
        <f t="shared" ca="1" si="136"/>
        <v>69673.663333333316</v>
      </c>
      <c r="LO24" s="349">
        <f t="shared" si="137"/>
        <v>0</v>
      </c>
      <c r="LP24" s="349">
        <f t="shared" ca="1" si="138"/>
        <v>0</v>
      </c>
      <c r="LQ24" s="349">
        <f t="shared" ca="1" si="153"/>
        <v>69673.663333333316</v>
      </c>
      <c r="LR24" s="349">
        <f t="shared" si="139"/>
        <v>0</v>
      </c>
      <c r="LS24" s="349">
        <f t="shared" ca="1" si="140"/>
        <v>0</v>
      </c>
      <c r="LT24" s="349">
        <f t="shared" si="141"/>
        <v>0</v>
      </c>
      <c r="LU24" s="349">
        <f t="shared" ca="1" si="142"/>
        <v>0</v>
      </c>
      <c r="LV24" s="349">
        <f t="shared" si="143"/>
        <v>0</v>
      </c>
      <c r="LW24" s="349">
        <f t="shared" ca="1" si="144"/>
        <v>0</v>
      </c>
      <c r="LX24" s="349">
        <v>238.66666666666666</v>
      </c>
      <c r="LY24" s="349">
        <f t="shared" ca="1" si="145"/>
        <v>512441.19999999995</v>
      </c>
      <c r="LZ24" s="349">
        <v>350.66666666666663</v>
      </c>
      <c r="MA24" s="349">
        <f t="shared" ca="1" si="146"/>
        <v>1040491.1199999999</v>
      </c>
      <c r="MB24" s="349">
        <v>103</v>
      </c>
      <c r="MC24" s="349">
        <f t="shared" ca="1" si="147"/>
        <v>356359.4</v>
      </c>
      <c r="MD24" s="349">
        <f t="shared" ca="1" si="154"/>
        <v>1909291.7199999997</v>
      </c>
      <c r="ME24" s="349"/>
      <c r="MF24" s="353">
        <f t="shared" ca="1" si="155"/>
        <v>123328561.72633332</v>
      </c>
      <c r="MI24" s="354"/>
      <c r="MK24" s="354"/>
    </row>
    <row r="25" spans="1:349">
      <c r="A25" s="339" t="s">
        <v>214</v>
      </c>
      <c r="B25" s="340" t="s">
        <v>215</v>
      </c>
      <c r="C25" s="349">
        <v>0</v>
      </c>
      <c r="D25" s="349">
        <f ca="1">OFFSET(D25,0,-1) * OFFSET(D25,10 - ROW(D25),0)</f>
        <v>0</v>
      </c>
      <c r="E25" s="349">
        <v>182</v>
      </c>
      <c r="F25" s="349">
        <f ca="1">OFFSET(F25,0,-1) * OFFSET(F25,10 - ROW(F25),0)</f>
        <v>8359988</v>
      </c>
      <c r="G25" s="349">
        <v>16</v>
      </c>
      <c r="H25" s="349">
        <f ca="1">OFFSET(H25,0,-1) * OFFSET(H25,10 - ROW(H25),0)</f>
        <v>22580208</v>
      </c>
      <c r="I25" s="349">
        <v>0</v>
      </c>
      <c r="J25" s="349">
        <f ca="1">OFFSET(J25,0,-1) * OFFSET(J25,10 - ROW(J25),0)</f>
        <v>0</v>
      </c>
      <c r="K25" s="349">
        <v>231</v>
      </c>
      <c r="L25" s="349">
        <f ca="1">OFFSET(L25,0,-1) * OFFSET(L25,10 - ROW(L25),0)</f>
        <v>13386450</v>
      </c>
      <c r="M25" s="349">
        <v>36</v>
      </c>
      <c r="N25" s="349">
        <f ca="1">OFFSET(N25,0,-1) * OFFSET(N25,10 - ROW(N25),0)</f>
        <v>63764028</v>
      </c>
      <c r="O25" s="349">
        <v>0</v>
      </c>
      <c r="P25" s="349">
        <f ca="1">OFFSET(P25,0,-1) * OFFSET(P25,10 - ROW(P25),0)</f>
        <v>0</v>
      </c>
      <c r="Q25" s="349">
        <v>47</v>
      </c>
      <c r="R25" s="349">
        <f ca="1">OFFSET(R25,0,-1) * OFFSET(R25,10 - ROW(R25),0)</f>
        <v>2915645</v>
      </c>
      <c r="S25" s="349">
        <v>10</v>
      </c>
      <c r="T25" s="349">
        <f ca="1">OFFSET(T25,0,-1) * OFFSET(T25,10 - ROW(T25),0)</f>
        <v>18936090</v>
      </c>
      <c r="U25" s="349">
        <v>0</v>
      </c>
      <c r="V25" s="349">
        <f ca="1">OFFSET(V25,0,-1) * OFFSET(V25,10 - ROW(V25),0)</f>
        <v>0</v>
      </c>
      <c r="W25" s="349">
        <v>0</v>
      </c>
      <c r="X25" s="349">
        <f ca="1">OFFSET(X25,0,-1) * OFFSET(X25,10 - ROW(X25),0)</f>
        <v>0</v>
      </c>
      <c r="Y25" s="349">
        <v>120</v>
      </c>
      <c r="Z25" s="349">
        <f ca="1">OFFSET(Z25,0,-1) * OFFSET(Z25,10 - ROW(Z25),0)</f>
        <v>1768800</v>
      </c>
      <c r="AA25" s="349">
        <v>0</v>
      </c>
      <c r="AB25" s="349">
        <f ca="1">OFFSET(AB25,0,-1) * OFFSET(AB25,10 - ROW(AB25),0)</f>
        <v>0</v>
      </c>
      <c r="AC25" s="349">
        <v>5</v>
      </c>
      <c r="AD25" s="349">
        <f ca="1">OFFSET(AD25,0,-1) * OFFSET(AD25,10 - ROW(AD25),0)</f>
        <v>2399735</v>
      </c>
      <c r="AE25" s="349">
        <v>1</v>
      </c>
      <c r="AF25" s="349">
        <f ca="1">OFFSET(AF25,0,-1) * OFFSET(AF25,10 - ROW(AF25),0)</f>
        <v>479947</v>
      </c>
      <c r="AG25" s="349">
        <v>0</v>
      </c>
      <c r="AH25" s="349">
        <f ca="1">OFFSET(AH25,0,-1) * OFFSET(AH25,10 - ROW(AH25),0)</f>
        <v>0</v>
      </c>
      <c r="AI25" s="349">
        <v>103</v>
      </c>
      <c r="AJ25" s="349">
        <f ca="1">OFFSET(AJ25,0,-1) * OFFSET(AJ25,10 - ROW(AJ25),0)</f>
        <v>137608</v>
      </c>
      <c r="AK25" s="349">
        <v>20</v>
      </c>
      <c r="AL25" s="349">
        <f ca="1">OFFSET(AL25,0,-1) * OFFSET(AL25,10 - ROW(AL25),0)</f>
        <v>800560</v>
      </c>
      <c r="AM25" s="349">
        <v>0</v>
      </c>
      <c r="AN25" s="349">
        <f ca="1">OFFSET(AN25,0,-1) * OFFSET(AN25,10 - ROW(AN25),0)</f>
        <v>0</v>
      </c>
      <c r="AO25" s="349">
        <v>59</v>
      </c>
      <c r="AP25" s="349">
        <f ca="1">OFFSET(AP25,0,-1) * OFFSET(AP25,10 - ROW(AP25),0)</f>
        <v>321609</v>
      </c>
      <c r="AQ25" s="349">
        <v>88</v>
      </c>
      <c r="AR25" s="349">
        <f ca="1">OFFSET(AR25,0,-1) * OFFSET(AR25,10 - ROW(AR25),0)</f>
        <v>14368464</v>
      </c>
      <c r="AS25" s="349">
        <v>0</v>
      </c>
      <c r="AT25" s="349">
        <f ca="1">OFFSET(AT25,0,-1) * OFFSET(AT25,10 - ROW(AT25),0)</f>
        <v>0</v>
      </c>
      <c r="AU25" s="349">
        <v>27</v>
      </c>
      <c r="AV25" s="349">
        <f ca="1">OFFSET(AV25,0,-1) * OFFSET(AV25,10 - ROW(AV25),0)</f>
        <v>294057</v>
      </c>
      <c r="AW25" s="349">
        <v>0</v>
      </c>
      <c r="AX25" s="349">
        <f ca="1">OFFSET(AX25,0,-1) * OFFSET(AX25,10 - ROW(AX25),0)</f>
        <v>0</v>
      </c>
      <c r="AY25" s="349">
        <f t="shared" ca="1" si="17"/>
        <v>150513189</v>
      </c>
      <c r="AZ25" s="349">
        <v>0</v>
      </c>
      <c r="BA25" s="349">
        <f ca="1">OFFSET(BA25,0,-1) * OFFSET(BA25,10 - ROW(BA25),0)</f>
        <v>0</v>
      </c>
      <c r="BB25" s="349">
        <v>0</v>
      </c>
      <c r="BC25" s="349">
        <f ca="1">OFFSET(BC25,0,-1) * OFFSET(BC25,10 - ROW(BC25),0)</f>
        <v>0</v>
      </c>
      <c r="BD25" s="349">
        <v>0</v>
      </c>
      <c r="BE25" s="349">
        <f ca="1">OFFSET(BE25,0,-1) * OFFSET(BE25,10 - ROW(BE25),0)</f>
        <v>0</v>
      </c>
      <c r="BF25" s="349">
        <v>0</v>
      </c>
      <c r="BG25" s="349">
        <f ca="1">OFFSET(BG25,0,-1) * OFFSET(BG25,10 - ROW(BG25),0)</f>
        <v>0</v>
      </c>
      <c r="BH25" s="349">
        <v>0</v>
      </c>
      <c r="BI25" s="349">
        <f ca="1">OFFSET(BI25,0,-1) * OFFSET(BI25,10 - ROW(BI25),0)</f>
        <v>0</v>
      </c>
      <c r="BJ25" s="349">
        <v>0</v>
      </c>
      <c r="BK25" s="349">
        <f ca="1">OFFSET(BK25,0,-1) * OFFSET(BK25,10 - ROW(BK25),0)</f>
        <v>0</v>
      </c>
      <c r="BL25" s="349">
        <v>0</v>
      </c>
      <c r="BM25" s="349">
        <f ca="1">OFFSET(BM25,0,-1) * OFFSET(BM25,10 - ROW(BM25),0)</f>
        <v>0</v>
      </c>
      <c r="BN25" s="349">
        <v>0</v>
      </c>
      <c r="BO25" s="349">
        <f ca="1">OFFSET(BO25,0,-1) * OFFSET(BO25,10 - ROW(BO25),0)</f>
        <v>0</v>
      </c>
      <c r="BP25" s="349">
        <v>0</v>
      </c>
      <c r="BQ25" s="349">
        <f ca="1">OFFSET(BQ25,0,-1) * OFFSET(BQ25,10 - ROW(BQ25),0)</f>
        <v>0</v>
      </c>
      <c r="BR25" s="349">
        <v>0</v>
      </c>
      <c r="BS25" s="349">
        <f ca="1">OFFSET(BS25,0,-1) * OFFSET(BS25,10 - ROW(BS25),0)</f>
        <v>0</v>
      </c>
      <c r="BT25" s="349">
        <v>0</v>
      </c>
      <c r="BU25" s="349">
        <v>0</v>
      </c>
      <c r="BV25" s="349">
        <v>0</v>
      </c>
      <c r="BW25" s="349">
        <f ca="1">OFFSET(BW25,0,-1) * OFFSET(BW25,10 - ROW(BW25),0)</f>
        <v>0</v>
      </c>
      <c r="BX25" s="349">
        <v>0</v>
      </c>
      <c r="BY25" s="349">
        <f ca="1">OFFSET(BY25,0,-1) * OFFSET(BY25,10 - ROW(BY25),0)</f>
        <v>0</v>
      </c>
      <c r="BZ25" s="349">
        <v>0</v>
      </c>
      <c r="CA25" s="349">
        <f ca="1">OFFSET(CA25,0,-1) * OFFSET(CA25,10 - ROW(CA25),0)</f>
        <v>0</v>
      </c>
      <c r="CB25" s="349">
        <v>0</v>
      </c>
      <c r="CC25" s="349">
        <f ca="1">OFFSET(CC25,0,-1) * OFFSET(CC25,10 - ROW(CC25),0)</f>
        <v>0</v>
      </c>
      <c r="CD25" s="349">
        <v>0</v>
      </c>
      <c r="CE25" s="349">
        <v>0</v>
      </c>
      <c r="CF25" s="349">
        <v>0</v>
      </c>
      <c r="CG25" s="349">
        <v>0</v>
      </c>
      <c r="CH25" s="349">
        <v>0</v>
      </c>
      <c r="CI25" s="349">
        <f ca="1">OFFSET(CI25,0,-1) * OFFSET(CI25,10 - ROW(CI25),0)</f>
        <v>0</v>
      </c>
      <c r="CJ25" s="349">
        <v>0</v>
      </c>
      <c r="CK25" s="349">
        <v>0</v>
      </c>
      <c r="CL25" s="349">
        <v>0</v>
      </c>
      <c r="CM25" s="349">
        <f ca="1">OFFSET(CM25,0,-1) * OFFSET(CM25,10 - ROW(CM25),0)</f>
        <v>0</v>
      </c>
      <c r="CN25" s="349">
        <v>0</v>
      </c>
      <c r="CO25" s="349">
        <f ca="1">OFFSET(CO25,0,-1) * OFFSET(CO25,10 - ROW(CO25),0)</f>
        <v>0</v>
      </c>
      <c r="CP25" s="349">
        <v>0</v>
      </c>
      <c r="CQ25" s="349">
        <f ca="1">OFFSET(CQ25,0,-1) * OFFSET(CQ25,10 - ROW(CQ25),0)</f>
        <v>0</v>
      </c>
      <c r="CR25" s="349">
        <v>0</v>
      </c>
      <c r="CS25" s="349">
        <f ca="1">OFFSET(CS25,0,-1) * OFFSET(CS25,10 - ROW(CS25),0)</f>
        <v>0</v>
      </c>
      <c r="CT25" s="349">
        <v>0</v>
      </c>
      <c r="CU25" s="349">
        <f ca="1">OFFSET(CU25,0,-1) * OFFSET(CU25,10 - ROW(CU25),0)</f>
        <v>0</v>
      </c>
      <c r="CV25" s="349">
        <v>0</v>
      </c>
      <c r="CW25" s="349">
        <f ca="1">OFFSET(CW25,0,-1) * OFFSET(CW25,10 - ROW(CW25),0)</f>
        <v>0</v>
      </c>
      <c r="CX25" s="349">
        <v>0</v>
      </c>
      <c r="CY25" s="349">
        <f ca="1">OFFSET(CY25,0,-1) * OFFSET(CY25,10 - ROW(CY25),0)</f>
        <v>0</v>
      </c>
      <c r="CZ25" s="349">
        <f t="shared" ca="1" si="29"/>
        <v>0</v>
      </c>
      <c r="DA25" s="350">
        <v>0</v>
      </c>
      <c r="DB25" s="349">
        <f ca="1">OFFSET(DB25,0,-1) * OFFSET(DB25,10 - ROW(DB25),0)</f>
        <v>0</v>
      </c>
      <c r="DC25" s="351">
        <v>0</v>
      </c>
      <c r="DD25" s="351">
        <v>0</v>
      </c>
      <c r="DE25" s="350">
        <v>0</v>
      </c>
      <c r="DF25" s="351">
        <v>0</v>
      </c>
      <c r="DG25" s="350">
        <v>0</v>
      </c>
      <c r="DH25" s="349">
        <f ca="1">OFFSET(DH25,0,-1) * OFFSET(DH25,10 - ROW(DH25),0)</f>
        <v>0</v>
      </c>
      <c r="DI25" s="351">
        <v>0</v>
      </c>
      <c r="DJ25" s="349">
        <f ca="1">OFFSET(DJ25,0,-1) * OFFSET(DJ25,10 - ROW(DJ25),0)</f>
        <v>0</v>
      </c>
      <c r="DK25" s="350">
        <v>0</v>
      </c>
      <c r="DL25" s="351">
        <v>0</v>
      </c>
      <c r="DM25" s="350">
        <v>0</v>
      </c>
      <c r="DN25" s="351">
        <v>0</v>
      </c>
      <c r="DO25" s="351">
        <v>0</v>
      </c>
      <c r="DP25" s="351">
        <v>0</v>
      </c>
      <c r="DQ25" s="350">
        <v>0</v>
      </c>
      <c r="DR25" s="352">
        <v>0</v>
      </c>
      <c r="DS25" s="350">
        <v>0</v>
      </c>
      <c r="DT25" s="349">
        <f ca="1">OFFSET(DT25,0,-1) * OFFSET(DT25,10 - ROW(DT25),0)</f>
        <v>0</v>
      </c>
      <c r="DU25" s="351">
        <v>0</v>
      </c>
      <c r="DV25" s="351">
        <v>0</v>
      </c>
      <c r="DW25" s="350">
        <v>0</v>
      </c>
      <c r="DX25" s="351">
        <v>0</v>
      </c>
      <c r="DY25" s="350">
        <v>0</v>
      </c>
      <c r="DZ25" s="349">
        <f ca="1">OFFSET(DZ25,0,-1) * OFFSET(DZ25,10 - ROW(DZ25),0)</f>
        <v>0</v>
      </c>
      <c r="EA25" s="351">
        <v>0</v>
      </c>
      <c r="EB25" s="351">
        <v>0</v>
      </c>
      <c r="EC25" s="350">
        <v>0</v>
      </c>
      <c r="ED25" s="349">
        <f ca="1">OFFSET(ED25,0,-1) * OFFSET(ED25,10 - ROW(ED25),0)</f>
        <v>0</v>
      </c>
      <c r="EE25" s="349">
        <f t="shared" ca="1" si="30"/>
        <v>0</v>
      </c>
      <c r="EF25" s="349">
        <v>0</v>
      </c>
      <c r="EG25" s="349">
        <f ca="1">OFFSET(EG25,0,-1) * OFFSET(EG25,10 - ROW(EG25),0)</f>
        <v>0</v>
      </c>
      <c r="EH25" s="349">
        <v>0</v>
      </c>
      <c r="EI25" s="349">
        <v>0</v>
      </c>
      <c r="EJ25" s="349">
        <v>0</v>
      </c>
      <c r="EK25" s="349">
        <v>0</v>
      </c>
      <c r="EL25" s="349">
        <v>0</v>
      </c>
      <c r="EM25" s="349">
        <f ca="1">OFFSET(EM25,0,-1) * OFFSET(EM25,10 - ROW(EM25),0)</f>
        <v>0</v>
      </c>
      <c r="EN25" s="349">
        <v>0</v>
      </c>
      <c r="EO25" s="349">
        <v>0</v>
      </c>
      <c r="EP25" s="349">
        <v>0</v>
      </c>
      <c r="EQ25" s="349">
        <v>0</v>
      </c>
      <c r="ER25" s="349">
        <v>0</v>
      </c>
      <c r="ES25" s="349">
        <v>0</v>
      </c>
      <c r="ET25" s="349">
        <v>0</v>
      </c>
      <c r="EU25" s="349">
        <v>0</v>
      </c>
      <c r="EV25" s="349">
        <v>0</v>
      </c>
      <c r="EW25" s="349">
        <v>0</v>
      </c>
      <c r="EX25" s="349">
        <v>0</v>
      </c>
      <c r="EY25" s="349">
        <f ca="1">OFFSET(EY25,0,-1) * OFFSET(EY25,10 - ROW(EY25),0)</f>
        <v>0</v>
      </c>
      <c r="EZ25" s="349">
        <v>0</v>
      </c>
      <c r="FA25" s="349">
        <v>0</v>
      </c>
      <c r="FB25" s="349">
        <v>0</v>
      </c>
      <c r="FC25" s="349">
        <v>0</v>
      </c>
      <c r="FD25" s="349"/>
      <c r="FE25" s="349">
        <f ca="1">OFFSET(FE25,0,-1) * OFFSET(FE25,10 - ROW(FE25),0)</f>
        <v>0</v>
      </c>
      <c r="FF25" s="349"/>
      <c r="FG25" s="349">
        <f ca="1">OFFSET(FG25,0,-1) * OFFSET(FG25,10 - ROW(FG25),0)</f>
        <v>0</v>
      </c>
      <c r="FH25" s="349"/>
      <c r="FI25" s="349">
        <f ca="1">OFFSET(FI25,0,-1) * OFFSET(FI25,10 - ROW(FI25),0)</f>
        <v>0</v>
      </c>
      <c r="FJ25" s="349">
        <f t="shared" ca="1" si="31"/>
        <v>0</v>
      </c>
      <c r="FK25" s="349">
        <v>0</v>
      </c>
      <c r="FL25" s="349">
        <f ca="1">OFFSET(FL25,0,-1) * OFFSET(FL25,10 - ROW(FL25),0)</f>
        <v>0</v>
      </c>
      <c r="FM25" s="349">
        <v>0</v>
      </c>
      <c r="FN25" s="349">
        <f ca="1">OFFSET(FN25,0,-1) * OFFSET(FN25,10 - ROW(FN25),0)</f>
        <v>0</v>
      </c>
      <c r="FO25" s="349">
        <v>0</v>
      </c>
      <c r="FP25" s="349">
        <f ca="1">OFFSET(FP25,0,-1) * OFFSET(FP25,10 - ROW(FP25),0)</f>
        <v>0</v>
      </c>
      <c r="FQ25" s="349">
        <v>0</v>
      </c>
      <c r="FR25" s="349">
        <f ca="1">OFFSET(FR25,0,-1) * OFFSET(FR25,10 - ROW(FR25),0)</f>
        <v>0</v>
      </c>
      <c r="FS25" s="349">
        <v>0</v>
      </c>
      <c r="FT25" s="349">
        <f ca="1">OFFSET(FT25,0,-1) * OFFSET(FT25,10 - ROW(FT25),0)</f>
        <v>0</v>
      </c>
      <c r="FU25" s="349">
        <v>0</v>
      </c>
      <c r="FV25" s="349">
        <f ca="1">OFFSET(FV25,0,-1) * OFFSET(FV25,10 - ROW(FV25),0)</f>
        <v>0</v>
      </c>
      <c r="FW25" s="349">
        <v>0</v>
      </c>
      <c r="FX25" s="349">
        <f ca="1">OFFSET(FX25,0,-1) * OFFSET(FX25,10 - ROW(FX25),0)</f>
        <v>0</v>
      </c>
      <c r="FY25" s="349">
        <v>0</v>
      </c>
      <c r="FZ25" s="349">
        <v>0</v>
      </c>
      <c r="GA25" s="349">
        <v>0</v>
      </c>
      <c r="GB25" s="349">
        <f ca="1">OFFSET(GB25,0,-1) * OFFSET(GB25,10 - ROW(GB25),0)</f>
        <v>0</v>
      </c>
      <c r="GC25" s="349">
        <v>0</v>
      </c>
      <c r="GD25" s="349">
        <f ca="1">OFFSET(GD25,0,-1) * OFFSET(GD25,10 - ROW(GD25),0)</f>
        <v>0</v>
      </c>
      <c r="GE25" s="349">
        <v>0</v>
      </c>
      <c r="GF25" s="349">
        <v>0</v>
      </c>
      <c r="GG25" s="349"/>
      <c r="GH25" s="349">
        <f ca="1">OFFSET(GH25,0,-1) * OFFSET(GH25,10 - ROW(GH25),0)</f>
        <v>0</v>
      </c>
      <c r="GI25" s="349">
        <v>0</v>
      </c>
      <c r="GJ25" s="349">
        <f ca="1">OFFSET(GJ25,0,-1) * OFFSET(GJ25,10 - ROW(GJ25),0)</f>
        <v>0</v>
      </c>
      <c r="GK25" s="349">
        <v>0</v>
      </c>
      <c r="GL25" s="349">
        <v>0</v>
      </c>
      <c r="GM25" s="349">
        <v>0</v>
      </c>
      <c r="GN25" s="349">
        <f ca="1">OFFSET(GN25,0,-1) * OFFSET(GN25,10 - ROW(GN25),0)</f>
        <v>0</v>
      </c>
      <c r="GO25" s="349">
        <f t="shared" ca="1" si="18"/>
        <v>0</v>
      </c>
      <c r="GP25" s="349">
        <f t="shared" ca="1" si="19"/>
        <v>0</v>
      </c>
      <c r="GQ25" s="349">
        <v>0</v>
      </c>
      <c r="GR25" s="349">
        <f ca="1">OFFSET(GR25,0,-1) * OFFSET(GR25,10 - ROW(GR25),0)</f>
        <v>0</v>
      </c>
      <c r="GS25" s="349">
        <v>0</v>
      </c>
      <c r="GT25" s="349">
        <f ca="1">OFFSET(GT25,0,-1) * OFFSET(GT25,10 - ROW(GT25),0)</f>
        <v>0</v>
      </c>
      <c r="GU25" s="349">
        <v>0</v>
      </c>
      <c r="GV25" s="349">
        <f ca="1">OFFSET(GV25,0,-1) * OFFSET(GV25,10 - ROW(GV25),0)</f>
        <v>0</v>
      </c>
      <c r="GW25" s="349">
        <f t="shared" ca="1" si="20"/>
        <v>0</v>
      </c>
      <c r="GX25" s="350">
        <v>0</v>
      </c>
      <c r="GY25" s="349">
        <f ca="1">OFFSET(GY25,0,-1) * OFFSET(GY25,10 - ROW(GY25),0)</f>
        <v>0</v>
      </c>
      <c r="GZ25" s="349">
        <v>3</v>
      </c>
      <c r="HA25" s="349">
        <f ca="1">OFFSET(HA25,0,-1) * OFFSET(HA25,10 - ROW(HA25),0)</f>
        <v>248409</v>
      </c>
      <c r="HB25" s="349">
        <v>3</v>
      </c>
      <c r="HC25" s="349">
        <f ca="1">OFFSET(HC25,0,-1) * OFFSET(HC25,10 - ROW(HC25),0)</f>
        <v>310512</v>
      </c>
      <c r="HD25" s="349">
        <v>0</v>
      </c>
      <c r="HE25" s="349">
        <f ca="1">OFFSET(HE25,0,-1) * OFFSET(HE25,10 - ROW(HE25),0)</f>
        <v>0</v>
      </c>
      <c r="HF25" s="349">
        <v>0</v>
      </c>
      <c r="HG25" s="349">
        <f ca="1">OFFSET(HG25,0,-1) * OFFSET(HG25,10 - ROW(HG25),0)</f>
        <v>0</v>
      </c>
      <c r="HH25" s="349">
        <v>6</v>
      </c>
      <c r="HI25" s="349">
        <f ca="1">OFFSET(HI25,0,-1) * OFFSET(HI25,10 - ROW(HI25),0)</f>
        <v>576666</v>
      </c>
      <c r="HJ25" s="349">
        <v>0</v>
      </c>
      <c r="HK25" s="349">
        <f ca="1">OFFSET(HK25,0,-1) * OFFSET(HK25,10 - ROW(HK25),0)</f>
        <v>0</v>
      </c>
      <c r="HL25" s="349">
        <v>0</v>
      </c>
      <c r="HM25" s="349">
        <f ca="1">OFFSET(HM25,0,-1) * OFFSET(HM25,10 - ROW(HM25),0)</f>
        <v>0</v>
      </c>
      <c r="HN25" s="349">
        <v>0</v>
      </c>
      <c r="HO25" s="349">
        <f ca="1">OFFSET(HO25,0,-1) * OFFSET(HO25,10 - ROW(HO25),0)</f>
        <v>0</v>
      </c>
      <c r="HP25" s="349">
        <f t="shared" ca="1" si="32"/>
        <v>1135587</v>
      </c>
      <c r="HQ25" s="349">
        <v>0</v>
      </c>
      <c r="HR25" s="349">
        <f ca="1">OFFSET(HR25,0,-1) * OFFSET(HR25,10 - ROW(HR25),0)</f>
        <v>0</v>
      </c>
      <c r="HS25" s="349">
        <v>0</v>
      </c>
      <c r="HT25" s="349">
        <v>0</v>
      </c>
      <c r="HU25" s="349">
        <v>0</v>
      </c>
      <c r="HV25" s="349">
        <f ca="1">OFFSET(HV25,0,-1) * OFFSET(HV25,10 - ROW(HV25),0)</f>
        <v>0</v>
      </c>
      <c r="HW25" s="349">
        <v>0</v>
      </c>
      <c r="HX25" s="349">
        <f ca="1">OFFSET(HX25,0,-1) * OFFSET(HX25,10 - ROW(HX25),0)</f>
        <v>0</v>
      </c>
      <c r="HY25" s="349">
        <v>0</v>
      </c>
      <c r="HZ25" s="349">
        <v>0</v>
      </c>
      <c r="IA25" s="349">
        <v>0</v>
      </c>
      <c r="IB25" s="349">
        <f ca="1">OFFSET(IB25,0,-1) * OFFSET(IB25,10 - ROW(IB25),0)</f>
        <v>0</v>
      </c>
      <c r="IC25" s="349">
        <v>0</v>
      </c>
      <c r="ID25" s="349">
        <f ca="1">OFFSET(ID25,0,-1) * OFFSET(ID25,10 - ROW(ID25),0)</f>
        <v>0</v>
      </c>
      <c r="IE25" s="349">
        <v>0</v>
      </c>
      <c r="IF25" s="349">
        <v>0</v>
      </c>
      <c r="IG25" s="349"/>
      <c r="IH25" s="349">
        <f ca="1">OFFSET(IH25,0,-1) * OFFSET(IH25,10 - ROW(IH25),0)</f>
        <v>0</v>
      </c>
      <c r="II25" s="349">
        <f t="shared" ca="1" si="21"/>
        <v>0</v>
      </c>
      <c r="IJ25" s="349">
        <f t="shared" ca="1" si="22"/>
        <v>151648776</v>
      </c>
      <c r="IK25" s="349">
        <v>0</v>
      </c>
      <c r="IL25" s="349">
        <f ca="1">OFFSET(IL25,0,-1) * OFFSET(IL25,10 - ROW(IL25),0)</f>
        <v>0</v>
      </c>
      <c r="IM25" s="349">
        <v>0</v>
      </c>
      <c r="IN25" s="349">
        <f ca="1">OFFSET(IN25,0,-1) * OFFSET(IN25,10 - ROW(IN25),0)</f>
        <v>0</v>
      </c>
      <c r="IO25" s="349">
        <v>0</v>
      </c>
      <c r="IP25" s="349">
        <f ca="1">OFFSET(IP25,0,-1) * OFFSET(IP25,10 - ROW(IP25),0)</f>
        <v>0</v>
      </c>
      <c r="IQ25" s="349">
        <v>0</v>
      </c>
      <c r="IR25" s="349">
        <v>0</v>
      </c>
      <c r="IS25" s="349">
        <v>0</v>
      </c>
      <c r="IT25" s="349">
        <f ca="1">OFFSET(IT25,0,-1) * OFFSET(IT25,10 - ROW(IT25),0)</f>
        <v>0</v>
      </c>
      <c r="IU25" s="349">
        <v>0</v>
      </c>
      <c r="IV25" s="349">
        <f ca="1">OFFSET(IV25,0,-1) * OFFSET(IV25,10 - ROW(IV25),0)</f>
        <v>0</v>
      </c>
      <c r="IW25" s="349">
        <v>0</v>
      </c>
      <c r="IX25" s="349">
        <f ca="1">OFFSET(IX25,0,-1) * OFFSET(IX25,10 - ROW(IX25),0)</f>
        <v>0</v>
      </c>
      <c r="IY25" s="349">
        <v>0</v>
      </c>
      <c r="IZ25" s="349">
        <f ca="1">OFFSET(IZ25,0,-1) * OFFSET(IZ25,10 - ROW(IZ25),0)</f>
        <v>0</v>
      </c>
      <c r="JA25" s="349">
        <v>5</v>
      </c>
      <c r="JB25" s="349">
        <f ca="1">OFFSET(JB25,0,-1) * OFFSET(JB25,10 - ROW(JB25),0)</f>
        <v>185450</v>
      </c>
      <c r="JC25" s="349">
        <v>0</v>
      </c>
      <c r="JD25" s="349">
        <f ca="1">OFFSET(JD25,0,-1) * OFFSET(JD25,10 - ROW(JD25),0)</f>
        <v>0</v>
      </c>
      <c r="JE25" s="349">
        <v>0</v>
      </c>
      <c r="JF25" s="349">
        <f ca="1">OFFSET(JF25,0,-1) * OFFSET(JF25,10 - ROW(JF25),0)</f>
        <v>0</v>
      </c>
      <c r="JG25" s="349">
        <v>3</v>
      </c>
      <c r="JH25" s="349">
        <f ca="1">OFFSET(JH25,0,-1) * OFFSET(JH25,10 - ROW(JH25),0)</f>
        <v>103338</v>
      </c>
      <c r="JI25" s="349">
        <v>0</v>
      </c>
      <c r="JJ25" s="349">
        <f ca="1">OFFSET(JJ25,0,-1) * OFFSET(JJ25,10 - ROW(JJ25),0)</f>
        <v>0</v>
      </c>
      <c r="JK25" s="349">
        <v>0</v>
      </c>
      <c r="JL25" s="349">
        <f ca="1">OFFSET(JL25,0,-1) * OFFSET(JL25,10 - ROW(JL25),0)</f>
        <v>0</v>
      </c>
      <c r="JM25" s="349">
        <v>0</v>
      </c>
      <c r="JN25" s="349">
        <f ca="1">OFFSET(JN25,0,-1) * OFFSET(JN25,10 - ROW(JN25),0)</f>
        <v>0</v>
      </c>
      <c r="JO25" s="349">
        <v>0</v>
      </c>
      <c r="JP25" s="349">
        <f ca="1">OFFSET(JP25,0,-1) * OFFSET(JP25,10 - ROW(JP25),0)</f>
        <v>0</v>
      </c>
      <c r="JQ25" s="349"/>
      <c r="JR25" s="349">
        <f ca="1">OFFSET(JR25,0,-1) * OFFSET(JR25,10 - ROW(JR25),0)</f>
        <v>0</v>
      </c>
      <c r="JS25" s="349">
        <v>0</v>
      </c>
      <c r="JT25" s="349">
        <f ca="1">OFFSET(JT25,0,-1) * OFFSET(JT25,10 - ROW(JT25),0)</f>
        <v>0</v>
      </c>
      <c r="JU25" s="340">
        <f t="shared" ca="1" si="149"/>
        <v>288788</v>
      </c>
      <c r="JV25" s="349">
        <v>0</v>
      </c>
      <c r="JW25" s="349">
        <f ca="1">OFFSET(JW25,0,-1) * OFFSET(JW25,10 - ROW(JW25),0)</f>
        <v>0</v>
      </c>
      <c r="JX25" s="349">
        <v>0</v>
      </c>
      <c r="JY25" s="349">
        <f ca="1">OFFSET(JY25,0,-1) * OFFSET(JY25,10 - ROW(JY25),0)</f>
        <v>0</v>
      </c>
      <c r="JZ25" s="349">
        <v>0</v>
      </c>
      <c r="KA25" s="349">
        <f ca="1">OFFSET(KA25,0,-1) * OFFSET(KA25,10 - ROW(KA25),0)</f>
        <v>0</v>
      </c>
      <c r="KB25" s="349">
        <v>0</v>
      </c>
      <c r="KC25" s="349">
        <f ca="1">OFFSET(KC25,0,-1) * OFFSET(KC25,10 - ROW(KC25),0)</f>
        <v>0</v>
      </c>
      <c r="KD25" s="349">
        <v>0</v>
      </c>
      <c r="KE25" s="349">
        <f ca="1">OFFSET(KE25,0,-1) * OFFSET(KE25,10 - ROW(KE25),0)</f>
        <v>0</v>
      </c>
      <c r="KF25" s="349">
        <v>0</v>
      </c>
      <c r="KG25" s="349">
        <f ca="1">OFFSET(KG25,0,-1) * OFFSET(KG25,10 - ROW(KG25),0)</f>
        <v>0</v>
      </c>
      <c r="KH25" s="349">
        <v>0</v>
      </c>
      <c r="KI25" s="349">
        <f ca="1">OFFSET(KI25,0,-1) * OFFSET(KI25,10 - ROW(KI25),0)</f>
        <v>0</v>
      </c>
      <c r="KJ25" s="349">
        <v>0</v>
      </c>
      <c r="KK25" s="349">
        <f ca="1">OFFSET(KK25,0,-1) * OFFSET(KK25,10 - ROW(KK25),0)</f>
        <v>0</v>
      </c>
      <c r="KL25" s="349">
        <f t="shared" ca="1" si="150"/>
        <v>0</v>
      </c>
      <c r="KM25" s="349">
        <v>0</v>
      </c>
      <c r="KN25" s="349">
        <f ca="1">OFFSET(KN25,0,-1) * OFFSET(KN25,10 - ROW(KN25),0)</f>
        <v>0</v>
      </c>
      <c r="KO25" s="349">
        <v>0</v>
      </c>
      <c r="KP25" s="349">
        <f ca="1">OFFSET(KP25,0,-1) * OFFSET(KP25,10 - ROW(KP25),0)</f>
        <v>0</v>
      </c>
      <c r="KQ25" s="349">
        <v>0</v>
      </c>
      <c r="KR25" s="349">
        <f ca="1">OFFSET(KR25,0,-1) * OFFSET(KR25,10 - ROW(KR25),0)</f>
        <v>0</v>
      </c>
      <c r="KS25" s="349">
        <v>0</v>
      </c>
      <c r="KT25" s="349">
        <f ca="1">OFFSET(KT25,0,-1) * OFFSET(KT25,10 - ROW(KT25),0)</f>
        <v>0</v>
      </c>
      <c r="KU25" s="349">
        <v>0</v>
      </c>
      <c r="KV25" s="349">
        <f ca="1">OFFSET(KV25,0,-1) * OFFSET(KV25,10 - ROW(KV25),0)</f>
        <v>0</v>
      </c>
      <c r="KW25" s="349">
        <v>0</v>
      </c>
      <c r="KX25" s="349">
        <f ca="1">OFFSET(KX25,0,-1) * OFFSET(KX25,10 - ROW(KX25),0)</f>
        <v>0</v>
      </c>
      <c r="KY25" s="349">
        <v>0</v>
      </c>
      <c r="KZ25" s="349">
        <f ca="1">OFFSET(KZ25,0,-1) * OFFSET(KZ25,10 - ROW(KZ25),0)</f>
        <v>0</v>
      </c>
      <c r="LA25" s="349">
        <v>0</v>
      </c>
      <c r="LB25" s="349">
        <f ca="1">OFFSET(LB25,0,-1) * OFFSET(LB25,10 - ROW(LB25),0)</f>
        <v>0</v>
      </c>
      <c r="LC25" s="349">
        <f t="shared" ca="1" si="151"/>
        <v>0</v>
      </c>
      <c r="LD25" s="349"/>
      <c r="LE25" s="349">
        <f t="shared" ca="1" si="24"/>
        <v>151937564</v>
      </c>
      <c r="LF25" s="349">
        <f t="shared" si="129"/>
        <v>480</v>
      </c>
      <c r="LG25" s="349">
        <f t="shared" ca="1" si="130"/>
        <v>383040</v>
      </c>
      <c r="LH25" s="349">
        <f t="shared" si="131"/>
        <v>62</v>
      </c>
      <c r="LI25" s="349">
        <f t="shared" ca="1" si="132"/>
        <v>1330272</v>
      </c>
      <c r="LJ25" s="349">
        <f t="shared" si="133"/>
        <v>0</v>
      </c>
      <c r="LK25" s="349">
        <f t="shared" ca="1" si="134"/>
        <v>0</v>
      </c>
      <c r="LL25" s="349">
        <f t="shared" ca="1" si="152"/>
        <v>1713312</v>
      </c>
      <c r="LM25" s="349">
        <f t="shared" si="135"/>
        <v>62</v>
      </c>
      <c r="LN25" s="349">
        <f t="shared" ca="1" si="136"/>
        <v>63860</v>
      </c>
      <c r="LO25" s="349">
        <f t="shared" si="137"/>
        <v>480</v>
      </c>
      <c r="LP25" s="349">
        <f t="shared" ca="1" si="138"/>
        <v>35520</v>
      </c>
      <c r="LQ25" s="349">
        <f t="shared" ca="1" si="153"/>
        <v>99380</v>
      </c>
      <c r="LR25" s="349">
        <f t="shared" si="139"/>
        <v>188</v>
      </c>
      <c r="LS25" s="349">
        <f t="shared" ca="1" si="140"/>
        <v>403654.8</v>
      </c>
      <c r="LT25" s="349">
        <f t="shared" si="141"/>
        <v>242</v>
      </c>
      <c r="LU25" s="349">
        <f t="shared" ca="1" si="142"/>
        <v>718057.55999999994</v>
      </c>
      <c r="LV25" s="349">
        <f t="shared" si="143"/>
        <v>50</v>
      </c>
      <c r="LW25" s="349">
        <f t="shared" ca="1" si="144"/>
        <v>172992</v>
      </c>
      <c r="LX25" s="349">
        <v>140</v>
      </c>
      <c r="LY25" s="349">
        <f t="shared" ca="1" si="145"/>
        <v>300594</v>
      </c>
      <c r="LZ25" s="349">
        <v>225</v>
      </c>
      <c r="MA25" s="349">
        <f t="shared" ca="1" si="146"/>
        <v>667615.5</v>
      </c>
      <c r="MB25" s="349">
        <v>51</v>
      </c>
      <c r="MC25" s="349">
        <f t="shared" ca="1" si="147"/>
        <v>176449.80000000002</v>
      </c>
      <c r="MD25" s="349">
        <f t="shared" ca="1" si="154"/>
        <v>2439363.6599999997</v>
      </c>
      <c r="ME25" s="349"/>
      <c r="MF25" s="353">
        <f t="shared" ca="1" si="155"/>
        <v>156189619.66</v>
      </c>
      <c r="MI25" s="354"/>
      <c r="MK25" s="354"/>
    </row>
    <row r="26" spans="1:349">
      <c r="A26" s="339" t="s">
        <v>216</v>
      </c>
      <c r="B26" s="340" t="s">
        <v>217</v>
      </c>
      <c r="C26" s="349">
        <v>935</v>
      </c>
      <c r="D26" s="349">
        <f ca="1">OFFSET(D26,0,-1) * OFFSET(D26,9 - ROW(D26),0)</f>
        <v>31256115</v>
      </c>
      <c r="E26" s="349">
        <v>0</v>
      </c>
      <c r="F26" s="349">
        <f ca="1">OFFSET(F26,0,-1) * OFFSET(F26,9 - ROW(F26),0)</f>
        <v>0</v>
      </c>
      <c r="G26" s="349">
        <v>24</v>
      </c>
      <c r="H26" s="349">
        <f ca="1">OFFSET(H26,0,-1) * OFFSET(H26,9 - ROW(H26),0)</f>
        <v>26172504</v>
      </c>
      <c r="I26" s="349">
        <v>1321</v>
      </c>
      <c r="J26" s="349">
        <f ca="1">OFFSET(J26,0,-1) * OFFSET(J26,9 - ROW(J26),0)</f>
        <v>55445012</v>
      </c>
      <c r="K26" s="349">
        <v>0</v>
      </c>
      <c r="L26" s="349">
        <f ca="1">OFFSET(L26,0,-1) * OFFSET(L26,9 - ROW(L26),0)</f>
        <v>0</v>
      </c>
      <c r="M26" s="349">
        <v>33</v>
      </c>
      <c r="N26" s="349">
        <f ca="1">OFFSET(N26,0,-1) * OFFSET(N26,9 - ROW(N26),0)</f>
        <v>45166176</v>
      </c>
      <c r="O26" s="349">
        <v>8</v>
      </c>
      <c r="P26" s="349">
        <f ca="1">OFFSET(P26,0,-1) * OFFSET(P26,9 - ROW(P26),0)</f>
        <v>359008</v>
      </c>
      <c r="Q26" s="349">
        <v>0</v>
      </c>
      <c r="R26" s="349">
        <f ca="1">OFFSET(R26,0,-1) * OFFSET(R26,9 - ROW(R26),0)</f>
        <v>0</v>
      </c>
      <c r="S26" s="349">
        <v>4</v>
      </c>
      <c r="T26" s="349">
        <f ca="1">OFFSET(T26,0,-1) * OFFSET(T26,9 - ROW(T26),0)</f>
        <v>5852976</v>
      </c>
      <c r="U26" s="349">
        <v>0</v>
      </c>
      <c r="V26" s="349">
        <f ca="1">OFFSET(V26,0,-1) * OFFSET(V26,9 - ROW(V26),0)</f>
        <v>0</v>
      </c>
      <c r="W26" s="349">
        <v>0</v>
      </c>
      <c r="X26" s="349">
        <f ca="1">OFFSET(X26,0,-1) * OFFSET(X26,9 - ROW(X26),0)</f>
        <v>0</v>
      </c>
      <c r="Y26" s="349">
        <v>0</v>
      </c>
      <c r="Z26" s="349">
        <f ca="1">OFFSET(Z26,0,-1) * OFFSET(Z26,9 - ROW(Z26),0)</f>
        <v>0</v>
      </c>
      <c r="AA26" s="349">
        <v>0</v>
      </c>
      <c r="AB26" s="349">
        <f ca="1">OFFSET(AB26,0,-1) * OFFSET(AB26,9 - ROW(AB26),0)</f>
        <v>0</v>
      </c>
      <c r="AC26" s="349">
        <v>0</v>
      </c>
      <c r="AD26" s="349">
        <f ca="1">OFFSET(AD26,0,-1) * OFFSET(AD26,9 - ROW(AD26),0)</f>
        <v>0</v>
      </c>
      <c r="AE26" s="349">
        <v>0</v>
      </c>
      <c r="AF26" s="349">
        <f ca="1">OFFSET(AF26,0,-1) * OFFSET(AF26,9 - ROW(AF26),0)</f>
        <v>0</v>
      </c>
      <c r="AG26" s="349">
        <v>944</v>
      </c>
      <c r="AH26" s="349">
        <f ca="1">OFFSET(AH26,0,-1) * OFFSET(AH26,9 - ROW(AH26),0)</f>
        <v>896800</v>
      </c>
      <c r="AI26" s="349">
        <v>0</v>
      </c>
      <c r="AJ26" s="349">
        <f ca="1">OFFSET(AJ26,0,-1) * OFFSET(AJ26,9 - ROW(AJ26),0)</f>
        <v>0</v>
      </c>
      <c r="AK26" s="349">
        <v>2</v>
      </c>
      <c r="AL26" s="349">
        <f ca="1">OFFSET(AL26,0,-1) * OFFSET(AL26,9 - ROW(AL26),0)</f>
        <v>61860</v>
      </c>
      <c r="AM26" s="349">
        <v>1236</v>
      </c>
      <c r="AN26" s="349">
        <f ca="1">OFFSET(AN26,0,-1) * OFFSET(AN26,9 - ROW(AN26),0)</f>
        <v>4789500</v>
      </c>
      <c r="AO26" s="349">
        <v>0</v>
      </c>
      <c r="AP26" s="349">
        <f ca="1">OFFSET(AP26,0,-1) * OFFSET(AP26,9 - ROW(AP26),0)</f>
        <v>0</v>
      </c>
      <c r="AQ26" s="349">
        <v>1</v>
      </c>
      <c r="AR26" s="349">
        <f ca="1">OFFSET(AR26,0,-1) * OFFSET(AR26,9 - ROW(AR26),0)</f>
        <v>126169</v>
      </c>
      <c r="AS26" s="349">
        <v>0</v>
      </c>
      <c r="AT26" s="349">
        <f ca="1">OFFSET(AT26,0,-1) * OFFSET(AT26,9 - ROW(AT26),0)</f>
        <v>0</v>
      </c>
      <c r="AU26" s="349">
        <v>0</v>
      </c>
      <c r="AV26" s="349">
        <f ca="1">OFFSET(AV26,0,-1) * OFFSET(AV26,9 - ROW(AV26),0)</f>
        <v>0</v>
      </c>
      <c r="AW26" s="349">
        <v>0</v>
      </c>
      <c r="AX26" s="349">
        <f ca="1">OFFSET(AX26,0,-1) * OFFSET(AX26,9 - ROW(AX26),0)</f>
        <v>0</v>
      </c>
      <c r="AY26" s="349">
        <f t="shared" ca="1" si="17"/>
        <v>170126120</v>
      </c>
      <c r="AZ26" s="349">
        <v>80</v>
      </c>
      <c r="BA26" s="349">
        <f ca="1">OFFSET(BA26,0,-1) * OFFSET(BA26,9 - ROW(BA26),0)</f>
        <v>3250160</v>
      </c>
      <c r="BB26" s="349">
        <v>0</v>
      </c>
      <c r="BC26" s="349">
        <f ca="1">OFFSET(BC26,0,-1) * OFFSET(BC26,9 - ROW(BC26),0)</f>
        <v>0</v>
      </c>
      <c r="BD26" s="349">
        <v>0</v>
      </c>
      <c r="BE26" s="349">
        <f ca="1">OFFSET(BE26,0,-1) * OFFSET(BE26,9 - ROW(BE26),0)</f>
        <v>0</v>
      </c>
      <c r="BF26" s="349">
        <v>38</v>
      </c>
      <c r="BG26" s="349">
        <f ca="1">OFFSET(BG26,0,-1) * OFFSET(BG26,9 - ROW(BG26),0)</f>
        <v>1917100</v>
      </c>
      <c r="BH26" s="349">
        <v>0</v>
      </c>
      <c r="BI26" s="349">
        <f ca="1">OFFSET(BI26,0,-1) * OFFSET(BI26,9 - ROW(BI26),0)</f>
        <v>0</v>
      </c>
      <c r="BJ26" s="349">
        <v>0</v>
      </c>
      <c r="BK26" s="349">
        <f ca="1">OFFSET(BK26,0,-1) * OFFSET(BK26,9 - ROW(BK26),0)</f>
        <v>0</v>
      </c>
      <c r="BL26" s="349">
        <v>144</v>
      </c>
      <c r="BM26" s="349">
        <f ca="1">OFFSET(BM26,0,-1) * OFFSET(BM26,9 - ROW(BM26),0)</f>
        <v>7745760</v>
      </c>
      <c r="BN26" s="349">
        <v>0</v>
      </c>
      <c r="BO26" s="349">
        <f ca="1">OFFSET(BO26,0,-1) * OFFSET(BO26,9 - ROW(BO26),0)</f>
        <v>0</v>
      </c>
      <c r="BP26" s="349">
        <v>0</v>
      </c>
      <c r="BQ26" s="349">
        <f ca="1">OFFSET(BQ26,0,-1) * OFFSET(BQ26,9 - ROW(BQ26),0)</f>
        <v>0</v>
      </c>
      <c r="BR26" s="349">
        <v>0</v>
      </c>
      <c r="BS26" s="349">
        <f ca="1">OFFSET(BS26,0,-1) * OFFSET(BS26,9 - ROW(BS26),0)</f>
        <v>0</v>
      </c>
      <c r="BT26" s="349">
        <v>0</v>
      </c>
      <c r="BU26" s="349">
        <v>0</v>
      </c>
      <c r="BV26" s="349">
        <v>0</v>
      </c>
      <c r="BW26" s="349">
        <f ca="1">OFFSET(BW26,0,-1) * OFFSET(BW26,9 - ROW(BW26),0)</f>
        <v>0</v>
      </c>
      <c r="BX26" s="349">
        <v>0</v>
      </c>
      <c r="BY26" s="349">
        <f ca="1">OFFSET(BY26,0,-1) * OFFSET(BY26,9 - ROW(BY26),0)</f>
        <v>0</v>
      </c>
      <c r="BZ26" s="349">
        <v>0</v>
      </c>
      <c r="CA26" s="349">
        <f ca="1">OFFSET(CA26,0,-1) * OFFSET(CA26,9 - ROW(CA26),0)</f>
        <v>0</v>
      </c>
      <c r="CB26" s="349">
        <v>0</v>
      </c>
      <c r="CC26" s="349">
        <f ca="1">OFFSET(CC26,0,-1) * OFFSET(CC26,9 - ROW(CC26),0)</f>
        <v>0</v>
      </c>
      <c r="CD26" s="349">
        <v>0</v>
      </c>
      <c r="CE26" s="349">
        <v>0</v>
      </c>
      <c r="CF26" s="349">
        <v>0</v>
      </c>
      <c r="CG26" s="349">
        <v>0</v>
      </c>
      <c r="CH26" s="349">
        <v>80</v>
      </c>
      <c r="CI26" s="349">
        <f ca="1">OFFSET(CI26,0,-1) * OFFSET(CI26,9 - ROW(CI26),0)</f>
        <v>87360</v>
      </c>
      <c r="CJ26" s="349">
        <v>0</v>
      </c>
      <c r="CK26" s="349">
        <v>0</v>
      </c>
      <c r="CL26" s="349">
        <v>0</v>
      </c>
      <c r="CM26" s="349">
        <f ca="1">OFFSET(CM26,0,-1) * OFFSET(CM26,9 - ROW(CM26),0)</f>
        <v>0</v>
      </c>
      <c r="CN26" s="349">
        <v>38</v>
      </c>
      <c r="CO26" s="349">
        <f ca="1">OFFSET(CO26,0,-1) * OFFSET(CO26,9 - ROW(CO26),0)</f>
        <v>169328</v>
      </c>
      <c r="CP26" s="349">
        <v>0</v>
      </c>
      <c r="CQ26" s="349">
        <f ca="1">OFFSET(CQ26,0,-1) * OFFSET(CQ26,9 - ROW(CQ26),0)</f>
        <v>0</v>
      </c>
      <c r="CR26" s="349">
        <v>0</v>
      </c>
      <c r="CS26" s="349">
        <f ca="1">OFFSET(CS26,0,-1) * OFFSET(CS26,9 - ROW(CS26),0)</f>
        <v>0</v>
      </c>
      <c r="CT26" s="349">
        <v>60</v>
      </c>
      <c r="CU26" s="349">
        <f ca="1">OFFSET(CU26,0,-1) * OFFSET(CU26,9 - ROW(CU26),0)</f>
        <v>534240</v>
      </c>
      <c r="CV26" s="349">
        <v>0</v>
      </c>
      <c r="CW26" s="349">
        <f ca="1">OFFSET(CW26,0,-1) * OFFSET(CW26,9 - ROW(CW26),0)</f>
        <v>0</v>
      </c>
      <c r="CX26" s="349">
        <v>0</v>
      </c>
      <c r="CY26" s="349">
        <f ca="1">OFFSET(CY26,0,-1) * OFFSET(CY26,9 - ROW(CY26),0)</f>
        <v>0</v>
      </c>
      <c r="CZ26" s="349">
        <f t="shared" ca="1" si="29"/>
        <v>13703948</v>
      </c>
      <c r="DA26" s="350">
        <v>0</v>
      </c>
      <c r="DB26" s="349">
        <f ca="1">OFFSET(DB26,0,-1) * OFFSET(DB26,9 - ROW(DB26),0)</f>
        <v>0</v>
      </c>
      <c r="DC26" s="351">
        <v>0</v>
      </c>
      <c r="DD26" s="351">
        <v>0</v>
      </c>
      <c r="DE26" s="350">
        <v>0</v>
      </c>
      <c r="DF26" s="351">
        <v>0</v>
      </c>
      <c r="DG26" s="350">
        <v>0</v>
      </c>
      <c r="DH26" s="349">
        <f ca="1">OFFSET(DH26,0,-1) * OFFSET(DH26,9 - ROW(DH26),0)</f>
        <v>0</v>
      </c>
      <c r="DI26" s="351">
        <v>0</v>
      </c>
      <c r="DJ26" s="349">
        <f ca="1">OFFSET(DJ26,0,-1) * OFFSET(DJ26,9 - ROW(DJ26),0)</f>
        <v>0</v>
      </c>
      <c r="DK26" s="350">
        <v>0</v>
      </c>
      <c r="DL26" s="351">
        <v>0</v>
      </c>
      <c r="DM26" s="350">
        <v>0</v>
      </c>
      <c r="DN26" s="351">
        <v>0</v>
      </c>
      <c r="DO26" s="351">
        <v>0</v>
      </c>
      <c r="DP26" s="351">
        <v>0</v>
      </c>
      <c r="DQ26" s="350">
        <v>0</v>
      </c>
      <c r="DR26" s="352">
        <v>0</v>
      </c>
      <c r="DS26" s="350">
        <v>0</v>
      </c>
      <c r="DT26" s="349">
        <f ca="1">OFFSET(DT26,0,-1) * OFFSET(DT26,9 - ROW(DT26),0)</f>
        <v>0</v>
      </c>
      <c r="DU26" s="351">
        <v>0</v>
      </c>
      <c r="DV26" s="351">
        <v>0</v>
      </c>
      <c r="DW26" s="350">
        <v>0</v>
      </c>
      <c r="DX26" s="351">
        <v>0</v>
      </c>
      <c r="DY26" s="350">
        <v>0</v>
      </c>
      <c r="DZ26" s="349">
        <f ca="1">OFFSET(DZ26,0,-1) * OFFSET(DZ26,9 - ROW(DZ26),0)</f>
        <v>0</v>
      </c>
      <c r="EA26" s="351">
        <v>0</v>
      </c>
      <c r="EB26" s="351">
        <v>0</v>
      </c>
      <c r="EC26" s="350">
        <v>0</v>
      </c>
      <c r="ED26" s="349">
        <f ca="1">OFFSET(ED26,0,-1) * OFFSET(ED26,9 - ROW(ED26),0)</f>
        <v>0</v>
      </c>
      <c r="EE26" s="349">
        <f t="shared" ca="1" si="30"/>
        <v>0</v>
      </c>
      <c r="EF26" s="349">
        <v>0</v>
      </c>
      <c r="EG26" s="349">
        <f ca="1">OFFSET(EG26,0,-1) * OFFSET(EG26,9 - ROW(EG26),0)</f>
        <v>0</v>
      </c>
      <c r="EH26" s="349">
        <v>0</v>
      </c>
      <c r="EI26" s="349">
        <v>0</v>
      </c>
      <c r="EJ26" s="349">
        <v>0</v>
      </c>
      <c r="EK26" s="349">
        <v>0</v>
      </c>
      <c r="EL26" s="349">
        <v>0</v>
      </c>
      <c r="EM26" s="349">
        <f ca="1">OFFSET(EM26,0,-1) * OFFSET(EM26,9 - ROW(EM26),0)</f>
        <v>0</v>
      </c>
      <c r="EN26" s="349">
        <v>0</v>
      </c>
      <c r="EO26" s="349">
        <v>0</v>
      </c>
      <c r="EP26" s="349">
        <v>0</v>
      </c>
      <c r="EQ26" s="349">
        <v>0</v>
      </c>
      <c r="ER26" s="349">
        <v>0</v>
      </c>
      <c r="ES26" s="349">
        <v>0</v>
      </c>
      <c r="ET26" s="349">
        <v>0</v>
      </c>
      <c r="EU26" s="349">
        <v>0</v>
      </c>
      <c r="EV26" s="349">
        <v>0</v>
      </c>
      <c r="EW26" s="349">
        <v>0</v>
      </c>
      <c r="EX26" s="349">
        <v>0</v>
      </c>
      <c r="EY26" s="349">
        <f ca="1">OFFSET(EY26,0,-1) * OFFSET(EY26,9 - ROW(EY26),0)</f>
        <v>0</v>
      </c>
      <c r="EZ26" s="349">
        <v>0</v>
      </c>
      <c r="FA26" s="349">
        <v>0</v>
      </c>
      <c r="FB26" s="349">
        <v>0</v>
      </c>
      <c r="FC26" s="349">
        <v>0</v>
      </c>
      <c r="FD26" s="349"/>
      <c r="FE26" s="349">
        <f ca="1">OFFSET(FE26,0,-1) * OFFSET(FE26,9 - ROW(FE26),0)</f>
        <v>0</v>
      </c>
      <c r="FF26" s="349"/>
      <c r="FG26" s="349">
        <f ca="1">OFFSET(FG26,0,-1) * OFFSET(FG26,9 - ROW(FG26),0)</f>
        <v>0</v>
      </c>
      <c r="FH26" s="349"/>
      <c r="FI26" s="349">
        <f ca="1">OFFSET(FI26,0,-1) * OFFSET(FI26,9 - ROW(FI26),0)</f>
        <v>0</v>
      </c>
      <c r="FJ26" s="349">
        <f t="shared" ca="1" si="31"/>
        <v>0</v>
      </c>
      <c r="FK26" s="349">
        <v>110</v>
      </c>
      <c r="FL26" s="349">
        <f ca="1">OFFSET(FL26,0,-1) * OFFSET(FL26,9 - ROW(FL26),0)</f>
        <v>9193030</v>
      </c>
      <c r="FM26" s="349">
        <v>0</v>
      </c>
      <c r="FN26" s="349">
        <f ca="1">OFFSET(FN26,0,-1) * OFFSET(FN26,9 - ROW(FN26),0)</f>
        <v>0</v>
      </c>
      <c r="FO26" s="349">
        <v>0</v>
      </c>
      <c r="FP26" s="349">
        <f ca="1">OFFSET(FP26,0,-1) * OFFSET(FP26,9 - ROW(FP26),0)</f>
        <v>0</v>
      </c>
      <c r="FQ26" s="349">
        <v>120</v>
      </c>
      <c r="FR26" s="349">
        <f ca="1">OFFSET(FR26,0,-1) * OFFSET(FR26,9 - ROW(FR26),0)</f>
        <v>12591480</v>
      </c>
      <c r="FS26" s="349">
        <v>0</v>
      </c>
      <c r="FT26" s="349">
        <f ca="1">OFFSET(FT26,0,-1) * OFFSET(FT26,9 - ROW(FT26),0)</f>
        <v>0</v>
      </c>
      <c r="FU26" s="349">
        <v>0</v>
      </c>
      <c r="FV26" s="349">
        <f ca="1">OFFSET(FV26,0,-1) * OFFSET(FV26,9 - ROW(FV26),0)</f>
        <v>0</v>
      </c>
      <c r="FW26" s="349">
        <v>0</v>
      </c>
      <c r="FX26" s="349">
        <f ca="1">OFFSET(FX26,0,-1) * OFFSET(FX26,9 - ROW(FX26),0)</f>
        <v>0</v>
      </c>
      <c r="FY26" s="349">
        <v>0</v>
      </c>
      <c r="FZ26" s="349">
        <v>0</v>
      </c>
      <c r="GA26" s="349">
        <v>0</v>
      </c>
      <c r="GB26" s="349">
        <f ca="1">OFFSET(GB26,0,-1) * OFFSET(GB26,9 - ROW(GB26),0)</f>
        <v>0</v>
      </c>
      <c r="GC26" s="349">
        <v>0</v>
      </c>
      <c r="GD26" s="349">
        <f ca="1">OFFSET(GD26,0,-1) * OFFSET(GD26,9 - ROW(GD26),0)</f>
        <v>0</v>
      </c>
      <c r="GE26" s="349">
        <v>0</v>
      </c>
      <c r="GF26" s="349">
        <v>0</v>
      </c>
      <c r="GG26" s="349"/>
      <c r="GH26" s="349">
        <f ca="1">OFFSET(GH26,0,-1) * OFFSET(GH26,9 - ROW(GH26),0)</f>
        <v>0</v>
      </c>
      <c r="GI26" s="349">
        <v>0</v>
      </c>
      <c r="GJ26" s="349">
        <f ca="1">OFFSET(GJ26,0,-1) * OFFSET(GJ26,9 - ROW(GJ26),0)</f>
        <v>0</v>
      </c>
      <c r="GK26" s="349">
        <v>0</v>
      </c>
      <c r="GL26" s="349">
        <v>0</v>
      </c>
      <c r="GM26" s="349">
        <v>0</v>
      </c>
      <c r="GN26" s="349">
        <f ca="1">OFFSET(GN26,0,-1) * OFFSET(GN26,9 - ROW(GN26),0)</f>
        <v>0</v>
      </c>
      <c r="GO26" s="349">
        <f t="shared" ca="1" si="18"/>
        <v>21784510</v>
      </c>
      <c r="GP26" s="349">
        <f t="shared" ca="1" si="19"/>
        <v>21784510</v>
      </c>
      <c r="GQ26" s="349">
        <v>0</v>
      </c>
      <c r="GR26" s="349">
        <f ca="1">OFFSET(GR26,0,-1) * OFFSET(GR26,9 - ROW(GR26),0)</f>
        <v>0</v>
      </c>
      <c r="GS26" s="349">
        <v>0</v>
      </c>
      <c r="GT26" s="349">
        <f ca="1">OFFSET(GT26,0,-1) * OFFSET(GT26,9 - ROW(GT26),0)</f>
        <v>0</v>
      </c>
      <c r="GU26" s="349">
        <v>0</v>
      </c>
      <c r="GV26" s="349">
        <f ca="1">OFFSET(GV26,0,-1) * OFFSET(GV26,9 - ROW(GV26),0)</f>
        <v>0</v>
      </c>
      <c r="GW26" s="349">
        <f t="shared" ca="1" si="20"/>
        <v>0</v>
      </c>
      <c r="GX26" s="350">
        <v>0</v>
      </c>
      <c r="GY26" s="349">
        <f ca="1">OFFSET(GY26,0,-1) * OFFSET(GY26,9 - ROW(GY26),0)</f>
        <v>0</v>
      </c>
      <c r="GZ26" s="349">
        <v>0</v>
      </c>
      <c r="HA26" s="349">
        <f ca="1">OFFSET(HA26,0,-1) * OFFSET(HA26,9 - ROW(HA26),0)</f>
        <v>0</v>
      </c>
      <c r="HB26" s="349">
        <v>0</v>
      </c>
      <c r="HC26" s="349">
        <f ca="1">OFFSET(HC26,0,-1) * OFFSET(HC26,9 - ROW(HC26),0)</f>
        <v>0</v>
      </c>
      <c r="HD26" s="349">
        <v>0</v>
      </c>
      <c r="HE26" s="349">
        <f ca="1">OFFSET(HE26,0,-1) * OFFSET(HE26,9 - ROW(HE26),0)</f>
        <v>0</v>
      </c>
      <c r="HF26" s="349">
        <v>0</v>
      </c>
      <c r="HG26" s="349">
        <f ca="1">OFFSET(HG26,0,-1) * OFFSET(HG26,9 - ROW(HG26),0)</f>
        <v>0</v>
      </c>
      <c r="HH26" s="349">
        <v>1</v>
      </c>
      <c r="HI26" s="349">
        <f ca="1">OFFSET(HI26,0,-1) * OFFSET(HI26,9 - ROW(HI26),0)</f>
        <v>74267</v>
      </c>
      <c r="HJ26" s="349">
        <v>0</v>
      </c>
      <c r="HK26" s="349">
        <f ca="1">OFFSET(HK26,0,-1) * OFFSET(HK26,9 - ROW(HK26),0)</f>
        <v>0</v>
      </c>
      <c r="HL26" s="349">
        <v>0</v>
      </c>
      <c r="HM26" s="349">
        <f ca="1">OFFSET(HM26,0,-1) * OFFSET(HM26,9 - ROW(HM26),0)</f>
        <v>0</v>
      </c>
      <c r="HN26" s="349">
        <v>0</v>
      </c>
      <c r="HO26" s="349">
        <f ca="1">OFFSET(HO26,0,-1) * OFFSET(HO26,9 - ROW(HO26),0)</f>
        <v>0</v>
      </c>
      <c r="HP26" s="349">
        <f t="shared" ca="1" si="32"/>
        <v>74267</v>
      </c>
      <c r="HQ26" s="349">
        <v>3</v>
      </c>
      <c r="HR26" s="349">
        <f ca="1">OFFSET(HR26,0,-1) * OFFSET(HR26,9 - ROW(HR26),0)</f>
        <v>4698</v>
      </c>
      <c r="HS26" s="349">
        <v>0</v>
      </c>
      <c r="HT26" s="349">
        <v>0</v>
      </c>
      <c r="HU26" s="349">
        <v>0</v>
      </c>
      <c r="HV26" s="349">
        <f ca="1">OFFSET(HV26,0,-1) * OFFSET(HV26,9 - ROW(HV26),0)</f>
        <v>0</v>
      </c>
      <c r="HW26" s="349">
        <v>1</v>
      </c>
      <c r="HX26" s="349">
        <f ca="1">OFFSET(HX26,0,-1) * OFFSET(HX26,9 - ROW(HX26),0)</f>
        <v>2420</v>
      </c>
      <c r="HY26" s="349">
        <v>0</v>
      </c>
      <c r="HZ26" s="349">
        <v>0</v>
      </c>
      <c r="IA26" s="349">
        <v>0</v>
      </c>
      <c r="IB26" s="349">
        <f ca="1">OFFSET(IB26,0,-1) * OFFSET(IB26,9 - ROW(IB26),0)</f>
        <v>0</v>
      </c>
      <c r="IC26" s="349">
        <v>0</v>
      </c>
      <c r="ID26" s="349">
        <f ca="1">OFFSET(ID26,0,-1) * OFFSET(ID26,9 - ROW(ID26),0)</f>
        <v>0</v>
      </c>
      <c r="IE26" s="349">
        <v>0</v>
      </c>
      <c r="IF26" s="349">
        <v>0</v>
      </c>
      <c r="IG26" s="349"/>
      <c r="IH26" s="349">
        <f ca="1">OFFSET(IH26,0,-1) * OFFSET(IH26,9 - ROW(IH26),0)</f>
        <v>0</v>
      </c>
      <c r="II26" s="349">
        <f t="shared" ca="1" si="21"/>
        <v>7118</v>
      </c>
      <c r="IJ26" s="349">
        <f t="shared" ca="1" si="22"/>
        <v>205695963</v>
      </c>
      <c r="IK26" s="349">
        <v>56</v>
      </c>
      <c r="IL26" s="349">
        <f ca="1">OFFSET(IL26,0,-1) * OFFSET(IL26,9 - ROW(IL26),0)</f>
        <v>2350432</v>
      </c>
      <c r="IM26" s="349">
        <v>0</v>
      </c>
      <c r="IN26" s="349">
        <f ca="1">OFFSET(IN26,0,-1) * OFFSET(IN26,9 - ROW(IN26),0)</f>
        <v>0</v>
      </c>
      <c r="IO26" s="349">
        <v>40</v>
      </c>
      <c r="IP26" s="349">
        <f ca="1">OFFSET(IP26,0,-1) * OFFSET(IP26,9 - ROW(IP26),0)</f>
        <v>1795040</v>
      </c>
      <c r="IQ26" s="349">
        <v>0</v>
      </c>
      <c r="IR26" s="349">
        <v>0</v>
      </c>
      <c r="IS26" s="349">
        <v>0</v>
      </c>
      <c r="IT26" s="349">
        <f ca="1">OFFSET(IT26,0,-1) * OFFSET(IT26,9 - ROW(IT26),0)</f>
        <v>0</v>
      </c>
      <c r="IU26" s="349">
        <v>0</v>
      </c>
      <c r="IV26" s="349">
        <f ca="1">OFFSET(IV26,0,-1) * OFFSET(IV26,9 - ROW(IV26),0)</f>
        <v>0</v>
      </c>
      <c r="IW26" s="349">
        <v>0</v>
      </c>
      <c r="IX26" s="349">
        <f ca="1">OFFSET(IX26,0,-1) * OFFSET(IX26,9 - ROW(IX26),0)</f>
        <v>0</v>
      </c>
      <c r="IY26" s="349">
        <v>12</v>
      </c>
      <c r="IZ26" s="349">
        <f ca="1">OFFSET(IZ26,0,-1) * OFFSET(IZ26,9 - ROW(IZ26),0)</f>
        <v>319140</v>
      </c>
      <c r="JA26" s="349">
        <v>0</v>
      </c>
      <c r="JB26" s="349">
        <f ca="1">OFFSET(JB26,0,-1) * OFFSET(JB26,9 - ROW(JB26),0)</f>
        <v>0</v>
      </c>
      <c r="JC26" s="349">
        <v>0</v>
      </c>
      <c r="JD26" s="349">
        <f ca="1">OFFSET(JD26,0,-1) * OFFSET(JD26,9 - ROW(JD26),0)</f>
        <v>0</v>
      </c>
      <c r="JE26" s="349">
        <v>32</v>
      </c>
      <c r="JF26" s="349">
        <f ca="1">OFFSET(JF26,0,-1) * OFFSET(JF26,9 - ROW(JF26),0)</f>
        <v>790912</v>
      </c>
      <c r="JG26" s="349">
        <v>0</v>
      </c>
      <c r="JH26" s="349">
        <f ca="1">OFFSET(JH26,0,-1) * OFFSET(JH26,9 - ROW(JH26),0)</f>
        <v>0</v>
      </c>
      <c r="JI26" s="349">
        <v>0</v>
      </c>
      <c r="JJ26" s="349">
        <f ca="1">OFFSET(JJ26,0,-1) * OFFSET(JJ26,9 - ROW(JJ26),0)</f>
        <v>0</v>
      </c>
      <c r="JK26" s="349">
        <v>0</v>
      </c>
      <c r="JL26" s="349">
        <f ca="1">OFFSET(JL26,0,-1) * OFFSET(JL26,9 - ROW(JL26),0)</f>
        <v>0</v>
      </c>
      <c r="JM26" s="349">
        <v>0</v>
      </c>
      <c r="JN26" s="349">
        <f ca="1">OFFSET(JN26,0,-1) * OFFSET(JN26,9 - ROW(JN26),0)</f>
        <v>0</v>
      </c>
      <c r="JO26" s="349">
        <v>0</v>
      </c>
      <c r="JP26" s="349">
        <f ca="1">OFFSET(JP26,0,-1) * OFFSET(JP26,9 - ROW(JP26),0)</f>
        <v>0</v>
      </c>
      <c r="JQ26" s="349"/>
      <c r="JR26" s="349">
        <f ca="1">OFFSET(JR26,0,-1) * OFFSET(JR26,9 - ROW(JR26),0)</f>
        <v>0</v>
      </c>
      <c r="JS26" s="349">
        <v>0</v>
      </c>
      <c r="JT26" s="349">
        <f ca="1">OFFSET(JT26,0,-1) * OFFSET(JT26,9 - ROW(JT26),0)</f>
        <v>0</v>
      </c>
      <c r="JU26" s="340">
        <f t="shared" ca="1" si="149"/>
        <v>5255524</v>
      </c>
      <c r="JV26" s="349"/>
      <c r="JW26" s="349">
        <f ca="1">OFFSET(JW26,0,-1) * OFFSET(JW26,9 - ROW(JW26),0)</f>
        <v>0</v>
      </c>
      <c r="JX26" s="349">
        <v>0</v>
      </c>
      <c r="JY26" s="349">
        <f ca="1">OFFSET(JY26,0,-1) * OFFSET(JY26,9 - ROW(JY26),0)</f>
        <v>0</v>
      </c>
      <c r="JZ26" s="349">
        <v>0</v>
      </c>
      <c r="KA26" s="349">
        <f ca="1">OFFSET(KA26,0,-1) * OFFSET(KA26,9 - ROW(KA26),0)</f>
        <v>0</v>
      </c>
      <c r="KB26" s="349">
        <v>0</v>
      </c>
      <c r="KC26" s="349">
        <f ca="1">OFFSET(KC26,0,-1) * OFFSET(KC26,9 - ROW(KC26),0)</f>
        <v>0</v>
      </c>
      <c r="KD26" s="349">
        <v>0</v>
      </c>
      <c r="KE26" s="349">
        <f ca="1">OFFSET(KE26,0,-1) * OFFSET(KE26,9 - ROW(KE26),0)</f>
        <v>0</v>
      </c>
      <c r="KF26" s="349">
        <v>0</v>
      </c>
      <c r="KG26" s="349">
        <f ca="1">OFFSET(KG26,0,-1) * OFFSET(KG26,9 - ROW(KG26),0)</f>
        <v>0</v>
      </c>
      <c r="KH26" s="349">
        <v>0</v>
      </c>
      <c r="KI26" s="349">
        <f ca="1">OFFSET(KI26,0,-1) * OFFSET(KI26,9 - ROW(KI26),0)</f>
        <v>0</v>
      </c>
      <c r="KJ26" s="349">
        <v>0</v>
      </c>
      <c r="KK26" s="349">
        <f ca="1">OFFSET(KK26,0,-1) * OFFSET(KK26,9 - ROW(KK26),0)</f>
        <v>0</v>
      </c>
      <c r="KL26" s="349">
        <f t="shared" ca="1" si="150"/>
        <v>0</v>
      </c>
      <c r="KM26" s="349">
        <v>0</v>
      </c>
      <c r="KN26" s="349">
        <f ca="1">OFFSET(KN26,0,-1) * OFFSET(KN26,9 - ROW(KN26),0)</f>
        <v>0</v>
      </c>
      <c r="KO26" s="349">
        <v>0</v>
      </c>
      <c r="KP26" s="349">
        <f ca="1">OFFSET(KP26,0,-1) * OFFSET(KP26,9 - ROW(KP26),0)</f>
        <v>0</v>
      </c>
      <c r="KQ26" s="349">
        <v>0</v>
      </c>
      <c r="KR26" s="349">
        <f ca="1">OFFSET(KR26,0,-1) * OFFSET(KR26,9 - ROW(KR26),0)</f>
        <v>0</v>
      </c>
      <c r="KS26" s="349">
        <v>0</v>
      </c>
      <c r="KT26" s="349">
        <f ca="1">OFFSET(KT26,0,-1) * OFFSET(KT26,9 - ROW(KT26),0)</f>
        <v>0</v>
      </c>
      <c r="KU26" s="349">
        <v>0</v>
      </c>
      <c r="KV26" s="349">
        <f ca="1">OFFSET(KV26,0,-1) * OFFSET(KV26,9 - ROW(KV26),0)</f>
        <v>0</v>
      </c>
      <c r="KW26" s="349">
        <v>0</v>
      </c>
      <c r="KX26" s="349">
        <f ca="1">OFFSET(KX26,0,-1) * OFFSET(KX26,9 - ROW(KX26),0)</f>
        <v>0</v>
      </c>
      <c r="KY26" s="349">
        <v>0</v>
      </c>
      <c r="KZ26" s="349">
        <f ca="1">OFFSET(KZ26,0,-1) * OFFSET(KZ26,9 - ROW(KZ26),0)</f>
        <v>0</v>
      </c>
      <c r="LA26" s="349">
        <v>0</v>
      </c>
      <c r="LB26" s="349">
        <f ca="1">OFFSET(LB26,0,-1) * OFFSET(LB26,9 - ROW(LB26),0)</f>
        <v>0</v>
      </c>
      <c r="LC26" s="349">
        <f t="shared" ca="1" si="151"/>
        <v>0</v>
      </c>
      <c r="LD26" s="349"/>
      <c r="LE26" s="349">
        <f t="shared" ca="1" si="24"/>
        <v>210951487</v>
      </c>
      <c r="LF26" s="349">
        <f t="shared" si="129"/>
        <v>2901</v>
      </c>
      <c r="LG26" s="349">
        <f t="shared" ca="1" si="130"/>
        <v>2314998</v>
      </c>
      <c r="LH26" s="349">
        <f t="shared" si="131"/>
        <v>61</v>
      </c>
      <c r="LI26" s="349">
        <f t="shared" ca="1" si="132"/>
        <v>1308816</v>
      </c>
      <c r="LJ26" s="349">
        <f t="shared" si="133"/>
        <v>0</v>
      </c>
      <c r="LK26" s="349">
        <f t="shared" ca="1" si="134"/>
        <v>0</v>
      </c>
      <c r="LL26" s="349">
        <f t="shared" ca="1" si="152"/>
        <v>3623814</v>
      </c>
      <c r="LM26" s="349">
        <f t="shared" si="135"/>
        <v>61</v>
      </c>
      <c r="LN26" s="349">
        <f t="shared" ca="1" si="136"/>
        <v>62830</v>
      </c>
      <c r="LO26" s="349">
        <f t="shared" si="137"/>
        <v>2901</v>
      </c>
      <c r="LP26" s="349">
        <f t="shared" ca="1" si="138"/>
        <v>214674</v>
      </c>
      <c r="LQ26" s="349">
        <f t="shared" ca="1" si="153"/>
        <v>277504</v>
      </c>
      <c r="LR26" s="349">
        <f t="shared" si="139"/>
        <v>1128</v>
      </c>
      <c r="LS26" s="349">
        <f t="shared" ca="1" si="140"/>
        <v>2421928.7999999998</v>
      </c>
      <c r="LT26" s="349">
        <f t="shared" si="141"/>
        <v>1549</v>
      </c>
      <c r="LU26" s="349">
        <f t="shared" ca="1" si="142"/>
        <v>4596161.8199999994</v>
      </c>
      <c r="LV26" s="349">
        <f t="shared" si="143"/>
        <v>224</v>
      </c>
      <c r="LW26" s="349">
        <f t="shared" ca="1" si="144"/>
        <v>775004.16000000003</v>
      </c>
      <c r="LX26" s="349">
        <v>183</v>
      </c>
      <c r="LY26" s="349">
        <f t="shared" ca="1" si="145"/>
        <v>392919.3</v>
      </c>
      <c r="LZ26" s="349">
        <v>226</v>
      </c>
      <c r="MA26" s="349">
        <f t="shared" ca="1" si="146"/>
        <v>670582.67999999993</v>
      </c>
      <c r="MB26" s="349">
        <v>33</v>
      </c>
      <c r="MC26" s="349">
        <f t="shared" ca="1" si="147"/>
        <v>114173.40000000001</v>
      </c>
      <c r="MD26" s="349">
        <f t="shared" ca="1" si="154"/>
        <v>8970770.1600000001</v>
      </c>
      <c r="ME26" s="349"/>
      <c r="MF26" s="353">
        <f t="shared" ca="1" si="155"/>
        <v>223823575.16</v>
      </c>
      <c r="MI26" s="354"/>
      <c r="MK26" s="354"/>
    </row>
    <row r="27" spans="1:349">
      <c r="A27" s="339" t="s">
        <v>218</v>
      </c>
      <c r="B27" s="340" t="s">
        <v>219</v>
      </c>
      <c r="C27" s="349">
        <v>868</v>
      </c>
      <c r="D27" s="349">
        <f ca="1">OFFSET(D27,0,-1) * OFFSET(D27,9 - ROW(D27),0)</f>
        <v>29016372</v>
      </c>
      <c r="E27" s="349">
        <v>117</v>
      </c>
      <c r="F27" s="349">
        <f ca="1">OFFSET(F27,0,-1) * OFFSET(F27,9 - ROW(F27),0)</f>
        <v>4152798</v>
      </c>
      <c r="G27" s="349">
        <v>27</v>
      </c>
      <c r="H27" s="349">
        <f ca="1">OFFSET(H27,0,-1) * OFFSET(H27,9 - ROW(H27),0)</f>
        <v>29444067</v>
      </c>
      <c r="I27" s="349">
        <v>965</v>
      </c>
      <c r="J27" s="349">
        <f ca="1">OFFSET(J27,0,-1) * OFFSET(J27,9 - ROW(J27),0)</f>
        <v>40502980</v>
      </c>
      <c r="K27" s="349">
        <v>154</v>
      </c>
      <c r="L27" s="349">
        <f ca="1">OFFSET(L27,0,-1) * OFFSET(L27,9 - ROW(L27),0)</f>
        <v>6895966</v>
      </c>
      <c r="M27" s="349">
        <v>60</v>
      </c>
      <c r="N27" s="349">
        <f ca="1">OFFSET(N27,0,-1) * OFFSET(N27,9 - ROW(N27),0)</f>
        <v>82120320</v>
      </c>
      <c r="O27" s="349">
        <v>98</v>
      </c>
      <c r="P27" s="349">
        <f ca="1">OFFSET(P27,0,-1) * OFFSET(P27,9 - ROW(P27),0)</f>
        <v>4397848</v>
      </c>
      <c r="Q27" s="349">
        <v>20</v>
      </c>
      <c r="R27" s="349">
        <f ca="1">OFFSET(R27,0,-1) * OFFSET(R27,9 - ROW(R27),0)</f>
        <v>958720</v>
      </c>
      <c r="S27" s="349">
        <v>6</v>
      </c>
      <c r="T27" s="349">
        <f ca="1">OFFSET(T27,0,-1) * OFFSET(T27,9 - ROW(T27),0)</f>
        <v>8779464</v>
      </c>
      <c r="U27" s="349">
        <v>140</v>
      </c>
      <c r="V27" s="349">
        <f ca="1">OFFSET(V27,0,-1) * OFFSET(V27,9 - ROW(V27),0)</f>
        <v>1594600</v>
      </c>
      <c r="W27" s="349">
        <v>0</v>
      </c>
      <c r="X27" s="349">
        <f ca="1">OFFSET(X27,0,-1) * OFFSET(X27,9 - ROW(X27),0)</f>
        <v>0</v>
      </c>
      <c r="Y27" s="349">
        <v>17</v>
      </c>
      <c r="Z27" s="349">
        <f ca="1">OFFSET(Z27,0,-1) * OFFSET(Z27,9 - ROW(Z27),0)</f>
        <v>193630</v>
      </c>
      <c r="AA27" s="349">
        <v>0</v>
      </c>
      <c r="AB27" s="349">
        <f ca="1">OFFSET(AB27,0,-1) * OFFSET(AB27,9 - ROW(AB27),0)</f>
        <v>0</v>
      </c>
      <c r="AC27" s="349">
        <v>4</v>
      </c>
      <c r="AD27" s="349">
        <f ca="1">OFFSET(AD27,0,-1) * OFFSET(AD27,9 - ROW(AD27),0)</f>
        <v>1483472</v>
      </c>
      <c r="AE27" s="349">
        <v>0</v>
      </c>
      <c r="AF27" s="349">
        <f ca="1">OFFSET(AF27,0,-1) * OFFSET(AF27,9 - ROW(AF27),0)</f>
        <v>0</v>
      </c>
      <c r="AG27" s="349">
        <v>662</v>
      </c>
      <c r="AH27" s="349">
        <f ca="1">OFFSET(AH27,0,-1) * OFFSET(AH27,9 - ROW(AH27),0)</f>
        <v>628900</v>
      </c>
      <c r="AI27" s="349">
        <v>75</v>
      </c>
      <c r="AJ27" s="349">
        <f ca="1">OFFSET(AJ27,0,-1) * OFFSET(AJ27,9 - ROW(AJ27),0)</f>
        <v>77475</v>
      </c>
      <c r="AK27" s="349">
        <v>0</v>
      </c>
      <c r="AL27" s="349">
        <f ca="1">OFFSET(AL27,0,-1) * OFFSET(AL27,9 - ROW(AL27),0)</f>
        <v>0</v>
      </c>
      <c r="AM27" s="349">
        <v>632</v>
      </c>
      <c r="AN27" s="349">
        <f ca="1">OFFSET(AN27,0,-1) * OFFSET(AN27,9 - ROW(AN27),0)</f>
        <v>2449000</v>
      </c>
      <c r="AO27" s="349">
        <v>9</v>
      </c>
      <c r="AP27" s="349">
        <f ca="1">OFFSET(AP27,0,-1) * OFFSET(AP27,9 - ROW(AP27),0)</f>
        <v>37908</v>
      </c>
      <c r="AQ27" s="349">
        <v>0</v>
      </c>
      <c r="AR27" s="349">
        <f ca="1">OFFSET(AR27,0,-1) * OFFSET(AR27,9 - ROW(AR27),0)</f>
        <v>0</v>
      </c>
      <c r="AS27" s="349">
        <v>78</v>
      </c>
      <c r="AT27" s="349">
        <f ca="1">OFFSET(AT27,0,-1) * OFFSET(AT27,9 - ROW(AT27),0)</f>
        <v>603954</v>
      </c>
      <c r="AU27" s="349">
        <v>0</v>
      </c>
      <c r="AV27" s="349">
        <f ca="1">OFFSET(AV27,0,-1) * OFFSET(AV27,9 - ROW(AV27),0)</f>
        <v>0</v>
      </c>
      <c r="AW27" s="349">
        <v>0</v>
      </c>
      <c r="AX27" s="349">
        <f ca="1">OFFSET(AX27,0,-1) * OFFSET(AX27,9 - ROW(AX27),0)</f>
        <v>0</v>
      </c>
      <c r="AY27" s="349">
        <f t="shared" ca="1" si="17"/>
        <v>213337474</v>
      </c>
      <c r="AZ27" s="349">
        <v>16</v>
      </c>
      <c r="BA27" s="349">
        <f ca="1">OFFSET(BA27,0,-1) * OFFSET(BA27,9 - ROW(BA27),0)</f>
        <v>650032</v>
      </c>
      <c r="BB27" s="349">
        <v>0</v>
      </c>
      <c r="BC27" s="349">
        <f ca="1">OFFSET(BC27,0,-1) * OFFSET(BC27,9 - ROW(BC27),0)</f>
        <v>0</v>
      </c>
      <c r="BD27" s="349">
        <v>0</v>
      </c>
      <c r="BE27" s="349">
        <f ca="1">OFFSET(BE27,0,-1) * OFFSET(BE27,9 - ROW(BE27),0)</f>
        <v>0</v>
      </c>
      <c r="BF27" s="349">
        <v>201</v>
      </c>
      <c r="BG27" s="349">
        <f ca="1">OFFSET(BG27,0,-1) * OFFSET(BG27,9 - ROW(BG27),0)</f>
        <v>10140450</v>
      </c>
      <c r="BH27" s="349">
        <v>0</v>
      </c>
      <c r="BI27" s="349">
        <f ca="1">OFFSET(BI27,0,-1) * OFFSET(BI27,9 - ROW(BI27),0)</f>
        <v>0</v>
      </c>
      <c r="BJ27" s="349">
        <v>0</v>
      </c>
      <c r="BK27" s="349">
        <f ca="1">OFFSET(BK27,0,-1) * OFFSET(BK27,9 - ROW(BK27),0)</f>
        <v>0</v>
      </c>
      <c r="BL27" s="349">
        <v>63</v>
      </c>
      <c r="BM27" s="349">
        <f ca="1">OFFSET(BM27,0,-1) * OFFSET(BM27,9 - ROW(BM27),0)</f>
        <v>3388770</v>
      </c>
      <c r="BN27" s="349">
        <v>0</v>
      </c>
      <c r="BO27" s="349">
        <f ca="1">OFFSET(BO27,0,-1) * OFFSET(BO27,9 - ROW(BO27),0)</f>
        <v>0</v>
      </c>
      <c r="BP27" s="349">
        <v>0</v>
      </c>
      <c r="BQ27" s="349">
        <f ca="1">OFFSET(BQ27,0,-1) * OFFSET(BQ27,9 - ROW(BQ27),0)</f>
        <v>0</v>
      </c>
      <c r="BR27" s="349">
        <v>16</v>
      </c>
      <c r="BS27" s="349">
        <f ca="1">OFFSET(BS27,0,-1) * OFFSET(BS27,9 - ROW(BS27),0)</f>
        <v>209568</v>
      </c>
      <c r="BT27" s="349">
        <v>0</v>
      </c>
      <c r="BU27" s="349">
        <v>0</v>
      </c>
      <c r="BV27" s="349">
        <v>0</v>
      </c>
      <c r="BW27" s="349">
        <f ca="1">OFFSET(BW27,0,-1) * OFFSET(BW27,9 - ROW(BW27),0)</f>
        <v>0</v>
      </c>
      <c r="BX27" s="349">
        <v>0</v>
      </c>
      <c r="BY27" s="349">
        <f ca="1">OFFSET(BY27,0,-1) * OFFSET(BY27,9 - ROW(BY27),0)</f>
        <v>0</v>
      </c>
      <c r="BZ27" s="349">
        <v>0</v>
      </c>
      <c r="CA27" s="349">
        <f ca="1">OFFSET(CA27,0,-1) * OFFSET(CA27,9 - ROW(CA27),0)</f>
        <v>0</v>
      </c>
      <c r="CB27" s="349">
        <v>0</v>
      </c>
      <c r="CC27" s="349">
        <f ca="1">OFFSET(CC27,0,-1) * OFFSET(CC27,9 - ROW(CC27),0)</f>
        <v>0</v>
      </c>
      <c r="CD27" s="349">
        <v>0</v>
      </c>
      <c r="CE27" s="349">
        <v>0</v>
      </c>
      <c r="CF27" s="349">
        <v>0</v>
      </c>
      <c r="CG27" s="349">
        <v>0</v>
      </c>
      <c r="CH27" s="349">
        <v>0</v>
      </c>
      <c r="CI27" s="349">
        <f ca="1">OFFSET(CI27,0,-1) * OFFSET(CI27,9 - ROW(CI27),0)</f>
        <v>0</v>
      </c>
      <c r="CJ27" s="349">
        <v>0</v>
      </c>
      <c r="CK27" s="349">
        <v>0</v>
      </c>
      <c r="CL27" s="349">
        <v>0</v>
      </c>
      <c r="CM27" s="349">
        <f ca="1">OFFSET(CM27,0,-1) * OFFSET(CM27,9 - ROW(CM27),0)</f>
        <v>0</v>
      </c>
      <c r="CN27" s="349">
        <v>121</v>
      </c>
      <c r="CO27" s="349">
        <f ca="1">OFFSET(CO27,0,-1) * OFFSET(CO27,9 - ROW(CO27),0)</f>
        <v>539176</v>
      </c>
      <c r="CP27" s="349">
        <v>0</v>
      </c>
      <c r="CQ27" s="349">
        <f ca="1">OFFSET(CQ27,0,-1) * OFFSET(CQ27,9 - ROW(CQ27),0)</f>
        <v>0</v>
      </c>
      <c r="CR27" s="349">
        <v>0</v>
      </c>
      <c r="CS27" s="349">
        <f ca="1">OFFSET(CS27,0,-1) * OFFSET(CS27,9 - ROW(CS27),0)</f>
        <v>0</v>
      </c>
      <c r="CT27" s="349">
        <v>40</v>
      </c>
      <c r="CU27" s="349">
        <f ca="1">OFFSET(CU27,0,-1) * OFFSET(CU27,9 - ROW(CU27),0)</f>
        <v>356160</v>
      </c>
      <c r="CV27" s="349">
        <v>0</v>
      </c>
      <c r="CW27" s="349">
        <f ca="1">OFFSET(CW27,0,-1) * OFFSET(CW27,9 - ROW(CW27),0)</f>
        <v>0</v>
      </c>
      <c r="CX27" s="349">
        <v>0</v>
      </c>
      <c r="CY27" s="349">
        <f ca="1">OFFSET(CY27,0,-1) * OFFSET(CY27,9 - ROW(CY27),0)</f>
        <v>0</v>
      </c>
      <c r="CZ27" s="349">
        <f t="shared" ca="1" si="29"/>
        <v>15284156</v>
      </c>
      <c r="DA27" s="350">
        <v>0</v>
      </c>
      <c r="DB27" s="349">
        <f ca="1">OFFSET(DB27,0,-1) * OFFSET(DB27,9 - ROW(DB27),0)</f>
        <v>0</v>
      </c>
      <c r="DC27" s="351">
        <v>0</v>
      </c>
      <c r="DD27" s="351">
        <v>0</v>
      </c>
      <c r="DE27" s="350">
        <v>0</v>
      </c>
      <c r="DF27" s="351">
        <v>0</v>
      </c>
      <c r="DG27" s="350">
        <v>0</v>
      </c>
      <c r="DH27" s="349">
        <f ca="1">OFFSET(DH27,0,-1) * OFFSET(DH27,9 - ROW(DH27),0)</f>
        <v>0</v>
      </c>
      <c r="DI27" s="351">
        <v>0</v>
      </c>
      <c r="DJ27" s="349">
        <f ca="1">OFFSET(DJ27,0,-1) * OFFSET(DJ27,9 - ROW(DJ27),0)</f>
        <v>0</v>
      </c>
      <c r="DK27" s="350">
        <v>0</v>
      </c>
      <c r="DL27" s="351">
        <v>0</v>
      </c>
      <c r="DM27" s="350">
        <v>0</v>
      </c>
      <c r="DN27" s="351">
        <v>0</v>
      </c>
      <c r="DO27" s="351">
        <v>0</v>
      </c>
      <c r="DP27" s="351">
        <v>0</v>
      </c>
      <c r="DQ27" s="350">
        <v>0</v>
      </c>
      <c r="DR27" s="352">
        <v>0</v>
      </c>
      <c r="DS27" s="350">
        <v>0</v>
      </c>
      <c r="DT27" s="349">
        <f ca="1">OFFSET(DT27,0,-1) * OFFSET(DT27,9 - ROW(DT27),0)</f>
        <v>0</v>
      </c>
      <c r="DU27" s="351">
        <v>0</v>
      </c>
      <c r="DV27" s="351">
        <v>0</v>
      </c>
      <c r="DW27" s="350">
        <v>0</v>
      </c>
      <c r="DX27" s="351">
        <v>0</v>
      </c>
      <c r="DY27" s="350">
        <v>0</v>
      </c>
      <c r="DZ27" s="349">
        <f ca="1">OFFSET(DZ27,0,-1) * OFFSET(DZ27,9 - ROW(DZ27),0)</f>
        <v>0</v>
      </c>
      <c r="EA27" s="351">
        <v>0</v>
      </c>
      <c r="EB27" s="351">
        <v>0</v>
      </c>
      <c r="EC27" s="350">
        <v>0</v>
      </c>
      <c r="ED27" s="349">
        <f ca="1">OFFSET(ED27,0,-1) * OFFSET(ED27,9 - ROW(ED27),0)</f>
        <v>0</v>
      </c>
      <c r="EE27" s="349">
        <f t="shared" ca="1" si="30"/>
        <v>0</v>
      </c>
      <c r="EF27" s="349">
        <v>0</v>
      </c>
      <c r="EG27" s="349">
        <f ca="1">OFFSET(EG27,0,-1) * OFFSET(EG27,9 - ROW(EG27),0)</f>
        <v>0</v>
      </c>
      <c r="EH27" s="349">
        <v>0</v>
      </c>
      <c r="EI27" s="349">
        <v>0</v>
      </c>
      <c r="EJ27" s="349">
        <v>0</v>
      </c>
      <c r="EK27" s="349">
        <v>0</v>
      </c>
      <c r="EL27" s="349">
        <v>0</v>
      </c>
      <c r="EM27" s="349">
        <f ca="1">OFFSET(EM27,0,-1) * OFFSET(EM27,9 - ROW(EM27),0)</f>
        <v>0</v>
      </c>
      <c r="EN27" s="349">
        <v>0</v>
      </c>
      <c r="EO27" s="349">
        <v>0</v>
      </c>
      <c r="EP27" s="349">
        <v>0</v>
      </c>
      <c r="EQ27" s="349">
        <v>0</v>
      </c>
      <c r="ER27" s="349">
        <v>0</v>
      </c>
      <c r="ES27" s="349">
        <v>0</v>
      </c>
      <c r="ET27" s="349">
        <v>0</v>
      </c>
      <c r="EU27" s="349">
        <v>0</v>
      </c>
      <c r="EV27" s="349">
        <v>0</v>
      </c>
      <c r="EW27" s="349">
        <v>0</v>
      </c>
      <c r="EX27" s="349">
        <v>0</v>
      </c>
      <c r="EY27" s="349">
        <f ca="1">OFFSET(EY27,0,-1) * OFFSET(EY27,9 - ROW(EY27),0)</f>
        <v>0</v>
      </c>
      <c r="EZ27" s="349">
        <v>0</v>
      </c>
      <c r="FA27" s="349">
        <v>0</v>
      </c>
      <c r="FB27" s="349">
        <v>0</v>
      </c>
      <c r="FC27" s="349">
        <v>0</v>
      </c>
      <c r="FD27" s="349"/>
      <c r="FE27" s="349">
        <f ca="1">OFFSET(FE27,0,-1) * OFFSET(FE27,9 - ROW(FE27),0)</f>
        <v>0</v>
      </c>
      <c r="FF27" s="349"/>
      <c r="FG27" s="349">
        <f ca="1">OFFSET(FG27,0,-1) * OFFSET(FG27,9 - ROW(FG27),0)</f>
        <v>0</v>
      </c>
      <c r="FH27" s="349"/>
      <c r="FI27" s="349">
        <f ca="1">OFFSET(FI27,0,-1) * OFFSET(FI27,9 - ROW(FI27),0)</f>
        <v>0</v>
      </c>
      <c r="FJ27" s="349">
        <f t="shared" ca="1" si="31"/>
        <v>0</v>
      </c>
      <c r="FK27" s="349">
        <v>27</v>
      </c>
      <c r="FL27" s="349">
        <f ca="1">OFFSET(FL27,0,-1) * OFFSET(FL27,9 - ROW(FL27),0)</f>
        <v>2256471</v>
      </c>
      <c r="FM27" s="349">
        <v>0</v>
      </c>
      <c r="FN27" s="349">
        <f ca="1">OFFSET(FN27,0,-1) * OFFSET(FN27,9 - ROW(FN27),0)</f>
        <v>0</v>
      </c>
      <c r="FO27" s="349">
        <v>0</v>
      </c>
      <c r="FP27" s="349">
        <f ca="1">OFFSET(FP27,0,-1) * OFFSET(FP27,9 - ROW(FP27),0)</f>
        <v>0</v>
      </c>
      <c r="FQ27" s="349">
        <v>9</v>
      </c>
      <c r="FR27" s="349">
        <f ca="1">OFFSET(FR27,0,-1) * OFFSET(FR27,9 - ROW(FR27),0)</f>
        <v>944361</v>
      </c>
      <c r="FS27" s="349">
        <v>0</v>
      </c>
      <c r="FT27" s="349">
        <f ca="1">OFFSET(FT27,0,-1) * OFFSET(FT27,9 - ROW(FT27),0)</f>
        <v>0</v>
      </c>
      <c r="FU27" s="349">
        <v>0</v>
      </c>
      <c r="FV27" s="349">
        <f ca="1">OFFSET(FV27,0,-1) * OFFSET(FV27,9 - ROW(FV27),0)</f>
        <v>0</v>
      </c>
      <c r="FW27" s="349">
        <v>0</v>
      </c>
      <c r="FX27" s="349">
        <f ca="1">OFFSET(FX27,0,-1) * OFFSET(FX27,9 - ROW(FX27),0)</f>
        <v>0</v>
      </c>
      <c r="FY27" s="349">
        <v>0</v>
      </c>
      <c r="FZ27" s="349">
        <v>0</v>
      </c>
      <c r="GA27" s="349">
        <v>0</v>
      </c>
      <c r="GB27" s="349">
        <f ca="1">OFFSET(GB27,0,-1) * OFFSET(GB27,9 - ROW(GB27),0)</f>
        <v>0</v>
      </c>
      <c r="GC27" s="349">
        <v>9</v>
      </c>
      <c r="GD27" s="349">
        <f ca="1">OFFSET(GD27,0,-1) * OFFSET(GD27,9 - ROW(GD27),0)</f>
        <v>256275</v>
      </c>
      <c r="GE27" s="349">
        <v>0</v>
      </c>
      <c r="GF27" s="349">
        <v>0</v>
      </c>
      <c r="GG27" s="349"/>
      <c r="GH27" s="349">
        <f ca="1">OFFSET(GH27,0,-1) * OFFSET(GH27,9 - ROW(GH27),0)</f>
        <v>0</v>
      </c>
      <c r="GI27" s="349">
        <v>0</v>
      </c>
      <c r="GJ27" s="349">
        <f ca="1">OFFSET(GJ27,0,-1) * OFFSET(GJ27,9 - ROW(GJ27),0)</f>
        <v>0</v>
      </c>
      <c r="GK27" s="349">
        <v>0</v>
      </c>
      <c r="GL27" s="349">
        <v>0</v>
      </c>
      <c r="GM27" s="349">
        <v>0</v>
      </c>
      <c r="GN27" s="349">
        <f ca="1">OFFSET(GN27,0,-1) * OFFSET(GN27,9 - ROW(GN27),0)</f>
        <v>0</v>
      </c>
      <c r="GO27" s="349">
        <f t="shared" ca="1" si="18"/>
        <v>3457107</v>
      </c>
      <c r="GP27" s="349">
        <f t="shared" ca="1" si="19"/>
        <v>3457107</v>
      </c>
      <c r="GQ27" s="349">
        <v>0</v>
      </c>
      <c r="GR27" s="349">
        <f ca="1">OFFSET(GR27,0,-1) * OFFSET(GR27,9 - ROW(GR27),0)</f>
        <v>0</v>
      </c>
      <c r="GS27" s="349">
        <v>0</v>
      </c>
      <c r="GT27" s="349">
        <f ca="1">OFFSET(GT27,0,-1) * OFFSET(GT27,9 - ROW(GT27),0)</f>
        <v>0</v>
      </c>
      <c r="GU27" s="349">
        <v>0</v>
      </c>
      <c r="GV27" s="349">
        <f ca="1">OFFSET(GV27,0,-1) * OFFSET(GV27,9 - ROW(GV27),0)</f>
        <v>0</v>
      </c>
      <c r="GW27" s="349">
        <f t="shared" ca="1" si="20"/>
        <v>0</v>
      </c>
      <c r="GX27" s="350">
        <v>1</v>
      </c>
      <c r="GY27" s="349">
        <f ca="1">OFFSET(GY27,0,-1) * OFFSET(GY27,9 - ROW(GY27),0)</f>
        <v>63984</v>
      </c>
      <c r="GZ27" s="349">
        <v>0</v>
      </c>
      <c r="HA27" s="349">
        <f ca="1">OFFSET(HA27,0,-1) * OFFSET(HA27,9 - ROW(HA27),0)</f>
        <v>0</v>
      </c>
      <c r="HB27" s="349">
        <v>1</v>
      </c>
      <c r="HC27" s="349">
        <f ca="1">OFFSET(HC27,0,-1) * OFFSET(HC27,9 - ROW(HC27),0)</f>
        <v>79980</v>
      </c>
      <c r="HD27" s="349">
        <v>3</v>
      </c>
      <c r="HE27" s="349">
        <f ca="1">OFFSET(HE27,0,-1) * OFFSET(HE27,9 - ROW(HE27),0)</f>
        <v>178242</v>
      </c>
      <c r="HF27" s="349">
        <v>0</v>
      </c>
      <c r="HG27" s="349">
        <f ca="1">OFFSET(HG27,0,-1) * OFFSET(HG27,9 - ROW(HG27),0)</f>
        <v>0</v>
      </c>
      <c r="HH27" s="349">
        <v>0</v>
      </c>
      <c r="HI27" s="349">
        <f ca="1">OFFSET(HI27,0,-1) * OFFSET(HI27,9 - ROW(HI27),0)</f>
        <v>0</v>
      </c>
      <c r="HJ27" s="349">
        <v>0</v>
      </c>
      <c r="HK27" s="349">
        <f ca="1">OFFSET(HK27,0,-1) * OFFSET(HK27,9 - ROW(HK27),0)</f>
        <v>0</v>
      </c>
      <c r="HL27" s="349">
        <v>0</v>
      </c>
      <c r="HM27" s="349">
        <f ca="1">OFFSET(HM27,0,-1) * OFFSET(HM27,9 - ROW(HM27),0)</f>
        <v>0</v>
      </c>
      <c r="HN27" s="349">
        <v>0</v>
      </c>
      <c r="HO27" s="349">
        <f ca="1">OFFSET(HO27,0,-1) * OFFSET(HO27,9 - ROW(HO27),0)</f>
        <v>0</v>
      </c>
      <c r="HP27" s="349">
        <f t="shared" ca="1" si="32"/>
        <v>322206</v>
      </c>
      <c r="HQ27" s="349">
        <v>0</v>
      </c>
      <c r="HR27" s="349">
        <f ca="1">OFFSET(HR27,0,-1) * OFFSET(HR27,9 - ROW(HR27),0)</f>
        <v>0</v>
      </c>
      <c r="HS27" s="349">
        <v>0</v>
      </c>
      <c r="HT27" s="349">
        <v>0</v>
      </c>
      <c r="HU27" s="349">
        <v>0</v>
      </c>
      <c r="HV27" s="349">
        <f ca="1">OFFSET(HV27,0,-1) * OFFSET(HV27,9 - ROW(HV27),0)</f>
        <v>0</v>
      </c>
      <c r="HW27" s="349">
        <v>0</v>
      </c>
      <c r="HX27" s="349">
        <f ca="1">OFFSET(HX27,0,-1) * OFFSET(HX27,9 - ROW(HX27),0)</f>
        <v>0</v>
      </c>
      <c r="HY27" s="349">
        <v>0</v>
      </c>
      <c r="HZ27" s="349">
        <v>0</v>
      </c>
      <c r="IA27" s="349">
        <v>0</v>
      </c>
      <c r="IB27" s="349">
        <f ca="1">OFFSET(IB27,0,-1) * OFFSET(IB27,9 - ROW(IB27),0)</f>
        <v>0</v>
      </c>
      <c r="IC27" s="349">
        <v>0</v>
      </c>
      <c r="ID27" s="349">
        <f ca="1">OFFSET(ID27,0,-1) * OFFSET(ID27,9 - ROW(ID27),0)</f>
        <v>0</v>
      </c>
      <c r="IE27" s="349">
        <v>0</v>
      </c>
      <c r="IF27" s="349">
        <v>0</v>
      </c>
      <c r="IG27" s="349"/>
      <c r="IH27" s="349">
        <f ca="1">OFFSET(IH27,0,-1) * OFFSET(IH27,9 - ROW(IH27),0)</f>
        <v>0</v>
      </c>
      <c r="II27" s="349">
        <f t="shared" ca="1" si="21"/>
        <v>0</v>
      </c>
      <c r="IJ27" s="349">
        <f t="shared" ca="1" si="22"/>
        <v>232400943</v>
      </c>
      <c r="IK27" s="349">
        <v>0</v>
      </c>
      <c r="IL27" s="349">
        <f ca="1">OFFSET(IL27,0,-1) * OFFSET(IL27,9 - ROW(IL27),0)</f>
        <v>0</v>
      </c>
      <c r="IM27" s="349">
        <v>0</v>
      </c>
      <c r="IN27" s="349">
        <f ca="1">OFFSET(IN27,0,-1) * OFFSET(IN27,9 - ROW(IN27),0)</f>
        <v>0</v>
      </c>
      <c r="IO27" s="349">
        <v>0</v>
      </c>
      <c r="IP27" s="349">
        <f ca="1">OFFSET(IP27,0,-1) * OFFSET(IP27,9 - ROW(IP27),0)</f>
        <v>0</v>
      </c>
      <c r="IQ27" s="349">
        <v>0</v>
      </c>
      <c r="IR27" s="349">
        <v>0</v>
      </c>
      <c r="IS27" s="349">
        <v>0</v>
      </c>
      <c r="IT27" s="349">
        <f ca="1">OFFSET(IT27,0,-1) * OFFSET(IT27,9 - ROW(IT27),0)</f>
        <v>0</v>
      </c>
      <c r="IU27" s="349">
        <v>0</v>
      </c>
      <c r="IV27" s="349">
        <f ca="1">OFFSET(IV27,0,-1) * OFFSET(IV27,9 - ROW(IV27),0)</f>
        <v>0</v>
      </c>
      <c r="IW27" s="349">
        <v>0</v>
      </c>
      <c r="IX27" s="349">
        <f ca="1">OFFSET(IX27,0,-1) * OFFSET(IX27,9 - ROW(IX27),0)</f>
        <v>0</v>
      </c>
      <c r="IY27" s="349">
        <v>39</v>
      </c>
      <c r="IZ27" s="349">
        <f ca="1">OFFSET(IZ27,0,-1) * OFFSET(IZ27,9 - ROW(IZ27),0)</f>
        <v>1037205</v>
      </c>
      <c r="JA27" s="349">
        <v>0</v>
      </c>
      <c r="JB27" s="349">
        <f ca="1">OFFSET(JB27,0,-1) * OFFSET(JB27,9 - ROW(JB27),0)</f>
        <v>0</v>
      </c>
      <c r="JC27" s="349">
        <v>0</v>
      </c>
      <c r="JD27" s="349">
        <f ca="1">OFFSET(JD27,0,-1) * OFFSET(JD27,9 - ROW(JD27),0)</f>
        <v>0</v>
      </c>
      <c r="JE27" s="349">
        <v>13</v>
      </c>
      <c r="JF27" s="349">
        <f ca="1">OFFSET(JF27,0,-1) * OFFSET(JF27,9 - ROW(JF27),0)</f>
        <v>321308</v>
      </c>
      <c r="JG27" s="349">
        <v>0</v>
      </c>
      <c r="JH27" s="349">
        <f ca="1">OFFSET(JH27,0,-1) * OFFSET(JH27,9 - ROW(JH27),0)</f>
        <v>0</v>
      </c>
      <c r="JI27" s="349">
        <v>0</v>
      </c>
      <c r="JJ27" s="349">
        <f ca="1">OFFSET(JJ27,0,-1) * OFFSET(JJ27,9 - ROW(JJ27),0)</f>
        <v>0</v>
      </c>
      <c r="JK27" s="349">
        <v>4</v>
      </c>
      <c r="JL27" s="349">
        <f ca="1">OFFSET(JL27,0,-1) * OFFSET(JL27,9 - ROW(JL27),0)</f>
        <v>179708</v>
      </c>
      <c r="JM27" s="349">
        <v>0</v>
      </c>
      <c r="JN27" s="349">
        <f ca="1">OFFSET(JN27,0,-1) * OFFSET(JN27,9 - ROW(JN27),0)</f>
        <v>0</v>
      </c>
      <c r="JO27" s="349">
        <v>9</v>
      </c>
      <c r="JP27" s="349">
        <f ca="1">OFFSET(JP27,0,-1) * OFFSET(JP27,9 - ROW(JP27),0)</f>
        <v>404343</v>
      </c>
      <c r="JQ27" s="349"/>
      <c r="JR27" s="349">
        <f ca="1">OFFSET(JR27,0,-1) * OFFSET(JR27,9 - ROW(JR27),0)</f>
        <v>0</v>
      </c>
      <c r="JS27" s="349">
        <v>0</v>
      </c>
      <c r="JT27" s="349">
        <f ca="1">OFFSET(JT27,0,-1) * OFFSET(JT27,9 - ROW(JT27),0)</f>
        <v>0</v>
      </c>
      <c r="JU27" s="340">
        <f t="shared" ca="1" si="149"/>
        <v>1942564</v>
      </c>
      <c r="JV27" s="349">
        <v>0</v>
      </c>
      <c r="JW27" s="349">
        <f ca="1">OFFSET(JW27,0,-1) * OFFSET(JW27,9 - ROW(JW27),0)</f>
        <v>0</v>
      </c>
      <c r="JX27" s="349">
        <v>0</v>
      </c>
      <c r="JY27" s="349">
        <f ca="1">OFFSET(JY27,0,-1) * OFFSET(JY27,9 - ROW(JY27),0)</f>
        <v>0</v>
      </c>
      <c r="JZ27" s="349">
        <v>2</v>
      </c>
      <c r="KA27" s="349">
        <f ca="1">OFFSET(KA27,0,-1) * OFFSET(KA27,9 - ROW(KA27),0)</f>
        <v>66246</v>
      </c>
      <c r="KB27" s="349">
        <v>0</v>
      </c>
      <c r="KC27" s="349">
        <f ca="1">OFFSET(KC27,0,-1) * OFFSET(KC27,9 - ROW(KC27),0)</f>
        <v>0</v>
      </c>
      <c r="KD27" s="349">
        <v>0</v>
      </c>
      <c r="KE27" s="349">
        <f ca="1">OFFSET(KE27,0,-1) * OFFSET(KE27,9 - ROW(KE27),0)</f>
        <v>0</v>
      </c>
      <c r="KF27" s="349">
        <v>3</v>
      </c>
      <c r="KG27" s="349">
        <f ca="1">OFFSET(KG27,0,-1) * OFFSET(KG27,9 - ROW(KG27),0)</f>
        <v>108306</v>
      </c>
      <c r="KH27" s="349">
        <v>0</v>
      </c>
      <c r="KI27" s="349">
        <f ca="1">OFFSET(KI27,0,-1) * OFFSET(KI27,9 - ROW(KI27),0)</f>
        <v>0</v>
      </c>
      <c r="KJ27" s="349">
        <v>0</v>
      </c>
      <c r="KK27" s="349">
        <f ca="1">OFFSET(KK27,0,-1) * OFFSET(KK27,9 - ROW(KK27),0)</f>
        <v>0</v>
      </c>
      <c r="KL27" s="349">
        <f t="shared" ca="1" si="150"/>
        <v>174552</v>
      </c>
      <c r="KM27" s="349">
        <v>0</v>
      </c>
      <c r="KN27" s="349">
        <f ca="1">OFFSET(KN27,0,-1) * OFFSET(KN27,9 - ROW(KN27),0)</f>
        <v>0</v>
      </c>
      <c r="KO27" s="349">
        <v>0</v>
      </c>
      <c r="KP27" s="349">
        <f ca="1">OFFSET(KP27,0,-1) * OFFSET(KP27,9 - ROW(KP27),0)</f>
        <v>0</v>
      </c>
      <c r="KQ27" s="349">
        <v>0</v>
      </c>
      <c r="KR27" s="349">
        <f ca="1">OFFSET(KR27,0,-1) * OFFSET(KR27,9 - ROW(KR27),0)</f>
        <v>0</v>
      </c>
      <c r="KS27" s="349">
        <v>0</v>
      </c>
      <c r="KT27" s="349">
        <f ca="1">OFFSET(KT27,0,-1) * OFFSET(KT27,9 - ROW(KT27),0)</f>
        <v>0</v>
      </c>
      <c r="KU27" s="349">
        <v>0</v>
      </c>
      <c r="KV27" s="349">
        <f ca="1">OFFSET(KV27,0,-1) * OFFSET(KV27,9 - ROW(KV27),0)</f>
        <v>0</v>
      </c>
      <c r="KW27" s="349">
        <v>0</v>
      </c>
      <c r="KX27" s="349">
        <f ca="1">OFFSET(KX27,0,-1) * OFFSET(KX27,9 - ROW(KX27),0)</f>
        <v>0</v>
      </c>
      <c r="KY27" s="349">
        <v>0</v>
      </c>
      <c r="KZ27" s="349">
        <f ca="1">OFFSET(KZ27,0,-1) * OFFSET(KZ27,9 - ROW(KZ27),0)</f>
        <v>0</v>
      </c>
      <c r="LA27" s="349">
        <v>0</v>
      </c>
      <c r="LB27" s="349">
        <f ca="1">OFFSET(LB27,0,-1) * OFFSET(LB27,9 - ROW(LB27),0)</f>
        <v>0</v>
      </c>
      <c r="LC27" s="349">
        <f t="shared" ca="1" si="151"/>
        <v>0</v>
      </c>
      <c r="LD27" s="349"/>
      <c r="LE27" s="349">
        <f t="shared" ca="1" si="24"/>
        <v>234518059</v>
      </c>
      <c r="LF27" s="349">
        <f t="shared" si="129"/>
        <v>2608</v>
      </c>
      <c r="LG27" s="349">
        <f t="shared" ca="1" si="130"/>
        <v>2081184</v>
      </c>
      <c r="LH27" s="349">
        <f t="shared" si="131"/>
        <v>93</v>
      </c>
      <c r="LI27" s="349">
        <f t="shared" ca="1" si="132"/>
        <v>1995408</v>
      </c>
      <c r="LJ27" s="349">
        <f t="shared" si="133"/>
        <v>5</v>
      </c>
      <c r="LK27" s="349">
        <f t="shared" ca="1" si="134"/>
        <v>2255</v>
      </c>
      <c r="LL27" s="349">
        <f t="shared" ca="1" si="152"/>
        <v>4078847</v>
      </c>
      <c r="LM27" s="349">
        <f t="shared" si="135"/>
        <v>93</v>
      </c>
      <c r="LN27" s="349">
        <f t="shared" ca="1" si="136"/>
        <v>95790</v>
      </c>
      <c r="LO27" s="349">
        <f t="shared" si="137"/>
        <v>2613</v>
      </c>
      <c r="LP27" s="349">
        <f t="shared" ca="1" si="138"/>
        <v>193362</v>
      </c>
      <c r="LQ27" s="349">
        <f t="shared" ca="1" si="153"/>
        <v>289152</v>
      </c>
      <c r="LR27" s="349">
        <f t="shared" si="139"/>
        <v>1030</v>
      </c>
      <c r="LS27" s="349">
        <f t="shared" ca="1" si="140"/>
        <v>2211513</v>
      </c>
      <c r="LT27" s="349">
        <f t="shared" si="141"/>
        <v>1377</v>
      </c>
      <c r="LU27" s="349">
        <f t="shared" ca="1" si="142"/>
        <v>4085806.86</v>
      </c>
      <c r="LV27" s="349">
        <f t="shared" si="143"/>
        <v>206</v>
      </c>
      <c r="LW27" s="349">
        <f t="shared" ca="1" si="144"/>
        <v>712727.04000000004</v>
      </c>
      <c r="LX27" s="349">
        <v>164</v>
      </c>
      <c r="LY27" s="349">
        <f t="shared" ca="1" si="145"/>
        <v>352124.39999999997</v>
      </c>
      <c r="LZ27" s="349">
        <v>289</v>
      </c>
      <c r="MA27" s="349">
        <f t="shared" ca="1" si="146"/>
        <v>857515.0199999999</v>
      </c>
      <c r="MB27" s="349">
        <v>20</v>
      </c>
      <c r="MC27" s="349">
        <f t="shared" ca="1" si="147"/>
        <v>69196</v>
      </c>
      <c r="MD27" s="349">
        <f t="shared" ca="1" si="154"/>
        <v>8288882.3199999994</v>
      </c>
      <c r="ME27" s="349"/>
      <c r="MF27" s="353">
        <f t="shared" ca="1" si="155"/>
        <v>247174940.31999999</v>
      </c>
      <c r="MI27" s="354"/>
      <c r="MK27" s="354"/>
    </row>
    <row r="28" spans="1:349">
      <c r="A28" s="339" t="s">
        <v>220</v>
      </c>
      <c r="B28" s="340" t="s">
        <v>221</v>
      </c>
      <c r="C28" s="349">
        <v>0</v>
      </c>
      <c r="D28" s="349">
        <f ca="1">OFFSET(D28,0,-1) * OFFSET(D28,10 - ROW(D28),0)</f>
        <v>0</v>
      </c>
      <c r="E28" s="349">
        <v>0</v>
      </c>
      <c r="F28" s="349">
        <f ca="1">OFFSET(F28,0,-1) * OFFSET(F28,10 - ROW(F28),0)</f>
        <v>0</v>
      </c>
      <c r="G28" s="349">
        <v>74</v>
      </c>
      <c r="H28" s="349">
        <f ca="1">OFFSET(H28,0,-1) * OFFSET(H28,10 - ROW(H28),0)</f>
        <v>104433462</v>
      </c>
      <c r="I28" s="349">
        <v>0</v>
      </c>
      <c r="J28" s="349">
        <f ca="1">OFFSET(J28,0,-1) * OFFSET(J28,10 - ROW(J28),0)</f>
        <v>0</v>
      </c>
      <c r="K28" s="349">
        <v>0</v>
      </c>
      <c r="L28" s="349">
        <f ca="1">OFFSET(L28,0,-1) * OFFSET(L28,10 - ROW(L28),0)</f>
        <v>0</v>
      </c>
      <c r="M28" s="349">
        <v>85</v>
      </c>
      <c r="N28" s="349">
        <f ca="1">OFFSET(N28,0,-1) * OFFSET(N28,10 - ROW(N28),0)</f>
        <v>150553955</v>
      </c>
      <c r="O28" s="349">
        <v>0</v>
      </c>
      <c r="P28" s="349">
        <f ca="1">OFFSET(P28,0,-1) * OFFSET(P28,10 - ROW(P28),0)</f>
        <v>0</v>
      </c>
      <c r="Q28" s="349">
        <v>0</v>
      </c>
      <c r="R28" s="349">
        <f ca="1">OFFSET(R28,0,-1) * OFFSET(R28,10 - ROW(R28),0)</f>
        <v>0</v>
      </c>
      <c r="S28" s="349">
        <v>22</v>
      </c>
      <c r="T28" s="349">
        <f ca="1">OFFSET(T28,0,-1) * OFFSET(T28,10 - ROW(T28),0)</f>
        <v>41659398</v>
      </c>
      <c r="U28" s="349">
        <v>0</v>
      </c>
      <c r="V28" s="349">
        <f ca="1">OFFSET(V28,0,-1) * OFFSET(V28,10 - ROW(V28),0)</f>
        <v>0</v>
      </c>
      <c r="W28" s="349">
        <v>0</v>
      </c>
      <c r="X28" s="349">
        <f ca="1">OFFSET(X28,0,-1) * OFFSET(X28,10 - ROW(X28),0)</f>
        <v>0</v>
      </c>
      <c r="Y28" s="349">
        <v>0</v>
      </c>
      <c r="Z28" s="349">
        <f ca="1">OFFSET(Z28,0,-1) * OFFSET(Z28,10 - ROW(Z28),0)</f>
        <v>0</v>
      </c>
      <c r="AA28" s="349">
        <v>0</v>
      </c>
      <c r="AB28" s="349">
        <f ca="1">OFFSET(AB28,0,-1) * OFFSET(AB28,10 - ROW(AB28),0)</f>
        <v>0</v>
      </c>
      <c r="AC28" s="349">
        <v>13</v>
      </c>
      <c r="AD28" s="349">
        <f ca="1">OFFSET(AD28,0,-1) * OFFSET(AD28,10 - ROW(AD28),0)</f>
        <v>6239311</v>
      </c>
      <c r="AE28" s="349">
        <v>0</v>
      </c>
      <c r="AF28" s="349">
        <f ca="1">OFFSET(AF28,0,-1) * OFFSET(AF28,10 - ROW(AF28),0)</f>
        <v>0</v>
      </c>
      <c r="AG28" s="349">
        <v>0</v>
      </c>
      <c r="AH28" s="349">
        <f ca="1">OFFSET(AH28,0,-1) * OFFSET(AH28,10 - ROW(AH28),0)</f>
        <v>0</v>
      </c>
      <c r="AI28" s="349">
        <v>0</v>
      </c>
      <c r="AJ28" s="349">
        <f ca="1">OFFSET(AJ28,0,-1) * OFFSET(AJ28,10 - ROW(AJ28),0)</f>
        <v>0</v>
      </c>
      <c r="AK28" s="349">
        <v>19</v>
      </c>
      <c r="AL28" s="349">
        <f ca="1">OFFSET(AL28,0,-1) * OFFSET(AL28,10 - ROW(AL28),0)</f>
        <v>760532</v>
      </c>
      <c r="AM28" s="349">
        <v>0</v>
      </c>
      <c r="AN28" s="349">
        <f ca="1">OFFSET(AN28,0,-1) * OFFSET(AN28,10 - ROW(AN28),0)</f>
        <v>0</v>
      </c>
      <c r="AO28" s="349">
        <v>0</v>
      </c>
      <c r="AP28" s="349">
        <f ca="1">OFFSET(AP28,0,-1) * OFFSET(AP28,10 - ROW(AP28),0)</f>
        <v>0</v>
      </c>
      <c r="AQ28" s="349">
        <v>29</v>
      </c>
      <c r="AR28" s="349">
        <f ca="1">OFFSET(AR28,0,-1) * OFFSET(AR28,10 - ROW(AR28),0)</f>
        <v>4735062</v>
      </c>
      <c r="AS28" s="349">
        <v>0</v>
      </c>
      <c r="AT28" s="349">
        <f ca="1">OFFSET(AT28,0,-1) * OFFSET(AT28,10 - ROW(AT28),0)</f>
        <v>0</v>
      </c>
      <c r="AU28" s="349">
        <v>0</v>
      </c>
      <c r="AV28" s="349">
        <f ca="1">OFFSET(AV28,0,-1) * OFFSET(AV28,10 - ROW(AV28),0)</f>
        <v>0</v>
      </c>
      <c r="AW28" s="349">
        <v>5</v>
      </c>
      <c r="AX28" s="349">
        <f ca="1">OFFSET(AX28,0,-1) * OFFSET(AX28,10 - ROW(AX28),0)</f>
        <v>1631340</v>
      </c>
      <c r="AY28" s="349">
        <f t="shared" ca="1" si="17"/>
        <v>310013060</v>
      </c>
      <c r="AZ28" s="349">
        <v>0</v>
      </c>
      <c r="BA28" s="349">
        <f ca="1">OFFSET(BA28,0,-1) * OFFSET(BA28,10 - ROW(BA28),0)</f>
        <v>0</v>
      </c>
      <c r="BB28" s="349">
        <v>0</v>
      </c>
      <c r="BC28" s="349">
        <f ca="1">OFFSET(BC28,0,-1) * OFFSET(BC28,10 - ROW(BC28),0)</f>
        <v>0</v>
      </c>
      <c r="BD28" s="349">
        <v>0</v>
      </c>
      <c r="BE28" s="349">
        <f ca="1">OFFSET(BE28,0,-1) * OFFSET(BE28,10 - ROW(BE28),0)</f>
        <v>0</v>
      </c>
      <c r="BF28" s="349">
        <v>0</v>
      </c>
      <c r="BG28" s="349">
        <f ca="1">OFFSET(BG28,0,-1) * OFFSET(BG28,10 - ROW(BG28),0)</f>
        <v>0</v>
      </c>
      <c r="BH28" s="349">
        <v>0</v>
      </c>
      <c r="BI28" s="349">
        <f ca="1">OFFSET(BI28,0,-1) * OFFSET(BI28,10 - ROW(BI28),0)</f>
        <v>0</v>
      </c>
      <c r="BJ28" s="349">
        <v>1</v>
      </c>
      <c r="BK28" s="349">
        <f ca="1">OFFSET(BK28,0,-1) * OFFSET(BK28,10 - ROW(BK28),0)</f>
        <v>2128896</v>
      </c>
      <c r="BL28" s="349">
        <v>0</v>
      </c>
      <c r="BM28" s="349">
        <f ca="1">OFFSET(BM28,0,-1) * OFFSET(BM28,10 - ROW(BM28),0)</f>
        <v>0</v>
      </c>
      <c r="BN28" s="349">
        <v>0</v>
      </c>
      <c r="BO28" s="349">
        <f ca="1">OFFSET(BO28,0,-1) * OFFSET(BO28,10 - ROW(BO28),0)</f>
        <v>0</v>
      </c>
      <c r="BP28" s="349">
        <v>1</v>
      </c>
      <c r="BQ28" s="349">
        <f ca="1">OFFSET(BQ28,0,-1) * OFFSET(BQ28,10 - ROW(BQ28),0)</f>
        <v>2269641</v>
      </c>
      <c r="BR28" s="349">
        <v>0</v>
      </c>
      <c r="BS28" s="349">
        <f ca="1">OFFSET(BS28,0,-1) * OFFSET(BS28,10 - ROW(BS28),0)</f>
        <v>0</v>
      </c>
      <c r="BT28" s="349">
        <v>0</v>
      </c>
      <c r="BU28" s="349">
        <v>0</v>
      </c>
      <c r="BV28" s="349">
        <v>0</v>
      </c>
      <c r="BW28" s="349">
        <f ca="1">OFFSET(BW28,0,-1) * OFFSET(BW28,10 - ROW(BW28),0)</f>
        <v>0</v>
      </c>
      <c r="BX28" s="349">
        <v>0</v>
      </c>
      <c r="BY28" s="349">
        <f ca="1">OFFSET(BY28,0,-1) * OFFSET(BY28,10 - ROW(BY28),0)</f>
        <v>0</v>
      </c>
      <c r="BZ28" s="349">
        <v>0</v>
      </c>
      <c r="CA28" s="349">
        <f ca="1">OFFSET(CA28,0,-1) * OFFSET(CA28,10 - ROW(CA28),0)</f>
        <v>0</v>
      </c>
      <c r="CB28" s="349">
        <v>0</v>
      </c>
      <c r="CC28" s="349">
        <f ca="1">OFFSET(CC28,0,-1) * OFFSET(CC28,10 - ROW(CC28),0)</f>
        <v>0</v>
      </c>
      <c r="CD28" s="349">
        <v>0</v>
      </c>
      <c r="CE28" s="349">
        <v>0</v>
      </c>
      <c r="CF28" s="349">
        <v>0</v>
      </c>
      <c r="CG28" s="349">
        <v>0</v>
      </c>
      <c r="CH28" s="349">
        <v>0</v>
      </c>
      <c r="CI28" s="349">
        <f ca="1">OFFSET(CI28,0,-1) * OFFSET(CI28,10 - ROW(CI28),0)</f>
        <v>0</v>
      </c>
      <c r="CJ28" s="349">
        <v>0</v>
      </c>
      <c r="CK28" s="349">
        <v>0</v>
      </c>
      <c r="CL28" s="349">
        <v>0</v>
      </c>
      <c r="CM28" s="349">
        <f ca="1">OFFSET(CM28,0,-1) * OFFSET(CM28,10 - ROW(CM28),0)</f>
        <v>0</v>
      </c>
      <c r="CN28" s="349">
        <v>0</v>
      </c>
      <c r="CO28" s="349">
        <f ca="1">OFFSET(CO28,0,-1) * OFFSET(CO28,10 - ROW(CO28),0)</f>
        <v>0</v>
      </c>
      <c r="CP28" s="349">
        <v>0</v>
      </c>
      <c r="CQ28" s="349">
        <f ca="1">OFFSET(CQ28,0,-1) * OFFSET(CQ28,10 - ROW(CQ28),0)</f>
        <v>0</v>
      </c>
      <c r="CR28" s="349">
        <v>0</v>
      </c>
      <c r="CS28" s="349">
        <f ca="1">OFFSET(CS28,0,-1) * OFFSET(CS28,10 - ROW(CS28),0)</f>
        <v>0</v>
      </c>
      <c r="CT28" s="349">
        <v>0</v>
      </c>
      <c r="CU28" s="349">
        <f ca="1">OFFSET(CU28,0,-1) * OFFSET(CU28,10 - ROW(CU28),0)</f>
        <v>0</v>
      </c>
      <c r="CV28" s="349">
        <v>0</v>
      </c>
      <c r="CW28" s="349">
        <f ca="1">OFFSET(CW28,0,-1) * OFFSET(CW28,10 - ROW(CW28),0)</f>
        <v>0</v>
      </c>
      <c r="CX28" s="349">
        <v>0</v>
      </c>
      <c r="CY28" s="349">
        <f ca="1">OFFSET(CY28,0,-1) * OFFSET(CY28,10 - ROW(CY28),0)</f>
        <v>0</v>
      </c>
      <c r="CZ28" s="349">
        <f t="shared" ca="1" si="29"/>
        <v>4398537</v>
      </c>
      <c r="DA28" s="350">
        <v>0</v>
      </c>
      <c r="DB28" s="349">
        <f ca="1">OFFSET(DB28,0,-1) * OFFSET(DB28,10 - ROW(DB28),0)</f>
        <v>0</v>
      </c>
      <c r="DC28" s="351">
        <v>0</v>
      </c>
      <c r="DD28" s="351">
        <v>0</v>
      </c>
      <c r="DE28" s="350">
        <v>0</v>
      </c>
      <c r="DF28" s="351">
        <v>0</v>
      </c>
      <c r="DG28" s="350">
        <v>0</v>
      </c>
      <c r="DH28" s="349">
        <f ca="1">OFFSET(DH28,0,-1) * OFFSET(DH28,10 - ROW(DH28),0)</f>
        <v>0</v>
      </c>
      <c r="DI28" s="351">
        <v>0</v>
      </c>
      <c r="DJ28" s="349">
        <f ca="1">OFFSET(DJ28,0,-1) * OFFSET(DJ28,10 - ROW(DJ28),0)</f>
        <v>0</v>
      </c>
      <c r="DK28" s="350">
        <v>0</v>
      </c>
      <c r="DL28" s="351">
        <v>0</v>
      </c>
      <c r="DM28" s="350">
        <v>0</v>
      </c>
      <c r="DN28" s="351">
        <v>0</v>
      </c>
      <c r="DO28" s="351">
        <v>0</v>
      </c>
      <c r="DP28" s="351">
        <v>0</v>
      </c>
      <c r="DQ28" s="350">
        <v>0</v>
      </c>
      <c r="DR28" s="352">
        <v>0</v>
      </c>
      <c r="DS28" s="350">
        <v>0</v>
      </c>
      <c r="DT28" s="349">
        <f ca="1">OFFSET(DT28,0,-1) * OFFSET(DT28,10 - ROW(DT28),0)</f>
        <v>0</v>
      </c>
      <c r="DU28" s="351">
        <v>0</v>
      </c>
      <c r="DV28" s="351">
        <v>0</v>
      </c>
      <c r="DW28" s="350">
        <v>0</v>
      </c>
      <c r="DX28" s="351">
        <v>0</v>
      </c>
      <c r="DY28" s="350">
        <v>0</v>
      </c>
      <c r="DZ28" s="349">
        <f ca="1">OFFSET(DZ28,0,-1) * OFFSET(DZ28,10 - ROW(DZ28),0)</f>
        <v>0</v>
      </c>
      <c r="EA28" s="351">
        <v>0</v>
      </c>
      <c r="EB28" s="351">
        <v>0</v>
      </c>
      <c r="EC28" s="350">
        <v>0</v>
      </c>
      <c r="ED28" s="349">
        <f ca="1">OFFSET(ED28,0,-1) * OFFSET(ED28,10 - ROW(ED28),0)</f>
        <v>0</v>
      </c>
      <c r="EE28" s="349">
        <f t="shared" ca="1" si="30"/>
        <v>0</v>
      </c>
      <c r="EF28" s="349">
        <v>0</v>
      </c>
      <c r="EG28" s="349">
        <f ca="1">OFFSET(EG28,0,-1) * OFFSET(EG28,10 - ROW(EG28),0)</f>
        <v>0</v>
      </c>
      <c r="EH28" s="349">
        <v>0</v>
      </c>
      <c r="EI28" s="349">
        <v>0</v>
      </c>
      <c r="EJ28" s="349">
        <v>0</v>
      </c>
      <c r="EK28" s="349">
        <v>0</v>
      </c>
      <c r="EL28" s="349">
        <v>0</v>
      </c>
      <c r="EM28" s="349">
        <f ca="1">OFFSET(EM28,0,-1) * OFFSET(EM28,10 - ROW(EM28),0)</f>
        <v>0</v>
      </c>
      <c r="EN28" s="349">
        <v>0</v>
      </c>
      <c r="EO28" s="349">
        <v>0</v>
      </c>
      <c r="EP28" s="349">
        <v>0</v>
      </c>
      <c r="EQ28" s="349">
        <v>0</v>
      </c>
      <c r="ER28" s="349">
        <v>0</v>
      </c>
      <c r="ES28" s="349">
        <v>0</v>
      </c>
      <c r="ET28" s="349">
        <v>0</v>
      </c>
      <c r="EU28" s="349">
        <v>0</v>
      </c>
      <c r="EV28" s="349">
        <v>0</v>
      </c>
      <c r="EW28" s="349">
        <v>0</v>
      </c>
      <c r="EX28" s="349">
        <v>0</v>
      </c>
      <c r="EY28" s="349">
        <f ca="1">OFFSET(EY28,0,-1) * OFFSET(EY28,10 - ROW(EY28),0)</f>
        <v>0</v>
      </c>
      <c r="EZ28" s="349">
        <v>0</v>
      </c>
      <c r="FA28" s="349">
        <v>0</v>
      </c>
      <c r="FB28" s="349">
        <v>0</v>
      </c>
      <c r="FC28" s="349">
        <v>0</v>
      </c>
      <c r="FD28" s="349"/>
      <c r="FE28" s="349">
        <f ca="1">OFFSET(FE28,0,-1) * OFFSET(FE28,10 - ROW(FE28),0)</f>
        <v>0</v>
      </c>
      <c r="FF28" s="349"/>
      <c r="FG28" s="349">
        <f ca="1">OFFSET(FG28,0,-1) * OFFSET(FG28,10 - ROW(FG28),0)</f>
        <v>0</v>
      </c>
      <c r="FH28" s="349"/>
      <c r="FI28" s="349">
        <f ca="1">OFFSET(FI28,0,-1) * OFFSET(FI28,10 - ROW(FI28),0)</f>
        <v>0</v>
      </c>
      <c r="FJ28" s="349">
        <f t="shared" ca="1" si="31"/>
        <v>0</v>
      </c>
      <c r="FK28" s="349">
        <v>0</v>
      </c>
      <c r="FL28" s="349">
        <f ca="1">OFFSET(FL28,0,-1) * OFFSET(FL28,10 - ROW(FL28),0)</f>
        <v>0</v>
      </c>
      <c r="FM28" s="349">
        <v>0</v>
      </c>
      <c r="FN28" s="349">
        <f ca="1">OFFSET(FN28,0,-1) * OFFSET(FN28,10 - ROW(FN28),0)</f>
        <v>0</v>
      </c>
      <c r="FO28" s="349">
        <v>8</v>
      </c>
      <c r="FP28" s="349">
        <f ca="1">OFFSET(FP28,0,-1) * OFFSET(FP28,10 - ROW(FP28),0)</f>
        <v>14444488</v>
      </c>
      <c r="FQ28" s="349">
        <v>0</v>
      </c>
      <c r="FR28" s="349">
        <f ca="1">OFFSET(FR28,0,-1) * OFFSET(FR28,10 - ROW(FR28),0)</f>
        <v>0</v>
      </c>
      <c r="FS28" s="349">
        <v>0</v>
      </c>
      <c r="FT28" s="349">
        <f ca="1">OFFSET(FT28,0,-1) * OFFSET(FT28,10 - ROW(FT28),0)</f>
        <v>0</v>
      </c>
      <c r="FU28" s="349">
        <v>8</v>
      </c>
      <c r="FV28" s="349">
        <f ca="1">OFFSET(FV28,0,-1) * OFFSET(FV28,10 - ROW(FV28),0)</f>
        <v>17900104</v>
      </c>
      <c r="FW28" s="349">
        <v>0</v>
      </c>
      <c r="FX28" s="349">
        <f ca="1">OFFSET(FX28,0,-1) * OFFSET(FX28,10 - ROW(FX28),0)</f>
        <v>0</v>
      </c>
      <c r="FY28" s="349">
        <v>0</v>
      </c>
      <c r="FZ28" s="349">
        <v>0</v>
      </c>
      <c r="GA28" s="349">
        <v>2</v>
      </c>
      <c r="GB28" s="349">
        <f ca="1">OFFSET(GB28,0,-1) * OFFSET(GB28,10 - ROW(GB28),0)</f>
        <v>4768754</v>
      </c>
      <c r="GC28" s="349">
        <v>0</v>
      </c>
      <c r="GD28" s="349">
        <f ca="1">OFFSET(GD28,0,-1) * OFFSET(GD28,10 - ROW(GD28),0)</f>
        <v>0</v>
      </c>
      <c r="GE28" s="349">
        <v>0</v>
      </c>
      <c r="GF28" s="349">
        <v>0</v>
      </c>
      <c r="GG28" s="349"/>
      <c r="GH28" s="349">
        <f ca="1">OFFSET(GH28,0,-1) * OFFSET(GH28,10 - ROW(GH28),0)</f>
        <v>0</v>
      </c>
      <c r="GI28" s="349">
        <v>0</v>
      </c>
      <c r="GJ28" s="349">
        <f ca="1">OFFSET(GJ28,0,-1) * OFFSET(GJ28,10 - ROW(GJ28),0)</f>
        <v>0</v>
      </c>
      <c r="GK28" s="349">
        <v>0</v>
      </c>
      <c r="GL28" s="349">
        <v>0</v>
      </c>
      <c r="GM28" s="349">
        <v>0</v>
      </c>
      <c r="GN28" s="349">
        <f ca="1">OFFSET(GN28,0,-1) * OFFSET(GN28,10 - ROW(GN28),0)</f>
        <v>0</v>
      </c>
      <c r="GO28" s="349">
        <f t="shared" ca="1" si="18"/>
        <v>37113346</v>
      </c>
      <c r="GP28" s="349">
        <f t="shared" ca="1" si="19"/>
        <v>37113346</v>
      </c>
      <c r="GQ28" s="349">
        <v>0</v>
      </c>
      <c r="GR28" s="349">
        <f ca="1">OFFSET(GR28,0,-1) * OFFSET(GR28,10 - ROW(GR28),0)</f>
        <v>0</v>
      </c>
      <c r="GS28" s="349">
        <v>0</v>
      </c>
      <c r="GT28" s="349">
        <f ca="1">OFFSET(GT28,0,-1) * OFFSET(GT28,10 - ROW(GT28),0)</f>
        <v>0</v>
      </c>
      <c r="GU28" s="349">
        <v>0</v>
      </c>
      <c r="GV28" s="349">
        <f ca="1">OFFSET(GV28,0,-1) * OFFSET(GV28,10 - ROW(GV28),0)</f>
        <v>0</v>
      </c>
      <c r="GW28" s="349">
        <f t="shared" ca="1" si="20"/>
        <v>0</v>
      </c>
      <c r="GX28" s="350">
        <v>0</v>
      </c>
      <c r="GY28" s="349">
        <f ca="1">OFFSET(GY28,0,-1) * OFFSET(GY28,10 - ROW(GY28),0)</f>
        <v>0</v>
      </c>
      <c r="GZ28" s="349">
        <v>0</v>
      </c>
      <c r="HA28" s="349">
        <f ca="1">OFFSET(HA28,0,-1) * OFFSET(HA28,10 - ROW(HA28),0)</f>
        <v>0</v>
      </c>
      <c r="HB28" s="349">
        <v>0</v>
      </c>
      <c r="HC28" s="349">
        <f ca="1">OFFSET(HC28,0,-1) * OFFSET(HC28,10 - ROW(HC28),0)</f>
        <v>0</v>
      </c>
      <c r="HD28" s="349">
        <v>0</v>
      </c>
      <c r="HE28" s="349">
        <f ca="1">OFFSET(HE28,0,-1) * OFFSET(HE28,10 - ROW(HE28),0)</f>
        <v>0</v>
      </c>
      <c r="HF28" s="349">
        <v>0</v>
      </c>
      <c r="HG28" s="349">
        <f ca="1">OFFSET(HG28,0,-1) * OFFSET(HG28,10 - ROW(HG28),0)</f>
        <v>0</v>
      </c>
      <c r="HH28" s="349">
        <v>0</v>
      </c>
      <c r="HI28" s="349">
        <f ca="1">OFFSET(HI28,0,-1) * OFFSET(HI28,10 - ROW(HI28),0)</f>
        <v>0</v>
      </c>
      <c r="HJ28" s="349">
        <v>0</v>
      </c>
      <c r="HK28" s="349">
        <f ca="1">OFFSET(HK28,0,-1) * OFFSET(HK28,10 - ROW(HK28),0)</f>
        <v>0</v>
      </c>
      <c r="HL28" s="349">
        <v>0</v>
      </c>
      <c r="HM28" s="349">
        <f ca="1">OFFSET(HM28,0,-1) * OFFSET(HM28,10 - ROW(HM28),0)</f>
        <v>0</v>
      </c>
      <c r="HN28" s="349">
        <v>0</v>
      </c>
      <c r="HO28" s="349">
        <f ca="1">OFFSET(HO28,0,-1) * OFFSET(HO28,10 - ROW(HO28),0)</f>
        <v>0</v>
      </c>
      <c r="HP28" s="349">
        <f t="shared" ca="1" si="32"/>
        <v>0</v>
      </c>
      <c r="HQ28" s="349">
        <v>0</v>
      </c>
      <c r="HR28" s="349">
        <f ca="1">OFFSET(HR28,0,-1) * OFFSET(HR28,10 - ROW(HR28),0)</f>
        <v>0</v>
      </c>
      <c r="HS28" s="349">
        <v>0</v>
      </c>
      <c r="HT28" s="349">
        <v>0</v>
      </c>
      <c r="HU28" s="349">
        <v>2</v>
      </c>
      <c r="HV28" s="349">
        <f ca="1">OFFSET(HV28,0,-1) * OFFSET(HV28,10 - ROW(HV28),0)</f>
        <v>5066</v>
      </c>
      <c r="HW28" s="349">
        <v>0</v>
      </c>
      <c r="HX28" s="349">
        <f ca="1">OFFSET(HX28,0,-1) * OFFSET(HX28,10 - ROW(HX28),0)</f>
        <v>0</v>
      </c>
      <c r="HY28" s="349">
        <v>0</v>
      </c>
      <c r="HZ28" s="349">
        <v>0</v>
      </c>
      <c r="IA28" s="349">
        <v>1</v>
      </c>
      <c r="IB28" s="349">
        <f ca="1">OFFSET(IB28,0,-1) * OFFSET(IB28,10 - ROW(IB28),0)</f>
        <v>3915</v>
      </c>
      <c r="IC28" s="349">
        <v>0</v>
      </c>
      <c r="ID28" s="349">
        <f ca="1">OFFSET(ID28,0,-1) * OFFSET(ID28,10 - ROW(ID28),0)</f>
        <v>0</v>
      </c>
      <c r="IE28" s="349">
        <v>0</v>
      </c>
      <c r="IF28" s="349">
        <v>0</v>
      </c>
      <c r="IG28" s="349"/>
      <c r="IH28" s="349">
        <f ca="1">OFFSET(IH28,0,-1) * OFFSET(IH28,10 - ROW(IH28),0)</f>
        <v>0</v>
      </c>
      <c r="II28" s="349">
        <f t="shared" ca="1" si="21"/>
        <v>8981</v>
      </c>
      <c r="IJ28" s="349">
        <f t="shared" ca="1" si="22"/>
        <v>351533924</v>
      </c>
      <c r="IK28" s="349">
        <v>0</v>
      </c>
      <c r="IL28" s="349">
        <f ca="1">OFFSET(IL28,0,-1) * OFFSET(IL28,10 - ROW(IL28),0)</f>
        <v>0</v>
      </c>
      <c r="IM28" s="349">
        <v>2</v>
      </c>
      <c r="IN28" s="349">
        <f ca="1">OFFSET(IN28,0,-1) * OFFSET(IN28,10 - ROW(IN28),0)</f>
        <v>3542446</v>
      </c>
      <c r="IO28" s="349">
        <v>0</v>
      </c>
      <c r="IP28" s="349">
        <f ca="1">OFFSET(IP28,0,-1) * OFFSET(IP28,10 - ROW(IP28),0)</f>
        <v>0</v>
      </c>
      <c r="IQ28" s="349">
        <v>0</v>
      </c>
      <c r="IR28" s="349">
        <v>0</v>
      </c>
      <c r="IS28" s="349">
        <v>2</v>
      </c>
      <c r="IT28" s="349">
        <f ca="1">OFFSET(IT28,0,-1) * OFFSET(IT28,10 - ROW(IT28),0)</f>
        <v>3787218</v>
      </c>
      <c r="IU28" s="349">
        <v>0</v>
      </c>
      <c r="IV28" s="349">
        <f ca="1">OFFSET(IV28,0,-1) * OFFSET(IV28,10 - ROW(IV28),0)</f>
        <v>0</v>
      </c>
      <c r="IW28" s="349">
        <v>0</v>
      </c>
      <c r="IX28" s="349">
        <f ca="1">OFFSET(IX28,0,-1) * OFFSET(IX28,10 - ROW(IX28),0)</f>
        <v>0</v>
      </c>
      <c r="IY28" s="349">
        <v>0</v>
      </c>
      <c r="IZ28" s="349">
        <f ca="1">OFFSET(IZ28,0,-1) * OFFSET(IZ28,10 - ROW(IZ28),0)</f>
        <v>0</v>
      </c>
      <c r="JA28" s="349">
        <v>0</v>
      </c>
      <c r="JB28" s="349">
        <f ca="1">OFFSET(JB28,0,-1) * OFFSET(JB28,10 - ROW(JB28),0)</f>
        <v>0</v>
      </c>
      <c r="JC28" s="349">
        <v>0</v>
      </c>
      <c r="JD28" s="349">
        <f ca="1">OFFSET(JD28,0,-1) * OFFSET(JD28,10 - ROW(JD28),0)</f>
        <v>0</v>
      </c>
      <c r="JE28" s="349">
        <v>0</v>
      </c>
      <c r="JF28" s="349">
        <f ca="1">OFFSET(JF28,0,-1) * OFFSET(JF28,10 - ROW(JF28),0)</f>
        <v>0</v>
      </c>
      <c r="JG28" s="349">
        <v>0</v>
      </c>
      <c r="JH28" s="349">
        <f ca="1">OFFSET(JH28,0,-1) * OFFSET(JH28,10 - ROW(JH28),0)</f>
        <v>0</v>
      </c>
      <c r="JI28" s="349">
        <v>0</v>
      </c>
      <c r="JJ28" s="349">
        <f ca="1">OFFSET(JJ28,0,-1) * OFFSET(JJ28,10 - ROW(JJ28),0)</f>
        <v>0</v>
      </c>
      <c r="JK28" s="349">
        <v>0</v>
      </c>
      <c r="JL28" s="349">
        <f ca="1">OFFSET(JL28,0,-1) * OFFSET(JL28,10 - ROW(JL28),0)</f>
        <v>0</v>
      </c>
      <c r="JM28" s="349">
        <v>0</v>
      </c>
      <c r="JN28" s="349">
        <f ca="1">OFFSET(JN28,0,-1) * OFFSET(JN28,10 - ROW(JN28),0)</f>
        <v>0</v>
      </c>
      <c r="JO28" s="349">
        <v>0</v>
      </c>
      <c r="JP28" s="349">
        <f ca="1">OFFSET(JP28,0,-1) * OFFSET(JP28,10 - ROW(JP28),0)</f>
        <v>0</v>
      </c>
      <c r="JQ28" s="349"/>
      <c r="JR28" s="349">
        <f ca="1">OFFSET(JR28,0,-1) * OFFSET(JR28,10 - ROW(JR28),0)</f>
        <v>0</v>
      </c>
      <c r="JS28" s="349">
        <v>1</v>
      </c>
      <c r="JT28" s="349">
        <f ca="1">OFFSET(JT28,0,-1) * OFFSET(JT28,10 - ROW(JT28),0)</f>
        <v>1281459</v>
      </c>
      <c r="JU28" s="340">
        <f t="shared" ca="1" si="149"/>
        <v>8611123</v>
      </c>
      <c r="JV28" s="349">
        <v>0</v>
      </c>
      <c r="JW28" s="349">
        <f ca="1">OFFSET(JW28,0,-1) * OFFSET(JW28,10 - ROW(JW28),0)</f>
        <v>0</v>
      </c>
      <c r="JX28" s="349">
        <v>0</v>
      </c>
      <c r="JY28" s="349">
        <f ca="1">OFFSET(JY28,0,-1) * OFFSET(JY28,10 - ROW(JY28),0)</f>
        <v>0</v>
      </c>
      <c r="JZ28" s="349">
        <v>0</v>
      </c>
      <c r="KA28" s="349">
        <f ca="1">OFFSET(KA28,0,-1) * OFFSET(KA28,10 - ROW(KA28),0)</f>
        <v>0</v>
      </c>
      <c r="KB28" s="349">
        <v>0</v>
      </c>
      <c r="KC28" s="349">
        <f ca="1">OFFSET(KC28,0,-1) * OFFSET(KC28,10 - ROW(KC28),0)</f>
        <v>0</v>
      </c>
      <c r="KD28" s="349">
        <v>6</v>
      </c>
      <c r="KE28" s="349">
        <f ca="1">OFFSET(KE28,0,-1) * OFFSET(KE28,10 - ROW(KE28),0)</f>
        <v>574080</v>
      </c>
      <c r="KF28" s="349">
        <v>0</v>
      </c>
      <c r="KG28" s="349">
        <f ca="1">OFFSET(KG28,0,-1) * OFFSET(KG28,10 - ROW(KG28),0)</f>
        <v>0</v>
      </c>
      <c r="KH28" s="349">
        <v>0</v>
      </c>
      <c r="KI28" s="349">
        <f ca="1">OFFSET(KI28,0,-1) * OFFSET(KI28,10 - ROW(KI28),0)</f>
        <v>0</v>
      </c>
      <c r="KJ28" s="349">
        <v>9</v>
      </c>
      <c r="KK28" s="349">
        <f ca="1">OFFSET(KK28,0,-1) * OFFSET(KK28,10 - ROW(KK28),0)</f>
        <v>938574</v>
      </c>
      <c r="KL28" s="349">
        <f t="shared" ca="1" si="150"/>
        <v>1512654</v>
      </c>
      <c r="KM28" s="349">
        <v>0</v>
      </c>
      <c r="KN28" s="349">
        <f ca="1">OFFSET(KN28,0,-1) * OFFSET(KN28,10 - ROW(KN28),0)</f>
        <v>0</v>
      </c>
      <c r="KO28" s="349">
        <v>0</v>
      </c>
      <c r="KP28" s="349">
        <f ca="1">OFFSET(KP28,0,-1) * OFFSET(KP28,10 - ROW(KP28),0)</f>
        <v>0</v>
      </c>
      <c r="KQ28" s="349">
        <v>0</v>
      </c>
      <c r="KR28" s="349">
        <f ca="1">OFFSET(KR28,0,-1) * OFFSET(KR28,10 - ROW(KR28),0)</f>
        <v>0</v>
      </c>
      <c r="KS28" s="349">
        <v>0</v>
      </c>
      <c r="KT28" s="349">
        <f ca="1">OFFSET(KT28,0,-1) * OFFSET(KT28,10 - ROW(KT28),0)</f>
        <v>0</v>
      </c>
      <c r="KU28" s="349">
        <v>0</v>
      </c>
      <c r="KV28" s="349">
        <f ca="1">OFFSET(KV28,0,-1) * OFFSET(KV28,10 - ROW(KV28),0)</f>
        <v>0</v>
      </c>
      <c r="KW28" s="349">
        <v>0</v>
      </c>
      <c r="KX28" s="349">
        <f ca="1">OFFSET(KX28,0,-1) * OFFSET(KX28,10 - ROW(KX28),0)</f>
        <v>0</v>
      </c>
      <c r="KY28" s="349">
        <v>0</v>
      </c>
      <c r="KZ28" s="349">
        <f ca="1">OFFSET(KZ28,0,-1) * OFFSET(KZ28,10 - ROW(KZ28),0)</f>
        <v>0</v>
      </c>
      <c r="LA28" s="349">
        <v>0</v>
      </c>
      <c r="LB28" s="349">
        <f ca="1">OFFSET(LB28,0,-1) * OFFSET(LB28,10 - ROW(LB28),0)</f>
        <v>0</v>
      </c>
      <c r="LC28" s="349">
        <f t="shared" ca="1" si="151"/>
        <v>0</v>
      </c>
      <c r="LD28" s="349"/>
      <c r="LE28" s="349">
        <f t="shared" ca="1" si="24"/>
        <v>361657701</v>
      </c>
      <c r="LF28" s="349">
        <f t="shared" si="129"/>
        <v>3</v>
      </c>
      <c r="LG28" s="349">
        <f t="shared" ca="1" si="130"/>
        <v>2394</v>
      </c>
      <c r="LH28" s="349">
        <f t="shared" si="131"/>
        <v>206</v>
      </c>
      <c r="LI28" s="349">
        <f t="shared" ca="1" si="132"/>
        <v>4419936</v>
      </c>
      <c r="LJ28" s="349">
        <f t="shared" si="133"/>
        <v>15</v>
      </c>
      <c r="LK28" s="349">
        <f t="shared" ca="1" si="134"/>
        <v>6765</v>
      </c>
      <c r="LL28" s="349">
        <f t="shared" ca="1" si="152"/>
        <v>4429095</v>
      </c>
      <c r="LM28" s="349">
        <f t="shared" si="135"/>
        <v>206</v>
      </c>
      <c r="LN28" s="349">
        <f t="shared" ca="1" si="136"/>
        <v>212180</v>
      </c>
      <c r="LO28" s="349">
        <f t="shared" si="137"/>
        <v>18</v>
      </c>
      <c r="LP28" s="349">
        <f t="shared" ca="1" si="138"/>
        <v>1332</v>
      </c>
      <c r="LQ28" s="349">
        <f t="shared" ca="1" si="153"/>
        <v>213512</v>
      </c>
      <c r="LR28" s="349">
        <f t="shared" si="139"/>
        <v>2</v>
      </c>
      <c r="LS28" s="349">
        <f t="shared" ca="1" si="140"/>
        <v>4294.2</v>
      </c>
      <c r="LT28" s="349">
        <f t="shared" si="141"/>
        <v>7</v>
      </c>
      <c r="LU28" s="349">
        <f t="shared" ca="1" si="142"/>
        <v>20770.259999999998</v>
      </c>
      <c r="LV28" s="349">
        <f t="shared" si="143"/>
        <v>9</v>
      </c>
      <c r="LW28" s="349">
        <f t="shared" ca="1" si="144"/>
        <v>31138.560000000001</v>
      </c>
      <c r="LX28" s="349">
        <v>806</v>
      </c>
      <c r="LY28" s="349">
        <f t="shared" ca="1" si="145"/>
        <v>1730562.5999999999</v>
      </c>
      <c r="LZ28" s="349">
        <v>1143</v>
      </c>
      <c r="MA28" s="349">
        <f t="shared" ca="1" si="146"/>
        <v>3391486.7399999998</v>
      </c>
      <c r="MB28" s="349">
        <v>294</v>
      </c>
      <c r="MC28" s="349">
        <f t="shared" ca="1" si="147"/>
        <v>1017181.2000000001</v>
      </c>
      <c r="MD28" s="349">
        <f t="shared" ca="1" si="154"/>
        <v>6195433.5599999996</v>
      </c>
      <c r="ME28" s="349"/>
      <c r="MF28" s="353">
        <f t="shared" ca="1" si="155"/>
        <v>372495741.56</v>
      </c>
      <c r="MI28" s="354"/>
      <c r="MK28" s="354"/>
    </row>
    <row r="29" spans="1:349">
      <c r="A29" s="339" t="s">
        <v>222</v>
      </c>
      <c r="B29" s="340" t="s">
        <v>223</v>
      </c>
      <c r="C29" s="349">
        <v>906</v>
      </c>
      <c r="D29" s="349">
        <f t="shared" ref="D29:D34" ca="1" si="156">OFFSET(D29,0,-1) * OFFSET(D29,9 - ROW(D29),0)</f>
        <v>30286674</v>
      </c>
      <c r="E29" s="349">
        <v>441</v>
      </c>
      <c r="F29" s="349">
        <f t="shared" ref="F29:F34" ca="1" si="157">OFFSET(F29,0,-1) * OFFSET(F29,9 - ROW(F29),0)</f>
        <v>15652854</v>
      </c>
      <c r="G29" s="349">
        <v>39</v>
      </c>
      <c r="H29" s="349">
        <f t="shared" ref="H29:H34" ca="1" si="158">OFFSET(H29,0,-1) * OFFSET(H29,9 - ROW(H29),0)</f>
        <v>42530319</v>
      </c>
      <c r="I29" s="349">
        <v>1120</v>
      </c>
      <c r="J29" s="349">
        <f t="shared" ref="J29:L34" ca="1" si="159">OFFSET(J29,0,-1) * OFFSET(J29,9 - ROW(J29),0)</f>
        <v>47008640</v>
      </c>
      <c r="K29" s="349">
        <v>518</v>
      </c>
      <c r="L29" s="349">
        <f t="shared" ca="1" si="159"/>
        <v>23195522</v>
      </c>
      <c r="M29" s="349">
        <v>62</v>
      </c>
      <c r="N29" s="349">
        <f t="shared" ref="N29:R34" ca="1" si="160">OFFSET(N29,0,-1) * OFFSET(N29,9 - ROW(N29),0)</f>
        <v>84857664</v>
      </c>
      <c r="O29" s="349">
        <v>162</v>
      </c>
      <c r="P29" s="349">
        <f t="shared" ca="1" si="160"/>
        <v>7269912</v>
      </c>
      <c r="Q29" s="349">
        <v>99</v>
      </c>
      <c r="R29" s="349">
        <f t="shared" ca="1" si="160"/>
        <v>4745664</v>
      </c>
      <c r="S29" s="349">
        <v>18</v>
      </c>
      <c r="T29" s="349">
        <f t="shared" ref="T29:AD34" ca="1" si="161">OFFSET(T29,0,-1) * OFFSET(T29,9 - ROW(T29),0)</f>
        <v>26338392</v>
      </c>
      <c r="U29" s="349">
        <v>350</v>
      </c>
      <c r="V29" s="349">
        <f t="shared" ca="1" si="161"/>
        <v>3986500</v>
      </c>
      <c r="W29" s="349">
        <v>0</v>
      </c>
      <c r="X29" s="349">
        <f t="shared" ca="1" si="161"/>
        <v>0</v>
      </c>
      <c r="Y29" s="349">
        <v>75</v>
      </c>
      <c r="Z29" s="349">
        <f t="shared" ca="1" si="161"/>
        <v>854250</v>
      </c>
      <c r="AA29" s="349">
        <v>40</v>
      </c>
      <c r="AB29" s="349">
        <f t="shared" ca="1" si="161"/>
        <v>455600</v>
      </c>
      <c r="AC29" s="349">
        <v>27</v>
      </c>
      <c r="AD29" s="349">
        <f t="shared" ca="1" si="161"/>
        <v>10013436</v>
      </c>
      <c r="AE29" s="349">
        <v>1</v>
      </c>
      <c r="AF29" s="349">
        <f t="shared" ref="AF29:AX34" ca="1" si="162">OFFSET(AF29,0,-1) * OFFSET(AF29,9 - ROW(AF29),0)</f>
        <v>370868</v>
      </c>
      <c r="AG29" s="349">
        <v>734</v>
      </c>
      <c r="AH29" s="349">
        <f t="shared" ca="1" si="162"/>
        <v>697300</v>
      </c>
      <c r="AI29" s="349">
        <v>43</v>
      </c>
      <c r="AJ29" s="349">
        <f t="shared" ca="1" si="162"/>
        <v>44419</v>
      </c>
      <c r="AK29" s="349">
        <v>2</v>
      </c>
      <c r="AL29" s="349">
        <f t="shared" ca="1" si="162"/>
        <v>61860</v>
      </c>
      <c r="AM29" s="349">
        <v>1020</v>
      </c>
      <c r="AN29" s="349">
        <f t="shared" ca="1" si="162"/>
        <v>3952500</v>
      </c>
      <c r="AO29" s="349">
        <v>62</v>
      </c>
      <c r="AP29" s="349">
        <f t="shared" ca="1" si="162"/>
        <v>261144</v>
      </c>
      <c r="AQ29" s="349">
        <v>1</v>
      </c>
      <c r="AR29" s="349">
        <f t="shared" ca="1" si="162"/>
        <v>126169</v>
      </c>
      <c r="AS29" s="349">
        <v>116</v>
      </c>
      <c r="AT29" s="349">
        <f t="shared" ca="1" si="162"/>
        <v>898188</v>
      </c>
      <c r="AU29" s="349">
        <v>0</v>
      </c>
      <c r="AV29" s="349">
        <f t="shared" ca="1" si="162"/>
        <v>0</v>
      </c>
      <c r="AW29" s="349">
        <v>0</v>
      </c>
      <c r="AX29" s="349">
        <f t="shared" ca="1" si="162"/>
        <v>0</v>
      </c>
      <c r="AY29" s="349">
        <f t="shared" ca="1" si="17"/>
        <v>303607875</v>
      </c>
      <c r="AZ29" s="349">
        <v>22</v>
      </c>
      <c r="BA29" s="349">
        <f t="shared" ref="BA29:BA34" ca="1" si="163">OFFSET(BA29,0,-1) * OFFSET(BA29,9 - ROW(BA29),0)</f>
        <v>893794</v>
      </c>
      <c r="BB29" s="349">
        <v>0</v>
      </c>
      <c r="BC29" s="349">
        <f t="shared" ref="BC29:BC34" ca="1" si="164">OFFSET(BC29,0,-1) * OFFSET(BC29,9 - ROW(BC29),0)</f>
        <v>0</v>
      </c>
      <c r="BD29" s="349">
        <v>0</v>
      </c>
      <c r="BE29" s="349">
        <f t="shared" ref="BE29:BE34" ca="1" si="165">OFFSET(BE29,0,-1) * OFFSET(BE29,9 - ROW(BE29),0)</f>
        <v>0</v>
      </c>
      <c r="BF29" s="349">
        <v>86</v>
      </c>
      <c r="BG29" s="349">
        <f t="shared" ref="BG29:BG34" ca="1" si="166">OFFSET(BG29,0,-1) * OFFSET(BG29,9 - ROW(BG29),0)</f>
        <v>4338700</v>
      </c>
      <c r="BH29" s="349">
        <v>23</v>
      </c>
      <c r="BI29" s="349">
        <f t="shared" ref="BI29:BI34" ca="1" si="167">OFFSET(BI29,0,-1) * OFFSET(BI29,9 - ROW(BI29),0)</f>
        <v>1234617</v>
      </c>
      <c r="BJ29" s="349">
        <v>2</v>
      </c>
      <c r="BK29" s="349">
        <f t="shared" ref="BK29:BK34" ca="1" si="168">OFFSET(BK29,0,-1) * OFFSET(BK29,9 - ROW(BK29),0)</f>
        <v>3290112</v>
      </c>
      <c r="BL29" s="349">
        <v>0</v>
      </c>
      <c r="BM29" s="349">
        <f t="shared" ref="BM29:BM34" ca="1" si="169">OFFSET(BM29,0,-1) * OFFSET(BM29,9 - ROW(BM29),0)</f>
        <v>0</v>
      </c>
      <c r="BN29" s="349">
        <v>0</v>
      </c>
      <c r="BO29" s="349">
        <f t="shared" ref="BO29:BO34" ca="1" si="170">OFFSET(BO29,0,-1) * OFFSET(BO29,9 - ROW(BO29),0)</f>
        <v>0</v>
      </c>
      <c r="BP29" s="349">
        <v>2</v>
      </c>
      <c r="BQ29" s="349">
        <f t="shared" ref="BQ29:BQ34" ca="1" si="171">OFFSET(BQ29,0,-1) * OFFSET(BQ29,9 - ROW(BQ29),0)</f>
        <v>3507626</v>
      </c>
      <c r="BR29" s="349">
        <v>0</v>
      </c>
      <c r="BS29" s="349">
        <f t="shared" ref="BS29:BS34" ca="1" si="172">OFFSET(BS29,0,-1) * OFFSET(BS29,9 - ROW(BS29),0)</f>
        <v>0</v>
      </c>
      <c r="BT29" s="349">
        <v>0</v>
      </c>
      <c r="BU29" s="349">
        <v>0</v>
      </c>
      <c r="BV29" s="349">
        <v>0</v>
      </c>
      <c r="BW29" s="349">
        <f t="shared" ref="BW29:BW34" ca="1" si="173">OFFSET(BW29,0,-1) * OFFSET(BW29,9 - ROW(BW29),0)</f>
        <v>0</v>
      </c>
      <c r="BX29" s="349">
        <v>66</v>
      </c>
      <c r="BY29" s="349">
        <f t="shared" ref="BY29:BY34" ca="1" si="174">OFFSET(BY29,0,-1) * OFFSET(BY29,9 - ROW(BY29),0)</f>
        <v>864468</v>
      </c>
      <c r="BZ29" s="349">
        <v>23</v>
      </c>
      <c r="CA29" s="349">
        <f t="shared" ref="CA29:CA34" ca="1" si="175">OFFSET(CA29,0,-1) * OFFSET(CA29,9 - ROW(CA29),0)</f>
        <v>301254</v>
      </c>
      <c r="CB29" s="349">
        <v>0</v>
      </c>
      <c r="CC29" s="349">
        <f t="shared" ref="CC29:CC34" ca="1" si="176">OFFSET(CC29,0,-1) * OFFSET(CC29,9 - ROW(CC29),0)</f>
        <v>0</v>
      </c>
      <c r="CD29" s="349">
        <v>0</v>
      </c>
      <c r="CE29" s="349">
        <v>0</v>
      </c>
      <c r="CF29" s="349">
        <v>0</v>
      </c>
      <c r="CG29" s="349">
        <v>0</v>
      </c>
      <c r="CH29" s="349">
        <v>0</v>
      </c>
      <c r="CI29" s="349">
        <f t="shared" ref="CI29:CI34" ca="1" si="177">OFFSET(CI29,0,-1) * OFFSET(CI29,9 - ROW(CI29),0)</f>
        <v>0</v>
      </c>
      <c r="CJ29" s="349">
        <v>0</v>
      </c>
      <c r="CK29" s="349">
        <v>0</v>
      </c>
      <c r="CL29" s="349">
        <v>0</v>
      </c>
      <c r="CM29" s="349">
        <f t="shared" ref="CM29:CM34" ca="1" si="178">OFFSET(CM29,0,-1) * OFFSET(CM29,9 - ROW(CM29),0)</f>
        <v>0</v>
      </c>
      <c r="CN29" s="349">
        <v>54</v>
      </c>
      <c r="CO29" s="349">
        <f t="shared" ref="CO29:CO34" ca="1" si="179">OFFSET(CO29,0,-1) * OFFSET(CO29,9 - ROW(CO29),0)</f>
        <v>240624</v>
      </c>
      <c r="CP29" s="349">
        <v>0</v>
      </c>
      <c r="CQ29" s="349">
        <f t="shared" ref="CQ29:CQ34" ca="1" si="180">OFFSET(CQ29,0,-1) * OFFSET(CQ29,9 - ROW(CQ29),0)</f>
        <v>0</v>
      </c>
      <c r="CR29" s="349">
        <v>0</v>
      </c>
      <c r="CS29" s="349">
        <f t="shared" ref="CS29:CS34" ca="1" si="181">OFFSET(CS29,0,-1) * OFFSET(CS29,9 - ROW(CS29),0)</f>
        <v>0</v>
      </c>
      <c r="CT29" s="349">
        <v>0</v>
      </c>
      <c r="CU29" s="349">
        <f t="shared" ref="CU29:CU34" ca="1" si="182">OFFSET(CU29,0,-1) * OFFSET(CU29,9 - ROW(CU29),0)</f>
        <v>0</v>
      </c>
      <c r="CV29" s="349">
        <v>0</v>
      </c>
      <c r="CW29" s="349">
        <f t="shared" ref="CW29:CW34" ca="1" si="183">OFFSET(CW29,0,-1) * OFFSET(CW29,9 - ROW(CW29),0)</f>
        <v>0</v>
      </c>
      <c r="CX29" s="349">
        <v>0</v>
      </c>
      <c r="CY29" s="349">
        <f t="shared" ref="CY29:DB34" ca="1" si="184">OFFSET(CY29,0,-1) * OFFSET(CY29,9 - ROW(CY29),0)</f>
        <v>0</v>
      </c>
      <c r="CZ29" s="349">
        <f t="shared" ca="1" si="29"/>
        <v>14671195</v>
      </c>
      <c r="DA29" s="350">
        <v>1</v>
      </c>
      <c r="DB29" s="349">
        <f t="shared" ca="1" si="184"/>
        <v>166690</v>
      </c>
      <c r="DC29" s="351">
        <v>0</v>
      </c>
      <c r="DD29" s="351">
        <v>0</v>
      </c>
      <c r="DE29" s="350">
        <v>0</v>
      </c>
      <c r="DF29" s="351">
        <v>0</v>
      </c>
      <c r="DG29" s="350">
        <v>1</v>
      </c>
      <c r="DH29" s="349">
        <f t="shared" ref="DH29:DH34" ca="1" si="185">OFFSET(DH29,0,-1) * OFFSET(DH29,9 - ROW(DH29),0)</f>
        <v>217944</v>
      </c>
      <c r="DI29" s="351">
        <v>0</v>
      </c>
      <c r="DJ29" s="349">
        <f t="shared" ref="DJ29:DJ34" ca="1" si="186">OFFSET(DJ29,0,-1) * OFFSET(DJ29,9 - ROW(DJ29),0)</f>
        <v>0</v>
      </c>
      <c r="DK29" s="350">
        <v>0</v>
      </c>
      <c r="DL29" s="351">
        <v>0</v>
      </c>
      <c r="DM29" s="350">
        <v>0</v>
      </c>
      <c r="DN29" s="351">
        <v>0</v>
      </c>
      <c r="DO29" s="351">
        <v>0</v>
      </c>
      <c r="DP29" s="351">
        <v>0</v>
      </c>
      <c r="DQ29" s="350">
        <v>0</v>
      </c>
      <c r="DR29" s="352">
        <v>0</v>
      </c>
      <c r="DS29" s="350">
        <v>0</v>
      </c>
      <c r="DT29" s="349">
        <f t="shared" ref="DT29:DT34" ca="1" si="187">OFFSET(DT29,0,-1) * OFFSET(DT29,9 - ROW(DT29),0)</f>
        <v>0</v>
      </c>
      <c r="DU29" s="351">
        <v>0</v>
      </c>
      <c r="DV29" s="351">
        <v>0</v>
      </c>
      <c r="DW29" s="350">
        <v>0</v>
      </c>
      <c r="DX29" s="351">
        <v>0</v>
      </c>
      <c r="DY29" s="350">
        <v>0</v>
      </c>
      <c r="DZ29" s="349">
        <f t="shared" ref="DZ29:DZ34" ca="1" si="188">OFFSET(DZ29,0,-1) * OFFSET(DZ29,9 - ROW(DZ29),0)</f>
        <v>0</v>
      </c>
      <c r="EA29" s="351">
        <v>0</v>
      </c>
      <c r="EB29" s="351">
        <v>0</v>
      </c>
      <c r="EC29" s="350">
        <v>0</v>
      </c>
      <c r="ED29" s="349">
        <f t="shared" ref="ED29:ED34" ca="1" si="189">OFFSET(ED29,0,-1) * OFFSET(ED29,9 - ROW(ED29),0)</f>
        <v>0</v>
      </c>
      <c r="EE29" s="349">
        <f t="shared" ca="1" si="30"/>
        <v>384634</v>
      </c>
      <c r="EF29" s="349">
        <v>1</v>
      </c>
      <c r="EG29" s="349">
        <f t="shared" ref="EG29:EG34" ca="1" si="190">OFFSET(EG29,0,-1) * OFFSET(EG29,9 - ROW(EG29),0)</f>
        <v>113258</v>
      </c>
      <c r="EH29" s="349">
        <v>0</v>
      </c>
      <c r="EI29" s="349">
        <v>0</v>
      </c>
      <c r="EJ29" s="349">
        <v>0</v>
      </c>
      <c r="EK29" s="349">
        <v>0</v>
      </c>
      <c r="EL29" s="349">
        <v>2</v>
      </c>
      <c r="EM29" s="349">
        <f t="shared" ref="EM29:EM34" ca="1" si="191">OFFSET(EM29,0,-1) * OFFSET(EM29,9 - ROW(EM29),0)</f>
        <v>290582</v>
      </c>
      <c r="EN29" s="349">
        <v>0</v>
      </c>
      <c r="EO29" s="349">
        <v>0</v>
      </c>
      <c r="EP29" s="349">
        <v>0</v>
      </c>
      <c r="EQ29" s="349">
        <v>0</v>
      </c>
      <c r="ER29" s="349">
        <v>0</v>
      </c>
      <c r="ES29" s="349">
        <v>0</v>
      </c>
      <c r="ET29" s="349">
        <v>0</v>
      </c>
      <c r="EU29" s="349">
        <v>0</v>
      </c>
      <c r="EV29" s="349">
        <v>0</v>
      </c>
      <c r="EW29" s="349">
        <v>0</v>
      </c>
      <c r="EX29" s="349">
        <v>0</v>
      </c>
      <c r="EY29" s="349">
        <f t="shared" ref="EY29:EY34" ca="1" si="192">OFFSET(EY29,0,-1) * OFFSET(EY29,9 - ROW(EY29),0)</f>
        <v>0</v>
      </c>
      <c r="EZ29" s="349">
        <v>0</v>
      </c>
      <c r="FA29" s="349">
        <v>0</v>
      </c>
      <c r="FB29" s="349">
        <v>0</v>
      </c>
      <c r="FC29" s="349">
        <v>0</v>
      </c>
      <c r="FD29" s="349"/>
      <c r="FE29" s="349">
        <f t="shared" ref="FE29:FE34" ca="1" si="193">OFFSET(FE29,0,-1) * OFFSET(FE29,9 - ROW(FE29),0)</f>
        <v>0</v>
      </c>
      <c r="FF29" s="349"/>
      <c r="FG29" s="349">
        <f t="shared" ref="FG29:FG34" ca="1" si="194">OFFSET(FG29,0,-1) * OFFSET(FG29,9 - ROW(FG29),0)</f>
        <v>0</v>
      </c>
      <c r="FH29" s="349"/>
      <c r="FI29" s="349">
        <f t="shared" ref="FI29:FI34" ca="1" si="195">OFFSET(FI29,0,-1) * OFFSET(FI29,9 - ROW(FI29),0)</f>
        <v>0</v>
      </c>
      <c r="FJ29" s="349">
        <f t="shared" ca="1" si="31"/>
        <v>403840</v>
      </c>
      <c r="FK29" s="349">
        <v>40</v>
      </c>
      <c r="FL29" s="349">
        <f t="shared" ref="FL29:FL34" ca="1" si="196">OFFSET(FL29,0,-1) * OFFSET(FL29,9 - ROW(FL29),0)</f>
        <v>3342920</v>
      </c>
      <c r="FM29" s="349">
        <v>2</v>
      </c>
      <c r="FN29" s="349">
        <f t="shared" ref="FN29:FN34" ca="1" si="197">OFFSET(FN29,0,-1) * OFFSET(FN29,9 - ROW(FN29),0)</f>
        <v>167146</v>
      </c>
      <c r="FO29" s="349">
        <v>1</v>
      </c>
      <c r="FP29" s="349">
        <f t="shared" ref="FP29:FP34" ca="1" si="198">OFFSET(FP29,0,-1) * OFFSET(FP29,9 - ROW(FP29),0)</f>
        <v>1395206</v>
      </c>
      <c r="FQ29" s="349">
        <v>25</v>
      </c>
      <c r="FR29" s="349">
        <f t="shared" ref="FR29:FR34" ca="1" si="199">OFFSET(FR29,0,-1) * OFFSET(FR29,9 - ROW(FR29),0)</f>
        <v>2623225</v>
      </c>
      <c r="FS29" s="349">
        <v>2</v>
      </c>
      <c r="FT29" s="349">
        <f t="shared" ref="FT29:FT34" ca="1" si="200">OFFSET(FT29,0,-1) * OFFSET(FT29,9 - ROW(FT29),0)</f>
        <v>209858</v>
      </c>
      <c r="FU29" s="349">
        <v>4</v>
      </c>
      <c r="FV29" s="349">
        <f t="shared" ref="FV29:FV34" ca="1" si="201">OFFSET(FV29,0,-1) * OFFSET(FV29,9 - ROW(FV29),0)</f>
        <v>6915952</v>
      </c>
      <c r="FW29" s="349">
        <v>0</v>
      </c>
      <c r="FX29" s="349">
        <f t="shared" ref="FX29:FX34" ca="1" si="202">OFFSET(FX29,0,-1) * OFFSET(FX29,9 - ROW(FX29),0)</f>
        <v>0</v>
      </c>
      <c r="FY29" s="349">
        <v>0</v>
      </c>
      <c r="FZ29" s="349">
        <v>0</v>
      </c>
      <c r="GA29" s="349">
        <v>0</v>
      </c>
      <c r="GB29" s="349">
        <f t="shared" ref="GB29:GB34" ca="1" si="203">OFFSET(GB29,0,-1) * OFFSET(GB29,9 - ROW(GB29),0)</f>
        <v>0</v>
      </c>
      <c r="GC29" s="349">
        <v>0</v>
      </c>
      <c r="GD29" s="349">
        <f t="shared" ref="GD29:GD34" ca="1" si="204">OFFSET(GD29,0,-1) * OFFSET(GD29,9 - ROW(GD29),0)</f>
        <v>0</v>
      </c>
      <c r="GE29" s="349">
        <v>0</v>
      </c>
      <c r="GF29" s="349">
        <v>0</v>
      </c>
      <c r="GG29" s="349"/>
      <c r="GH29" s="349">
        <f t="shared" ref="GH29:GH34" ca="1" si="205">OFFSET(GH29,0,-1) * OFFSET(GH29,9 - ROW(GH29),0)</f>
        <v>0</v>
      </c>
      <c r="GI29" s="349">
        <v>0</v>
      </c>
      <c r="GJ29" s="349">
        <f t="shared" ref="GJ29:GJ34" ca="1" si="206">OFFSET(GJ29,0,-1) * OFFSET(GJ29,9 - ROW(GJ29),0)</f>
        <v>0</v>
      </c>
      <c r="GK29" s="349">
        <v>0</v>
      </c>
      <c r="GL29" s="349">
        <v>0</v>
      </c>
      <c r="GM29" s="349">
        <v>0</v>
      </c>
      <c r="GN29" s="349">
        <f t="shared" ref="GN29:GN34" ca="1" si="207">OFFSET(GN29,0,-1) * OFFSET(GN29,9 - ROW(GN29),0)</f>
        <v>0</v>
      </c>
      <c r="GO29" s="349">
        <f t="shared" ca="1" si="18"/>
        <v>14654307</v>
      </c>
      <c r="GP29" s="349">
        <f t="shared" ca="1" si="19"/>
        <v>15442781</v>
      </c>
      <c r="GQ29" s="349">
        <v>0</v>
      </c>
      <c r="GR29" s="349">
        <f t="shared" ref="GR29:GR34" ca="1" si="208">OFFSET(GR29,0,-1) * OFFSET(GR29,9 - ROW(GR29),0)</f>
        <v>0</v>
      </c>
      <c r="GS29" s="349">
        <v>0</v>
      </c>
      <c r="GT29" s="349">
        <f t="shared" ref="GT29:GT34" ca="1" si="209">OFFSET(GT29,0,-1) * OFFSET(GT29,9 - ROW(GT29),0)</f>
        <v>0</v>
      </c>
      <c r="GU29" s="349">
        <v>0</v>
      </c>
      <c r="GV29" s="349">
        <f t="shared" ref="GV29:GV34" ca="1" si="210">OFFSET(GV29,0,-1) * OFFSET(GV29,9 - ROW(GV29),0)</f>
        <v>0</v>
      </c>
      <c r="GW29" s="349">
        <f t="shared" ca="1" si="20"/>
        <v>0</v>
      </c>
      <c r="GX29" s="350">
        <v>1</v>
      </c>
      <c r="GY29" s="349">
        <f t="shared" ref="GY29:GY34" ca="1" si="211">OFFSET(GY29,0,-1) * OFFSET(GY29,9 - ROW(GY29),0)</f>
        <v>63984</v>
      </c>
      <c r="GZ29" s="349">
        <v>0</v>
      </c>
      <c r="HA29" s="349">
        <f t="shared" ref="HA29:HA34" ca="1" si="212">OFFSET(HA29,0,-1) * OFFSET(HA29,9 - ROW(HA29),0)</f>
        <v>0</v>
      </c>
      <c r="HB29" s="349">
        <v>1</v>
      </c>
      <c r="HC29" s="349">
        <f t="shared" ref="HC29:HC34" ca="1" si="213">OFFSET(HC29,0,-1) * OFFSET(HC29,9 - ROW(HC29),0)</f>
        <v>79980</v>
      </c>
      <c r="HD29" s="349">
        <v>5</v>
      </c>
      <c r="HE29" s="349">
        <f t="shared" ref="HE29:HE34" ca="1" si="214">OFFSET(HE29,0,-1) * OFFSET(HE29,9 - ROW(HE29),0)</f>
        <v>297070</v>
      </c>
      <c r="HF29" s="349">
        <v>0</v>
      </c>
      <c r="HG29" s="349">
        <f t="shared" ref="HG29:HG34" ca="1" si="215">OFFSET(HG29,0,-1) * OFFSET(HG29,9 - ROW(HG29),0)</f>
        <v>0</v>
      </c>
      <c r="HH29" s="349">
        <v>0</v>
      </c>
      <c r="HI29" s="349">
        <f t="shared" ref="HI29:HI34" ca="1" si="216">OFFSET(HI29,0,-1) * OFFSET(HI29,9 - ROW(HI29),0)</f>
        <v>0</v>
      </c>
      <c r="HJ29" s="349">
        <v>0</v>
      </c>
      <c r="HK29" s="349">
        <f t="shared" ref="HK29:HK34" ca="1" si="217">OFFSET(HK29,0,-1) * OFFSET(HK29,9 - ROW(HK29),0)</f>
        <v>0</v>
      </c>
      <c r="HL29" s="349">
        <v>0</v>
      </c>
      <c r="HM29" s="349">
        <f t="shared" ref="HM29:HM34" ca="1" si="218">OFFSET(HM29,0,-1) * OFFSET(HM29,9 - ROW(HM29),0)</f>
        <v>0</v>
      </c>
      <c r="HN29" s="349">
        <v>0</v>
      </c>
      <c r="HO29" s="349">
        <f t="shared" ref="HO29:HO34" ca="1" si="219">OFFSET(HO29,0,-1) * OFFSET(HO29,9 - ROW(HO29),0)</f>
        <v>0</v>
      </c>
      <c r="HP29" s="349">
        <f t="shared" ca="1" si="32"/>
        <v>441034</v>
      </c>
      <c r="HQ29" s="349">
        <v>1</v>
      </c>
      <c r="HR29" s="349">
        <f t="shared" ref="HR29:HR34" ca="1" si="220">OFFSET(HR29,0,-1) * OFFSET(HR29,9 - ROW(HR29),0)</f>
        <v>1566</v>
      </c>
      <c r="HS29" s="349">
        <v>0</v>
      </c>
      <c r="HT29" s="349">
        <v>0</v>
      </c>
      <c r="HU29" s="349">
        <v>2</v>
      </c>
      <c r="HV29" s="349">
        <f t="shared" ref="HV29:HV34" ca="1" si="221">OFFSET(HV29,0,-1) * OFFSET(HV29,9 - ROW(HV29),0)</f>
        <v>3916</v>
      </c>
      <c r="HW29" s="349">
        <v>1</v>
      </c>
      <c r="HX29" s="349">
        <f t="shared" ref="HX29:HX34" ca="1" si="222">OFFSET(HX29,0,-1) * OFFSET(HX29,9 - ROW(HX29),0)</f>
        <v>2420</v>
      </c>
      <c r="HY29" s="349">
        <v>0</v>
      </c>
      <c r="HZ29" s="349">
        <v>0</v>
      </c>
      <c r="IA29" s="349">
        <v>0</v>
      </c>
      <c r="IB29" s="349">
        <f t="shared" ref="HZ29:IB34" ca="1" si="223">OFFSET(IB29,0,-1) * OFFSET(IB29,9 - ROW(IB29),0)</f>
        <v>0</v>
      </c>
      <c r="IC29" s="349">
        <v>0</v>
      </c>
      <c r="ID29" s="349">
        <f t="shared" ref="ID29:ID34" ca="1" si="224">OFFSET(ID29,0,-1) * OFFSET(ID29,9 - ROW(ID29),0)</f>
        <v>0</v>
      </c>
      <c r="IE29" s="349">
        <v>0</v>
      </c>
      <c r="IF29" s="349">
        <v>0</v>
      </c>
      <c r="IG29" s="349"/>
      <c r="IH29" s="349">
        <f t="shared" ref="IF29:IH34" ca="1" si="225">OFFSET(IH29,0,-1) * OFFSET(IH29,9 - ROW(IH29),0)</f>
        <v>0</v>
      </c>
      <c r="II29" s="349">
        <f t="shared" ca="1" si="21"/>
        <v>7902</v>
      </c>
      <c r="IJ29" s="349">
        <f t="shared" ca="1" si="22"/>
        <v>334170787</v>
      </c>
      <c r="IK29" s="349">
        <v>5</v>
      </c>
      <c r="IL29" s="349">
        <f t="shared" ref="IL29:IL34" ca="1" si="226">OFFSET(IL29,0,-1) * OFFSET(IL29,9 - ROW(IL29),0)</f>
        <v>209860</v>
      </c>
      <c r="IM29" s="349">
        <v>0</v>
      </c>
      <c r="IN29" s="349">
        <f t="shared" ref="IN29:IN34" ca="1" si="227">OFFSET(IN29,0,-1) * OFFSET(IN29,9 - ROW(IN29),0)</f>
        <v>0</v>
      </c>
      <c r="IO29" s="349">
        <v>16</v>
      </c>
      <c r="IP29" s="349">
        <f t="shared" ref="IP29:IP34" ca="1" si="228">OFFSET(IP29,0,-1) * OFFSET(IP29,9 - ROW(IP29),0)</f>
        <v>718016</v>
      </c>
      <c r="IQ29" s="349">
        <v>0</v>
      </c>
      <c r="IR29" s="349">
        <v>0</v>
      </c>
      <c r="IS29" s="349">
        <v>0</v>
      </c>
      <c r="IT29" s="349">
        <f t="shared" ref="IT29:IT34" ca="1" si="229">OFFSET(IT29,0,-1) * OFFSET(IT29,9 - ROW(IT29),0)</f>
        <v>0</v>
      </c>
      <c r="IU29" s="349">
        <v>0</v>
      </c>
      <c r="IV29" s="349">
        <f t="shared" ref="IV29:IV34" ca="1" si="230">OFFSET(IV29,0,-1) * OFFSET(IV29,9 - ROW(IV29),0)</f>
        <v>0</v>
      </c>
      <c r="IW29" s="349">
        <v>0</v>
      </c>
      <c r="IX29" s="349">
        <f t="shared" ref="IX29:IX34" ca="1" si="231">OFFSET(IX29,0,-1) * OFFSET(IX29,9 - ROW(IX29),0)</f>
        <v>0</v>
      </c>
      <c r="IY29" s="349">
        <v>0</v>
      </c>
      <c r="IZ29" s="349">
        <f t="shared" ref="IZ29:IZ34" ca="1" si="232">OFFSET(IZ29,0,-1) * OFFSET(IZ29,9 - ROW(IZ29),0)</f>
        <v>0</v>
      </c>
      <c r="JA29" s="349">
        <v>2</v>
      </c>
      <c r="JB29" s="349">
        <f t="shared" ref="JB29:JB34" ca="1" si="233">OFFSET(JB29,0,-1) * OFFSET(JB29,9 - ROW(JB29),0)</f>
        <v>57320</v>
      </c>
      <c r="JC29" s="349">
        <v>0</v>
      </c>
      <c r="JD29" s="349">
        <f t="shared" ref="JD29:JD34" ca="1" si="234">OFFSET(JD29,0,-1) * OFFSET(JD29,9 - ROW(JD29),0)</f>
        <v>0</v>
      </c>
      <c r="JE29" s="349">
        <v>5</v>
      </c>
      <c r="JF29" s="349">
        <f t="shared" ref="JF29:JF34" ca="1" si="235">OFFSET(JF29,0,-1) * OFFSET(JF29,9 - ROW(JF29),0)</f>
        <v>123580</v>
      </c>
      <c r="JG29" s="349">
        <v>25</v>
      </c>
      <c r="JH29" s="349">
        <f t="shared" ref="JH29:JH34" ca="1" si="236">OFFSET(JH29,0,-1) * OFFSET(JH29,9 - ROW(JH29),0)</f>
        <v>665450</v>
      </c>
      <c r="JI29" s="349">
        <v>0</v>
      </c>
      <c r="JJ29" s="349">
        <f t="shared" ref="JJ29:JT34" ca="1" si="237">OFFSET(JJ29,0,-1) * OFFSET(JJ29,9 - ROW(JJ29),0)</f>
        <v>0</v>
      </c>
      <c r="JK29" s="349">
        <v>0</v>
      </c>
      <c r="JL29" s="349">
        <f t="shared" ca="1" si="237"/>
        <v>0</v>
      </c>
      <c r="JM29" s="349">
        <v>0</v>
      </c>
      <c r="JN29" s="349">
        <f t="shared" ca="1" si="237"/>
        <v>0</v>
      </c>
      <c r="JO29" s="349">
        <v>0</v>
      </c>
      <c r="JP29" s="349">
        <f t="shared" ca="1" si="237"/>
        <v>0</v>
      </c>
      <c r="JQ29" s="349"/>
      <c r="JR29" s="349">
        <f t="shared" ca="1" si="237"/>
        <v>0</v>
      </c>
      <c r="JS29" s="349">
        <v>0</v>
      </c>
      <c r="JT29" s="349">
        <f t="shared" ca="1" si="237"/>
        <v>0</v>
      </c>
      <c r="JU29" s="340">
        <f ca="1">SUM(IL29,IN29,IP29,IR29,IT29,IV29,IX29,IZ29,JB29,JD29,JF29,JH29,JJ29,JL29,JN29,JP29,JR29,JT29)</f>
        <v>1774226</v>
      </c>
      <c r="JV29" s="349">
        <v>0</v>
      </c>
      <c r="JW29" s="349">
        <f t="shared" ref="JW29:JW34" ca="1" si="238">OFFSET(JW29,0,-1) * OFFSET(JW29,9 - ROW(JW29),0)</f>
        <v>0</v>
      </c>
      <c r="JX29" s="349">
        <v>0</v>
      </c>
      <c r="JY29" s="349">
        <f t="shared" ref="JY29:JY34" ca="1" si="239">OFFSET(JY29,0,-1) * OFFSET(JY29,9 - ROW(JY29),0)</f>
        <v>0</v>
      </c>
      <c r="JZ29" s="349">
        <v>3</v>
      </c>
      <c r="KA29" s="349">
        <f t="shared" ref="KA29:KA34" ca="1" si="240">OFFSET(KA29,0,-1) * OFFSET(KA29,9 - ROW(KA29),0)</f>
        <v>99369</v>
      </c>
      <c r="KB29" s="349">
        <v>3</v>
      </c>
      <c r="KC29" s="349">
        <f t="shared" ref="KC29:KC34" ca="1" si="241">OFFSET(KC29,0,-1) * OFFSET(KC29,9 - ROW(KC29),0)</f>
        <v>108009</v>
      </c>
      <c r="KD29" s="349">
        <v>0</v>
      </c>
      <c r="KE29" s="349">
        <f t="shared" ref="KE29:KI34" ca="1" si="242">OFFSET(KE29,0,-1) * OFFSET(KE29,9 - ROW(KE29),0)</f>
        <v>0</v>
      </c>
      <c r="KF29" s="349">
        <v>13</v>
      </c>
      <c r="KG29" s="349">
        <f t="shared" ca="1" si="242"/>
        <v>469326</v>
      </c>
      <c r="KH29" s="349">
        <v>67</v>
      </c>
      <c r="KI29" s="349">
        <f t="shared" ca="1" si="242"/>
        <v>2629147</v>
      </c>
      <c r="KJ29" s="349">
        <v>0</v>
      </c>
      <c r="KK29" s="349">
        <f t="shared" ref="KK29:KK34" ca="1" si="243">OFFSET(KK29,0,-1) * OFFSET(KK29,9 - ROW(KK29),0)</f>
        <v>0</v>
      </c>
      <c r="KL29" s="349">
        <f t="shared" ca="1" si="150"/>
        <v>3305851</v>
      </c>
      <c r="KM29" s="349">
        <v>0</v>
      </c>
      <c r="KN29" s="349">
        <f t="shared" ref="KN29:KN34" ca="1" si="244">OFFSET(KN29,0,-1) * OFFSET(KN29,9 - ROW(KN29),0)</f>
        <v>0</v>
      </c>
      <c r="KO29" s="349">
        <v>0</v>
      </c>
      <c r="KP29" s="349">
        <f t="shared" ref="KP29:KP34" ca="1" si="245">OFFSET(KP29,0,-1) * OFFSET(KP29,9 - ROW(KP29),0)</f>
        <v>0</v>
      </c>
      <c r="KQ29" s="349">
        <v>0</v>
      </c>
      <c r="KR29" s="349">
        <f t="shared" ref="KR29:KR34" ca="1" si="246">OFFSET(KR29,0,-1) * OFFSET(KR29,9 - ROW(KR29),0)</f>
        <v>0</v>
      </c>
      <c r="KS29" s="349">
        <v>0</v>
      </c>
      <c r="KT29" s="349">
        <f t="shared" ref="KT29:KT34" ca="1" si="247">OFFSET(KT29,0,-1) * OFFSET(KT29,9 - ROW(KT29),0)</f>
        <v>0</v>
      </c>
      <c r="KU29" s="349">
        <v>0</v>
      </c>
      <c r="KV29" s="349">
        <f t="shared" ref="KV29:KV34" ca="1" si="248">OFFSET(KV29,0,-1) * OFFSET(KV29,9 - ROW(KV29),0)</f>
        <v>0</v>
      </c>
      <c r="KW29" s="349">
        <v>0</v>
      </c>
      <c r="KX29" s="349">
        <f t="shared" ref="KX29:KX34" ca="1" si="249">OFFSET(KX29,0,-1) * OFFSET(KX29,9 - ROW(KX29),0)</f>
        <v>0</v>
      </c>
      <c r="KY29" s="349">
        <v>0</v>
      </c>
      <c r="KZ29" s="349">
        <f t="shared" ref="KZ29:KZ34" ca="1" si="250">OFFSET(KZ29,0,-1) * OFFSET(KZ29,9 - ROW(KZ29),0)</f>
        <v>0</v>
      </c>
      <c r="LA29" s="349">
        <v>0</v>
      </c>
      <c r="LB29" s="349">
        <f t="shared" ref="LB29:LB34" ca="1" si="251">OFFSET(LB29,0,-1) * OFFSET(LB29,9 - ROW(LB29),0)</f>
        <v>0</v>
      </c>
      <c r="LC29" s="349">
        <f t="shared" ca="1" si="151"/>
        <v>0</v>
      </c>
      <c r="LD29" s="349"/>
      <c r="LE29" s="349">
        <f t="shared" ca="1" si="24"/>
        <v>339250864</v>
      </c>
      <c r="LF29" s="349">
        <f t="shared" si="129"/>
        <v>3515</v>
      </c>
      <c r="LG29" s="349">
        <f t="shared" ca="1" si="130"/>
        <v>2804970</v>
      </c>
      <c r="LH29" s="349">
        <f t="shared" si="131"/>
        <v>128</v>
      </c>
      <c r="LI29" s="349">
        <f t="shared" ca="1" si="132"/>
        <v>2746368</v>
      </c>
      <c r="LJ29" s="349">
        <f t="shared" si="133"/>
        <v>16</v>
      </c>
      <c r="LK29" s="349">
        <f t="shared" ca="1" si="134"/>
        <v>7216</v>
      </c>
      <c r="LL29" s="349">
        <f t="shared" ca="1" si="152"/>
        <v>5558554</v>
      </c>
      <c r="LM29" s="349">
        <f t="shared" si="135"/>
        <v>128</v>
      </c>
      <c r="LN29" s="349">
        <f t="shared" ca="1" si="136"/>
        <v>131840</v>
      </c>
      <c r="LO29" s="349">
        <f t="shared" si="137"/>
        <v>3531</v>
      </c>
      <c r="LP29" s="349">
        <f t="shared" ca="1" si="138"/>
        <v>261294</v>
      </c>
      <c r="LQ29" s="349">
        <f t="shared" ca="1" si="153"/>
        <v>393134</v>
      </c>
      <c r="LR29" s="349">
        <f t="shared" si="139"/>
        <v>1418</v>
      </c>
      <c r="LS29" s="349">
        <f t="shared" ca="1" si="140"/>
        <v>3044587.8</v>
      </c>
      <c r="LT29" s="349">
        <f t="shared" si="141"/>
        <v>1793</v>
      </c>
      <c r="LU29" s="349">
        <f t="shared" ca="1" si="142"/>
        <v>5320153.7399999993</v>
      </c>
      <c r="LV29" s="349">
        <f t="shared" si="143"/>
        <v>320</v>
      </c>
      <c r="LW29" s="349">
        <f t="shared" ca="1" si="144"/>
        <v>1107148.8</v>
      </c>
      <c r="LX29" s="349">
        <v>340</v>
      </c>
      <c r="LY29" s="349">
        <f t="shared" ca="1" si="145"/>
        <v>730014</v>
      </c>
      <c r="LZ29" s="349">
        <v>518</v>
      </c>
      <c r="MA29" s="349">
        <f t="shared" ca="1" si="146"/>
        <v>1536999.24</v>
      </c>
      <c r="MB29" s="349">
        <v>93</v>
      </c>
      <c r="MC29" s="349">
        <f t="shared" ca="1" si="147"/>
        <v>321761.40000000002</v>
      </c>
      <c r="MD29" s="349">
        <f t="shared" ca="1" si="154"/>
        <v>12060664.98</v>
      </c>
      <c r="ME29" s="349"/>
      <c r="MF29" s="353">
        <f t="shared" ca="1" si="155"/>
        <v>357263216.98000002</v>
      </c>
      <c r="MI29" s="354"/>
      <c r="MK29" s="354"/>
    </row>
    <row r="30" spans="1:349">
      <c r="A30" s="339" t="s">
        <v>224</v>
      </c>
      <c r="B30" s="340" t="s">
        <v>225</v>
      </c>
      <c r="C30" s="349">
        <v>0</v>
      </c>
      <c r="D30" s="349">
        <f t="shared" ca="1" si="156"/>
        <v>0</v>
      </c>
      <c r="E30" s="349">
        <v>0</v>
      </c>
      <c r="F30" s="349">
        <f t="shared" ca="1" si="157"/>
        <v>0</v>
      </c>
      <c r="G30" s="349">
        <v>75</v>
      </c>
      <c r="H30" s="349">
        <f t="shared" ca="1" si="158"/>
        <v>81789075</v>
      </c>
      <c r="I30" s="349">
        <v>0</v>
      </c>
      <c r="J30" s="349">
        <f t="shared" ca="1" si="159"/>
        <v>0</v>
      </c>
      <c r="K30" s="349">
        <v>0</v>
      </c>
      <c r="L30" s="349">
        <f t="shared" ca="1" si="159"/>
        <v>0</v>
      </c>
      <c r="M30" s="349">
        <v>97</v>
      </c>
      <c r="N30" s="349">
        <f t="shared" ca="1" si="160"/>
        <v>132761184</v>
      </c>
      <c r="O30" s="349">
        <v>0</v>
      </c>
      <c r="P30" s="349">
        <f t="shared" ca="1" si="160"/>
        <v>0</v>
      </c>
      <c r="Q30" s="349">
        <v>0</v>
      </c>
      <c r="R30" s="349">
        <f t="shared" ca="1" si="160"/>
        <v>0</v>
      </c>
      <c r="S30" s="349">
        <v>19</v>
      </c>
      <c r="T30" s="349">
        <f t="shared" ca="1" si="161"/>
        <v>27801636</v>
      </c>
      <c r="U30" s="349">
        <v>0</v>
      </c>
      <c r="V30" s="349">
        <f t="shared" ca="1" si="161"/>
        <v>0</v>
      </c>
      <c r="W30" s="349">
        <v>0</v>
      </c>
      <c r="X30" s="349">
        <f t="shared" ca="1" si="161"/>
        <v>0</v>
      </c>
      <c r="Y30" s="349">
        <v>0</v>
      </c>
      <c r="Z30" s="349">
        <f t="shared" ca="1" si="161"/>
        <v>0</v>
      </c>
      <c r="AA30" s="349">
        <v>0</v>
      </c>
      <c r="AB30" s="349">
        <f t="shared" ca="1" si="161"/>
        <v>0</v>
      </c>
      <c r="AC30" s="349">
        <v>17</v>
      </c>
      <c r="AD30" s="349">
        <f t="shared" ca="1" si="161"/>
        <v>6304756</v>
      </c>
      <c r="AE30" s="349">
        <v>0</v>
      </c>
      <c r="AF30" s="349">
        <f t="shared" ca="1" si="162"/>
        <v>0</v>
      </c>
      <c r="AG30" s="349">
        <v>0</v>
      </c>
      <c r="AH30" s="349">
        <f t="shared" ca="1" si="162"/>
        <v>0</v>
      </c>
      <c r="AI30" s="349">
        <v>0</v>
      </c>
      <c r="AJ30" s="349">
        <f t="shared" ca="1" si="162"/>
        <v>0</v>
      </c>
      <c r="AK30" s="349">
        <v>24</v>
      </c>
      <c r="AL30" s="349">
        <f t="shared" ca="1" si="162"/>
        <v>742320</v>
      </c>
      <c r="AM30" s="349">
        <v>0</v>
      </c>
      <c r="AN30" s="349">
        <f t="shared" ca="1" si="162"/>
        <v>0</v>
      </c>
      <c r="AO30" s="349">
        <v>0</v>
      </c>
      <c r="AP30" s="349">
        <f t="shared" ca="1" si="162"/>
        <v>0</v>
      </c>
      <c r="AQ30" s="349">
        <v>31</v>
      </c>
      <c r="AR30" s="349">
        <f t="shared" ca="1" si="162"/>
        <v>3911239</v>
      </c>
      <c r="AS30" s="349">
        <v>0</v>
      </c>
      <c r="AT30" s="349">
        <f t="shared" ca="1" si="162"/>
        <v>0</v>
      </c>
      <c r="AU30" s="349">
        <v>0</v>
      </c>
      <c r="AV30" s="349">
        <f t="shared" ca="1" si="162"/>
        <v>0</v>
      </c>
      <c r="AW30" s="349">
        <v>2</v>
      </c>
      <c r="AX30" s="349">
        <f t="shared" ca="1" si="162"/>
        <v>504232</v>
      </c>
      <c r="AY30" s="349">
        <f t="shared" ca="1" si="17"/>
        <v>253814442</v>
      </c>
      <c r="AZ30" s="349">
        <v>0</v>
      </c>
      <c r="BA30" s="349">
        <f t="shared" ca="1" si="163"/>
        <v>0</v>
      </c>
      <c r="BB30" s="349">
        <v>0</v>
      </c>
      <c r="BC30" s="349">
        <f t="shared" ca="1" si="164"/>
        <v>0</v>
      </c>
      <c r="BD30" s="349">
        <v>0</v>
      </c>
      <c r="BE30" s="349">
        <f t="shared" ca="1" si="165"/>
        <v>0</v>
      </c>
      <c r="BF30" s="349">
        <v>0</v>
      </c>
      <c r="BG30" s="349">
        <f t="shared" ca="1" si="166"/>
        <v>0</v>
      </c>
      <c r="BH30" s="349">
        <v>0</v>
      </c>
      <c r="BI30" s="349">
        <f t="shared" ca="1" si="167"/>
        <v>0</v>
      </c>
      <c r="BJ30" s="349">
        <v>3</v>
      </c>
      <c r="BK30" s="349">
        <f t="shared" ca="1" si="168"/>
        <v>4935168</v>
      </c>
      <c r="BL30" s="349">
        <v>0</v>
      </c>
      <c r="BM30" s="349">
        <f t="shared" ca="1" si="169"/>
        <v>0</v>
      </c>
      <c r="BN30" s="349">
        <v>0</v>
      </c>
      <c r="BO30" s="349">
        <f t="shared" ca="1" si="170"/>
        <v>0</v>
      </c>
      <c r="BP30" s="349">
        <v>0</v>
      </c>
      <c r="BQ30" s="349">
        <f t="shared" ca="1" si="171"/>
        <v>0</v>
      </c>
      <c r="BR30" s="349">
        <v>0</v>
      </c>
      <c r="BS30" s="349">
        <f t="shared" ca="1" si="172"/>
        <v>0</v>
      </c>
      <c r="BT30" s="349">
        <v>0</v>
      </c>
      <c r="BU30" s="349">
        <v>0</v>
      </c>
      <c r="BV30" s="349">
        <v>0</v>
      </c>
      <c r="BW30" s="349">
        <f t="shared" ca="1" si="173"/>
        <v>0</v>
      </c>
      <c r="BX30" s="349">
        <v>0</v>
      </c>
      <c r="BY30" s="349">
        <f t="shared" ca="1" si="174"/>
        <v>0</v>
      </c>
      <c r="BZ30" s="349">
        <v>0</v>
      </c>
      <c r="CA30" s="349">
        <f t="shared" ca="1" si="175"/>
        <v>0</v>
      </c>
      <c r="CB30" s="349">
        <v>0</v>
      </c>
      <c r="CC30" s="349">
        <f t="shared" ca="1" si="176"/>
        <v>0</v>
      </c>
      <c r="CD30" s="349">
        <v>0</v>
      </c>
      <c r="CE30" s="349">
        <v>0</v>
      </c>
      <c r="CF30" s="349">
        <v>0</v>
      </c>
      <c r="CG30" s="349">
        <v>0</v>
      </c>
      <c r="CH30" s="349">
        <v>0</v>
      </c>
      <c r="CI30" s="349">
        <f t="shared" ca="1" si="177"/>
        <v>0</v>
      </c>
      <c r="CJ30" s="349">
        <v>0</v>
      </c>
      <c r="CK30" s="349">
        <v>0</v>
      </c>
      <c r="CL30" s="349">
        <v>0</v>
      </c>
      <c r="CM30" s="349">
        <f t="shared" ca="1" si="178"/>
        <v>0</v>
      </c>
      <c r="CN30" s="349">
        <v>0</v>
      </c>
      <c r="CO30" s="349">
        <f t="shared" ca="1" si="179"/>
        <v>0</v>
      </c>
      <c r="CP30" s="349">
        <v>0</v>
      </c>
      <c r="CQ30" s="349">
        <f t="shared" ca="1" si="180"/>
        <v>0</v>
      </c>
      <c r="CR30" s="349">
        <v>2</v>
      </c>
      <c r="CS30" s="349">
        <f t="shared" ca="1" si="181"/>
        <v>290190</v>
      </c>
      <c r="CT30" s="349">
        <v>0</v>
      </c>
      <c r="CU30" s="349">
        <f t="shared" ca="1" si="182"/>
        <v>0</v>
      </c>
      <c r="CV30" s="349">
        <v>0</v>
      </c>
      <c r="CW30" s="349">
        <f t="shared" ca="1" si="183"/>
        <v>0</v>
      </c>
      <c r="CX30" s="349">
        <v>0</v>
      </c>
      <c r="CY30" s="349">
        <f t="shared" ca="1" si="184"/>
        <v>0</v>
      </c>
      <c r="CZ30" s="349">
        <f t="shared" ca="1" si="29"/>
        <v>5225358</v>
      </c>
      <c r="DA30" s="350">
        <v>0</v>
      </c>
      <c r="DB30" s="349">
        <f t="shared" ca="1" si="184"/>
        <v>0</v>
      </c>
      <c r="DC30" s="351">
        <v>0</v>
      </c>
      <c r="DD30" s="351">
        <v>0</v>
      </c>
      <c r="DE30" s="350">
        <v>0</v>
      </c>
      <c r="DF30" s="351">
        <v>0</v>
      </c>
      <c r="DG30" s="350">
        <v>0</v>
      </c>
      <c r="DH30" s="349">
        <f t="shared" ca="1" si="185"/>
        <v>0</v>
      </c>
      <c r="DI30" s="351">
        <v>0</v>
      </c>
      <c r="DJ30" s="349">
        <f t="shared" ca="1" si="186"/>
        <v>0</v>
      </c>
      <c r="DK30" s="350">
        <v>0</v>
      </c>
      <c r="DL30" s="351">
        <v>0</v>
      </c>
      <c r="DM30" s="350">
        <v>0</v>
      </c>
      <c r="DN30" s="351">
        <v>0</v>
      </c>
      <c r="DO30" s="351">
        <v>0</v>
      </c>
      <c r="DP30" s="351">
        <v>0</v>
      </c>
      <c r="DQ30" s="350">
        <v>0</v>
      </c>
      <c r="DR30" s="352">
        <v>0</v>
      </c>
      <c r="DS30" s="350">
        <v>0</v>
      </c>
      <c r="DT30" s="349">
        <f t="shared" ca="1" si="187"/>
        <v>0</v>
      </c>
      <c r="DU30" s="351">
        <v>0</v>
      </c>
      <c r="DV30" s="351">
        <v>0</v>
      </c>
      <c r="DW30" s="350">
        <v>0</v>
      </c>
      <c r="DX30" s="351">
        <v>0</v>
      </c>
      <c r="DY30" s="350">
        <v>0</v>
      </c>
      <c r="DZ30" s="349">
        <f t="shared" ca="1" si="188"/>
        <v>0</v>
      </c>
      <c r="EA30" s="351">
        <v>0</v>
      </c>
      <c r="EB30" s="351">
        <v>0</v>
      </c>
      <c r="EC30" s="350">
        <v>0</v>
      </c>
      <c r="ED30" s="349">
        <f t="shared" ca="1" si="189"/>
        <v>0</v>
      </c>
      <c r="EE30" s="349">
        <f t="shared" ca="1" si="30"/>
        <v>0</v>
      </c>
      <c r="EF30" s="349">
        <v>0</v>
      </c>
      <c r="EG30" s="349">
        <f t="shared" ca="1" si="190"/>
        <v>0</v>
      </c>
      <c r="EH30" s="349">
        <v>0</v>
      </c>
      <c r="EI30" s="349">
        <v>0</v>
      </c>
      <c r="EJ30" s="349">
        <v>0</v>
      </c>
      <c r="EK30" s="349">
        <v>0</v>
      </c>
      <c r="EL30" s="349">
        <v>0</v>
      </c>
      <c r="EM30" s="349">
        <f t="shared" ca="1" si="191"/>
        <v>0</v>
      </c>
      <c r="EN30" s="349">
        <v>0</v>
      </c>
      <c r="EO30" s="349">
        <v>0</v>
      </c>
      <c r="EP30" s="349">
        <v>0</v>
      </c>
      <c r="EQ30" s="349">
        <v>0</v>
      </c>
      <c r="ER30" s="349">
        <v>0</v>
      </c>
      <c r="ES30" s="349">
        <v>0</v>
      </c>
      <c r="ET30" s="349">
        <v>0</v>
      </c>
      <c r="EU30" s="349">
        <v>0</v>
      </c>
      <c r="EV30" s="349">
        <v>0</v>
      </c>
      <c r="EW30" s="349">
        <v>0</v>
      </c>
      <c r="EX30" s="349">
        <v>0</v>
      </c>
      <c r="EY30" s="349">
        <f t="shared" ca="1" si="192"/>
        <v>0</v>
      </c>
      <c r="EZ30" s="349">
        <v>0</v>
      </c>
      <c r="FA30" s="349">
        <v>0</v>
      </c>
      <c r="FB30" s="349">
        <v>0</v>
      </c>
      <c r="FC30" s="349">
        <v>0</v>
      </c>
      <c r="FD30" s="349"/>
      <c r="FE30" s="349">
        <f t="shared" ca="1" si="193"/>
        <v>0</v>
      </c>
      <c r="FF30" s="349"/>
      <c r="FG30" s="349">
        <f t="shared" ca="1" si="194"/>
        <v>0</v>
      </c>
      <c r="FH30" s="349"/>
      <c r="FI30" s="349">
        <f t="shared" ca="1" si="195"/>
        <v>0</v>
      </c>
      <c r="FJ30" s="349">
        <f t="shared" ca="1" si="31"/>
        <v>0</v>
      </c>
      <c r="FK30" s="349">
        <v>0</v>
      </c>
      <c r="FL30" s="349">
        <f t="shared" ca="1" si="196"/>
        <v>0</v>
      </c>
      <c r="FM30" s="349">
        <v>0</v>
      </c>
      <c r="FN30" s="349">
        <f t="shared" ca="1" si="197"/>
        <v>0</v>
      </c>
      <c r="FO30" s="349">
        <v>0</v>
      </c>
      <c r="FP30" s="349">
        <f t="shared" ca="1" si="198"/>
        <v>0</v>
      </c>
      <c r="FQ30" s="349">
        <v>0</v>
      </c>
      <c r="FR30" s="349">
        <f t="shared" ca="1" si="199"/>
        <v>0</v>
      </c>
      <c r="FS30" s="349">
        <v>0</v>
      </c>
      <c r="FT30" s="349">
        <f t="shared" ca="1" si="200"/>
        <v>0</v>
      </c>
      <c r="FU30" s="349">
        <v>0</v>
      </c>
      <c r="FV30" s="349">
        <f t="shared" ca="1" si="201"/>
        <v>0</v>
      </c>
      <c r="FW30" s="349">
        <v>0</v>
      </c>
      <c r="FX30" s="349">
        <f t="shared" ca="1" si="202"/>
        <v>0</v>
      </c>
      <c r="FY30" s="349">
        <v>0</v>
      </c>
      <c r="FZ30" s="349">
        <v>0</v>
      </c>
      <c r="GA30" s="349">
        <v>0</v>
      </c>
      <c r="GB30" s="349">
        <f t="shared" ca="1" si="203"/>
        <v>0</v>
      </c>
      <c r="GC30" s="349">
        <v>0</v>
      </c>
      <c r="GD30" s="349">
        <f t="shared" ca="1" si="204"/>
        <v>0</v>
      </c>
      <c r="GE30" s="349">
        <v>0</v>
      </c>
      <c r="GF30" s="349">
        <v>0</v>
      </c>
      <c r="GG30" s="349"/>
      <c r="GH30" s="349">
        <f t="shared" ca="1" si="205"/>
        <v>0</v>
      </c>
      <c r="GI30" s="349">
        <v>0</v>
      </c>
      <c r="GJ30" s="349">
        <f t="shared" ca="1" si="206"/>
        <v>0</v>
      </c>
      <c r="GK30" s="349">
        <v>0</v>
      </c>
      <c r="GL30" s="349">
        <v>0</v>
      </c>
      <c r="GM30" s="349">
        <v>0</v>
      </c>
      <c r="GN30" s="349">
        <f t="shared" ca="1" si="207"/>
        <v>0</v>
      </c>
      <c r="GO30" s="349">
        <f t="shared" ca="1" si="18"/>
        <v>0</v>
      </c>
      <c r="GP30" s="349">
        <f t="shared" ca="1" si="19"/>
        <v>0</v>
      </c>
      <c r="GQ30" s="349">
        <v>0</v>
      </c>
      <c r="GR30" s="349">
        <f t="shared" ca="1" si="208"/>
        <v>0</v>
      </c>
      <c r="GS30" s="349">
        <v>0</v>
      </c>
      <c r="GT30" s="349">
        <f t="shared" ca="1" si="209"/>
        <v>0</v>
      </c>
      <c r="GU30" s="349">
        <v>0</v>
      </c>
      <c r="GV30" s="349">
        <f t="shared" ca="1" si="210"/>
        <v>0</v>
      </c>
      <c r="GW30" s="349">
        <f t="shared" ca="1" si="20"/>
        <v>0</v>
      </c>
      <c r="GX30" s="350">
        <v>0</v>
      </c>
      <c r="GY30" s="349">
        <f t="shared" ca="1" si="211"/>
        <v>0</v>
      </c>
      <c r="GZ30" s="349">
        <v>0</v>
      </c>
      <c r="HA30" s="349">
        <f t="shared" ca="1" si="212"/>
        <v>0</v>
      </c>
      <c r="HB30" s="349">
        <v>8</v>
      </c>
      <c r="HC30" s="349">
        <f t="shared" ca="1" si="213"/>
        <v>639840</v>
      </c>
      <c r="HD30" s="349">
        <v>0</v>
      </c>
      <c r="HE30" s="349">
        <f t="shared" ca="1" si="214"/>
        <v>0</v>
      </c>
      <c r="HF30" s="349">
        <v>0</v>
      </c>
      <c r="HG30" s="349">
        <f t="shared" ca="1" si="215"/>
        <v>0</v>
      </c>
      <c r="HH30" s="349">
        <v>21</v>
      </c>
      <c r="HI30" s="349">
        <f t="shared" ca="1" si="216"/>
        <v>1559607</v>
      </c>
      <c r="HJ30" s="349">
        <v>0</v>
      </c>
      <c r="HK30" s="349">
        <f t="shared" ca="1" si="217"/>
        <v>0</v>
      </c>
      <c r="HL30" s="349">
        <v>0</v>
      </c>
      <c r="HM30" s="349">
        <f t="shared" ca="1" si="218"/>
        <v>0</v>
      </c>
      <c r="HN30" s="349">
        <v>9</v>
      </c>
      <c r="HO30" s="349">
        <f t="shared" ca="1" si="219"/>
        <v>822654</v>
      </c>
      <c r="HP30" s="349">
        <f t="shared" ca="1" si="32"/>
        <v>3022101</v>
      </c>
      <c r="HQ30" s="349">
        <v>0</v>
      </c>
      <c r="HR30" s="349">
        <f t="shared" ca="1" si="220"/>
        <v>0</v>
      </c>
      <c r="HS30" s="349">
        <v>0</v>
      </c>
      <c r="HT30" s="349">
        <v>0</v>
      </c>
      <c r="HU30" s="349">
        <v>0</v>
      </c>
      <c r="HV30" s="349">
        <f t="shared" ca="1" si="221"/>
        <v>0</v>
      </c>
      <c r="HW30" s="349">
        <v>0</v>
      </c>
      <c r="HX30" s="349">
        <f t="shared" ca="1" si="222"/>
        <v>0</v>
      </c>
      <c r="HY30" s="349">
        <v>0</v>
      </c>
      <c r="HZ30" s="349">
        <v>0</v>
      </c>
      <c r="IA30" s="349">
        <v>2</v>
      </c>
      <c r="IB30" s="349">
        <f t="shared" ca="1" si="223"/>
        <v>6050</v>
      </c>
      <c r="IC30" s="349">
        <v>0</v>
      </c>
      <c r="ID30" s="349">
        <f t="shared" ca="1" si="224"/>
        <v>0</v>
      </c>
      <c r="IE30" s="349">
        <v>0</v>
      </c>
      <c r="IF30" s="349">
        <v>0</v>
      </c>
      <c r="IG30" s="349"/>
      <c r="IH30" s="349">
        <f t="shared" ca="1" si="225"/>
        <v>0</v>
      </c>
      <c r="II30" s="349">
        <f t="shared" ca="1" si="21"/>
        <v>6050</v>
      </c>
      <c r="IJ30" s="349">
        <f t="shared" ca="1" si="22"/>
        <v>262067951</v>
      </c>
      <c r="IK30" s="349">
        <v>0</v>
      </c>
      <c r="IL30" s="349">
        <f t="shared" ca="1" si="226"/>
        <v>0</v>
      </c>
      <c r="IM30" s="349">
        <v>0</v>
      </c>
      <c r="IN30" s="349">
        <f t="shared" ca="1" si="227"/>
        <v>0</v>
      </c>
      <c r="IO30" s="349">
        <v>0</v>
      </c>
      <c r="IP30" s="349">
        <f t="shared" ca="1" si="228"/>
        <v>0</v>
      </c>
      <c r="IQ30" s="349">
        <v>0</v>
      </c>
      <c r="IR30" s="349">
        <v>0</v>
      </c>
      <c r="IS30" s="349">
        <v>0</v>
      </c>
      <c r="IT30" s="349">
        <f t="shared" ca="1" si="229"/>
        <v>0</v>
      </c>
      <c r="IU30" s="349">
        <v>0</v>
      </c>
      <c r="IV30" s="349">
        <f t="shared" ca="1" si="230"/>
        <v>0</v>
      </c>
      <c r="IW30" s="349">
        <v>0</v>
      </c>
      <c r="IX30" s="349">
        <f t="shared" ca="1" si="231"/>
        <v>0</v>
      </c>
      <c r="IY30" s="349">
        <v>0</v>
      </c>
      <c r="IZ30" s="349">
        <f t="shared" ca="1" si="232"/>
        <v>0</v>
      </c>
      <c r="JA30" s="349">
        <v>0</v>
      </c>
      <c r="JB30" s="349">
        <f t="shared" ca="1" si="233"/>
        <v>0</v>
      </c>
      <c r="JC30" s="349">
        <v>2</v>
      </c>
      <c r="JD30" s="349">
        <f t="shared" ca="1" si="234"/>
        <v>2659126</v>
      </c>
      <c r="JE30" s="349">
        <v>0</v>
      </c>
      <c r="JF30" s="349">
        <f t="shared" ca="1" si="235"/>
        <v>0</v>
      </c>
      <c r="JG30" s="349">
        <v>0</v>
      </c>
      <c r="JH30" s="349">
        <f t="shared" ca="1" si="236"/>
        <v>0</v>
      </c>
      <c r="JI30" s="349">
        <v>2</v>
      </c>
      <c r="JJ30" s="349">
        <f t="shared" ca="1" si="237"/>
        <v>2536738</v>
      </c>
      <c r="JK30" s="349">
        <v>0</v>
      </c>
      <c r="JL30" s="349">
        <f t="shared" ca="1" si="237"/>
        <v>0</v>
      </c>
      <c r="JM30" s="349">
        <v>0</v>
      </c>
      <c r="JN30" s="349">
        <f t="shared" ca="1" si="237"/>
        <v>0</v>
      </c>
      <c r="JO30" s="349">
        <v>0</v>
      </c>
      <c r="JP30" s="349">
        <f t="shared" ca="1" si="237"/>
        <v>0</v>
      </c>
      <c r="JQ30" s="349"/>
      <c r="JR30" s="349">
        <f t="shared" ca="1" si="237"/>
        <v>0</v>
      </c>
      <c r="JS30" s="349">
        <v>0</v>
      </c>
      <c r="JT30" s="349">
        <f t="shared" ca="1" si="237"/>
        <v>0</v>
      </c>
      <c r="JU30" s="340">
        <f t="shared" ca="1" si="149"/>
        <v>5195864</v>
      </c>
      <c r="JV30" s="349">
        <v>0</v>
      </c>
      <c r="JW30" s="349">
        <f t="shared" ca="1" si="238"/>
        <v>0</v>
      </c>
      <c r="JX30" s="349">
        <v>1</v>
      </c>
      <c r="JY30" s="349">
        <f t="shared" ca="1" si="239"/>
        <v>54375</v>
      </c>
      <c r="JZ30" s="349">
        <v>0</v>
      </c>
      <c r="KA30" s="349">
        <f t="shared" ca="1" si="240"/>
        <v>0</v>
      </c>
      <c r="KB30" s="349">
        <v>0</v>
      </c>
      <c r="KC30" s="349">
        <f t="shared" ca="1" si="241"/>
        <v>0</v>
      </c>
      <c r="KD30" s="349">
        <v>2</v>
      </c>
      <c r="KE30" s="349">
        <f t="shared" ca="1" si="242"/>
        <v>147870</v>
      </c>
      <c r="KF30" s="349">
        <v>0</v>
      </c>
      <c r="KG30" s="349">
        <f t="shared" ca="1" si="242"/>
        <v>0</v>
      </c>
      <c r="KH30" s="349">
        <v>0</v>
      </c>
      <c r="KI30" s="349">
        <f t="shared" ca="1" si="242"/>
        <v>0</v>
      </c>
      <c r="KJ30" s="349">
        <v>6</v>
      </c>
      <c r="KK30" s="349">
        <f t="shared" ca="1" si="243"/>
        <v>483510</v>
      </c>
      <c r="KL30" s="349">
        <f t="shared" ca="1" si="150"/>
        <v>685755</v>
      </c>
      <c r="KM30" s="349">
        <v>0</v>
      </c>
      <c r="KN30" s="349">
        <f t="shared" ca="1" si="244"/>
        <v>0</v>
      </c>
      <c r="KO30" s="349">
        <v>0</v>
      </c>
      <c r="KP30" s="349">
        <f t="shared" ca="1" si="245"/>
        <v>0</v>
      </c>
      <c r="KQ30" s="349">
        <v>0</v>
      </c>
      <c r="KR30" s="349">
        <f t="shared" ca="1" si="246"/>
        <v>0</v>
      </c>
      <c r="KS30" s="349">
        <v>0</v>
      </c>
      <c r="KT30" s="349">
        <f t="shared" ca="1" si="247"/>
        <v>0</v>
      </c>
      <c r="KU30" s="349">
        <v>0</v>
      </c>
      <c r="KV30" s="349">
        <f t="shared" ca="1" si="248"/>
        <v>0</v>
      </c>
      <c r="KW30" s="349">
        <v>0</v>
      </c>
      <c r="KX30" s="349">
        <f t="shared" ca="1" si="249"/>
        <v>0</v>
      </c>
      <c r="KY30" s="349">
        <v>0</v>
      </c>
      <c r="KZ30" s="349">
        <f t="shared" ca="1" si="250"/>
        <v>0</v>
      </c>
      <c r="LA30" s="349">
        <v>0</v>
      </c>
      <c r="LB30" s="349">
        <f t="shared" ca="1" si="251"/>
        <v>0</v>
      </c>
      <c r="LC30" s="349">
        <f t="shared" ca="1" si="151"/>
        <v>0</v>
      </c>
      <c r="LD30" s="349"/>
      <c r="LE30" s="349">
        <f t="shared" ca="1" si="24"/>
        <v>267949570</v>
      </c>
      <c r="LF30" s="349">
        <f t="shared" si="129"/>
        <v>40</v>
      </c>
      <c r="LG30" s="349">
        <f t="shared" ca="1" si="130"/>
        <v>31920</v>
      </c>
      <c r="LH30" s="349">
        <f t="shared" si="131"/>
        <v>198</v>
      </c>
      <c r="LI30" s="349">
        <f t="shared" ca="1" si="132"/>
        <v>4248288</v>
      </c>
      <c r="LJ30" s="349">
        <f t="shared" si="133"/>
        <v>9</v>
      </c>
      <c r="LK30" s="349">
        <f t="shared" ca="1" si="134"/>
        <v>4059</v>
      </c>
      <c r="LL30" s="349">
        <f t="shared" ca="1" si="152"/>
        <v>4284267</v>
      </c>
      <c r="LM30" s="349">
        <f t="shared" si="135"/>
        <v>198</v>
      </c>
      <c r="LN30" s="349">
        <f t="shared" ca="1" si="136"/>
        <v>203940</v>
      </c>
      <c r="LO30" s="349">
        <f t="shared" si="137"/>
        <v>49</v>
      </c>
      <c r="LP30" s="349">
        <f t="shared" ca="1" si="138"/>
        <v>3626</v>
      </c>
      <c r="LQ30" s="349">
        <f t="shared" ca="1" si="153"/>
        <v>207566</v>
      </c>
      <c r="LR30" s="349">
        <f t="shared" si="139"/>
        <v>9</v>
      </c>
      <c r="LS30" s="349">
        <f t="shared" ca="1" si="140"/>
        <v>19323.899999999998</v>
      </c>
      <c r="LT30" s="349">
        <f t="shared" si="141"/>
        <v>25</v>
      </c>
      <c r="LU30" s="349">
        <f t="shared" ca="1" si="142"/>
        <v>74179.5</v>
      </c>
      <c r="LV30" s="349">
        <f t="shared" si="143"/>
        <v>15</v>
      </c>
      <c r="LW30" s="349">
        <f t="shared" ca="1" si="144"/>
        <v>51897.600000000006</v>
      </c>
      <c r="LX30" s="349">
        <v>1105</v>
      </c>
      <c r="LY30" s="349">
        <f t="shared" ca="1" si="145"/>
        <v>2372545.5</v>
      </c>
      <c r="LZ30" s="349">
        <v>1295</v>
      </c>
      <c r="MA30" s="349">
        <f t="shared" ca="1" si="146"/>
        <v>3842498.0999999996</v>
      </c>
      <c r="MB30" s="349">
        <v>157</v>
      </c>
      <c r="MC30" s="349">
        <f t="shared" ca="1" si="147"/>
        <v>543188.6</v>
      </c>
      <c r="MD30" s="349">
        <f t="shared" ca="1" si="154"/>
        <v>6903633.1999999993</v>
      </c>
      <c r="ME30" s="349"/>
      <c r="MF30" s="353">
        <f t="shared" ca="1" si="155"/>
        <v>279345036.19999999</v>
      </c>
      <c r="MI30" s="354"/>
      <c r="MK30" s="354"/>
    </row>
    <row r="31" spans="1:349">
      <c r="A31" s="339" t="s">
        <v>226</v>
      </c>
      <c r="B31" s="340" t="s">
        <v>227</v>
      </c>
      <c r="C31" s="349">
        <v>448</v>
      </c>
      <c r="D31" s="349">
        <f t="shared" ca="1" si="156"/>
        <v>14976192</v>
      </c>
      <c r="E31" s="349">
        <v>0</v>
      </c>
      <c r="F31" s="349">
        <f t="shared" ca="1" si="157"/>
        <v>0</v>
      </c>
      <c r="G31" s="349">
        <v>64</v>
      </c>
      <c r="H31" s="349">
        <f t="shared" ca="1" si="158"/>
        <v>69793344</v>
      </c>
      <c r="I31" s="349">
        <v>729</v>
      </c>
      <c r="J31" s="349">
        <f t="shared" ca="1" si="159"/>
        <v>30597588</v>
      </c>
      <c r="K31" s="349">
        <v>0</v>
      </c>
      <c r="L31" s="349">
        <f t="shared" ca="1" si="159"/>
        <v>0</v>
      </c>
      <c r="M31" s="349">
        <v>89</v>
      </c>
      <c r="N31" s="349">
        <f t="shared" ca="1" si="160"/>
        <v>121811808</v>
      </c>
      <c r="O31" s="349">
        <v>0</v>
      </c>
      <c r="P31" s="349">
        <f t="shared" ca="1" si="160"/>
        <v>0</v>
      </c>
      <c r="Q31" s="349">
        <v>0</v>
      </c>
      <c r="R31" s="349">
        <f t="shared" ca="1" si="160"/>
        <v>0</v>
      </c>
      <c r="S31" s="349">
        <v>3</v>
      </c>
      <c r="T31" s="349">
        <f t="shared" ca="1" si="161"/>
        <v>4389732</v>
      </c>
      <c r="U31" s="349">
        <v>554</v>
      </c>
      <c r="V31" s="349">
        <f t="shared" ca="1" si="161"/>
        <v>6310060</v>
      </c>
      <c r="W31" s="349">
        <v>0</v>
      </c>
      <c r="X31" s="349">
        <f t="shared" ca="1" si="161"/>
        <v>0</v>
      </c>
      <c r="Y31" s="349">
        <v>0</v>
      </c>
      <c r="Z31" s="349">
        <f t="shared" ca="1" si="161"/>
        <v>0</v>
      </c>
      <c r="AA31" s="349">
        <v>0</v>
      </c>
      <c r="AB31" s="349">
        <f t="shared" ca="1" si="161"/>
        <v>0</v>
      </c>
      <c r="AC31" s="349">
        <v>21</v>
      </c>
      <c r="AD31" s="349">
        <f t="shared" ca="1" si="161"/>
        <v>7788228</v>
      </c>
      <c r="AE31" s="349">
        <v>4</v>
      </c>
      <c r="AF31" s="349">
        <f t="shared" ca="1" si="162"/>
        <v>1483472</v>
      </c>
      <c r="AG31" s="349">
        <v>647</v>
      </c>
      <c r="AH31" s="349">
        <f t="shared" ca="1" si="162"/>
        <v>614650</v>
      </c>
      <c r="AI31" s="349">
        <v>0</v>
      </c>
      <c r="AJ31" s="349">
        <f t="shared" ca="1" si="162"/>
        <v>0</v>
      </c>
      <c r="AK31" s="349">
        <v>5</v>
      </c>
      <c r="AL31" s="349">
        <f t="shared" ca="1" si="162"/>
        <v>154650</v>
      </c>
      <c r="AM31" s="349">
        <v>627</v>
      </c>
      <c r="AN31" s="349">
        <f t="shared" ca="1" si="162"/>
        <v>2429625</v>
      </c>
      <c r="AO31" s="349">
        <v>0</v>
      </c>
      <c r="AP31" s="349">
        <f t="shared" ca="1" si="162"/>
        <v>0</v>
      </c>
      <c r="AQ31" s="349">
        <v>12</v>
      </c>
      <c r="AR31" s="349">
        <f t="shared" ca="1" si="162"/>
        <v>1514028</v>
      </c>
      <c r="AS31" s="349">
        <v>0</v>
      </c>
      <c r="AT31" s="349">
        <f t="shared" ca="1" si="162"/>
        <v>0</v>
      </c>
      <c r="AU31" s="349">
        <v>0</v>
      </c>
      <c r="AV31" s="349">
        <f t="shared" ca="1" si="162"/>
        <v>0</v>
      </c>
      <c r="AW31" s="349">
        <v>0</v>
      </c>
      <c r="AX31" s="349">
        <f t="shared" ca="1" si="162"/>
        <v>0</v>
      </c>
      <c r="AY31" s="349">
        <f t="shared" ca="1" si="17"/>
        <v>261863377</v>
      </c>
      <c r="AZ31" s="349">
        <v>25</v>
      </c>
      <c r="BA31" s="349">
        <f t="shared" ca="1" si="163"/>
        <v>1015675</v>
      </c>
      <c r="BB31" s="349">
        <v>0</v>
      </c>
      <c r="BC31" s="349">
        <f t="shared" ca="1" si="164"/>
        <v>0</v>
      </c>
      <c r="BD31" s="349">
        <v>3</v>
      </c>
      <c r="BE31" s="349">
        <f t="shared" ca="1" si="165"/>
        <v>3975546</v>
      </c>
      <c r="BF31" s="349">
        <v>19</v>
      </c>
      <c r="BG31" s="349">
        <f t="shared" ca="1" si="166"/>
        <v>958550</v>
      </c>
      <c r="BH31" s="349">
        <v>0</v>
      </c>
      <c r="BI31" s="349">
        <f t="shared" ca="1" si="167"/>
        <v>0</v>
      </c>
      <c r="BJ31" s="349">
        <v>8</v>
      </c>
      <c r="BK31" s="349">
        <f t="shared" ca="1" si="168"/>
        <v>13160448</v>
      </c>
      <c r="BL31" s="349">
        <v>104</v>
      </c>
      <c r="BM31" s="349">
        <f t="shared" ca="1" si="169"/>
        <v>5594160</v>
      </c>
      <c r="BN31" s="349">
        <v>0</v>
      </c>
      <c r="BO31" s="349">
        <f t="shared" ca="1" si="170"/>
        <v>0</v>
      </c>
      <c r="BP31" s="349">
        <v>18</v>
      </c>
      <c r="BQ31" s="349">
        <f t="shared" ca="1" si="171"/>
        <v>31568634</v>
      </c>
      <c r="BR31" s="349">
        <v>0</v>
      </c>
      <c r="BS31" s="349">
        <f t="shared" ca="1" si="172"/>
        <v>0</v>
      </c>
      <c r="BT31" s="349">
        <v>0</v>
      </c>
      <c r="BU31" s="349">
        <v>0</v>
      </c>
      <c r="BV31" s="349">
        <v>1</v>
      </c>
      <c r="BW31" s="349">
        <f t="shared" ca="1" si="173"/>
        <v>426498</v>
      </c>
      <c r="BX31" s="349">
        <v>19</v>
      </c>
      <c r="BY31" s="349">
        <f t="shared" ca="1" si="174"/>
        <v>248862</v>
      </c>
      <c r="BZ31" s="349">
        <v>0</v>
      </c>
      <c r="CA31" s="349">
        <f t="shared" ca="1" si="175"/>
        <v>0</v>
      </c>
      <c r="CB31" s="349">
        <v>6</v>
      </c>
      <c r="CC31" s="349">
        <f t="shared" ca="1" si="176"/>
        <v>2558988</v>
      </c>
      <c r="CD31" s="349">
        <v>0</v>
      </c>
      <c r="CE31" s="349">
        <v>0</v>
      </c>
      <c r="CF31" s="349">
        <v>0</v>
      </c>
      <c r="CG31" s="349">
        <v>0</v>
      </c>
      <c r="CH31" s="349">
        <v>25</v>
      </c>
      <c r="CI31" s="349">
        <f t="shared" ca="1" si="177"/>
        <v>27300</v>
      </c>
      <c r="CJ31" s="349">
        <v>0</v>
      </c>
      <c r="CK31" s="349">
        <v>0</v>
      </c>
      <c r="CL31" s="349">
        <v>0</v>
      </c>
      <c r="CM31" s="349">
        <f t="shared" ca="1" si="178"/>
        <v>0</v>
      </c>
      <c r="CN31" s="349">
        <v>0</v>
      </c>
      <c r="CO31" s="349">
        <f t="shared" ca="1" si="179"/>
        <v>0</v>
      </c>
      <c r="CP31" s="349">
        <v>0</v>
      </c>
      <c r="CQ31" s="349">
        <f t="shared" ca="1" si="180"/>
        <v>0</v>
      </c>
      <c r="CR31" s="349">
        <v>2</v>
      </c>
      <c r="CS31" s="349">
        <f t="shared" ca="1" si="181"/>
        <v>290190</v>
      </c>
      <c r="CT31" s="349">
        <v>85</v>
      </c>
      <c r="CU31" s="349">
        <f t="shared" ca="1" si="182"/>
        <v>756840</v>
      </c>
      <c r="CV31" s="349">
        <v>0</v>
      </c>
      <c r="CW31" s="349">
        <f t="shared" ca="1" si="183"/>
        <v>0</v>
      </c>
      <c r="CX31" s="349">
        <v>1</v>
      </c>
      <c r="CY31" s="349">
        <f t="shared" ca="1" si="184"/>
        <v>289934</v>
      </c>
      <c r="CZ31" s="349">
        <f t="shared" ca="1" si="29"/>
        <v>60871625</v>
      </c>
      <c r="DA31" s="350">
        <v>1</v>
      </c>
      <c r="DB31" s="349">
        <f t="shared" ca="1" si="184"/>
        <v>166690</v>
      </c>
      <c r="DC31" s="351">
        <v>0</v>
      </c>
      <c r="DD31" s="351">
        <v>0</v>
      </c>
      <c r="DE31" s="350">
        <v>0</v>
      </c>
      <c r="DF31" s="351">
        <v>0</v>
      </c>
      <c r="DG31" s="350">
        <v>0</v>
      </c>
      <c r="DH31" s="349">
        <f t="shared" ca="1" si="185"/>
        <v>0</v>
      </c>
      <c r="DI31" s="351">
        <v>0</v>
      </c>
      <c r="DJ31" s="349">
        <f t="shared" ca="1" si="186"/>
        <v>0</v>
      </c>
      <c r="DK31" s="350">
        <v>0</v>
      </c>
      <c r="DL31" s="351">
        <v>0</v>
      </c>
      <c r="DM31" s="350">
        <v>0</v>
      </c>
      <c r="DN31" s="351">
        <v>0</v>
      </c>
      <c r="DO31" s="351">
        <v>0</v>
      </c>
      <c r="DP31" s="351">
        <v>0</v>
      </c>
      <c r="DQ31" s="350">
        <v>0</v>
      </c>
      <c r="DR31" s="352">
        <v>0</v>
      </c>
      <c r="DS31" s="350">
        <v>0</v>
      </c>
      <c r="DT31" s="349">
        <f t="shared" ca="1" si="187"/>
        <v>0</v>
      </c>
      <c r="DU31" s="351">
        <v>0</v>
      </c>
      <c r="DV31" s="351">
        <v>0</v>
      </c>
      <c r="DW31" s="350">
        <v>0</v>
      </c>
      <c r="DX31" s="351">
        <v>0</v>
      </c>
      <c r="DY31" s="350">
        <v>0</v>
      </c>
      <c r="DZ31" s="349">
        <f t="shared" ca="1" si="188"/>
        <v>0</v>
      </c>
      <c r="EA31" s="351">
        <v>0</v>
      </c>
      <c r="EB31" s="351">
        <v>0</v>
      </c>
      <c r="EC31" s="350">
        <v>0</v>
      </c>
      <c r="ED31" s="349">
        <f t="shared" ca="1" si="189"/>
        <v>0</v>
      </c>
      <c r="EE31" s="349">
        <f t="shared" ca="1" si="30"/>
        <v>166690</v>
      </c>
      <c r="EF31" s="349">
        <v>0</v>
      </c>
      <c r="EG31" s="349">
        <f t="shared" ca="1" si="190"/>
        <v>0</v>
      </c>
      <c r="EH31" s="349">
        <v>0</v>
      </c>
      <c r="EI31" s="349">
        <v>0</v>
      </c>
      <c r="EJ31" s="349">
        <v>0</v>
      </c>
      <c r="EK31" s="349">
        <v>0</v>
      </c>
      <c r="EL31" s="349">
        <v>0</v>
      </c>
      <c r="EM31" s="349">
        <f t="shared" ca="1" si="191"/>
        <v>0</v>
      </c>
      <c r="EN31" s="349">
        <v>0</v>
      </c>
      <c r="EO31" s="349">
        <v>0</v>
      </c>
      <c r="EP31" s="349">
        <v>0</v>
      </c>
      <c r="EQ31" s="349">
        <v>0</v>
      </c>
      <c r="ER31" s="349">
        <v>0</v>
      </c>
      <c r="ES31" s="349">
        <v>0</v>
      </c>
      <c r="ET31" s="349">
        <v>0</v>
      </c>
      <c r="EU31" s="349">
        <v>0</v>
      </c>
      <c r="EV31" s="349">
        <v>0</v>
      </c>
      <c r="EW31" s="349">
        <v>0</v>
      </c>
      <c r="EX31" s="349">
        <v>0</v>
      </c>
      <c r="EY31" s="349">
        <f t="shared" ca="1" si="192"/>
        <v>0</v>
      </c>
      <c r="EZ31" s="349">
        <v>0</v>
      </c>
      <c r="FA31" s="349">
        <v>0</v>
      </c>
      <c r="FB31" s="349">
        <v>0</v>
      </c>
      <c r="FC31" s="349">
        <v>0</v>
      </c>
      <c r="FD31" s="349"/>
      <c r="FE31" s="349">
        <f t="shared" ca="1" si="193"/>
        <v>0</v>
      </c>
      <c r="FF31" s="349"/>
      <c r="FG31" s="349">
        <f t="shared" ca="1" si="194"/>
        <v>0</v>
      </c>
      <c r="FH31" s="349"/>
      <c r="FI31" s="349">
        <f t="shared" ca="1" si="195"/>
        <v>0</v>
      </c>
      <c r="FJ31" s="349">
        <f t="shared" ca="1" si="31"/>
        <v>0</v>
      </c>
      <c r="FK31" s="349">
        <v>64</v>
      </c>
      <c r="FL31" s="349">
        <f t="shared" ca="1" si="196"/>
        <v>5348672</v>
      </c>
      <c r="FM31" s="349">
        <v>0</v>
      </c>
      <c r="FN31" s="349">
        <f t="shared" ca="1" si="197"/>
        <v>0</v>
      </c>
      <c r="FO31" s="349">
        <v>2</v>
      </c>
      <c r="FP31" s="349">
        <f t="shared" ca="1" si="198"/>
        <v>2790412</v>
      </c>
      <c r="FQ31" s="349">
        <v>8</v>
      </c>
      <c r="FR31" s="349">
        <f t="shared" ca="1" si="199"/>
        <v>839432</v>
      </c>
      <c r="FS31" s="349">
        <v>0</v>
      </c>
      <c r="FT31" s="349">
        <f t="shared" ca="1" si="200"/>
        <v>0</v>
      </c>
      <c r="FU31" s="349">
        <v>0</v>
      </c>
      <c r="FV31" s="349">
        <f t="shared" ca="1" si="201"/>
        <v>0</v>
      </c>
      <c r="FW31" s="349">
        <v>0</v>
      </c>
      <c r="FX31" s="349">
        <f t="shared" ca="1" si="202"/>
        <v>0</v>
      </c>
      <c r="FY31" s="349">
        <v>0</v>
      </c>
      <c r="FZ31" s="349">
        <v>0</v>
      </c>
      <c r="GA31" s="349">
        <v>0</v>
      </c>
      <c r="GB31" s="349">
        <f t="shared" ca="1" si="203"/>
        <v>0</v>
      </c>
      <c r="GC31" s="349">
        <v>0</v>
      </c>
      <c r="GD31" s="349">
        <f t="shared" ca="1" si="204"/>
        <v>0</v>
      </c>
      <c r="GE31" s="349">
        <v>0</v>
      </c>
      <c r="GF31" s="349">
        <v>0</v>
      </c>
      <c r="GG31" s="349"/>
      <c r="GH31" s="349">
        <f t="shared" ca="1" si="205"/>
        <v>0</v>
      </c>
      <c r="GI31" s="349">
        <v>0</v>
      </c>
      <c r="GJ31" s="349">
        <f t="shared" ca="1" si="206"/>
        <v>0</v>
      </c>
      <c r="GK31" s="349">
        <v>0</v>
      </c>
      <c r="GL31" s="349">
        <v>0</v>
      </c>
      <c r="GM31" s="349">
        <v>0</v>
      </c>
      <c r="GN31" s="349">
        <f t="shared" ca="1" si="207"/>
        <v>0</v>
      </c>
      <c r="GO31" s="349">
        <f t="shared" ca="1" si="18"/>
        <v>8978516</v>
      </c>
      <c r="GP31" s="349">
        <f t="shared" ca="1" si="19"/>
        <v>9145206</v>
      </c>
      <c r="GQ31" s="349">
        <v>0</v>
      </c>
      <c r="GR31" s="349">
        <f t="shared" ca="1" si="208"/>
        <v>0</v>
      </c>
      <c r="GS31" s="349">
        <v>0</v>
      </c>
      <c r="GT31" s="349">
        <f t="shared" ca="1" si="209"/>
        <v>0</v>
      </c>
      <c r="GU31" s="349">
        <v>0</v>
      </c>
      <c r="GV31" s="349">
        <f t="shared" ca="1" si="210"/>
        <v>0</v>
      </c>
      <c r="GW31" s="349">
        <f t="shared" ca="1" si="20"/>
        <v>0</v>
      </c>
      <c r="GX31" s="350">
        <v>1</v>
      </c>
      <c r="GY31" s="349">
        <f t="shared" ca="1" si="211"/>
        <v>63984</v>
      </c>
      <c r="GZ31" s="349">
        <v>0</v>
      </c>
      <c r="HA31" s="349">
        <f t="shared" ca="1" si="212"/>
        <v>0</v>
      </c>
      <c r="HB31" s="349">
        <v>2</v>
      </c>
      <c r="HC31" s="349">
        <f t="shared" ca="1" si="213"/>
        <v>159960</v>
      </c>
      <c r="HD31" s="349">
        <v>2</v>
      </c>
      <c r="HE31" s="349">
        <f t="shared" ca="1" si="214"/>
        <v>118828</v>
      </c>
      <c r="HF31" s="349">
        <v>0</v>
      </c>
      <c r="HG31" s="349">
        <f t="shared" ca="1" si="215"/>
        <v>0</v>
      </c>
      <c r="HH31" s="349">
        <v>4</v>
      </c>
      <c r="HI31" s="349">
        <f t="shared" ca="1" si="216"/>
        <v>297068</v>
      </c>
      <c r="HJ31" s="349">
        <v>0</v>
      </c>
      <c r="HK31" s="349">
        <f t="shared" ca="1" si="217"/>
        <v>0</v>
      </c>
      <c r="HL31" s="349">
        <v>0</v>
      </c>
      <c r="HM31" s="349">
        <f t="shared" ca="1" si="218"/>
        <v>0</v>
      </c>
      <c r="HN31" s="349">
        <v>1</v>
      </c>
      <c r="HO31" s="349">
        <f t="shared" ca="1" si="219"/>
        <v>91406</v>
      </c>
      <c r="HP31" s="349">
        <f t="shared" ca="1" si="32"/>
        <v>731246</v>
      </c>
      <c r="HQ31" s="349">
        <v>2</v>
      </c>
      <c r="HR31" s="349">
        <f t="shared" ca="1" si="220"/>
        <v>3132</v>
      </c>
      <c r="HS31" s="349">
        <v>0</v>
      </c>
      <c r="HT31" s="349">
        <v>0</v>
      </c>
      <c r="HU31" s="349">
        <v>3</v>
      </c>
      <c r="HV31" s="349">
        <f t="shared" ca="1" si="221"/>
        <v>5874</v>
      </c>
      <c r="HW31" s="349">
        <v>0</v>
      </c>
      <c r="HX31" s="349">
        <f t="shared" ca="1" si="222"/>
        <v>0</v>
      </c>
      <c r="HY31" s="349">
        <v>0</v>
      </c>
      <c r="HZ31" s="349">
        <v>0</v>
      </c>
      <c r="IA31" s="349">
        <v>0</v>
      </c>
      <c r="IB31" s="349">
        <f t="shared" ca="1" si="223"/>
        <v>0</v>
      </c>
      <c r="IC31" s="349">
        <v>0</v>
      </c>
      <c r="ID31" s="349">
        <f t="shared" ca="1" si="224"/>
        <v>0</v>
      </c>
      <c r="IE31" s="349">
        <v>0</v>
      </c>
      <c r="IF31" s="349">
        <v>0</v>
      </c>
      <c r="IG31" s="349"/>
      <c r="IH31" s="349">
        <f t="shared" ca="1" si="225"/>
        <v>0</v>
      </c>
      <c r="II31" s="349">
        <f t="shared" ca="1" si="21"/>
        <v>9006</v>
      </c>
      <c r="IJ31" s="349">
        <f t="shared" ca="1" si="22"/>
        <v>332620460</v>
      </c>
      <c r="IK31" s="349">
        <v>0</v>
      </c>
      <c r="IL31" s="349">
        <f t="shared" ca="1" si="226"/>
        <v>0</v>
      </c>
      <c r="IM31" s="349">
        <v>0</v>
      </c>
      <c r="IN31" s="349">
        <f t="shared" ca="1" si="227"/>
        <v>0</v>
      </c>
      <c r="IO31" s="349">
        <v>0</v>
      </c>
      <c r="IP31" s="349">
        <f t="shared" ca="1" si="228"/>
        <v>0</v>
      </c>
      <c r="IQ31" s="349">
        <v>0</v>
      </c>
      <c r="IR31" s="349">
        <v>0</v>
      </c>
      <c r="IS31" s="349">
        <v>0</v>
      </c>
      <c r="IT31" s="349">
        <f t="shared" ca="1" si="229"/>
        <v>0</v>
      </c>
      <c r="IU31" s="349">
        <v>0</v>
      </c>
      <c r="IV31" s="349">
        <f t="shared" ca="1" si="230"/>
        <v>0</v>
      </c>
      <c r="IW31" s="349">
        <v>0</v>
      </c>
      <c r="IX31" s="349">
        <f t="shared" ca="1" si="231"/>
        <v>0</v>
      </c>
      <c r="IY31" s="349">
        <v>10</v>
      </c>
      <c r="IZ31" s="349">
        <f t="shared" ca="1" si="232"/>
        <v>265950</v>
      </c>
      <c r="JA31" s="349">
        <v>0</v>
      </c>
      <c r="JB31" s="349">
        <f t="shared" ca="1" si="233"/>
        <v>0</v>
      </c>
      <c r="JC31" s="349">
        <v>1</v>
      </c>
      <c r="JD31" s="349">
        <f t="shared" ca="1" si="234"/>
        <v>1329563</v>
      </c>
      <c r="JE31" s="349">
        <v>10</v>
      </c>
      <c r="JF31" s="349">
        <f t="shared" ca="1" si="235"/>
        <v>247160</v>
      </c>
      <c r="JG31" s="349">
        <v>0</v>
      </c>
      <c r="JH31" s="349">
        <f t="shared" ca="1" si="236"/>
        <v>0</v>
      </c>
      <c r="JI31" s="349">
        <v>1</v>
      </c>
      <c r="JJ31" s="349">
        <f t="shared" ca="1" si="237"/>
        <v>1268369</v>
      </c>
      <c r="JK31" s="349">
        <v>0</v>
      </c>
      <c r="JL31" s="349">
        <f t="shared" ca="1" si="237"/>
        <v>0</v>
      </c>
      <c r="JM31" s="349">
        <v>0</v>
      </c>
      <c r="JN31" s="349">
        <f t="shared" ca="1" si="237"/>
        <v>0</v>
      </c>
      <c r="JO31" s="349">
        <v>0</v>
      </c>
      <c r="JP31" s="349">
        <f t="shared" ca="1" si="237"/>
        <v>0</v>
      </c>
      <c r="JQ31" s="349"/>
      <c r="JR31" s="349">
        <f t="shared" ca="1" si="237"/>
        <v>0</v>
      </c>
      <c r="JS31" s="349">
        <v>0</v>
      </c>
      <c r="JT31" s="349">
        <f t="shared" ca="1" si="237"/>
        <v>0</v>
      </c>
      <c r="JU31" s="340">
        <f t="shared" ca="1" si="149"/>
        <v>3111042</v>
      </c>
      <c r="JV31" s="349">
        <v>0</v>
      </c>
      <c r="JW31" s="349">
        <f t="shared" ca="1" si="238"/>
        <v>0</v>
      </c>
      <c r="JX31" s="349">
        <v>0</v>
      </c>
      <c r="JY31" s="349">
        <f t="shared" ca="1" si="239"/>
        <v>0</v>
      </c>
      <c r="JZ31" s="349">
        <v>0</v>
      </c>
      <c r="KA31" s="349">
        <f t="shared" ca="1" si="240"/>
        <v>0</v>
      </c>
      <c r="KB31" s="349">
        <v>0</v>
      </c>
      <c r="KC31" s="349">
        <f t="shared" ca="1" si="241"/>
        <v>0</v>
      </c>
      <c r="KD31" s="349">
        <v>0</v>
      </c>
      <c r="KE31" s="349">
        <f t="shared" ca="1" si="242"/>
        <v>0</v>
      </c>
      <c r="KF31" s="349">
        <v>0</v>
      </c>
      <c r="KG31" s="349">
        <f t="shared" ca="1" si="242"/>
        <v>0</v>
      </c>
      <c r="KH31" s="349">
        <v>0</v>
      </c>
      <c r="KI31" s="349">
        <f t="shared" ca="1" si="242"/>
        <v>0</v>
      </c>
      <c r="KJ31" s="349">
        <v>0</v>
      </c>
      <c r="KK31" s="349">
        <f t="shared" ca="1" si="243"/>
        <v>0</v>
      </c>
      <c r="KL31" s="349">
        <f t="shared" ca="1" si="150"/>
        <v>0</v>
      </c>
      <c r="KM31" s="349">
        <v>0</v>
      </c>
      <c r="KN31" s="349">
        <f t="shared" ca="1" si="244"/>
        <v>0</v>
      </c>
      <c r="KO31" s="349">
        <v>0</v>
      </c>
      <c r="KP31" s="349">
        <f t="shared" ca="1" si="245"/>
        <v>0</v>
      </c>
      <c r="KQ31" s="349">
        <v>0</v>
      </c>
      <c r="KR31" s="349">
        <f t="shared" ca="1" si="246"/>
        <v>0</v>
      </c>
      <c r="KS31" s="349">
        <v>0</v>
      </c>
      <c r="KT31" s="349">
        <f t="shared" ca="1" si="247"/>
        <v>0</v>
      </c>
      <c r="KU31" s="349">
        <v>0</v>
      </c>
      <c r="KV31" s="349">
        <f t="shared" ca="1" si="248"/>
        <v>0</v>
      </c>
      <c r="KW31" s="349">
        <v>0</v>
      </c>
      <c r="KX31" s="349">
        <f t="shared" ca="1" si="249"/>
        <v>0</v>
      </c>
      <c r="KY31" s="349">
        <v>0</v>
      </c>
      <c r="KZ31" s="349">
        <f t="shared" ca="1" si="250"/>
        <v>0</v>
      </c>
      <c r="LA31" s="349">
        <v>0</v>
      </c>
      <c r="LB31" s="349">
        <f t="shared" ca="1" si="251"/>
        <v>0</v>
      </c>
      <c r="LC31" s="349">
        <f t="shared" ca="1" si="151"/>
        <v>0</v>
      </c>
      <c r="LD31" s="349"/>
      <c r="LE31" s="349">
        <f t="shared" ca="1" si="24"/>
        <v>335731502</v>
      </c>
      <c r="LF31" s="349">
        <f t="shared" si="129"/>
        <v>1433</v>
      </c>
      <c r="LG31" s="349">
        <f t="shared" ca="1" si="130"/>
        <v>1143534</v>
      </c>
      <c r="LH31" s="349">
        <f t="shared" si="131"/>
        <v>189</v>
      </c>
      <c r="LI31" s="349">
        <f t="shared" ca="1" si="132"/>
        <v>4055184</v>
      </c>
      <c r="LJ31" s="349">
        <f t="shared" si="133"/>
        <v>0</v>
      </c>
      <c r="LK31" s="349">
        <f t="shared" ca="1" si="134"/>
        <v>0</v>
      </c>
      <c r="LL31" s="349">
        <f t="shared" ca="1" si="152"/>
        <v>5198718</v>
      </c>
      <c r="LM31" s="349">
        <f t="shared" si="135"/>
        <v>189</v>
      </c>
      <c r="LN31" s="349">
        <f t="shared" ca="1" si="136"/>
        <v>194670</v>
      </c>
      <c r="LO31" s="349">
        <f t="shared" si="137"/>
        <v>1433</v>
      </c>
      <c r="LP31" s="349">
        <f t="shared" ca="1" si="138"/>
        <v>106042</v>
      </c>
      <c r="LQ31" s="349">
        <f t="shared" ca="1" si="153"/>
        <v>300712</v>
      </c>
      <c r="LR31" s="349">
        <f t="shared" si="139"/>
        <v>546</v>
      </c>
      <c r="LS31" s="349">
        <f t="shared" ca="1" si="140"/>
        <v>1172316.5999999999</v>
      </c>
      <c r="LT31" s="349">
        <f t="shared" si="141"/>
        <v>772</v>
      </c>
      <c r="LU31" s="349">
        <f t="shared" ca="1" si="142"/>
        <v>2290662.96</v>
      </c>
      <c r="LV31" s="349">
        <f t="shared" si="143"/>
        <v>115</v>
      </c>
      <c r="LW31" s="349">
        <f t="shared" ca="1" si="144"/>
        <v>397881.60000000003</v>
      </c>
      <c r="LX31" s="349">
        <v>730</v>
      </c>
      <c r="LY31" s="349">
        <f t="shared" ca="1" si="145"/>
        <v>1567383</v>
      </c>
      <c r="LZ31" s="349">
        <v>963</v>
      </c>
      <c r="MA31" s="349">
        <f t="shared" ca="1" si="146"/>
        <v>2857394.34</v>
      </c>
      <c r="MB31" s="349">
        <v>168</v>
      </c>
      <c r="MC31" s="349">
        <f t="shared" ca="1" si="147"/>
        <v>581246.4</v>
      </c>
      <c r="MD31" s="349">
        <f t="shared" ca="1" si="154"/>
        <v>8866884.9000000004</v>
      </c>
      <c r="ME31" s="349"/>
      <c r="MF31" s="353">
        <f t="shared" ca="1" si="155"/>
        <v>350097816.89999998</v>
      </c>
      <c r="MI31" s="354"/>
      <c r="MK31" s="354"/>
    </row>
    <row r="32" spans="1:349">
      <c r="A32" s="339" t="s">
        <v>228</v>
      </c>
      <c r="B32" s="340" t="s">
        <v>229</v>
      </c>
      <c r="C32" s="349">
        <v>0</v>
      </c>
      <c r="D32" s="349">
        <f t="shared" ca="1" si="156"/>
        <v>0</v>
      </c>
      <c r="E32" s="349">
        <v>0</v>
      </c>
      <c r="F32" s="349">
        <f t="shared" ca="1" si="157"/>
        <v>0</v>
      </c>
      <c r="G32" s="349">
        <v>77</v>
      </c>
      <c r="H32" s="349">
        <f t="shared" ca="1" si="158"/>
        <v>83970117</v>
      </c>
      <c r="I32" s="349">
        <v>0</v>
      </c>
      <c r="J32" s="349">
        <f t="shared" ca="1" si="159"/>
        <v>0</v>
      </c>
      <c r="K32" s="349">
        <v>0</v>
      </c>
      <c r="L32" s="349">
        <f t="shared" ca="1" si="159"/>
        <v>0</v>
      </c>
      <c r="M32" s="349">
        <v>104</v>
      </c>
      <c r="N32" s="349">
        <f t="shared" ca="1" si="160"/>
        <v>142341888</v>
      </c>
      <c r="O32" s="349">
        <v>0</v>
      </c>
      <c r="P32" s="349">
        <f t="shared" ca="1" si="160"/>
        <v>0</v>
      </c>
      <c r="Q32" s="349">
        <v>0</v>
      </c>
      <c r="R32" s="349">
        <f t="shared" ca="1" si="160"/>
        <v>0</v>
      </c>
      <c r="S32" s="349">
        <v>29</v>
      </c>
      <c r="T32" s="349">
        <f t="shared" ca="1" si="161"/>
        <v>42434076</v>
      </c>
      <c r="U32" s="349">
        <v>0</v>
      </c>
      <c r="V32" s="349">
        <f t="shared" ca="1" si="161"/>
        <v>0</v>
      </c>
      <c r="W32" s="349">
        <v>0</v>
      </c>
      <c r="X32" s="349">
        <f t="shared" ca="1" si="161"/>
        <v>0</v>
      </c>
      <c r="Y32" s="349">
        <v>0</v>
      </c>
      <c r="Z32" s="349">
        <f t="shared" ca="1" si="161"/>
        <v>0</v>
      </c>
      <c r="AA32" s="349">
        <v>0</v>
      </c>
      <c r="AB32" s="349">
        <f t="shared" ca="1" si="161"/>
        <v>0</v>
      </c>
      <c r="AC32" s="349">
        <v>9</v>
      </c>
      <c r="AD32" s="349">
        <f t="shared" ca="1" si="161"/>
        <v>3337812</v>
      </c>
      <c r="AE32" s="349">
        <v>0</v>
      </c>
      <c r="AF32" s="349">
        <f t="shared" ca="1" si="162"/>
        <v>0</v>
      </c>
      <c r="AG32" s="349">
        <v>0</v>
      </c>
      <c r="AH32" s="349">
        <f t="shared" ca="1" si="162"/>
        <v>0</v>
      </c>
      <c r="AI32" s="349">
        <v>0</v>
      </c>
      <c r="AJ32" s="349">
        <f t="shared" ca="1" si="162"/>
        <v>0</v>
      </c>
      <c r="AK32" s="349">
        <v>11</v>
      </c>
      <c r="AL32" s="349">
        <f t="shared" ca="1" si="162"/>
        <v>340230</v>
      </c>
      <c r="AM32" s="349">
        <v>0</v>
      </c>
      <c r="AN32" s="349">
        <f t="shared" ca="1" si="162"/>
        <v>0</v>
      </c>
      <c r="AO32" s="349">
        <v>0</v>
      </c>
      <c r="AP32" s="349">
        <f t="shared" ca="1" si="162"/>
        <v>0</v>
      </c>
      <c r="AQ32" s="349">
        <v>9</v>
      </c>
      <c r="AR32" s="349">
        <f t="shared" ca="1" si="162"/>
        <v>1135521</v>
      </c>
      <c r="AS32" s="349">
        <v>0</v>
      </c>
      <c r="AT32" s="349">
        <f t="shared" ca="1" si="162"/>
        <v>0</v>
      </c>
      <c r="AU32" s="349">
        <v>0</v>
      </c>
      <c r="AV32" s="349">
        <f t="shared" ca="1" si="162"/>
        <v>0</v>
      </c>
      <c r="AW32" s="349">
        <v>0</v>
      </c>
      <c r="AX32" s="349">
        <f t="shared" ca="1" si="162"/>
        <v>0</v>
      </c>
      <c r="AY32" s="349">
        <f t="shared" ca="1" si="17"/>
        <v>273559644</v>
      </c>
      <c r="AZ32" s="349">
        <v>0</v>
      </c>
      <c r="BA32" s="349">
        <f t="shared" ca="1" si="163"/>
        <v>0</v>
      </c>
      <c r="BB32" s="349">
        <v>0</v>
      </c>
      <c r="BC32" s="349">
        <f t="shared" ca="1" si="164"/>
        <v>0</v>
      </c>
      <c r="BD32" s="349">
        <v>1</v>
      </c>
      <c r="BE32" s="349">
        <f t="shared" ca="1" si="165"/>
        <v>1325182</v>
      </c>
      <c r="BF32" s="349">
        <v>0</v>
      </c>
      <c r="BG32" s="349">
        <f t="shared" ca="1" si="166"/>
        <v>0</v>
      </c>
      <c r="BH32" s="349">
        <v>0</v>
      </c>
      <c r="BI32" s="349">
        <f t="shared" ca="1" si="167"/>
        <v>0</v>
      </c>
      <c r="BJ32" s="349">
        <v>11</v>
      </c>
      <c r="BK32" s="349">
        <f t="shared" ca="1" si="168"/>
        <v>18095616</v>
      </c>
      <c r="BL32" s="349">
        <v>0</v>
      </c>
      <c r="BM32" s="349">
        <f t="shared" ca="1" si="169"/>
        <v>0</v>
      </c>
      <c r="BN32" s="349">
        <v>0</v>
      </c>
      <c r="BO32" s="349">
        <f t="shared" ca="1" si="170"/>
        <v>0</v>
      </c>
      <c r="BP32" s="349">
        <v>0</v>
      </c>
      <c r="BQ32" s="349">
        <f t="shared" ca="1" si="171"/>
        <v>0</v>
      </c>
      <c r="BR32" s="349">
        <v>0</v>
      </c>
      <c r="BS32" s="349">
        <f t="shared" ca="1" si="172"/>
        <v>0</v>
      </c>
      <c r="BT32" s="349">
        <v>0</v>
      </c>
      <c r="BU32" s="349">
        <v>0</v>
      </c>
      <c r="BV32" s="349">
        <v>0</v>
      </c>
      <c r="BW32" s="349">
        <f t="shared" ca="1" si="173"/>
        <v>0</v>
      </c>
      <c r="BX32" s="349">
        <v>0</v>
      </c>
      <c r="BY32" s="349">
        <f t="shared" ca="1" si="174"/>
        <v>0</v>
      </c>
      <c r="BZ32" s="349">
        <v>0</v>
      </c>
      <c r="CA32" s="349">
        <f t="shared" ca="1" si="175"/>
        <v>0</v>
      </c>
      <c r="CB32" s="349">
        <v>0</v>
      </c>
      <c r="CC32" s="349">
        <f t="shared" ca="1" si="176"/>
        <v>0</v>
      </c>
      <c r="CD32" s="349">
        <v>0</v>
      </c>
      <c r="CE32" s="349">
        <v>0</v>
      </c>
      <c r="CF32" s="349">
        <v>0</v>
      </c>
      <c r="CG32" s="349">
        <v>0</v>
      </c>
      <c r="CH32" s="349">
        <v>0</v>
      </c>
      <c r="CI32" s="349">
        <f t="shared" ca="1" si="177"/>
        <v>0</v>
      </c>
      <c r="CJ32" s="349">
        <v>0</v>
      </c>
      <c r="CK32" s="349">
        <v>0</v>
      </c>
      <c r="CL32" s="349">
        <v>0</v>
      </c>
      <c r="CM32" s="349">
        <f t="shared" ca="1" si="178"/>
        <v>0</v>
      </c>
      <c r="CN32" s="349">
        <v>0</v>
      </c>
      <c r="CO32" s="349">
        <f t="shared" ca="1" si="179"/>
        <v>0</v>
      </c>
      <c r="CP32" s="349">
        <v>0</v>
      </c>
      <c r="CQ32" s="349">
        <f t="shared" ca="1" si="180"/>
        <v>0</v>
      </c>
      <c r="CR32" s="349">
        <v>0</v>
      </c>
      <c r="CS32" s="349">
        <f t="shared" ca="1" si="181"/>
        <v>0</v>
      </c>
      <c r="CT32" s="349">
        <v>0</v>
      </c>
      <c r="CU32" s="349">
        <f t="shared" ca="1" si="182"/>
        <v>0</v>
      </c>
      <c r="CV32" s="349">
        <v>0</v>
      </c>
      <c r="CW32" s="349">
        <f t="shared" ca="1" si="183"/>
        <v>0</v>
      </c>
      <c r="CX32" s="349">
        <v>0</v>
      </c>
      <c r="CY32" s="349">
        <f t="shared" ca="1" si="184"/>
        <v>0</v>
      </c>
      <c r="CZ32" s="349">
        <f t="shared" ca="1" si="29"/>
        <v>19420798</v>
      </c>
      <c r="DA32" s="350">
        <v>0</v>
      </c>
      <c r="DB32" s="349">
        <f t="shared" ca="1" si="184"/>
        <v>0</v>
      </c>
      <c r="DC32" s="351">
        <v>0</v>
      </c>
      <c r="DD32" s="351">
        <v>0</v>
      </c>
      <c r="DE32" s="350">
        <v>0</v>
      </c>
      <c r="DF32" s="351">
        <v>0</v>
      </c>
      <c r="DG32" s="350">
        <v>0</v>
      </c>
      <c r="DH32" s="349">
        <f t="shared" ca="1" si="185"/>
        <v>0</v>
      </c>
      <c r="DI32" s="351">
        <v>0</v>
      </c>
      <c r="DJ32" s="349">
        <f t="shared" ca="1" si="186"/>
        <v>0</v>
      </c>
      <c r="DK32" s="350">
        <v>0</v>
      </c>
      <c r="DL32" s="351">
        <v>0</v>
      </c>
      <c r="DM32" s="350">
        <v>0</v>
      </c>
      <c r="DN32" s="351">
        <v>0</v>
      </c>
      <c r="DO32" s="351">
        <v>0</v>
      </c>
      <c r="DP32" s="351">
        <v>0</v>
      </c>
      <c r="DQ32" s="350">
        <v>0</v>
      </c>
      <c r="DR32" s="352">
        <v>0</v>
      </c>
      <c r="DS32" s="350">
        <v>0</v>
      </c>
      <c r="DT32" s="349">
        <f t="shared" ca="1" si="187"/>
        <v>0</v>
      </c>
      <c r="DU32" s="351">
        <v>0</v>
      </c>
      <c r="DV32" s="351">
        <v>0</v>
      </c>
      <c r="DW32" s="350">
        <v>0</v>
      </c>
      <c r="DX32" s="351">
        <v>0</v>
      </c>
      <c r="DY32" s="350">
        <v>0</v>
      </c>
      <c r="DZ32" s="349">
        <f t="shared" ca="1" si="188"/>
        <v>0</v>
      </c>
      <c r="EA32" s="351">
        <v>0</v>
      </c>
      <c r="EB32" s="351">
        <v>0</v>
      </c>
      <c r="EC32" s="350">
        <v>0</v>
      </c>
      <c r="ED32" s="349">
        <f t="shared" ca="1" si="189"/>
        <v>0</v>
      </c>
      <c r="EE32" s="349">
        <f t="shared" ca="1" si="30"/>
        <v>0</v>
      </c>
      <c r="EF32" s="349">
        <v>0</v>
      </c>
      <c r="EG32" s="349">
        <f t="shared" ca="1" si="190"/>
        <v>0</v>
      </c>
      <c r="EH32" s="349">
        <v>0</v>
      </c>
      <c r="EI32" s="349">
        <v>0</v>
      </c>
      <c r="EJ32" s="349">
        <v>0</v>
      </c>
      <c r="EK32" s="349">
        <v>0</v>
      </c>
      <c r="EL32" s="349">
        <v>0</v>
      </c>
      <c r="EM32" s="349">
        <f t="shared" ca="1" si="191"/>
        <v>0</v>
      </c>
      <c r="EN32" s="349">
        <v>0</v>
      </c>
      <c r="EO32" s="349">
        <v>0</v>
      </c>
      <c r="EP32" s="349">
        <v>0</v>
      </c>
      <c r="EQ32" s="349">
        <v>0</v>
      </c>
      <c r="ER32" s="349">
        <v>0</v>
      </c>
      <c r="ES32" s="349">
        <v>0</v>
      </c>
      <c r="ET32" s="349">
        <v>0</v>
      </c>
      <c r="EU32" s="349">
        <v>0</v>
      </c>
      <c r="EV32" s="349">
        <v>0</v>
      </c>
      <c r="EW32" s="349">
        <v>0</v>
      </c>
      <c r="EX32" s="349">
        <v>0</v>
      </c>
      <c r="EY32" s="349">
        <f t="shared" ca="1" si="192"/>
        <v>0</v>
      </c>
      <c r="EZ32" s="349">
        <v>0</v>
      </c>
      <c r="FA32" s="349">
        <v>0</v>
      </c>
      <c r="FB32" s="349">
        <v>0</v>
      </c>
      <c r="FC32" s="349">
        <v>0</v>
      </c>
      <c r="FD32" s="349"/>
      <c r="FE32" s="349">
        <f t="shared" ca="1" si="193"/>
        <v>0</v>
      </c>
      <c r="FF32" s="349"/>
      <c r="FG32" s="349">
        <f t="shared" ca="1" si="194"/>
        <v>0</v>
      </c>
      <c r="FH32" s="349"/>
      <c r="FI32" s="349">
        <f t="shared" ca="1" si="195"/>
        <v>0</v>
      </c>
      <c r="FJ32" s="349">
        <f t="shared" ca="1" si="31"/>
        <v>0</v>
      </c>
      <c r="FK32" s="349">
        <v>0</v>
      </c>
      <c r="FL32" s="349">
        <f t="shared" ca="1" si="196"/>
        <v>0</v>
      </c>
      <c r="FM32" s="349">
        <v>0</v>
      </c>
      <c r="FN32" s="349">
        <f t="shared" ca="1" si="197"/>
        <v>0</v>
      </c>
      <c r="FO32" s="349">
        <v>13</v>
      </c>
      <c r="FP32" s="349">
        <f t="shared" ca="1" si="198"/>
        <v>18137678</v>
      </c>
      <c r="FQ32" s="349">
        <v>0</v>
      </c>
      <c r="FR32" s="349">
        <f t="shared" ca="1" si="199"/>
        <v>0</v>
      </c>
      <c r="FS32" s="349">
        <v>0</v>
      </c>
      <c r="FT32" s="349">
        <f t="shared" ca="1" si="200"/>
        <v>0</v>
      </c>
      <c r="FU32" s="349">
        <v>14</v>
      </c>
      <c r="FV32" s="349">
        <f t="shared" ca="1" si="201"/>
        <v>24205832</v>
      </c>
      <c r="FW32" s="349">
        <v>0</v>
      </c>
      <c r="FX32" s="349">
        <f t="shared" ca="1" si="202"/>
        <v>0</v>
      </c>
      <c r="FY32" s="349">
        <v>0</v>
      </c>
      <c r="FZ32" s="349">
        <v>0</v>
      </c>
      <c r="GA32" s="349">
        <v>1</v>
      </c>
      <c r="GB32" s="349">
        <f t="shared" ca="1" si="203"/>
        <v>1842473</v>
      </c>
      <c r="GC32" s="349">
        <v>0</v>
      </c>
      <c r="GD32" s="349">
        <f t="shared" ca="1" si="204"/>
        <v>0</v>
      </c>
      <c r="GE32" s="349">
        <v>0</v>
      </c>
      <c r="GF32" s="349">
        <v>0</v>
      </c>
      <c r="GG32" s="349"/>
      <c r="GH32" s="349">
        <f t="shared" ca="1" si="205"/>
        <v>0</v>
      </c>
      <c r="GI32" s="349">
        <v>0</v>
      </c>
      <c r="GJ32" s="349">
        <f t="shared" ca="1" si="206"/>
        <v>0</v>
      </c>
      <c r="GK32" s="349">
        <v>0</v>
      </c>
      <c r="GL32" s="349">
        <v>0</v>
      </c>
      <c r="GM32" s="349">
        <v>0</v>
      </c>
      <c r="GN32" s="349">
        <f t="shared" ca="1" si="207"/>
        <v>0</v>
      </c>
      <c r="GO32" s="349">
        <f t="shared" ca="1" si="18"/>
        <v>44185983</v>
      </c>
      <c r="GP32" s="349">
        <f t="shared" ca="1" si="19"/>
        <v>44185983</v>
      </c>
      <c r="GQ32" s="349">
        <v>0</v>
      </c>
      <c r="GR32" s="349">
        <f t="shared" ca="1" si="208"/>
        <v>0</v>
      </c>
      <c r="GS32" s="349">
        <v>0</v>
      </c>
      <c r="GT32" s="349">
        <f t="shared" ca="1" si="209"/>
        <v>0</v>
      </c>
      <c r="GU32" s="349">
        <v>0</v>
      </c>
      <c r="GV32" s="349">
        <f t="shared" ca="1" si="210"/>
        <v>0</v>
      </c>
      <c r="GW32" s="349">
        <f t="shared" ca="1" si="20"/>
        <v>0</v>
      </c>
      <c r="GX32" s="350">
        <v>0</v>
      </c>
      <c r="GY32" s="349">
        <f t="shared" ca="1" si="211"/>
        <v>0</v>
      </c>
      <c r="GZ32" s="349">
        <v>0</v>
      </c>
      <c r="HA32" s="349">
        <f t="shared" ca="1" si="212"/>
        <v>0</v>
      </c>
      <c r="HB32" s="349">
        <v>0</v>
      </c>
      <c r="HC32" s="349">
        <f t="shared" ca="1" si="213"/>
        <v>0</v>
      </c>
      <c r="HD32" s="349">
        <v>0</v>
      </c>
      <c r="HE32" s="349">
        <f t="shared" ca="1" si="214"/>
        <v>0</v>
      </c>
      <c r="HF32" s="349">
        <v>0</v>
      </c>
      <c r="HG32" s="349">
        <f t="shared" ca="1" si="215"/>
        <v>0</v>
      </c>
      <c r="HH32" s="349">
        <v>0</v>
      </c>
      <c r="HI32" s="349">
        <f t="shared" ca="1" si="216"/>
        <v>0</v>
      </c>
      <c r="HJ32" s="349">
        <v>0</v>
      </c>
      <c r="HK32" s="349">
        <f t="shared" ca="1" si="217"/>
        <v>0</v>
      </c>
      <c r="HL32" s="349">
        <v>0</v>
      </c>
      <c r="HM32" s="349">
        <f t="shared" ca="1" si="218"/>
        <v>0</v>
      </c>
      <c r="HN32" s="349">
        <v>0</v>
      </c>
      <c r="HO32" s="349">
        <f t="shared" ca="1" si="219"/>
        <v>0</v>
      </c>
      <c r="HP32" s="349">
        <f t="shared" ca="1" si="32"/>
        <v>0</v>
      </c>
      <c r="HQ32" s="349">
        <v>0</v>
      </c>
      <c r="HR32" s="349">
        <f t="shared" ca="1" si="220"/>
        <v>0</v>
      </c>
      <c r="HS32" s="349">
        <v>0</v>
      </c>
      <c r="HT32" s="349">
        <v>0</v>
      </c>
      <c r="HU32" s="349">
        <v>0</v>
      </c>
      <c r="HV32" s="349">
        <f t="shared" ca="1" si="221"/>
        <v>0</v>
      </c>
      <c r="HW32" s="349">
        <v>0</v>
      </c>
      <c r="HX32" s="349">
        <f t="shared" ca="1" si="222"/>
        <v>0</v>
      </c>
      <c r="HY32" s="349">
        <v>0</v>
      </c>
      <c r="HZ32" s="349">
        <v>0</v>
      </c>
      <c r="IA32" s="349">
        <v>0</v>
      </c>
      <c r="IB32" s="349">
        <f t="shared" ca="1" si="223"/>
        <v>0</v>
      </c>
      <c r="IC32" s="349">
        <v>0</v>
      </c>
      <c r="ID32" s="349">
        <f t="shared" ca="1" si="224"/>
        <v>0</v>
      </c>
      <c r="IE32" s="349">
        <v>0</v>
      </c>
      <c r="IF32" s="349">
        <v>0</v>
      </c>
      <c r="IG32" s="349"/>
      <c r="IH32" s="349">
        <f t="shared" ca="1" si="225"/>
        <v>0</v>
      </c>
      <c r="II32" s="349">
        <f t="shared" ca="1" si="21"/>
        <v>0</v>
      </c>
      <c r="IJ32" s="349">
        <f t="shared" ca="1" si="22"/>
        <v>337166425</v>
      </c>
      <c r="IK32" s="349">
        <v>0</v>
      </c>
      <c r="IL32" s="349">
        <f t="shared" ca="1" si="226"/>
        <v>0</v>
      </c>
      <c r="IM32" s="349">
        <v>0</v>
      </c>
      <c r="IN32" s="349">
        <f t="shared" ca="1" si="227"/>
        <v>0</v>
      </c>
      <c r="IO32" s="349">
        <v>0</v>
      </c>
      <c r="IP32" s="349">
        <f t="shared" ca="1" si="228"/>
        <v>0</v>
      </c>
      <c r="IQ32" s="349">
        <v>0</v>
      </c>
      <c r="IR32" s="349">
        <v>0</v>
      </c>
      <c r="IS32" s="349">
        <v>0</v>
      </c>
      <c r="IT32" s="349">
        <f t="shared" ca="1" si="229"/>
        <v>0</v>
      </c>
      <c r="IU32" s="349">
        <v>0</v>
      </c>
      <c r="IV32" s="349">
        <f t="shared" ca="1" si="230"/>
        <v>0</v>
      </c>
      <c r="IW32" s="349">
        <v>0</v>
      </c>
      <c r="IX32" s="349">
        <f t="shared" ca="1" si="231"/>
        <v>0</v>
      </c>
      <c r="IY32" s="349">
        <v>0</v>
      </c>
      <c r="IZ32" s="349">
        <f t="shared" ca="1" si="232"/>
        <v>0</v>
      </c>
      <c r="JA32" s="349">
        <v>0</v>
      </c>
      <c r="JB32" s="349">
        <f t="shared" ca="1" si="233"/>
        <v>0</v>
      </c>
      <c r="JC32" s="349">
        <v>0</v>
      </c>
      <c r="JD32" s="349">
        <f t="shared" ca="1" si="234"/>
        <v>0</v>
      </c>
      <c r="JE32" s="349">
        <v>0</v>
      </c>
      <c r="JF32" s="349">
        <f t="shared" ca="1" si="235"/>
        <v>0</v>
      </c>
      <c r="JG32" s="349">
        <v>0</v>
      </c>
      <c r="JH32" s="349">
        <f t="shared" ca="1" si="236"/>
        <v>0</v>
      </c>
      <c r="JI32" s="349">
        <v>0</v>
      </c>
      <c r="JJ32" s="349">
        <f t="shared" ca="1" si="237"/>
        <v>0</v>
      </c>
      <c r="JK32" s="349">
        <v>0</v>
      </c>
      <c r="JL32" s="349">
        <f t="shared" ca="1" si="237"/>
        <v>0</v>
      </c>
      <c r="JM32" s="349">
        <v>0</v>
      </c>
      <c r="JN32" s="349">
        <f t="shared" ca="1" si="237"/>
        <v>0</v>
      </c>
      <c r="JO32" s="349">
        <v>0</v>
      </c>
      <c r="JP32" s="349">
        <f t="shared" ca="1" si="237"/>
        <v>0</v>
      </c>
      <c r="JQ32" s="349"/>
      <c r="JR32" s="349">
        <f t="shared" ca="1" si="237"/>
        <v>0</v>
      </c>
      <c r="JS32" s="349">
        <v>4</v>
      </c>
      <c r="JT32" s="349">
        <f t="shared" ca="1" si="237"/>
        <v>3960872</v>
      </c>
      <c r="JU32" s="340">
        <f t="shared" ca="1" si="149"/>
        <v>3960872</v>
      </c>
      <c r="JV32" s="349">
        <v>0</v>
      </c>
      <c r="JW32" s="349">
        <f t="shared" ca="1" si="238"/>
        <v>0</v>
      </c>
      <c r="JX32" s="349">
        <v>0</v>
      </c>
      <c r="JY32" s="349">
        <f t="shared" ca="1" si="239"/>
        <v>0</v>
      </c>
      <c r="JZ32" s="349">
        <v>0</v>
      </c>
      <c r="KA32" s="349">
        <f t="shared" ca="1" si="240"/>
        <v>0</v>
      </c>
      <c r="KB32" s="349">
        <v>0</v>
      </c>
      <c r="KC32" s="349">
        <f t="shared" ca="1" si="241"/>
        <v>0</v>
      </c>
      <c r="KD32" s="349">
        <v>10</v>
      </c>
      <c r="KE32" s="349">
        <f t="shared" ca="1" si="242"/>
        <v>739350</v>
      </c>
      <c r="KF32" s="349">
        <v>0</v>
      </c>
      <c r="KG32" s="349">
        <f t="shared" ca="1" si="242"/>
        <v>0</v>
      </c>
      <c r="KH32" s="349">
        <v>0</v>
      </c>
      <c r="KI32" s="349">
        <f t="shared" ca="1" si="242"/>
        <v>0</v>
      </c>
      <c r="KJ32" s="349">
        <v>43</v>
      </c>
      <c r="KK32" s="349">
        <f t="shared" ca="1" si="243"/>
        <v>3465155</v>
      </c>
      <c r="KL32" s="349">
        <f t="shared" ca="1" si="150"/>
        <v>4204505</v>
      </c>
      <c r="KM32" s="349">
        <v>0</v>
      </c>
      <c r="KN32" s="349">
        <f t="shared" ca="1" si="244"/>
        <v>0</v>
      </c>
      <c r="KO32" s="349">
        <v>0</v>
      </c>
      <c r="KP32" s="349">
        <f t="shared" ca="1" si="245"/>
        <v>0</v>
      </c>
      <c r="KQ32" s="349">
        <v>0</v>
      </c>
      <c r="KR32" s="349">
        <f t="shared" ca="1" si="246"/>
        <v>0</v>
      </c>
      <c r="KS32" s="349">
        <v>0</v>
      </c>
      <c r="KT32" s="349">
        <f t="shared" ca="1" si="247"/>
        <v>0</v>
      </c>
      <c r="KU32" s="349">
        <v>0</v>
      </c>
      <c r="KV32" s="349">
        <f t="shared" ca="1" si="248"/>
        <v>0</v>
      </c>
      <c r="KW32" s="349">
        <v>0</v>
      </c>
      <c r="KX32" s="349">
        <f t="shared" ca="1" si="249"/>
        <v>0</v>
      </c>
      <c r="KY32" s="349">
        <v>0</v>
      </c>
      <c r="KZ32" s="349">
        <f t="shared" ca="1" si="250"/>
        <v>0</v>
      </c>
      <c r="LA32" s="349">
        <v>0</v>
      </c>
      <c r="LB32" s="349">
        <f t="shared" ca="1" si="251"/>
        <v>0</v>
      </c>
      <c r="LC32" s="349">
        <f t="shared" ca="1" si="151"/>
        <v>0</v>
      </c>
      <c r="LD32" s="349"/>
      <c r="LE32" s="349">
        <f t="shared" ca="1" si="24"/>
        <v>345331802</v>
      </c>
      <c r="LF32" s="349">
        <f t="shared" si="129"/>
        <v>0</v>
      </c>
      <c r="LG32" s="349">
        <f t="shared" ca="1" si="130"/>
        <v>0</v>
      </c>
      <c r="LH32" s="349">
        <f t="shared" si="131"/>
        <v>254</v>
      </c>
      <c r="LI32" s="349">
        <f t="shared" ca="1" si="132"/>
        <v>5449824</v>
      </c>
      <c r="LJ32" s="349">
        <f t="shared" si="133"/>
        <v>53</v>
      </c>
      <c r="LK32" s="349">
        <f t="shared" ca="1" si="134"/>
        <v>23903</v>
      </c>
      <c r="LL32" s="349">
        <f t="shared" ca="1" si="152"/>
        <v>5473727</v>
      </c>
      <c r="LM32" s="349">
        <f t="shared" si="135"/>
        <v>254</v>
      </c>
      <c r="LN32" s="349">
        <f t="shared" ca="1" si="136"/>
        <v>261620</v>
      </c>
      <c r="LO32" s="349">
        <f t="shared" si="137"/>
        <v>53</v>
      </c>
      <c r="LP32" s="349">
        <f t="shared" ca="1" si="138"/>
        <v>3922</v>
      </c>
      <c r="LQ32" s="349">
        <f t="shared" ca="1" si="153"/>
        <v>265542</v>
      </c>
      <c r="LR32" s="349">
        <f t="shared" si="139"/>
        <v>0</v>
      </c>
      <c r="LS32" s="349">
        <f t="shared" ca="1" si="140"/>
        <v>0</v>
      </c>
      <c r="LT32" s="349">
        <f t="shared" si="141"/>
        <v>10</v>
      </c>
      <c r="LU32" s="349">
        <f t="shared" ca="1" si="142"/>
        <v>29671.8</v>
      </c>
      <c r="LV32" s="349">
        <f t="shared" si="143"/>
        <v>43</v>
      </c>
      <c r="LW32" s="349">
        <f t="shared" ca="1" si="144"/>
        <v>148773.12</v>
      </c>
      <c r="LX32" s="349">
        <v>782</v>
      </c>
      <c r="LY32" s="349">
        <f t="shared" ca="1" si="145"/>
        <v>1679032.2</v>
      </c>
      <c r="LZ32" s="349">
        <v>1036</v>
      </c>
      <c r="MA32" s="349">
        <f t="shared" ca="1" si="146"/>
        <v>3073998.48</v>
      </c>
      <c r="MB32" s="349">
        <v>249</v>
      </c>
      <c r="MC32" s="349">
        <f t="shared" ca="1" si="147"/>
        <v>861490.20000000007</v>
      </c>
      <c r="MD32" s="349">
        <f t="shared" ca="1" si="154"/>
        <v>5792965.7999999998</v>
      </c>
      <c r="ME32" s="349"/>
      <c r="MF32" s="353">
        <f t="shared" ca="1" si="155"/>
        <v>356864036.80000001</v>
      </c>
      <c r="MI32" s="354"/>
    </row>
    <row r="33" spans="1:347">
      <c r="A33" s="339" t="s">
        <v>230</v>
      </c>
      <c r="B33" s="340" t="s">
        <v>231</v>
      </c>
      <c r="C33" s="349">
        <v>0</v>
      </c>
      <c r="D33" s="349">
        <f t="shared" ca="1" si="156"/>
        <v>0</v>
      </c>
      <c r="E33" s="349">
        <v>286</v>
      </c>
      <c r="F33" s="349">
        <f t="shared" ca="1" si="157"/>
        <v>10151284</v>
      </c>
      <c r="G33" s="349">
        <v>22</v>
      </c>
      <c r="H33" s="349">
        <f t="shared" ca="1" si="158"/>
        <v>23991462</v>
      </c>
      <c r="I33" s="349">
        <v>0</v>
      </c>
      <c r="J33" s="349">
        <f t="shared" ca="1" si="159"/>
        <v>0</v>
      </c>
      <c r="K33" s="349">
        <v>434</v>
      </c>
      <c r="L33" s="349">
        <f t="shared" ca="1" si="159"/>
        <v>19434086</v>
      </c>
      <c r="M33" s="349">
        <v>30</v>
      </c>
      <c r="N33" s="349">
        <f t="shared" ca="1" si="160"/>
        <v>41060160</v>
      </c>
      <c r="O33" s="349">
        <v>0</v>
      </c>
      <c r="P33" s="349">
        <f t="shared" ca="1" si="160"/>
        <v>0</v>
      </c>
      <c r="Q33" s="349">
        <v>0</v>
      </c>
      <c r="R33" s="349">
        <f t="shared" ca="1" si="160"/>
        <v>0</v>
      </c>
      <c r="S33" s="349">
        <v>0</v>
      </c>
      <c r="T33" s="349">
        <f t="shared" ca="1" si="161"/>
        <v>0</v>
      </c>
      <c r="U33" s="349">
        <v>0</v>
      </c>
      <c r="V33" s="349">
        <f t="shared" ca="1" si="161"/>
        <v>0</v>
      </c>
      <c r="W33" s="349">
        <v>0</v>
      </c>
      <c r="X33" s="349">
        <f t="shared" ca="1" si="161"/>
        <v>0</v>
      </c>
      <c r="Y33" s="349">
        <v>125</v>
      </c>
      <c r="Z33" s="349">
        <f t="shared" ca="1" si="161"/>
        <v>1423750</v>
      </c>
      <c r="AA33" s="349">
        <v>0</v>
      </c>
      <c r="AB33" s="349">
        <f t="shared" ca="1" si="161"/>
        <v>0</v>
      </c>
      <c r="AC33" s="349">
        <v>9</v>
      </c>
      <c r="AD33" s="349">
        <f t="shared" ca="1" si="161"/>
        <v>3337812</v>
      </c>
      <c r="AE33" s="349">
        <v>0</v>
      </c>
      <c r="AF33" s="349">
        <f t="shared" ca="1" si="162"/>
        <v>0</v>
      </c>
      <c r="AG33" s="349">
        <v>0</v>
      </c>
      <c r="AH33" s="349">
        <f t="shared" ca="1" si="162"/>
        <v>0</v>
      </c>
      <c r="AI33" s="349">
        <v>183</v>
      </c>
      <c r="AJ33" s="349">
        <f t="shared" ca="1" si="162"/>
        <v>189039</v>
      </c>
      <c r="AK33" s="349">
        <v>1</v>
      </c>
      <c r="AL33" s="349">
        <f t="shared" ca="1" si="162"/>
        <v>30930</v>
      </c>
      <c r="AM33" s="349">
        <v>0</v>
      </c>
      <c r="AN33" s="349">
        <f t="shared" ca="1" si="162"/>
        <v>0</v>
      </c>
      <c r="AO33" s="349">
        <v>329</v>
      </c>
      <c r="AP33" s="349">
        <f t="shared" ca="1" si="162"/>
        <v>1385748</v>
      </c>
      <c r="AQ33" s="349">
        <v>1</v>
      </c>
      <c r="AR33" s="349">
        <f t="shared" ca="1" si="162"/>
        <v>126169</v>
      </c>
      <c r="AS33" s="349">
        <v>0</v>
      </c>
      <c r="AT33" s="349">
        <f t="shared" ca="1" si="162"/>
        <v>0</v>
      </c>
      <c r="AU33" s="349">
        <v>0</v>
      </c>
      <c r="AV33" s="349">
        <f t="shared" ca="1" si="162"/>
        <v>0</v>
      </c>
      <c r="AW33" s="349">
        <v>0</v>
      </c>
      <c r="AX33" s="349">
        <f t="shared" ca="1" si="162"/>
        <v>0</v>
      </c>
      <c r="AY33" s="349">
        <f t="shared" ca="1" si="17"/>
        <v>101130440</v>
      </c>
      <c r="AZ33" s="349">
        <v>0</v>
      </c>
      <c r="BA33" s="349">
        <f t="shared" ca="1" si="163"/>
        <v>0</v>
      </c>
      <c r="BB33" s="349">
        <v>0</v>
      </c>
      <c r="BC33" s="349">
        <f t="shared" ca="1" si="164"/>
        <v>0</v>
      </c>
      <c r="BD33" s="349">
        <v>0</v>
      </c>
      <c r="BE33" s="349">
        <f t="shared" ca="1" si="165"/>
        <v>0</v>
      </c>
      <c r="BF33" s="349">
        <v>0</v>
      </c>
      <c r="BG33" s="349">
        <f t="shared" ca="1" si="166"/>
        <v>0</v>
      </c>
      <c r="BH33" s="349">
        <v>0</v>
      </c>
      <c r="BI33" s="349">
        <f t="shared" ca="1" si="167"/>
        <v>0</v>
      </c>
      <c r="BJ33" s="349">
        <v>0</v>
      </c>
      <c r="BK33" s="349">
        <f t="shared" ca="1" si="168"/>
        <v>0</v>
      </c>
      <c r="BL33" s="349">
        <v>0</v>
      </c>
      <c r="BM33" s="349">
        <f t="shared" ca="1" si="169"/>
        <v>0</v>
      </c>
      <c r="BN33" s="349">
        <v>83</v>
      </c>
      <c r="BO33" s="349">
        <f t="shared" ca="1" si="170"/>
        <v>4756730</v>
      </c>
      <c r="BP33" s="349">
        <v>4</v>
      </c>
      <c r="BQ33" s="349">
        <f t="shared" ca="1" si="171"/>
        <v>7015252</v>
      </c>
      <c r="BR33" s="349">
        <v>0</v>
      </c>
      <c r="BS33" s="349">
        <f t="shared" ca="1" si="172"/>
        <v>0</v>
      </c>
      <c r="BT33" s="349">
        <v>0</v>
      </c>
      <c r="BU33" s="349">
        <v>0</v>
      </c>
      <c r="BV33" s="349">
        <v>0</v>
      </c>
      <c r="BW33" s="349">
        <f t="shared" ca="1" si="173"/>
        <v>0</v>
      </c>
      <c r="BX33" s="349">
        <v>0</v>
      </c>
      <c r="BY33" s="349">
        <f t="shared" ca="1" si="174"/>
        <v>0</v>
      </c>
      <c r="BZ33" s="349">
        <v>0</v>
      </c>
      <c r="CA33" s="349">
        <f t="shared" ca="1" si="175"/>
        <v>0</v>
      </c>
      <c r="CB33" s="349">
        <v>0</v>
      </c>
      <c r="CC33" s="349">
        <f t="shared" ca="1" si="176"/>
        <v>0</v>
      </c>
      <c r="CD33" s="349">
        <v>0</v>
      </c>
      <c r="CE33" s="349">
        <v>0</v>
      </c>
      <c r="CF33" s="349">
        <v>0</v>
      </c>
      <c r="CG33" s="349">
        <v>0</v>
      </c>
      <c r="CH33" s="349">
        <v>0</v>
      </c>
      <c r="CI33" s="349">
        <f t="shared" ca="1" si="177"/>
        <v>0</v>
      </c>
      <c r="CJ33" s="349">
        <v>0</v>
      </c>
      <c r="CK33" s="349">
        <v>0</v>
      </c>
      <c r="CL33" s="349">
        <v>0</v>
      </c>
      <c r="CM33" s="349">
        <f t="shared" ca="1" si="178"/>
        <v>0</v>
      </c>
      <c r="CN33" s="349">
        <v>0</v>
      </c>
      <c r="CO33" s="349">
        <f t="shared" ca="1" si="179"/>
        <v>0</v>
      </c>
      <c r="CP33" s="349">
        <v>0</v>
      </c>
      <c r="CQ33" s="349">
        <f t="shared" ca="1" si="180"/>
        <v>0</v>
      </c>
      <c r="CR33" s="349">
        <v>0</v>
      </c>
      <c r="CS33" s="349">
        <f t="shared" ca="1" si="181"/>
        <v>0</v>
      </c>
      <c r="CT33" s="349">
        <v>0</v>
      </c>
      <c r="CU33" s="349">
        <f t="shared" ca="1" si="182"/>
        <v>0</v>
      </c>
      <c r="CV33" s="349">
        <v>50</v>
      </c>
      <c r="CW33" s="349">
        <f t="shared" ca="1" si="183"/>
        <v>483950</v>
      </c>
      <c r="CX33" s="349">
        <v>0</v>
      </c>
      <c r="CY33" s="349">
        <f t="shared" ca="1" si="184"/>
        <v>0</v>
      </c>
      <c r="CZ33" s="349">
        <f t="shared" ca="1" si="29"/>
        <v>12255932</v>
      </c>
      <c r="DA33" s="350">
        <v>0</v>
      </c>
      <c r="DB33" s="349">
        <f t="shared" ca="1" si="184"/>
        <v>0</v>
      </c>
      <c r="DC33" s="351">
        <v>0</v>
      </c>
      <c r="DD33" s="351">
        <v>0</v>
      </c>
      <c r="DE33" s="350">
        <v>0</v>
      </c>
      <c r="DF33" s="351">
        <v>0</v>
      </c>
      <c r="DG33" s="350">
        <v>0</v>
      </c>
      <c r="DH33" s="349">
        <f t="shared" ca="1" si="185"/>
        <v>0</v>
      </c>
      <c r="DI33" s="351">
        <v>0</v>
      </c>
      <c r="DJ33" s="349">
        <f t="shared" ca="1" si="186"/>
        <v>0</v>
      </c>
      <c r="DK33" s="350">
        <v>0</v>
      </c>
      <c r="DL33" s="351">
        <v>0</v>
      </c>
      <c r="DM33" s="350">
        <v>0</v>
      </c>
      <c r="DN33" s="351">
        <v>0</v>
      </c>
      <c r="DO33" s="351">
        <v>0</v>
      </c>
      <c r="DP33" s="351">
        <v>0</v>
      </c>
      <c r="DQ33" s="350">
        <v>0</v>
      </c>
      <c r="DR33" s="352">
        <v>0</v>
      </c>
      <c r="DS33" s="350">
        <v>0</v>
      </c>
      <c r="DT33" s="349">
        <f t="shared" ca="1" si="187"/>
        <v>0</v>
      </c>
      <c r="DU33" s="351">
        <v>0</v>
      </c>
      <c r="DV33" s="351">
        <v>0</v>
      </c>
      <c r="DW33" s="350">
        <v>0</v>
      </c>
      <c r="DX33" s="351">
        <v>0</v>
      </c>
      <c r="DY33" s="350">
        <v>0</v>
      </c>
      <c r="DZ33" s="349">
        <f t="shared" ca="1" si="188"/>
        <v>0</v>
      </c>
      <c r="EA33" s="351">
        <v>0</v>
      </c>
      <c r="EB33" s="351">
        <v>0</v>
      </c>
      <c r="EC33" s="350">
        <v>0</v>
      </c>
      <c r="ED33" s="349">
        <f t="shared" ca="1" si="189"/>
        <v>0</v>
      </c>
      <c r="EE33" s="349">
        <f t="shared" ca="1" si="30"/>
        <v>0</v>
      </c>
      <c r="EF33" s="349">
        <v>0</v>
      </c>
      <c r="EG33" s="349">
        <f t="shared" ca="1" si="190"/>
        <v>0</v>
      </c>
      <c r="EH33" s="349">
        <v>0</v>
      </c>
      <c r="EI33" s="349">
        <v>0</v>
      </c>
      <c r="EJ33" s="349">
        <v>0</v>
      </c>
      <c r="EK33" s="349">
        <v>0</v>
      </c>
      <c r="EL33" s="349">
        <v>0</v>
      </c>
      <c r="EM33" s="349">
        <f t="shared" ca="1" si="191"/>
        <v>0</v>
      </c>
      <c r="EN33" s="349">
        <v>0</v>
      </c>
      <c r="EO33" s="349">
        <v>0</v>
      </c>
      <c r="EP33" s="349">
        <v>0</v>
      </c>
      <c r="EQ33" s="349">
        <v>0</v>
      </c>
      <c r="ER33" s="349">
        <v>0</v>
      </c>
      <c r="ES33" s="349">
        <v>0</v>
      </c>
      <c r="ET33" s="349">
        <v>0</v>
      </c>
      <c r="EU33" s="349">
        <v>0</v>
      </c>
      <c r="EV33" s="349">
        <v>0</v>
      </c>
      <c r="EW33" s="349">
        <v>0</v>
      </c>
      <c r="EX33" s="349">
        <v>0</v>
      </c>
      <c r="EY33" s="349">
        <f t="shared" ca="1" si="192"/>
        <v>0</v>
      </c>
      <c r="EZ33" s="349">
        <v>0</v>
      </c>
      <c r="FA33" s="349">
        <v>0</v>
      </c>
      <c r="FB33" s="349">
        <v>0</v>
      </c>
      <c r="FC33" s="349">
        <v>0</v>
      </c>
      <c r="FD33" s="349"/>
      <c r="FE33" s="349">
        <f t="shared" ca="1" si="193"/>
        <v>0</v>
      </c>
      <c r="FF33" s="349"/>
      <c r="FG33" s="349">
        <f t="shared" ca="1" si="194"/>
        <v>0</v>
      </c>
      <c r="FH33" s="349"/>
      <c r="FI33" s="349">
        <f t="shared" ca="1" si="195"/>
        <v>0</v>
      </c>
      <c r="FJ33" s="349">
        <f t="shared" ca="1" si="31"/>
        <v>0</v>
      </c>
      <c r="FK33" s="349">
        <v>0</v>
      </c>
      <c r="FL33" s="349">
        <f t="shared" ca="1" si="196"/>
        <v>0</v>
      </c>
      <c r="FM33" s="349">
        <v>0</v>
      </c>
      <c r="FN33" s="349">
        <f t="shared" ca="1" si="197"/>
        <v>0</v>
      </c>
      <c r="FO33" s="349">
        <v>0</v>
      </c>
      <c r="FP33" s="349">
        <f t="shared" ca="1" si="198"/>
        <v>0</v>
      </c>
      <c r="FQ33" s="349">
        <v>0</v>
      </c>
      <c r="FR33" s="349">
        <f t="shared" ca="1" si="199"/>
        <v>0</v>
      </c>
      <c r="FS33" s="349">
        <v>0</v>
      </c>
      <c r="FT33" s="349">
        <f t="shared" ca="1" si="200"/>
        <v>0</v>
      </c>
      <c r="FU33" s="349">
        <v>0</v>
      </c>
      <c r="FV33" s="349">
        <f t="shared" ca="1" si="201"/>
        <v>0</v>
      </c>
      <c r="FW33" s="349">
        <v>0</v>
      </c>
      <c r="FX33" s="349">
        <f t="shared" ca="1" si="202"/>
        <v>0</v>
      </c>
      <c r="FY33" s="349">
        <v>0</v>
      </c>
      <c r="FZ33" s="349">
        <v>0</v>
      </c>
      <c r="GA33" s="349">
        <v>0</v>
      </c>
      <c r="GB33" s="349">
        <f t="shared" ca="1" si="203"/>
        <v>0</v>
      </c>
      <c r="GC33" s="349">
        <v>0</v>
      </c>
      <c r="GD33" s="349">
        <f t="shared" ca="1" si="204"/>
        <v>0</v>
      </c>
      <c r="GE33" s="349">
        <v>0</v>
      </c>
      <c r="GF33" s="349">
        <v>0</v>
      </c>
      <c r="GG33" s="349"/>
      <c r="GH33" s="349">
        <f t="shared" ca="1" si="205"/>
        <v>0</v>
      </c>
      <c r="GI33" s="349">
        <v>0</v>
      </c>
      <c r="GJ33" s="349">
        <f t="shared" ca="1" si="206"/>
        <v>0</v>
      </c>
      <c r="GK33" s="349">
        <v>0</v>
      </c>
      <c r="GL33" s="349">
        <v>0</v>
      </c>
      <c r="GM33" s="349">
        <v>0</v>
      </c>
      <c r="GN33" s="349">
        <f t="shared" ca="1" si="207"/>
        <v>0</v>
      </c>
      <c r="GO33" s="349">
        <f t="shared" ca="1" si="18"/>
        <v>0</v>
      </c>
      <c r="GP33" s="349">
        <f t="shared" ca="1" si="19"/>
        <v>0</v>
      </c>
      <c r="GQ33" s="349">
        <v>0</v>
      </c>
      <c r="GR33" s="349">
        <f t="shared" ca="1" si="208"/>
        <v>0</v>
      </c>
      <c r="GS33" s="349">
        <v>0</v>
      </c>
      <c r="GT33" s="349">
        <f t="shared" ca="1" si="209"/>
        <v>0</v>
      </c>
      <c r="GU33" s="349">
        <v>0</v>
      </c>
      <c r="GV33" s="349">
        <f t="shared" ca="1" si="210"/>
        <v>0</v>
      </c>
      <c r="GW33" s="349">
        <f t="shared" ca="1" si="20"/>
        <v>0</v>
      </c>
      <c r="GX33" s="350">
        <v>0</v>
      </c>
      <c r="GY33" s="349">
        <f t="shared" ca="1" si="211"/>
        <v>0</v>
      </c>
      <c r="GZ33" s="349">
        <v>0</v>
      </c>
      <c r="HA33" s="349">
        <f t="shared" ca="1" si="212"/>
        <v>0</v>
      </c>
      <c r="HB33" s="349">
        <v>0</v>
      </c>
      <c r="HC33" s="349">
        <f t="shared" ca="1" si="213"/>
        <v>0</v>
      </c>
      <c r="HD33" s="349">
        <v>0</v>
      </c>
      <c r="HE33" s="349">
        <f t="shared" ca="1" si="214"/>
        <v>0</v>
      </c>
      <c r="HF33" s="349">
        <v>0</v>
      </c>
      <c r="HG33" s="349">
        <f t="shared" ca="1" si="215"/>
        <v>0</v>
      </c>
      <c r="HH33" s="349">
        <v>0</v>
      </c>
      <c r="HI33" s="349">
        <f t="shared" ca="1" si="216"/>
        <v>0</v>
      </c>
      <c r="HJ33" s="349">
        <v>0</v>
      </c>
      <c r="HK33" s="349">
        <f t="shared" ca="1" si="217"/>
        <v>0</v>
      </c>
      <c r="HL33" s="349">
        <v>0</v>
      </c>
      <c r="HM33" s="349">
        <f t="shared" ca="1" si="218"/>
        <v>0</v>
      </c>
      <c r="HN33" s="349">
        <v>0</v>
      </c>
      <c r="HO33" s="349">
        <f t="shared" ca="1" si="219"/>
        <v>0</v>
      </c>
      <c r="HP33" s="349">
        <f t="shared" ca="1" si="32"/>
        <v>0</v>
      </c>
      <c r="HQ33" s="349">
        <v>0</v>
      </c>
      <c r="HR33" s="349">
        <f t="shared" ca="1" si="220"/>
        <v>0</v>
      </c>
      <c r="HS33" s="349">
        <v>0</v>
      </c>
      <c r="HT33" s="349">
        <v>0</v>
      </c>
      <c r="HU33" s="349">
        <v>0</v>
      </c>
      <c r="HV33" s="349">
        <f t="shared" ca="1" si="221"/>
        <v>0</v>
      </c>
      <c r="HW33" s="349">
        <v>0</v>
      </c>
      <c r="HX33" s="349">
        <f t="shared" ca="1" si="222"/>
        <v>0</v>
      </c>
      <c r="HY33" s="349">
        <v>1</v>
      </c>
      <c r="HZ33" s="349">
        <f t="shared" ca="1" si="223"/>
        <v>2420</v>
      </c>
      <c r="IA33" s="349">
        <v>1</v>
      </c>
      <c r="IB33" s="349">
        <f t="shared" ca="1" si="223"/>
        <v>3025</v>
      </c>
      <c r="IC33" s="349">
        <v>0</v>
      </c>
      <c r="ID33" s="349">
        <f t="shared" ca="1" si="224"/>
        <v>0</v>
      </c>
      <c r="IE33" s="349">
        <v>1</v>
      </c>
      <c r="IF33" s="349">
        <f t="shared" ca="1" si="225"/>
        <v>2990</v>
      </c>
      <c r="IG33" s="349"/>
      <c r="IH33" s="349">
        <f t="shared" ca="1" si="225"/>
        <v>0</v>
      </c>
      <c r="II33" s="349">
        <f ca="1">SUM(HR33,HT33,HV33,HX33,HZ33,IB33,ID33,IF33,IH33)</f>
        <v>8435</v>
      </c>
      <c r="IJ33" s="349">
        <f t="shared" ca="1" si="22"/>
        <v>113394807</v>
      </c>
      <c r="IK33" s="349">
        <v>0</v>
      </c>
      <c r="IL33" s="349">
        <f t="shared" ca="1" si="226"/>
        <v>0</v>
      </c>
      <c r="IM33" s="349">
        <v>0</v>
      </c>
      <c r="IN33" s="349">
        <f t="shared" ca="1" si="227"/>
        <v>0</v>
      </c>
      <c r="IO33" s="349">
        <v>0</v>
      </c>
      <c r="IP33" s="349">
        <f t="shared" ca="1" si="228"/>
        <v>0</v>
      </c>
      <c r="IQ33" s="349">
        <v>0</v>
      </c>
      <c r="IR33" s="349">
        <v>0</v>
      </c>
      <c r="IS33" s="349">
        <v>0</v>
      </c>
      <c r="IT33" s="349">
        <f t="shared" ca="1" si="229"/>
        <v>0</v>
      </c>
      <c r="IU33" s="349">
        <v>0</v>
      </c>
      <c r="IV33" s="349">
        <f t="shared" ca="1" si="230"/>
        <v>0</v>
      </c>
      <c r="IW33" s="349">
        <v>0</v>
      </c>
      <c r="IX33" s="349">
        <f t="shared" ca="1" si="231"/>
        <v>0</v>
      </c>
      <c r="IY33" s="349">
        <v>0</v>
      </c>
      <c r="IZ33" s="349">
        <f t="shared" ca="1" si="232"/>
        <v>0</v>
      </c>
      <c r="JA33" s="349">
        <v>0</v>
      </c>
      <c r="JB33" s="349">
        <f t="shared" ca="1" si="233"/>
        <v>0</v>
      </c>
      <c r="JC33" s="349">
        <v>0</v>
      </c>
      <c r="JD33" s="349">
        <f t="shared" ca="1" si="234"/>
        <v>0</v>
      </c>
      <c r="JE33" s="349">
        <v>0</v>
      </c>
      <c r="JF33" s="349">
        <f t="shared" ca="1" si="235"/>
        <v>0</v>
      </c>
      <c r="JG33" s="349">
        <v>0</v>
      </c>
      <c r="JH33" s="349">
        <f t="shared" ca="1" si="236"/>
        <v>0</v>
      </c>
      <c r="JI33" s="349">
        <v>0</v>
      </c>
      <c r="JJ33" s="349">
        <f t="shared" ca="1" si="237"/>
        <v>0</v>
      </c>
      <c r="JK33" s="349">
        <v>0</v>
      </c>
      <c r="JL33" s="349">
        <f t="shared" ca="1" si="237"/>
        <v>0</v>
      </c>
      <c r="JM33" s="349">
        <v>0</v>
      </c>
      <c r="JN33" s="349">
        <f t="shared" ca="1" si="237"/>
        <v>0</v>
      </c>
      <c r="JO33" s="349">
        <v>0</v>
      </c>
      <c r="JP33" s="349">
        <f t="shared" ca="1" si="237"/>
        <v>0</v>
      </c>
      <c r="JQ33" s="349"/>
      <c r="JR33" s="349">
        <f t="shared" ca="1" si="237"/>
        <v>0</v>
      </c>
      <c r="JS33" s="349">
        <v>0</v>
      </c>
      <c r="JT33" s="349">
        <f t="shared" ca="1" si="237"/>
        <v>0</v>
      </c>
      <c r="JU33" s="340">
        <f t="shared" ca="1" si="149"/>
        <v>0</v>
      </c>
      <c r="JV33" s="349">
        <v>0</v>
      </c>
      <c r="JW33" s="349">
        <f t="shared" ca="1" si="238"/>
        <v>0</v>
      </c>
      <c r="JX33" s="349">
        <v>0</v>
      </c>
      <c r="JY33" s="349">
        <f t="shared" ca="1" si="239"/>
        <v>0</v>
      </c>
      <c r="JZ33" s="349">
        <v>0</v>
      </c>
      <c r="KA33" s="349">
        <f t="shared" ca="1" si="240"/>
        <v>0</v>
      </c>
      <c r="KB33" s="349">
        <v>0</v>
      </c>
      <c r="KC33" s="349">
        <f t="shared" ca="1" si="241"/>
        <v>0</v>
      </c>
      <c r="KD33" s="349">
        <v>0</v>
      </c>
      <c r="KE33" s="349">
        <f t="shared" ca="1" si="242"/>
        <v>0</v>
      </c>
      <c r="KF33" s="349">
        <v>0</v>
      </c>
      <c r="KG33" s="349">
        <f t="shared" ca="1" si="242"/>
        <v>0</v>
      </c>
      <c r="KH33" s="349">
        <v>0</v>
      </c>
      <c r="KI33" s="349">
        <f t="shared" ca="1" si="242"/>
        <v>0</v>
      </c>
      <c r="KJ33" s="349">
        <v>0</v>
      </c>
      <c r="KK33" s="349">
        <f t="shared" ca="1" si="243"/>
        <v>0</v>
      </c>
      <c r="KL33" s="349">
        <f t="shared" ca="1" si="150"/>
        <v>0</v>
      </c>
      <c r="KM33" s="349">
        <v>0</v>
      </c>
      <c r="KN33" s="349">
        <f t="shared" ca="1" si="244"/>
        <v>0</v>
      </c>
      <c r="KO33" s="349">
        <v>0</v>
      </c>
      <c r="KP33" s="349">
        <f t="shared" ca="1" si="245"/>
        <v>0</v>
      </c>
      <c r="KQ33" s="349">
        <v>0</v>
      </c>
      <c r="KR33" s="349">
        <f t="shared" ca="1" si="246"/>
        <v>0</v>
      </c>
      <c r="KS33" s="349">
        <v>0</v>
      </c>
      <c r="KT33" s="349">
        <f t="shared" ca="1" si="247"/>
        <v>0</v>
      </c>
      <c r="KU33" s="349">
        <v>0</v>
      </c>
      <c r="KV33" s="349">
        <f t="shared" ca="1" si="248"/>
        <v>0</v>
      </c>
      <c r="KW33" s="349">
        <v>0</v>
      </c>
      <c r="KX33" s="349">
        <f t="shared" ca="1" si="249"/>
        <v>0</v>
      </c>
      <c r="KY33" s="349">
        <v>0</v>
      </c>
      <c r="KZ33" s="349">
        <f t="shared" ca="1" si="250"/>
        <v>0</v>
      </c>
      <c r="LA33" s="349">
        <v>0</v>
      </c>
      <c r="LB33" s="349">
        <f t="shared" ca="1" si="251"/>
        <v>0</v>
      </c>
      <c r="LC33" s="349">
        <f t="shared" ca="1" si="151"/>
        <v>0</v>
      </c>
      <c r="LD33" s="349"/>
      <c r="LE33" s="349">
        <f t="shared" ca="1" si="24"/>
        <v>113394807</v>
      </c>
      <c r="LF33" s="349">
        <f t="shared" si="129"/>
        <v>806</v>
      </c>
      <c r="LG33" s="349">
        <f t="shared" ca="1" si="130"/>
        <v>643188</v>
      </c>
      <c r="LH33" s="349">
        <f t="shared" si="131"/>
        <v>56</v>
      </c>
      <c r="LI33" s="349">
        <f t="shared" ca="1" si="132"/>
        <v>1201536</v>
      </c>
      <c r="LJ33" s="349">
        <f t="shared" si="133"/>
        <v>0</v>
      </c>
      <c r="LK33" s="349">
        <f t="shared" ca="1" si="134"/>
        <v>0</v>
      </c>
      <c r="LL33" s="349">
        <f t="shared" ca="1" si="152"/>
        <v>1844724</v>
      </c>
      <c r="LM33" s="349">
        <f t="shared" si="135"/>
        <v>56</v>
      </c>
      <c r="LN33" s="349">
        <f t="shared" ca="1" si="136"/>
        <v>57680</v>
      </c>
      <c r="LO33" s="349">
        <f t="shared" si="137"/>
        <v>806</v>
      </c>
      <c r="LP33" s="349">
        <f t="shared" ca="1" si="138"/>
        <v>59644</v>
      </c>
      <c r="LQ33" s="349">
        <f t="shared" ca="1" si="153"/>
        <v>117324</v>
      </c>
      <c r="LR33" s="349">
        <f t="shared" si="139"/>
        <v>286</v>
      </c>
      <c r="LS33" s="349">
        <f t="shared" ca="1" si="140"/>
        <v>614070.6</v>
      </c>
      <c r="LT33" s="349">
        <f t="shared" si="141"/>
        <v>436</v>
      </c>
      <c r="LU33" s="349">
        <f t="shared" ca="1" si="142"/>
        <v>1293690.48</v>
      </c>
      <c r="LV33" s="349">
        <f t="shared" si="143"/>
        <v>84</v>
      </c>
      <c r="LW33" s="349">
        <f t="shared" ca="1" si="144"/>
        <v>290626.56</v>
      </c>
      <c r="LX33" s="349">
        <v>237</v>
      </c>
      <c r="LY33" s="349">
        <f t="shared" ca="1" si="145"/>
        <v>508862.69999999995</v>
      </c>
      <c r="LZ33" s="349">
        <v>349</v>
      </c>
      <c r="MA33" s="349">
        <f t="shared" ca="1" si="146"/>
        <v>1035545.82</v>
      </c>
      <c r="MB33" s="349">
        <v>35</v>
      </c>
      <c r="MC33" s="349">
        <f t="shared" ca="1" si="147"/>
        <v>121093</v>
      </c>
      <c r="MD33" s="349">
        <f t="shared" ca="1" si="154"/>
        <v>3863889.1599999997</v>
      </c>
      <c r="ME33" s="349"/>
      <c r="MF33" s="353">
        <f t="shared" ca="1" si="155"/>
        <v>119220744.16</v>
      </c>
      <c r="MI33" s="354"/>
    </row>
    <row r="34" spans="1:347">
      <c r="A34" s="339" t="s">
        <v>232</v>
      </c>
      <c r="B34" s="340" t="s">
        <v>233</v>
      </c>
      <c r="C34" s="349">
        <v>10961</v>
      </c>
      <c r="D34" s="349">
        <f t="shared" ca="1" si="156"/>
        <v>366415269</v>
      </c>
      <c r="E34" s="349">
        <v>0</v>
      </c>
      <c r="F34" s="349">
        <f t="shared" ca="1" si="157"/>
        <v>0</v>
      </c>
      <c r="G34" s="349">
        <v>16</v>
      </c>
      <c r="H34" s="349">
        <f t="shared" ca="1" si="158"/>
        <v>17448336</v>
      </c>
      <c r="I34" s="349">
        <v>13250</v>
      </c>
      <c r="J34" s="349">
        <f t="shared" ca="1" si="159"/>
        <v>556129000</v>
      </c>
      <c r="K34" s="349">
        <v>0</v>
      </c>
      <c r="L34" s="349">
        <f t="shared" ca="1" si="159"/>
        <v>0</v>
      </c>
      <c r="M34" s="349">
        <v>15</v>
      </c>
      <c r="N34" s="349">
        <f t="shared" ca="1" si="160"/>
        <v>20530080</v>
      </c>
      <c r="O34" s="349">
        <v>1438</v>
      </c>
      <c r="P34" s="349">
        <f t="shared" ca="1" si="160"/>
        <v>64531688</v>
      </c>
      <c r="Q34" s="349">
        <v>0</v>
      </c>
      <c r="R34" s="349">
        <f t="shared" ca="1" si="160"/>
        <v>0</v>
      </c>
      <c r="S34" s="349">
        <v>0</v>
      </c>
      <c r="T34" s="349">
        <f t="shared" ca="1" si="161"/>
        <v>0</v>
      </c>
      <c r="U34" s="349">
        <v>356</v>
      </c>
      <c r="V34" s="349">
        <f t="shared" ca="1" si="161"/>
        <v>4054840</v>
      </c>
      <c r="W34" s="349">
        <v>0</v>
      </c>
      <c r="X34" s="349">
        <f t="shared" ca="1" si="161"/>
        <v>0</v>
      </c>
      <c r="Y34" s="349">
        <v>0</v>
      </c>
      <c r="Z34" s="349">
        <f t="shared" ca="1" si="161"/>
        <v>0</v>
      </c>
      <c r="AA34" s="349">
        <v>0</v>
      </c>
      <c r="AB34" s="349">
        <f t="shared" ca="1" si="161"/>
        <v>0</v>
      </c>
      <c r="AC34" s="349">
        <v>10</v>
      </c>
      <c r="AD34" s="349">
        <f t="shared" ca="1" si="161"/>
        <v>3708680</v>
      </c>
      <c r="AE34" s="349">
        <v>0</v>
      </c>
      <c r="AF34" s="349">
        <f t="shared" ca="1" si="162"/>
        <v>0</v>
      </c>
      <c r="AG34" s="349">
        <v>13205</v>
      </c>
      <c r="AH34" s="349">
        <f t="shared" ca="1" si="162"/>
        <v>12544750</v>
      </c>
      <c r="AI34" s="349">
        <v>0</v>
      </c>
      <c r="AJ34" s="349">
        <f t="shared" ca="1" si="162"/>
        <v>0</v>
      </c>
      <c r="AK34" s="349">
        <v>10</v>
      </c>
      <c r="AL34" s="349">
        <f t="shared" ca="1" si="162"/>
        <v>309300</v>
      </c>
      <c r="AM34" s="349">
        <v>14205</v>
      </c>
      <c r="AN34" s="349">
        <f t="shared" ca="1" si="162"/>
        <v>55044375</v>
      </c>
      <c r="AO34" s="349">
        <v>0</v>
      </c>
      <c r="AP34" s="349">
        <f t="shared" ca="1" si="162"/>
        <v>0</v>
      </c>
      <c r="AQ34" s="349">
        <v>8</v>
      </c>
      <c r="AR34" s="349">
        <f t="shared" ca="1" si="162"/>
        <v>1009352</v>
      </c>
      <c r="AS34" s="349">
        <v>1410</v>
      </c>
      <c r="AT34" s="349">
        <f t="shared" ca="1" si="162"/>
        <v>10917630</v>
      </c>
      <c r="AU34" s="349">
        <v>0</v>
      </c>
      <c r="AV34" s="349">
        <f t="shared" ca="1" si="162"/>
        <v>0</v>
      </c>
      <c r="AW34" s="349">
        <v>0</v>
      </c>
      <c r="AX34" s="349">
        <f t="shared" ca="1" si="162"/>
        <v>0</v>
      </c>
      <c r="AY34" s="349">
        <f t="shared" ca="1" si="17"/>
        <v>1112643300</v>
      </c>
      <c r="AZ34" s="349">
        <v>3082</v>
      </c>
      <c r="BA34" s="349">
        <f t="shared" ca="1" si="163"/>
        <v>125212414</v>
      </c>
      <c r="BB34" s="349">
        <v>0</v>
      </c>
      <c r="BC34" s="349">
        <f t="shared" ca="1" si="164"/>
        <v>0</v>
      </c>
      <c r="BD34" s="349">
        <v>0</v>
      </c>
      <c r="BE34" s="349">
        <f t="shared" ca="1" si="165"/>
        <v>0</v>
      </c>
      <c r="BF34" s="349">
        <v>5404</v>
      </c>
      <c r="BG34" s="349">
        <f t="shared" ca="1" si="166"/>
        <v>272631800</v>
      </c>
      <c r="BH34" s="349">
        <v>0</v>
      </c>
      <c r="BI34" s="349">
        <f t="shared" ca="1" si="167"/>
        <v>0</v>
      </c>
      <c r="BJ34" s="349">
        <v>3</v>
      </c>
      <c r="BK34" s="349">
        <f t="shared" ca="1" si="168"/>
        <v>4935168</v>
      </c>
      <c r="BL34" s="349">
        <v>2110</v>
      </c>
      <c r="BM34" s="349">
        <f t="shared" ca="1" si="169"/>
        <v>113496900</v>
      </c>
      <c r="BN34" s="349">
        <v>0</v>
      </c>
      <c r="BO34" s="349">
        <f t="shared" ca="1" si="170"/>
        <v>0</v>
      </c>
      <c r="BP34" s="349">
        <v>2</v>
      </c>
      <c r="BQ34" s="349">
        <f t="shared" ca="1" si="171"/>
        <v>3507626</v>
      </c>
      <c r="BR34" s="349">
        <v>285</v>
      </c>
      <c r="BS34" s="349">
        <f t="shared" ca="1" si="172"/>
        <v>3732930</v>
      </c>
      <c r="BT34" s="349">
        <v>0</v>
      </c>
      <c r="BU34" s="349">
        <v>0</v>
      </c>
      <c r="BV34" s="349">
        <v>0</v>
      </c>
      <c r="BW34" s="349">
        <f t="shared" ca="1" si="173"/>
        <v>0</v>
      </c>
      <c r="BX34" s="349">
        <v>0</v>
      </c>
      <c r="BY34" s="349">
        <f t="shared" ca="1" si="174"/>
        <v>0</v>
      </c>
      <c r="BZ34" s="349">
        <v>0</v>
      </c>
      <c r="CA34" s="349">
        <f t="shared" ca="1" si="175"/>
        <v>0</v>
      </c>
      <c r="CB34" s="349">
        <v>0</v>
      </c>
      <c r="CC34" s="349">
        <f t="shared" ca="1" si="176"/>
        <v>0</v>
      </c>
      <c r="CD34" s="349">
        <v>0</v>
      </c>
      <c r="CE34" s="349">
        <v>0</v>
      </c>
      <c r="CF34" s="349">
        <v>0</v>
      </c>
      <c r="CG34" s="349">
        <v>0</v>
      </c>
      <c r="CH34" s="349">
        <v>3231</v>
      </c>
      <c r="CI34" s="349">
        <f t="shared" ca="1" si="177"/>
        <v>3528252</v>
      </c>
      <c r="CJ34" s="349">
        <v>0</v>
      </c>
      <c r="CK34" s="349">
        <v>0</v>
      </c>
      <c r="CL34" s="349">
        <v>0</v>
      </c>
      <c r="CM34" s="349">
        <f t="shared" ca="1" si="178"/>
        <v>0</v>
      </c>
      <c r="CN34" s="349">
        <v>4418</v>
      </c>
      <c r="CO34" s="349">
        <f t="shared" ca="1" si="179"/>
        <v>19686608</v>
      </c>
      <c r="CP34" s="349">
        <v>0</v>
      </c>
      <c r="CQ34" s="349">
        <f t="shared" ca="1" si="180"/>
        <v>0</v>
      </c>
      <c r="CR34" s="349">
        <v>4</v>
      </c>
      <c r="CS34" s="349">
        <f t="shared" ca="1" si="181"/>
        <v>580380</v>
      </c>
      <c r="CT34" s="349">
        <v>1600</v>
      </c>
      <c r="CU34" s="349">
        <f t="shared" ca="1" si="182"/>
        <v>14246400</v>
      </c>
      <c r="CV34" s="349">
        <v>0</v>
      </c>
      <c r="CW34" s="349">
        <f t="shared" ca="1" si="183"/>
        <v>0</v>
      </c>
      <c r="CX34" s="349">
        <v>0</v>
      </c>
      <c r="CY34" s="349">
        <f t="shared" ca="1" si="184"/>
        <v>0</v>
      </c>
      <c r="CZ34" s="349">
        <f t="shared" ca="1" si="29"/>
        <v>561558478</v>
      </c>
      <c r="DA34" s="350">
        <v>0</v>
      </c>
      <c r="DB34" s="349">
        <f t="shared" ca="1" si="184"/>
        <v>0</v>
      </c>
      <c r="DC34" s="351">
        <v>0</v>
      </c>
      <c r="DD34" s="351">
        <v>0</v>
      </c>
      <c r="DE34" s="350">
        <v>0</v>
      </c>
      <c r="DF34" s="351">
        <v>0</v>
      </c>
      <c r="DG34" s="350">
        <v>0</v>
      </c>
      <c r="DH34" s="349">
        <f t="shared" ca="1" si="185"/>
        <v>0</v>
      </c>
      <c r="DI34" s="351">
        <v>0</v>
      </c>
      <c r="DJ34" s="349">
        <f t="shared" ca="1" si="186"/>
        <v>0</v>
      </c>
      <c r="DK34" s="350">
        <v>0</v>
      </c>
      <c r="DL34" s="351">
        <v>0</v>
      </c>
      <c r="DM34" s="350">
        <v>0</v>
      </c>
      <c r="DN34" s="351">
        <v>0</v>
      </c>
      <c r="DO34" s="351">
        <v>0</v>
      </c>
      <c r="DP34" s="351">
        <v>0</v>
      </c>
      <c r="DQ34" s="350">
        <v>0</v>
      </c>
      <c r="DR34" s="352">
        <v>0</v>
      </c>
      <c r="DS34" s="350">
        <v>0</v>
      </c>
      <c r="DT34" s="349">
        <f t="shared" ca="1" si="187"/>
        <v>0</v>
      </c>
      <c r="DU34" s="351">
        <v>0</v>
      </c>
      <c r="DV34" s="351">
        <v>0</v>
      </c>
      <c r="DW34" s="350">
        <v>0</v>
      </c>
      <c r="DX34" s="351">
        <v>0</v>
      </c>
      <c r="DY34" s="350">
        <v>0</v>
      </c>
      <c r="DZ34" s="349">
        <f t="shared" ca="1" si="188"/>
        <v>0</v>
      </c>
      <c r="EA34" s="351">
        <v>0</v>
      </c>
      <c r="EB34" s="351">
        <v>0</v>
      </c>
      <c r="EC34" s="350">
        <v>0</v>
      </c>
      <c r="ED34" s="349">
        <f t="shared" ca="1" si="189"/>
        <v>0</v>
      </c>
      <c r="EE34" s="349">
        <f t="shared" ca="1" si="30"/>
        <v>0</v>
      </c>
      <c r="EF34" s="349">
        <v>12</v>
      </c>
      <c r="EG34" s="349">
        <f t="shared" ca="1" si="190"/>
        <v>1359096</v>
      </c>
      <c r="EH34" s="349">
        <v>0</v>
      </c>
      <c r="EI34" s="349">
        <v>0</v>
      </c>
      <c r="EJ34" s="349">
        <v>0</v>
      </c>
      <c r="EK34" s="349">
        <v>0</v>
      </c>
      <c r="EL34" s="349">
        <v>15</v>
      </c>
      <c r="EM34" s="349">
        <f t="shared" ca="1" si="191"/>
        <v>2179365</v>
      </c>
      <c r="EN34" s="349">
        <v>0</v>
      </c>
      <c r="EO34" s="349">
        <v>0</v>
      </c>
      <c r="EP34" s="349">
        <v>0</v>
      </c>
      <c r="EQ34" s="349">
        <v>0</v>
      </c>
      <c r="ER34" s="349">
        <v>0</v>
      </c>
      <c r="ES34" s="349">
        <v>0</v>
      </c>
      <c r="ET34" s="349">
        <v>0</v>
      </c>
      <c r="EU34" s="349">
        <v>0</v>
      </c>
      <c r="EV34" s="349">
        <v>0</v>
      </c>
      <c r="EW34" s="349">
        <v>0</v>
      </c>
      <c r="EX34" s="349">
        <v>0</v>
      </c>
      <c r="EY34" s="349">
        <f t="shared" ca="1" si="192"/>
        <v>0</v>
      </c>
      <c r="EZ34" s="349">
        <v>0</v>
      </c>
      <c r="FA34" s="349">
        <v>0</v>
      </c>
      <c r="FB34" s="349">
        <v>0</v>
      </c>
      <c r="FC34" s="349">
        <v>0</v>
      </c>
      <c r="FD34" s="349"/>
      <c r="FE34" s="349">
        <f t="shared" ca="1" si="193"/>
        <v>0</v>
      </c>
      <c r="FF34" s="349"/>
      <c r="FG34" s="349">
        <f t="shared" ca="1" si="194"/>
        <v>0</v>
      </c>
      <c r="FH34" s="349"/>
      <c r="FI34" s="349">
        <f t="shared" ca="1" si="195"/>
        <v>0</v>
      </c>
      <c r="FJ34" s="349">
        <f t="shared" ca="1" si="31"/>
        <v>3538461</v>
      </c>
      <c r="FK34" s="349">
        <v>482</v>
      </c>
      <c r="FL34" s="349">
        <f t="shared" ca="1" si="196"/>
        <v>40282186</v>
      </c>
      <c r="FM34" s="349">
        <v>0</v>
      </c>
      <c r="FN34" s="349">
        <f t="shared" ca="1" si="197"/>
        <v>0</v>
      </c>
      <c r="FO34" s="349">
        <v>0</v>
      </c>
      <c r="FP34" s="349">
        <f t="shared" ca="1" si="198"/>
        <v>0</v>
      </c>
      <c r="FQ34" s="349">
        <v>216</v>
      </c>
      <c r="FR34" s="349">
        <f t="shared" ca="1" si="199"/>
        <v>22664664</v>
      </c>
      <c r="FS34" s="349">
        <v>0</v>
      </c>
      <c r="FT34" s="349">
        <f t="shared" ca="1" si="200"/>
        <v>0</v>
      </c>
      <c r="FU34" s="349">
        <v>0</v>
      </c>
      <c r="FV34" s="349">
        <f t="shared" ca="1" si="201"/>
        <v>0</v>
      </c>
      <c r="FW34" s="349">
        <v>0</v>
      </c>
      <c r="FX34" s="349">
        <f t="shared" ca="1" si="202"/>
        <v>0</v>
      </c>
      <c r="FY34" s="349">
        <v>0</v>
      </c>
      <c r="FZ34" s="349">
        <v>0</v>
      </c>
      <c r="GA34" s="349">
        <v>0</v>
      </c>
      <c r="GB34" s="349">
        <f t="shared" ca="1" si="203"/>
        <v>0</v>
      </c>
      <c r="GC34" s="349">
        <v>448</v>
      </c>
      <c r="GD34" s="349">
        <f t="shared" ca="1" si="204"/>
        <v>12756800</v>
      </c>
      <c r="GE34" s="349">
        <v>0</v>
      </c>
      <c r="GF34" s="349">
        <v>0</v>
      </c>
      <c r="GG34" s="349"/>
      <c r="GH34" s="349">
        <f t="shared" ca="1" si="205"/>
        <v>0</v>
      </c>
      <c r="GI34" s="349">
        <v>183</v>
      </c>
      <c r="GJ34" s="349">
        <f t="shared" ca="1" si="206"/>
        <v>5210925</v>
      </c>
      <c r="GK34" s="349">
        <v>0</v>
      </c>
      <c r="GL34" s="349">
        <v>0</v>
      </c>
      <c r="GM34" s="349">
        <v>0</v>
      </c>
      <c r="GN34" s="349">
        <f t="shared" ca="1" si="207"/>
        <v>0</v>
      </c>
      <c r="GO34" s="349">
        <f t="shared" ca="1" si="18"/>
        <v>80914575</v>
      </c>
      <c r="GP34" s="349">
        <f t="shared" ca="1" si="19"/>
        <v>84453036</v>
      </c>
      <c r="GQ34" s="349">
        <v>19</v>
      </c>
      <c r="GR34" s="349">
        <f t="shared" ca="1" si="208"/>
        <v>16575923</v>
      </c>
      <c r="GS34" s="349">
        <v>25</v>
      </c>
      <c r="GT34" s="349">
        <f t="shared" ca="1" si="209"/>
        <v>27373450</v>
      </c>
      <c r="GU34" s="349">
        <v>4</v>
      </c>
      <c r="GV34" s="349">
        <f t="shared" ca="1" si="210"/>
        <v>4682380</v>
      </c>
      <c r="GW34" s="349">
        <f t="shared" ca="1" si="20"/>
        <v>48631753</v>
      </c>
      <c r="GX34" s="350">
        <v>10</v>
      </c>
      <c r="GY34" s="349">
        <f t="shared" ca="1" si="211"/>
        <v>639840</v>
      </c>
      <c r="GZ34" s="349">
        <v>0</v>
      </c>
      <c r="HA34" s="349">
        <f t="shared" ca="1" si="212"/>
        <v>0</v>
      </c>
      <c r="HB34" s="349">
        <v>0</v>
      </c>
      <c r="HC34" s="349">
        <f t="shared" ca="1" si="213"/>
        <v>0</v>
      </c>
      <c r="HD34" s="349">
        <v>17</v>
      </c>
      <c r="HE34" s="349">
        <f t="shared" ca="1" si="214"/>
        <v>1010038</v>
      </c>
      <c r="HF34" s="349">
        <v>0</v>
      </c>
      <c r="HG34" s="349">
        <f t="shared" ca="1" si="215"/>
        <v>0</v>
      </c>
      <c r="HH34" s="349">
        <v>0</v>
      </c>
      <c r="HI34" s="349">
        <f t="shared" ca="1" si="216"/>
        <v>0</v>
      </c>
      <c r="HJ34" s="349">
        <v>5</v>
      </c>
      <c r="HK34" s="349">
        <f t="shared" ca="1" si="217"/>
        <v>365625</v>
      </c>
      <c r="HL34" s="349">
        <v>0</v>
      </c>
      <c r="HM34" s="349">
        <f t="shared" ca="1" si="218"/>
        <v>0</v>
      </c>
      <c r="HN34" s="349">
        <v>0</v>
      </c>
      <c r="HO34" s="349">
        <f t="shared" ca="1" si="219"/>
        <v>0</v>
      </c>
      <c r="HP34" s="349">
        <f t="shared" ca="1" si="32"/>
        <v>2015503</v>
      </c>
      <c r="HQ34" s="349">
        <v>50</v>
      </c>
      <c r="HR34" s="349">
        <f t="shared" ca="1" si="220"/>
        <v>78300</v>
      </c>
      <c r="HS34" s="349">
        <v>0</v>
      </c>
      <c r="HT34" s="349">
        <v>0</v>
      </c>
      <c r="HU34" s="349">
        <v>0</v>
      </c>
      <c r="HV34" s="349">
        <f t="shared" ca="1" si="221"/>
        <v>0</v>
      </c>
      <c r="HW34" s="349">
        <v>62</v>
      </c>
      <c r="HX34" s="349">
        <f t="shared" ca="1" si="222"/>
        <v>150040</v>
      </c>
      <c r="HY34" s="349">
        <v>0</v>
      </c>
      <c r="HZ34" s="349">
        <v>0</v>
      </c>
      <c r="IA34" s="349">
        <v>1</v>
      </c>
      <c r="IB34" s="349">
        <f t="shared" ca="1" si="223"/>
        <v>3025</v>
      </c>
      <c r="IC34" s="349">
        <v>25</v>
      </c>
      <c r="ID34" s="349">
        <f t="shared" ca="1" si="224"/>
        <v>74750</v>
      </c>
      <c r="IE34" s="349">
        <v>0</v>
      </c>
      <c r="IF34" s="349">
        <v>0</v>
      </c>
      <c r="IG34" s="349"/>
      <c r="IH34" s="349">
        <f t="shared" ca="1" si="225"/>
        <v>0</v>
      </c>
      <c r="II34" s="349">
        <f t="shared" ca="1" si="21"/>
        <v>306115</v>
      </c>
      <c r="IJ34" s="349">
        <f t="shared" ca="1" si="22"/>
        <v>1809608185</v>
      </c>
      <c r="IK34" s="349">
        <v>51</v>
      </c>
      <c r="IL34" s="349">
        <f t="shared" ca="1" si="226"/>
        <v>2140572</v>
      </c>
      <c r="IM34" s="349">
        <v>0</v>
      </c>
      <c r="IN34" s="349">
        <f t="shared" ca="1" si="227"/>
        <v>0</v>
      </c>
      <c r="IO34" s="349">
        <v>130</v>
      </c>
      <c r="IP34" s="349">
        <f t="shared" ca="1" si="228"/>
        <v>5833880</v>
      </c>
      <c r="IQ34" s="349">
        <v>0</v>
      </c>
      <c r="IR34" s="349">
        <v>0</v>
      </c>
      <c r="IS34" s="349">
        <v>0</v>
      </c>
      <c r="IT34" s="349">
        <f t="shared" ca="1" si="229"/>
        <v>0</v>
      </c>
      <c r="IU34" s="349">
        <v>50</v>
      </c>
      <c r="IV34" s="349">
        <f t="shared" ca="1" si="230"/>
        <v>193750</v>
      </c>
      <c r="IW34" s="349">
        <v>80</v>
      </c>
      <c r="IX34" s="349">
        <f t="shared" ca="1" si="231"/>
        <v>619440</v>
      </c>
      <c r="IY34" s="349">
        <v>50</v>
      </c>
      <c r="IZ34" s="349">
        <f t="shared" ca="1" si="232"/>
        <v>1329750</v>
      </c>
      <c r="JA34" s="349">
        <v>0</v>
      </c>
      <c r="JB34" s="349">
        <f t="shared" ca="1" si="233"/>
        <v>0</v>
      </c>
      <c r="JC34" s="349">
        <v>0</v>
      </c>
      <c r="JD34" s="349">
        <f t="shared" ca="1" si="234"/>
        <v>0</v>
      </c>
      <c r="JE34" s="349">
        <v>157</v>
      </c>
      <c r="JF34" s="349">
        <f t="shared" ca="1" si="235"/>
        <v>3880412</v>
      </c>
      <c r="JG34" s="349">
        <v>0</v>
      </c>
      <c r="JH34" s="349">
        <f t="shared" ca="1" si="236"/>
        <v>0</v>
      </c>
      <c r="JI34" s="349">
        <v>0</v>
      </c>
      <c r="JJ34" s="349">
        <f t="shared" ca="1" si="237"/>
        <v>0</v>
      </c>
      <c r="JK34" s="349">
        <v>0</v>
      </c>
      <c r="JL34" s="349">
        <f t="shared" ca="1" si="237"/>
        <v>0</v>
      </c>
      <c r="JM34" s="349">
        <v>0</v>
      </c>
      <c r="JN34" s="349">
        <f t="shared" ca="1" si="237"/>
        <v>0</v>
      </c>
      <c r="JO34" s="349">
        <v>0</v>
      </c>
      <c r="JP34" s="349">
        <f t="shared" ca="1" si="237"/>
        <v>0</v>
      </c>
      <c r="JQ34" s="349">
        <v>0</v>
      </c>
      <c r="JR34" s="349">
        <f t="shared" ca="1" si="237"/>
        <v>0</v>
      </c>
      <c r="JS34" s="349">
        <v>0</v>
      </c>
      <c r="JT34" s="349">
        <f t="shared" ca="1" si="237"/>
        <v>0</v>
      </c>
      <c r="JU34" s="340">
        <f t="shared" ca="1" si="149"/>
        <v>13997804</v>
      </c>
      <c r="JV34" s="349">
        <v>0</v>
      </c>
      <c r="JW34" s="349">
        <f t="shared" ca="1" si="238"/>
        <v>0</v>
      </c>
      <c r="JX34" s="349">
        <v>0</v>
      </c>
      <c r="JY34" s="349">
        <f t="shared" ca="1" si="239"/>
        <v>0</v>
      </c>
      <c r="JZ34" s="349">
        <v>20</v>
      </c>
      <c r="KA34" s="349">
        <f t="shared" ca="1" si="240"/>
        <v>662460</v>
      </c>
      <c r="KB34" s="349">
        <v>0</v>
      </c>
      <c r="KC34" s="349">
        <f t="shared" ca="1" si="241"/>
        <v>0</v>
      </c>
      <c r="KD34" s="349">
        <v>0</v>
      </c>
      <c r="KE34" s="349">
        <f t="shared" ca="1" si="242"/>
        <v>0</v>
      </c>
      <c r="KF34" s="349">
        <v>115</v>
      </c>
      <c r="KG34" s="349">
        <f t="shared" ca="1" si="242"/>
        <v>4151730</v>
      </c>
      <c r="KH34" s="349">
        <v>0</v>
      </c>
      <c r="KI34" s="349">
        <f t="shared" ca="1" si="242"/>
        <v>0</v>
      </c>
      <c r="KJ34" s="349">
        <v>0</v>
      </c>
      <c r="KK34" s="349">
        <f t="shared" ca="1" si="243"/>
        <v>0</v>
      </c>
      <c r="KL34" s="349">
        <f t="shared" ca="1" si="150"/>
        <v>4814190</v>
      </c>
      <c r="KM34" s="349">
        <v>25</v>
      </c>
      <c r="KN34" s="349">
        <f t="shared" ca="1" si="244"/>
        <v>835725</v>
      </c>
      <c r="KO34" s="349">
        <v>33</v>
      </c>
      <c r="KP34" s="349">
        <f t="shared" ca="1" si="245"/>
        <v>1385076</v>
      </c>
      <c r="KQ34" s="349">
        <v>26</v>
      </c>
      <c r="KR34" s="349">
        <f t="shared" ca="1" si="246"/>
        <v>1166776</v>
      </c>
      <c r="KS34" s="349">
        <v>0</v>
      </c>
      <c r="KT34" s="349">
        <f t="shared" ca="1" si="247"/>
        <v>0</v>
      </c>
      <c r="KU34" s="349">
        <v>0</v>
      </c>
      <c r="KV34" s="349">
        <f t="shared" ca="1" si="248"/>
        <v>0</v>
      </c>
      <c r="KW34" s="349">
        <v>73</v>
      </c>
      <c r="KX34" s="349">
        <f t="shared" ca="1" si="249"/>
        <v>2965771</v>
      </c>
      <c r="KY34" s="349">
        <v>114</v>
      </c>
      <c r="KZ34" s="349">
        <f t="shared" ca="1" si="250"/>
        <v>5751300</v>
      </c>
      <c r="LA34" s="349">
        <v>45</v>
      </c>
      <c r="LB34" s="349">
        <f t="shared" ca="1" si="251"/>
        <v>2420550</v>
      </c>
      <c r="LC34" s="349">
        <f t="shared" ca="1" si="151"/>
        <v>14525198</v>
      </c>
      <c r="LD34" s="349"/>
      <c r="LE34" s="349">
        <f t="shared" ca="1" si="24"/>
        <v>1842945377</v>
      </c>
      <c r="LF34" s="349">
        <f t="shared" si="129"/>
        <v>37844</v>
      </c>
      <c r="LG34" s="349">
        <f t="shared" ca="1" si="130"/>
        <v>30199512</v>
      </c>
      <c r="LH34" s="349">
        <f t="shared" si="131"/>
        <v>84</v>
      </c>
      <c r="LI34" s="349">
        <f t="shared" ca="1" si="132"/>
        <v>1802304</v>
      </c>
      <c r="LJ34" s="349">
        <f t="shared" si="133"/>
        <v>135</v>
      </c>
      <c r="LK34" s="349">
        <f t="shared" ca="1" si="134"/>
        <v>60885</v>
      </c>
      <c r="LL34" s="349">
        <f t="shared" ca="1" si="152"/>
        <v>32062701</v>
      </c>
      <c r="LM34" s="349">
        <f t="shared" si="135"/>
        <v>84</v>
      </c>
      <c r="LN34" s="349">
        <f t="shared" ca="1" si="136"/>
        <v>86520</v>
      </c>
      <c r="LO34" s="349">
        <f t="shared" si="137"/>
        <v>37979</v>
      </c>
      <c r="LP34" s="349">
        <f t="shared" ca="1" si="138"/>
        <v>2810446</v>
      </c>
      <c r="LQ34" s="349">
        <f t="shared" ca="1" si="153"/>
        <v>2896966</v>
      </c>
      <c r="LR34" s="349">
        <f t="shared" si="139"/>
        <v>14695</v>
      </c>
      <c r="LS34" s="349">
        <f t="shared" ca="1" si="140"/>
        <v>31551634.5</v>
      </c>
      <c r="LT34" s="349">
        <f t="shared" si="141"/>
        <v>19233</v>
      </c>
      <c r="LU34" s="349">
        <f t="shared" ca="1" si="142"/>
        <v>57067772.939999998</v>
      </c>
      <c r="LV34" s="349">
        <f t="shared" si="143"/>
        <v>4051</v>
      </c>
      <c r="LW34" s="349">
        <f t="shared" ca="1" si="144"/>
        <v>14015811.84</v>
      </c>
      <c r="LX34" s="349">
        <v>562</v>
      </c>
      <c r="LY34" s="349">
        <f t="shared" ca="1" si="145"/>
        <v>1206670.2</v>
      </c>
      <c r="LZ34" s="349">
        <v>709</v>
      </c>
      <c r="MA34" s="349">
        <f t="shared" ca="1" si="146"/>
        <v>2103730.62</v>
      </c>
      <c r="MB34" s="349">
        <v>76</v>
      </c>
      <c r="MC34" s="349">
        <f t="shared" ca="1" si="147"/>
        <v>262944.8</v>
      </c>
      <c r="MD34" s="349">
        <f t="shared" ca="1" si="154"/>
        <v>106208564.90000001</v>
      </c>
      <c r="ME34" s="349"/>
      <c r="MF34" s="353">
        <f t="shared" ca="1" si="155"/>
        <v>1984113608.9000001</v>
      </c>
      <c r="MI34" s="354"/>
    </row>
    <row r="35" spans="1:347">
      <c r="A35" s="339" t="s">
        <v>235</v>
      </c>
      <c r="B35" s="340" t="s">
        <v>236</v>
      </c>
      <c r="C35" s="349">
        <v>6353</v>
      </c>
      <c r="D35" s="349">
        <f ca="1">OFFSET(D35,0,-1) * OFFSET(D35,10 - ROW(D35),0)</f>
        <v>274837133</v>
      </c>
      <c r="E35" s="349">
        <v>0</v>
      </c>
      <c r="F35" s="349">
        <f ca="1">OFFSET(F35,0,-1) * OFFSET(F35,10 - ROW(F35),0)</f>
        <v>0</v>
      </c>
      <c r="G35" s="349">
        <v>8</v>
      </c>
      <c r="H35" s="349">
        <f ca="1">OFFSET(H35,0,-1) * OFFSET(H35,10 - ROW(H35),0)</f>
        <v>11290104</v>
      </c>
      <c r="I35" s="349">
        <v>5381</v>
      </c>
      <c r="J35" s="349">
        <f ca="1">OFFSET(J35,0,-1) * OFFSET(J35,10 - ROW(J35),0)</f>
        <v>292274396</v>
      </c>
      <c r="K35" s="349">
        <v>0</v>
      </c>
      <c r="L35" s="349">
        <f ca="1">OFFSET(L35,0,-1) * OFFSET(L35,10 - ROW(L35),0)</f>
        <v>0</v>
      </c>
      <c r="M35" s="349">
        <v>9</v>
      </c>
      <c r="N35" s="349">
        <f ca="1">OFFSET(N35,0,-1) * OFFSET(N35,10 - ROW(N35),0)</f>
        <v>15941007</v>
      </c>
      <c r="O35" s="349">
        <v>0</v>
      </c>
      <c r="P35" s="349">
        <f ca="1">OFFSET(P35,0,-1) * OFFSET(P35,10 - ROW(P35),0)</f>
        <v>0</v>
      </c>
      <c r="Q35" s="349">
        <v>0</v>
      </c>
      <c r="R35" s="349">
        <f ca="1">OFFSET(R35,0,-1) * OFFSET(R35,10 - ROW(R35),0)</f>
        <v>0</v>
      </c>
      <c r="S35" s="349">
        <v>3</v>
      </c>
      <c r="T35" s="349">
        <f ca="1">OFFSET(T35,0,-1) * OFFSET(T35,10 - ROW(T35),0)</f>
        <v>5680827</v>
      </c>
      <c r="U35" s="349">
        <v>1232</v>
      </c>
      <c r="V35" s="349">
        <f ca="1">OFFSET(V35,0,-1) * OFFSET(V35,10 - ROW(V35),0)</f>
        <v>18159680</v>
      </c>
      <c r="W35" s="349">
        <v>0</v>
      </c>
      <c r="X35" s="349">
        <f ca="1">OFFSET(X35,0,-1) * OFFSET(X35,10 - ROW(X35),0)</f>
        <v>0</v>
      </c>
      <c r="Y35" s="349">
        <v>0</v>
      </c>
      <c r="Z35" s="349">
        <f ca="1">OFFSET(Z35,0,-1) * OFFSET(Z35,10 - ROW(Z35),0)</f>
        <v>0</v>
      </c>
      <c r="AA35" s="349">
        <v>0</v>
      </c>
      <c r="AB35" s="349">
        <f ca="1">OFFSET(AB35,0,-1) * OFFSET(AB35,10 - ROW(AB35),0)</f>
        <v>0</v>
      </c>
      <c r="AC35" s="349">
        <v>2</v>
      </c>
      <c r="AD35" s="349">
        <f ca="1">OFFSET(AD35,0,-1) * OFFSET(AD35,10 - ROW(AD35),0)</f>
        <v>959894</v>
      </c>
      <c r="AE35" s="349">
        <v>0</v>
      </c>
      <c r="AF35" s="349">
        <f ca="1">OFFSET(AF35,0,-1) * OFFSET(AF35,10 - ROW(AF35),0)</f>
        <v>0</v>
      </c>
      <c r="AG35" s="349">
        <v>6707</v>
      </c>
      <c r="AH35" s="349">
        <f ca="1">OFFSET(AH35,0,-1) * OFFSET(AH35,10 - ROW(AH35),0)</f>
        <v>8242903</v>
      </c>
      <c r="AI35" s="349">
        <v>0</v>
      </c>
      <c r="AJ35" s="349">
        <f ca="1">OFFSET(AJ35,0,-1) * OFFSET(AJ35,10 - ROW(AJ35),0)</f>
        <v>0</v>
      </c>
      <c r="AK35" s="349">
        <v>0</v>
      </c>
      <c r="AL35" s="349">
        <f ca="1">OFFSET(AL35,0,-1) * OFFSET(AL35,10 - ROW(AL35),0)</f>
        <v>0</v>
      </c>
      <c r="AM35" s="349">
        <v>5722</v>
      </c>
      <c r="AN35" s="349">
        <f ca="1">OFFSET(AN35,0,-1) * OFFSET(AN35,10 - ROW(AN35),0)</f>
        <v>28690108</v>
      </c>
      <c r="AO35" s="349">
        <v>0</v>
      </c>
      <c r="AP35" s="349">
        <f ca="1">OFFSET(AP35,0,-1) * OFFSET(AP35,10 - ROW(AP35),0)</f>
        <v>0</v>
      </c>
      <c r="AQ35" s="349">
        <v>0</v>
      </c>
      <c r="AR35" s="349">
        <f ca="1">OFFSET(AR35,0,-1) * OFFSET(AR35,10 - ROW(AR35),0)</f>
        <v>0</v>
      </c>
      <c r="AS35" s="349">
        <v>0</v>
      </c>
      <c r="AT35" s="349">
        <f ca="1">OFFSET(AT35,0,-1) * OFFSET(AT35,10 - ROW(AT35),0)</f>
        <v>0</v>
      </c>
      <c r="AU35" s="349">
        <v>0</v>
      </c>
      <c r="AV35" s="349">
        <f ca="1">OFFSET(AV35,0,-1) * OFFSET(AV35,10 - ROW(AV35),0)</f>
        <v>0</v>
      </c>
      <c r="AW35" s="349">
        <v>0</v>
      </c>
      <c r="AX35" s="349">
        <f ca="1">OFFSET(AX35,0,-1) * OFFSET(AX35,10 - ROW(AX35),0)</f>
        <v>0</v>
      </c>
      <c r="AY35" s="349">
        <f t="shared" ca="1" si="17"/>
        <v>656076052</v>
      </c>
      <c r="AZ35" s="349">
        <v>2697</v>
      </c>
      <c r="BA35" s="349">
        <f ca="1">OFFSET(BA35,0,-1) * OFFSET(BA35,10 - ROW(BA35),0)</f>
        <v>141797472</v>
      </c>
      <c r="BB35" s="349">
        <v>0</v>
      </c>
      <c r="BC35" s="349">
        <f ca="1">OFFSET(BC35,0,-1) * OFFSET(BC35,10 - ROW(BC35),0)</f>
        <v>0</v>
      </c>
      <c r="BD35" s="349">
        <v>0</v>
      </c>
      <c r="BE35" s="349">
        <f ca="1">OFFSET(BE35,0,-1) * OFFSET(BE35,10 - ROW(BE35),0)</f>
        <v>0</v>
      </c>
      <c r="BF35" s="349">
        <v>4340</v>
      </c>
      <c r="BG35" s="349">
        <f ca="1">OFFSET(BG35,0,-1) * OFFSET(BG35,10 - ROW(BG35),0)</f>
        <v>283354260</v>
      </c>
      <c r="BH35" s="349">
        <v>0</v>
      </c>
      <c r="BI35" s="349">
        <f ca="1">OFFSET(BI35,0,-1) * OFFSET(BI35,10 - ROW(BI35),0)</f>
        <v>0</v>
      </c>
      <c r="BJ35" s="349">
        <v>0</v>
      </c>
      <c r="BK35" s="349">
        <f ca="1">OFFSET(BK35,0,-1) * OFFSET(BK35,10 - ROW(BK35),0)</f>
        <v>0</v>
      </c>
      <c r="BL35" s="349">
        <v>2081</v>
      </c>
      <c r="BM35" s="349">
        <f ca="1">OFFSET(BM35,0,-1) * OFFSET(BM35,10 - ROW(BM35),0)</f>
        <v>144860491</v>
      </c>
      <c r="BN35" s="349">
        <v>0</v>
      </c>
      <c r="BO35" s="349">
        <f ca="1">OFFSET(BO35,0,-1) * OFFSET(BO35,10 - ROW(BO35),0)</f>
        <v>0</v>
      </c>
      <c r="BP35" s="349">
        <v>0</v>
      </c>
      <c r="BQ35" s="349">
        <f ca="1">OFFSET(BQ35,0,-1) * OFFSET(BQ35,10 - ROW(BQ35),0)</f>
        <v>0</v>
      </c>
      <c r="BR35" s="349">
        <v>476</v>
      </c>
      <c r="BS35" s="349">
        <f ca="1">OFFSET(BS35,0,-1) * OFFSET(BS35,10 - ROW(BS35),0)</f>
        <v>8068676</v>
      </c>
      <c r="BT35" s="349">
        <v>0</v>
      </c>
      <c r="BU35" s="349">
        <v>0</v>
      </c>
      <c r="BV35" s="349">
        <v>0</v>
      </c>
      <c r="BW35" s="349">
        <f ca="1">OFFSET(BW35,0,-1) * OFFSET(BW35,10 - ROW(BW35),0)</f>
        <v>0</v>
      </c>
      <c r="BX35" s="349">
        <v>0</v>
      </c>
      <c r="BY35" s="349">
        <f ca="1">OFFSET(BY35,0,-1) * OFFSET(BY35,10 - ROW(BY35),0)</f>
        <v>0</v>
      </c>
      <c r="BZ35" s="349">
        <v>0</v>
      </c>
      <c r="CA35" s="349">
        <f ca="1">OFFSET(CA35,0,-1) * OFFSET(CA35,10 - ROW(CA35),0)</f>
        <v>0</v>
      </c>
      <c r="CB35" s="349">
        <v>0</v>
      </c>
      <c r="CC35" s="349">
        <f ca="1">OFFSET(CC35,0,-1) * OFFSET(CC35,10 - ROW(CC35),0)</f>
        <v>0</v>
      </c>
      <c r="CD35" s="349">
        <v>0</v>
      </c>
      <c r="CE35" s="349">
        <v>0</v>
      </c>
      <c r="CF35" s="349">
        <v>0</v>
      </c>
      <c r="CG35" s="349">
        <v>0</v>
      </c>
      <c r="CH35" s="349">
        <v>2715</v>
      </c>
      <c r="CI35" s="349">
        <f ca="1">OFFSET(CI35,0,-1) * OFFSET(CI35,10 - ROW(CI35),0)</f>
        <v>3839010</v>
      </c>
      <c r="CJ35" s="349">
        <v>0</v>
      </c>
      <c r="CK35" s="349">
        <v>0</v>
      </c>
      <c r="CL35" s="349">
        <v>0</v>
      </c>
      <c r="CM35" s="349">
        <f ca="1">OFFSET(CM35,0,-1) * OFFSET(CM35,10 - ROW(CM35),0)</f>
        <v>0</v>
      </c>
      <c r="CN35" s="349">
        <v>4372</v>
      </c>
      <c r="CO35" s="349">
        <f ca="1">OFFSET(CO35,0,-1) * OFFSET(CO35,10 - ROW(CO35),0)</f>
        <v>25213324</v>
      </c>
      <c r="CP35" s="349">
        <v>0</v>
      </c>
      <c r="CQ35" s="349">
        <f ca="1">OFFSET(CQ35,0,-1) * OFFSET(CQ35,10 - ROW(CQ35),0)</f>
        <v>0</v>
      </c>
      <c r="CR35" s="349">
        <v>0</v>
      </c>
      <c r="CS35" s="349">
        <f ca="1">OFFSET(CS35,0,-1) * OFFSET(CS35,10 - ROW(CS35),0)</f>
        <v>0</v>
      </c>
      <c r="CT35" s="349">
        <v>2123</v>
      </c>
      <c r="CU35" s="349">
        <f ca="1">OFFSET(CU35,0,-1) * OFFSET(CU35,10 - ROW(CU35),0)</f>
        <v>24463329</v>
      </c>
      <c r="CV35" s="349">
        <v>0</v>
      </c>
      <c r="CW35" s="349">
        <f ca="1">OFFSET(CW35,0,-1) * OFFSET(CW35,10 - ROW(CW35),0)</f>
        <v>0</v>
      </c>
      <c r="CX35" s="349">
        <v>0</v>
      </c>
      <c r="CY35" s="349">
        <f ca="1">OFFSET(CY35,0,-1) * OFFSET(CY35,10 - ROW(CY35),0)</f>
        <v>0</v>
      </c>
      <c r="CZ35" s="349">
        <f t="shared" ca="1" si="29"/>
        <v>631596562</v>
      </c>
      <c r="DA35" s="350">
        <v>0</v>
      </c>
      <c r="DB35" s="349">
        <f ca="1">OFFSET(DB35,0,-1) * OFFSET(DB35,10 - ROW(DB35),0)</f>
        <v>0</v>
      </c>
      <c r="DC35" s="351">
        <v>0</v>
      </c>
      <c r="DD35" s="351">
        <v>0</v>
      </c>
      <c r="DE35" s="350">
        <v>0</v>
      </c>
      <c r="DF35" s="351">
        <v>0</v>
      </c>
      <c r="DG35" s="350">
        <v>0</v>
      </c>
      <c r="DH35" s="349">
        <f ca="1">OFFSET(DH35,0,-1) * OFFSET(DH35,10 - ROW(DH35),0)</f>
        <v>0</v>
      </c>
      <c r="DI35" s="351">
        <v>0</v>
      </c>
      <c r="DJ35" s="349">
        <f ca="1">OFFSET(DJ35,0,-1) * OFFSET(DJ35,10 - ROW(DJ35),0)</f>
        <v>0</v>
      </c>
      <c r="DK35" s="350">
        <v>0</v>
      </c>
      <c r="DL35" s="351">
        <v>0</v>
      </c>
      <c r="DM35" s="350">
        <v>0</v>
      </c>
      <c r="DN35" s="351">
        <v>0</v>
      </c>
      <c r="DO35" s="351">
        <v>0</v>
      </c>
      <c r="DP35" s="351">
        <v>0</v>
      </c>
      <c r="DQ35" s="350">
        <v>0</v>
      </c>
      <c r="DR35" s="352">
        <v>0</v>
      </c>
      <c r="DS35" s="350">
        <v>0</v>
      </c>
      <c r="DT35" s="349">
        <f ca="1">OFFSET(DT35,0,-1) * OFFSET(DT35,10 - ROW(DT35),0)</f>
        <v>0</v>
      </c>
      <c r="DU35" s="351">
        <v>0</v>
      </c>
      <c r="DV35" s="351">
        <v>0</v>
      </c>
      <c r="DW35" s="350">
        <v>0</v>
      </c>
      <c r="DX35" s="351">
        <v>0</v>
      </c>
      <c r="DY35" s="350">
        <v>0</v>
      </c>
      <c r="DZ35" s="349">
        <f ca="1">OFFSET(DZ35,0,-1) * OFFSET(DZ35,10 - ROW(DZ35),0)</f>
        <v>0</v>
      </c>
      <c r="EA35" s="351">
        <v>0</v>
      </c>
      <c r="EB35" s="351">
        <v>0</v>
      </c>
      <c r="EC35" s="350">
        <v>0</v>
      </c>
      <c r="ED35" s="349">
        <f ca="1">OFFSET(ED35,0,-1) * OFFSET(ED35,10 - ROW(ED35),0)</f>
        <v>0</v>
      </c>
      <c r="EE35" s="349">
        <f t="shared" ca="1" si="30"/>
        <v>0</v>
      </c>
      <c r="EF35" s="349">
        <v>5</v>
      </c>
      <c r="EG35" s="349">
        <f ca="1">OFFSET(EG35,0,-1) * OFFSET(EG35,10 - ROW(EG35),0)</f>
        <v>732845</v>
      </c>
      <c r="EH35" s="349">
        <v>0</v>
      </c>
      <c r="EI35" s="349">
        <v>0</v>
      </c>
      <c r="EJ35" s="349">
        <v>0</v>
      </c>
      <c r="EK35" s="349">
        <v>0</v>
      </c>
      <c r="EL35" s="349">
        <v>1</v>
      </c>
      <c r="EM35" s="349">
        <f ca="1">OFFSET(EM35,0,-1) * OFFSET(EM35,10 - ROW(EM35),0)</f>
        <v>188024</v>
      </c>
      <c r="EN35" s="349">
        <v>0</v>
      </c>
      <c r="EO35" s="349">
        <v>0</v>
      </c>
      <c r="EP35" s="349">
        <v>0</v>
      </c>
      <c r="EQ35" s="349">
        <v>0</v>
      </c>
      <c r="ER35" s="349">
        <v>0</v>
      </c>
      <c r="ES35" s="349">
        <v>0</v>
      </c>
      <c r="ET35" s="349">
        <v>0</v>
      </c>
      <c r="EU35" s="349">
        <v>0</v>
      </c>
      <c r="EV35" s="349">
        <v>0</v>
      </c>
      <c r="EW35" s="349">
        <v>0</v>
      </c>
      <c r="EX35" s="349">
        <v>10</v>
      </c>
      <c r="EY35" s="349">
        <f ca="1">OFFSET(EY35,0,-1) * OFFSET(EY35,10 - ROW(EY35),0)</f>
        <v>368490</v>
      </c>
      <c r="EZ35" s="349">
        <v>0</v>
      </c>
      <c r="FA35" s="349">
        <v>0</v>
      </c>
      <c r="FB35" s="349">
        <v>0</v>
      </c>
      <c r="FC35" s="349">
        <v>0</v>
      </c>
      <c r="FD35" s="349"/>
      <c r="FE35" s="349">
        <f ca="1">OFFSET(FE35,0,-1) * OFFSET(FE35,10 - ROW(FE35),0)</f>
        <v>0</v>
      </c>
      <c r="FF35" s="349"/>
      <c r="FG35" s="349">
        <f ca="1">OFFSET(FG35,0,-1) * OFFSET(FG35,10 - ROW(FG35),0)</f>
        <v>0</v>
      </c>
      <c r="FH35" s="349"/>
      <c r="FI35" s="349">
        <f ca="1">OFFSET(FI35,0,-1) * OFFSET(FI35,10 - ROW(FI35),0)</f>
        <v>0</v>
      </c>
      <c r="FJ35" s="349">
        <f t="shared" ca="1" si="31"/>
        <v>1289359</v>
      </c>
      <c r="FK35" s="349">
        <v>278</v>
      </c>
      <c r="FL35" s="349">
        <f ca="1">OFFSET(FL35,0,-1) * OFFSET(FL35,10 - ROW(FL35),0)</f>
        <v>30066534</v>
      </c>
      <c r="FM35" s="349">
        <v>0</v>
      </c>
      <c r="FN35" s="349">
        <f ca="1">OFFSET(FN35,0,-1) * OFFSET(FN35,10 - ROW(FN35),0)</f>
        <v>0</v>
      </c>
      <c r="FO35" s="349">
        <v>0</v>
      </c>
      <c r="FP35" s="349">
        <f ca="1">OFFSET(FP35,0,-1) * OFFSET(FP35,10 - ROW(FP35),0)</f>
        <v>0</v>
      </c>
      <c r="FQ35" s="349">
        <v>278</v>
      </c>
      <c r="FR35" s="349">
        <f ca="1">OFFSET(FR35,0,-1) * OFFSET(FR35,10 - ROW(FR35),0)</f>
        <v>37749620</v>
      </c>
      <c r="FS35" s="349">
        <v>0</v>
      </c>
      <c r="FT35" s="349">
        <f ca="1">OFFSET(FT35,0,-1) * OFFSET(FT35,10 - ROW(FT35),0)</f>
        <v>0</v>
      </c>
      <c r="FU35" s="349">
        <v>0</v>
      </c>
      <c r="FV35" s="349">
        <f ca="1">OFFSET(FV35,0,-1) * OFFSET(FV35,10 - ROW(FV35),0)</f>
        <v>0</v>
      </c>
      <c r="FW35" s="349">
        <v>0</v>
      </c>
      <c r="FX35" s="349">
        <f ca="1">OFFSET(FX35,0,-1) * OFFSET(FX35,10 - ROW(FX35),0)</f>
        <v>0</v>
      </c>
      <c r="FY35" s="349">
        <v>0</v>
      </c>
      <c r="FZ35" s="349">
        <v>0</v>
      </c>
      <c r="GA35" s="349">
        <v>0</v>
      </c>
      <c r="GB35" s="349">
        <f ca="1">OFFSET(GB35,0,-1) * OFFSET(GB35,10 - ROW(GB35),0)</f>
        <v>0</v>
      </c>
      <c r="GC35" s="349">
        <v>287</v>
      </c>
      <c r="GD35" s="349">
        <f ca="1">OFFSET(GD35,0,-1) * OFFSET(GD35,10 - ROW(GD35),0)</f>
        <v>10575663</v>
      </c>
      <c r="GE35" s="349">
        <v>0</v>
      </c>
      <c r="GF35" s="349">
        <v>0</v>
      </c>
      <c r="GG35" s="349">
        <v>0</v>
      </c>
      <c r="GH35" s="349">
        <f ca="1">OFFSET(GH35,0,-1) * OFFSET(GH35,10 - ROW(GH35),0)</f>
        <v>0</v>
      </c>
      <c r="GI35" s="349">
        <v>203</v>
      </c>
      <c r="GJ35" s="349">
        <f ca="1">OFFSET(GJ35,0,-1) * OFFSET(GJ35,10 - ROW(GJ35),0)</f>
        <v>7480347</v>
      </c>
      <c r="GK35" s="349">
        <v>0</v>
      </c>
      <c r="GL35" s="349">
        <v>0</v>
      </c>
      <c r="GM35" s="349">
        <v>0</v>
      </c>
      <c r="GN35" s="349">
        <f ca="1">OFFSET(GN35,0,-1) * OFFSET(GN35,10 - ROW(GN35),0)</f>
        <v>0</v>
      </c>
      <c r="GO35" s="349">
        <f t="shared" ca="1" si="18"/>
        <v>85872164</v>
      </c>
      <c r="GP35" s="349">
        <f t="shared" ca="1" si="19"/>
        <v>87161523</v>
      </c>
      <c r="GQ35" s="349">
        <v>0</v>
      </c>
      <c r="GR35" s="349">
        <f ca="1">OFFSET(GR35,0,-1) * OFFSET(GR35,10 - ROW(GR35),0)</f>
        <v>0</v>
      </c>
      <c r="GS35" s="349">
        <v>0</v>
      </c>
      <c r="GT35" s="349">
        <f ca="1">OFFSET(GT35,0,-1) * OFFSET(GT35,10 - ROW(GT35),0)</f>
        <v>0</v>
      </c>
      <c r="GU35" s="349">
        <v>0</v>
      </c>
      <c r="GV35" s="349">
        <f ca="1">OFFSET(GV35,0,-1) * OFFSET(GV35,10 - ROW(GV35),0)</f>
        <v>0</v>
      </c>
      <c r="GW35" s="349">
        <f t="shared" ca="1" si="20"/>
        <v>0</v>
      </c>
      <c r="GX35" s="350">
        <v>35</v>
      </c>
      <c r="GY35" s="349">
        <f ca="1">OFFSET(GY35,0,-1) * OFFSET(GY35,10 - ROW(GY35),0)</f>
        <v>2898105</v>
      </c>
      <c r="GZ35" s="349">
        <v>0</v>
      </c>
      <c r="HA35" s="349">
        <f ca="1">OFFSET(HA35,0,-1) * OFFSET(HA35,10 - ROW(HA35),0)</f>
        <v>0</v>
      </c>
      <c r="HB35" s="349">
        <v>0</v>
      </c>
      <c r="HC35" s="349">
        <f ca="1">OFFSET(HC35,0,-1) * OFFSET(HC35,10 - ROW(HC35),0)</f>
        <v>0</v>
      </c>
      <c r="HD35" s="349">
        <v>28</v>
      </c>
      <c r="HE35" s="349">
        <f ca="1">OFFSET(HE35,0,-1) * OFFSET(HE35,10 - ROW(HE35),0)</f>
        <v>2152892</v>
      </c>
      <c r="HF35" s="349">
        <v>0</v>
      </c>
      <c r="HG35" s="349">
        <f ca="1">OFFSET(HG35,0,-1) * OFFSET(HG35,10 - ROW(HG35),0)</f>
        <v>0</v>
      </c>
      <c r="HH35" s="349">
        <v>0</v>
      </c>
      <c r="HI35" s="349">
        <f ca="1">OFFSET(HI35,0,-1) * OFFSET(HI35,10 - ROW(HI35),0)</f>
        <v>0</v>
      </c>
      <c r="HJ35" s="349">
        <v>5</v>
      </c>
      <c r="HK35" s="349">
        <f ca="1">OFFSET(HK35,0,-1) * OFFSET(HK35,10 - ROW(HK35),0)</f>
        <v>473160</v>
      </c>
      <c r="HL35" s="349">
        <v>0</v>
      </c>
      <c r="HM35" s="349">
        <f ca="1">OFFSET(HM35,0,-1) * OFFSET(HM35,10 - ROW(HM35),0)</f>
        <v>0</v>
      </c>
      <c r="HN35" s="349">
        <v>0</v>
      </c>
      <c r="HO35" s="349">
        <f ca="1">OFFSET(HO35,0,-1) * OFFSET(HO35,10 - ROW(HO35),0)</f>
        <v>0</v>
      </c>
      <c r="HP35" s="349">
        <f t="shared" ca="1" si="32"/>
        <v>5524157</v>
      </c>
      <c r="HQ35" s="349">
        <v>5</v>
      </c>
      <c r="HR35" s="349">
        <f ca="1">OFFSET(HR35,0,-1) * OFFSET(HR35,10 - ROW(HR35),0)</f>
        <v>10135</v>
      </c>
      <c r="HS35" s="349">
        <v>0</v>
      </c>
      <c r="HT35" s="349">
        <v>0</v>
      </c>
      <c r="HU35" s="349">
        <v>0</v>
      </c>
      <c r="HV35" s="349">
        <f ca="1">OFFSET(HV35,0,-1) * OFFSET(HV35,10 - ROW(HV35),0)</f>
        <v>0</v>
      </c>
      <c r="HW35" s="349">
        <v>6</v>
      </c>
      <c r="HX35" s="349">
        <f ca="1">OFFSET(HX35,0,-1) * OFFSET(HX35,10 - ROW(HX35),0)</f>
        <v>18792</v>
      </c>
      <c r="HY35" s="349">
        <v>0</v>
      </c>
      <c r="HZ35" s="349">
        <v>0</v>
      </c>
      <c r="IA35" s="349">
        <v>0</v>
      </c>
      <c r="IB35" s="349">
        <f ca="1">OFFSET(IB35,0,-1) * OFFSET(IB35,10 - ROW(IB35),0)</f>
        <v>0</v>
      </c>
      <c r="IC35" s="349">
        <v>2</v>
      </c>
      <c r="ID35" s="349">
        <f ca="1">OFFSET(ID35,0,-1) * OFFSET(ID35,10 - ROW(ID35),0)</f>
        <v>7738</v>
      </c>
      <c r="IE35" s="349">
        <v>0</v>
      </c>
      <c r="IF35" s="349">
        <v>0</v>
      </c>
      <c r="IG35" s="349"/>
      <c r="IH35" s="349">
        <f ca="1">OFFSET(IH35,0,-1) * OFFSET(IH35,10 - ROW(IH35),0)</f>
        <v>0</v>
      </c>
      <c r="II35" s="349">
        <f t="shared" ca="1" si="21"/>
        <v>36665</v>
      </c>
      <c r="IJ35" s="349">
        <f t="shared" ca="1" si="22"/>
        <v>1380394959</v>
      </c>
      <c r="IK35" s="349">
        <v>0</v>
      </c>
      <c r="IL35" s="349">
        <f ca="1">OFFSET(IL35,0,-1) * OFFSET(IL35,10 - ROW(IL35),0)</f>
        <v>0</v>
      </c>
      <c r="IM35" s="349">
        <v>0</v>
      </c>
      <c r="IN35" s="349">
        <f ca="1">OFFSET(IN35,0,-1) * OFFSET(IN35,10 - ROW(IN35),0)</f>
        <v>0</v>
      </c>
      <c r="IO35" s="349">
        <v>0</v>
      </c>
      <c r="IP35" s="349">
        <f ca="1">OFFSET(IP35,0,-1) * OFFSET(IP35,10 - ROW(IP35),0)</f>
        <v>0</v>
      </c>
      <c r="IQ35" s="349">
        <v>0</v>
      </c>
      <c r="IR35" s="349">
        <v>0</v>
      </c>
      <c r="IS35" s="349">
        <v>0</v>
      </c>
      <c r="IT35" s="349">
        <f ca="1">OFFSET(IT35,0,-1) * OFFSET(IT35,10 - ROW(IT35),0)</f>
        <v>0</v>
      </c>
      <c r="IU35" s="349">
        <v>0</v>
      </c>
      <c r="IV35" s="349">
        <f ca="1">OFFSET(IV35,0,-1) * OFFSET(IV35,10 - ROW(IV35),0)</f>
        <v>0</v>
      </c>
      <c r="IW35" s="349">
        <v>0</v>
      </c>
      <c r="IX35" s="349">
        <f ca="1">OFFSET(IX35,0,-1) * OFFSET(IX35,10 - ROW(IX35),0)</f>
        <v>0</v>
      </c>
      <c r="IY35" s="349">
        <v>0</v>
      </c>
      <c r="IZ35" s="349">
        <f ca="1">OFFSET(IZ35,0,-1) * OFFSET(IZ35,10 - ROW(IZ35),0)</f>
        <v>0</v>
      </c>
      <c r="JA35" s="349">
        <v>0</v>
      </c>
      <c r="JB35" s="349">
        <f ca="1">OFFSET(JB35,0,-1) * OFFSET(JB35,10 - ROW(JB35),0)</f>
        <v>0</v>
      </c>
      <c r="JC35" s="349">
        <v>0</v>
      </c>
      <c r="JD35" s="349">
        <f ca="1">OFFSET(JD35,0,-1) * OFFSET(JD35,10 - ROW(JD35),0)</f>
        <v>0</v>
      </c>
      <c r="JE35" s="349">
        <v>50</v>
      </c>
      <c r="JF35" s="349">
        <f ca="1">OFFSET(JF35,0,-1) * OFFSET(JF35,10 - ROW(JF35),0)</f>
        <v>1599250</v>
      </c>
      <c r="JG35" s="349">
        <v>0</v>
      </c>
      <c r="JH35" s="349">
        <f ca="1">OFFSET(JH35,0,-1) * OFFSET(JH35,10 - ROW(JH35),0)</f>
        <v>0</v>
      </c>
      <c r="JI35" s="349">
        <v>0</v>
      </c>
      <c r="JJ35" s="349">
        <f ca="1">OFFSET(JJ35,0,-1) * OFFSET(JJ35,10 - ROW(JJ35),0)</f>
        <v>0</v>
      </c>
      <c r="JK35" s="349">
        <v>0</v>
      </c>
      <c r="JL35" s="349">
        <f ca="1">OFFSET(JL35,0,-1) * OFFSET(JL35,10 - ROW(JL35),0)</f>
        <v>0</v>
      </c>
      <c r="JM35" s="349">
        <v>0</v>
      </c>
      <c r="JN35" s="349">
        <f ca="1">OFFSET(JN35,0,-1) * OFFSET(JN35,10 - ROW(JN35),0)</f>
        <v>0</v>
      </c>
      <c r="JO35" s="349">
        <v>0</v>
      </c>
      <c r="JP35" s="349">
        <f ca="1">OFFSET(JP35,0,-1) * OFFSET(JP35,10 - ROW(JP35),0)</f>
        <v>0</v>
      </c>
      <c r="JQ35" s="349">
        <v>0</v>
      </c>
      <c r="JR35" s="349">
        <f ca="1">OFFSET(JR35,0,-1) * OFFSET(JR35,10 - ROW(JR35),0)</f>
        <v>0</v>
      </c>
      <c r="JS35" s="349">
        <v>0</v>
      </c>
      <c r="JT35" s="349">
        <f ca="1">OFFSET(JT35,0,-1) * OFFSET(JT35,10 - ROW(JT35),0)</f>
        <v>0</v>
      </c>
      <c r="JU35" s="340">
        <f t="shared" ca="1" si="149"/>
        <v>1599250</v>
      </c>
      <c r="JV35" s="349">
        <v>0</v>
      </c>
      <c r="JW35" s="349">
        <f ca="1">OFFSET(JW35,0,-1) * OFFSET(JW35,10 - ROW(JW35),0)</f>
        <v>0</v>
      </c>
      <c r="JX35" s="349">
        <v>0</v>
      </c>
      <c r="JY35" s="349">
        <f ca="1">OFFSET(JY35,0,-1) * OFFSET(JY35,10 - ROW(JY35),0)</f>
        <v>0</v>
      </c>
      <c r="JZ35" s="349">
        <v>0</v>
      </c>
      <c r="KA35" s="349">
        <f ca="1">OFFSET(KA35,0,-1) * OFFSET(KA35,10 - ROW(KA35),0)</f>
        <v>0</v>
      </c>
      <c r="KB35" s="349">
        <v>0</v>
      </c>
      <c r="KC35" s="349">
        <f ca="1">OFFSET(KC35,0,-1) * OFFSET(KC35,10 - ROW(KC35),0)</f>
        <v>0</v>
      </c>
      <c r="KD35" s="349">
        <v>0</v>
      </c>
      <c r="KE35" s="349">
        <f ca="1">OFFSET(KE35,0,-1) * OFFSET(KE35,10 - ROW(KE35),0)</f>
        <v>0</v>
      </c>
      <c r="KF35" s="349">
        <v>0</v>
      </c>
      <c r="KG35" s="349">
        <f ca="1">OFFSET(KG35,0,-1) * OFFSET(KG35,10 - ROW(KG35),0)</f>
        <v>0</v>
      </c>
      <c r="KH35" s="349">
        <v>0</v>
      </c>
      <c r="KI35" s="349">
        <f ca="1">OFFSET(KI35,0,-1) * OFFSET(KI35,10 - ROW(KI35),0)</f>
        <v>0</v>
      </c>
      <c r="KJ35" s="349">
        <v>0</v>
      </c>
      <c r="KK35" s="349">
        <f ca="1">OFFSET(KK35,0,-1) * OFFSET(KK35,10 - ROW(KK35),0)</f>
        <v>0</v>
      </c>
      <c r="KL35" s="349">
        <f t="shared" ca="1" si="150"/>
        <v>0</v>
      </c>
      <c r="KM35" s="349">
        <v>0</v>
      </c>
      <c r="KN35" s="349">
        <f ca="1">OFFSET(KN35,0,-1) * OFFSET(KN35,10 - ROW(KN35),0)</f>
        <v>0</v>
      </c>
      <c r="KO35" s="349">
        <v>0</v>
      </c>
      <c r="KP35" s="349">
        <f ca="1">OFFSET(KP35,0,-1) * OFFSET(KP35,10 - ROW(KP35),0)</f>
        <v>0</v>
      </c>
      <c r="KQ35" s="349">
        <v>0</v>
      </c>
      <c r="KR35" s="349">
        <f ca="1">OFFSET(KR35,0,-1) * OFFSET(KR35,10 - ROW(KR35),0)</f>
        <v>0</v>
      </c>
      <c r="KS35" s="349">
        <v>0</v>
      </c>
      <c r="KT35" s="349">
        <f ca="1">OFFSET(KT35,0,-1) * OFFSET(KT35,10 - ROW(KT35),0)</f>
        <v>0</v>
      </c>
      <c r="KU35" s="349">
        <v>0</v>
      </c>
      <c r="KV35" s="349">
        <f ca="1">OFFSET(KV35,0,-1) * OFFSET(KV35,10 - ROW(KV35),0)</f>
        <v>0</v>
      </c>
      <c r="KW35" s="349">
        <v>0</v>
      </c>
      <c r="KX35" s="349">
        <f ca="1">OFFSET(KX35,0,-1) * OFFSET(KX35,10 - ROW(KX35),0)</f>
        <v>0</v>
      </c>
      <c r="KY35" s="349">
        <v>0</v>
      </c>
      <c r="KZ35" s="349">
        <f ca="1">OFFSET(KZ35,0,-1) * OFFSET(KZ35,10 - ROW(KZ35),0)</f>
        <v>0</v>
      </c>
      <c r="LA35" s="349">
        <v>0</v>
      </c>
      <c r="LB35" s="349">
        <f ca="1">OFFSET(LB35,0,-1) * OFFSET(LB35,10 - ROW(LB35),0)</f>
        <v>0</v>
      </c>
      <c r="LC35" s="349">
        <f t="shared" ca="1" si="151"/>
        <v>0</v>
      </c>
      <c r="LD35" s="349"/>
      <c r="LE35" s="349">
        <f t="shared" ca="1" si="24"/>
        <v>1381994209</v>
      </c>
      <c r="LF35" s="349">
        <f t="shared" si="129"/>
        <v>21545</v>
      </c>
      <c r="LG35" s="349">
        <f t="shared" ca="1" si="130"/>
        <v>17192910</v>
      </c>
      <c r="LH35" s="349">
        <f t="shared" si="131"/>
        <v>20</v>
      </c>
      <c r="LI35" s="349">
        <f t="shared" ca="1" si="132"/>
        <v>429120</v>
      </c>
      <c r="LJ35" s="349">
        <f t="shared" si="133"/>
        <v>0</v>
      </c>
      <c r="LK35" s="349">
        <f t="shared" ca="1" si="134"/>
        <v>0</v>
      </c>
      <c r="LL35" s="349">
        <f t="shared" ca="1" si="152"/>
        <v>17622030</v>
      </c>
      <c r="LM35" s="349">
        <f t="shared" si="135"/>
        <v>20</v>
      </c>
      <c r="LN35" s="349">
        <f t="shared" ca="1" si="136"/>
        <v>20600</v>
      </c>
      <c r="LO35" s="349">
        <f t="shared" si="137"/>
        <v>21545</v>
      </c>
      <c r="LP35" s="349">
        <f t="shared" ca="1" si="138"/>
        <v>1594330</v>
      </c>
      <c r="LQ35" s="349">
        <f t="shared" ca="1" si="153"/>
        <v>1614930</v>
      </c>
      <c r="LR35" s="349">
        <f t="shared" si="139"/>
        <v>9373</v>
      </c>
      <c r="LS35" s="349">
        <f t="shared" ca="1" si="140"/>
        <v>20124768.300000001</v>
      </c>
      <c r="LT35" s="349">
        <f t="shared" si="141"/>
        <v>10034</v>
      </c>
      <c r="LU35" s="349">
        <f t="shared" ca="1" si="142"/>
        <v>29772684.119999997</v>
      </c>
      <c r="LV35" s="349">
        <f t="shared" si="143"/>
        <v>2138</v>
      </c>
      <c r="LW35" s="349">
        <f t="shared" ca="1" si="144"/>
        <v>7397137.9199999999</v>
      </c>
      <c r="LX35" s="349">
        <v>21</v>
      </c>
      <c r="LY35" s="349">
        <f t="shared" ca="1" si="145"/>
        <v>45089.1</v>
      </c>
      <c r="LZ35" s="349">
        <v>29</v>
      </c>
      <c r="MA35" s="349">
        <f t="shared" ca="1" si="146"/>
        <v>86048.22</v>
      </c>
      <c r="MB35" s="349">
        <v>5</v>
      </c>
      <c r="MC35" s="349">
        <f t="shared" ca="1" si="147"/>
        <v>17299</v>
      </c>
      <c r="MD35" s="349">
        <f t="shared" ca="1" si="154"/>
        <v>57443026.660000004</v>
      </c>
      <c r="ME35" s="349"/>
      <c r="MF35" s="353">
        <f t="shared" ca="1" si="155"/>
        <v>1458674195.6600001</v>
      </c>
      <c r="MI35" s="354"/>
    </row>
    <row r="36" spans="1:347">
      <c r="A36" s="339" t="s">
        <v>237</v>
      </c>
      <c r="B36" s="340" t="s">
        <v>238</v>
      </c>
      <c r="C36" s="349">
        <v>3850</v>
      </c>
      <c r="D36" s="349">
        <f ca="1">OFFSET(D36,0,-1) * OFFSET(D36,9 - ROW(D36),0)</f>
        <v>128701650</v>
      </c>
      <c r="E36" s="349">
        <v>0</v>
      </c>
      <c r="F36" s="349">
        <f ca="1">OFFSET(F36,0,-1) * OFFSET(F36,9 - ROW(F36),0)</f>
        <v>0</v>
      </c>
      <c r="G36" s="349">
        <v>0</v>
      </c>
      <c r="H36" s="349">
        <f ca="1">OFFSET(H36,0,-1) * OFFSET(H36,9 - ROW(H36),0)</f>
        <v>0</v>
      </c>
      <c r="I36" s="349">
        <v>4420</v>
      </c>
      <c r="J36" s="349">
        <f ca="1">OFFSET(J36,0,-1) * OFFSET(J36,9 - ROW(J36),0)</f>
        <v>185516240</v>
      </c>
      <c r="K36" s="349">
        <v>0</v>
      </c>
      <c r="L36" s="349">
        <f ca="1">OFFSET(L36,0,-1) * OFFSET(L36,9 - ROW(L36),0)</f>
        <v>0</v>
      </c>
      <c r="M36" s="349">
        <v>0</v>
      </c>
      <c r="N36" s="349">
        <f ca="1">OFFSET(N36,0,-1) * OFFSET(N36,9 - ROW(N36),0)</f>
        <v>0</v>
      </c>
      <c r="O36" s="349">
        <v>455</v>
      </c>
      <c r="P36" s="349">
        <f ca="1">OFFSET(P36,0,-1) * OFFSET(P36,9 - ROW(P36),0)</f>
        <v>20418580</v>
      </c>
      <c r="Q36" s="349">
        <v>0</v>
      </c>
      <c r="R36" s="349">
        <f ca="1">OFFSET(R36,0,-1) * OFFSET(R36,9 - ROW(R36),0)</f>
        <v>0</v>
      </c>
      <c r="S36" s="349">
        <v>0</v>
      </c>
      <c r="T36" s="349">
        <f ca="1">OFFSET(T36,0,-1) * OFFSET(T36,9 - ROW(T36),0)</f>
        <v>0</v>
      </c>
      <c r="U36" s="349">
        <v>230</v>
      </c>
      <c r="V36" s="349">
        <f ca="1">OFFSET(V36,0,-1) * OFFSET(V36,9 - ROW(V36),0)</f>
        <v>2619700</v>
      </c>
      <c r="W36" s="349">
        <v>0</v>
      </c>
      <c r="X36" s="349">
        <f ca="1">OFFSET(X36,0,-1) * OFFSET(X36,9 - ROW(X36),0)</f>
        <v>0</v>
      </c>
      <c r="Y36" s="349">
        <v>0</v>
      </c>
      <c r="Z36" s="349">
        <f ca="1">OFFSET(Z36,0,-1) * OFFSET(Z36,9 - ROW(Z36),0)</f>
        <v>0</v>
      </c>
      <c r="AA36" s="349">
        <v>0</v>
      </c>
      <c r="AB36" s="349">
        <f ca="1">OFFSET(AB36,0,-1) * OFFSET(AB36,9 - ROW(AB36),0)</f>
        <v>0</v>
      </c>
      <c r="AC36" s="349">
        <v>0</v>
      </c>
      <c r="AD36" s="349">
        <f ca="1">OFFSET(AD36,0,-1) * OFFSET(AD36,9 - ROW(AD36),0)</f>
        <v>0</v>
      </c>
      <c r="AE36" s="349">
        <v>0</v>
      </c>
      <c r="AF36" s="349">
        <f ca="1">OFFSET(AF36,0,-1) * OFFSET(AF36,9 - ROW(AF36),0)</f>
        <v>0</v>
      </c>
      <c r="AG36" s="349">
        <v>3582</v>
      </c>
      <c r="AH36" s="349">
        <f ca="1">OFFSET(AH36,0,-1) * OFFSET(AH36,9 - ROW(AH36),0)</f>
        <v>3402900</v>
      </c>
      <c r="AI36" s="349">
        <v>0</v>
      </c>
      <c r="AJ36" s="349">
        <f ca="1">OFFSET(AJ36,0,-1) * OFFSET(AJ36,9 - ROW(AJ36),0)</f>
        <v>0</v>
      </c>
      <c r="AK36" s="349">
        <v>0</v>
      </c>
      <c r="AL36" s="349">
        <f ca="1">OFFSET(AL36,0,-1) * OFFSET(AL36,9 - ROW(AL36),0)</f>
        <v>0</v>
      </c>
      <c r="AM36" s="349">
        <v>3942</v>
      </c>
      <c r="AN36" s="349">
        <f ca="1">OFFSET(AN36,0,-1) * OFFSET(AN36,9 - ROW(AN36),0)</f>
        <v>15275250</v>
      </c>
      <c r="AO36" s="349">
        <v>0</v>
      </c>
      <c r="AP36" s="349">
        <f ca="1">OFFSET(AP36,0,-1) * OFFSET(AP36,9 - ROW(AP36),0)</f>
        <v>0</v>
      </c>
      <c r="AQ36" s="349">
        <v>0</v>
      </c>
      <c r="AR36" s="349">
        <f ca="1">OFFSET(AR36,0,-1) * OFFSET(AR36,9 - ROW(AR36),0)</f>
        <v>0</v>
      </c>
      <c r="AS36" s="349">
        <v>301</v>
      </c>
      <c r="AT36" s="349">
        <f ca="1">OFFSET(AT36,0,-1) * OFFSET(AT36,9 - ROW(AT36),0)</f>
        <v>2330643</v>
      </c>
      <c r="AU36" s="349">
        <v>0</v>
      </c>
      <c r="AV36" s="349">
        <f ca="1">OFFSET(AV36,0,-1) * OFFSET(AV36,9 - ROW(AV36),0)</f>
        <v>0</v>
      </c>
      <c r="AW36" s="349">
        <v>0</v>
      </c>
      <c r="AX36" s="349">
        <f ca="1">OFFSET(AX36,0,-1) * OFFSET(AX36,9 - ROW(AX36),0)</f>
        <v>0</v>
      </c>
      <c r="AY36" s="349">
        <f t="shared" ca="1" si="17"/>
        <v>358264963</v>
      </c>
      <c r="AZ36" s="349">
        <v>324</v>
      </c>
      <c r="BA36" s="349">
        <f ca="1">OFFSET(BA36,0,-1) * OFFSET(BA36,9 - ROW(BA36),0)</f>
        <v>13163148</v>
      </c>
      <c r="BB36" s="349">
        <v>0</v>
      </c>
      <c r="BC36" s="349">
        <f ca="1">OFFSET(BC36,0,-1) * OFFSET(BC36,9 - ROW(BC36),0)</f>
        <v>0</v>
      </c>
      <c r="BD36" s="349">
        <v>0</v>
      </c>
      <c r="BE36" s="349">
        <f ca="1">OFFSET(BE36,0,-1) * OFFSET(BE36,9 - ROW(BE36),0)</f>
        <v>0</v>
      </c>
      <c r="BF36" s="349">
        <v>421</v>
      </c>
      <c r="BG36" s="349">
        <f ca="1">OFFSET(BG36,0,-1) * OFFSET(BG36,9 - ROW(BG36),0)</f>
        <v>21239450</v>
      </c>
      <c r="BH36" s="349">
        <v>0</v>
      </c>
      <c r="BI36" s="349">
        <f ca="1">OFFSET(BI36,0,-1) * OFFSET(BI36,9 - ROW(BI36),0)</f>
        <v>0</v>
      </c>
      <c r="BJ36" s="349">
        <v>0</v>
      </c>
      <c r="BK36" s="349">
        <f ca="1">OFFSET(BK36,0,-1) * OFFSET(BK36,9 - ROW(BK36),0)</f>
        <v>0</v>
      </c>
      <c r="BL36" s="349">
        <v>249</v>
      </c>
      <c r="BM36" s="349">
        <f ca="1">OFFSET(BM36,0,-1) * OFFSET(BM36,9 - ROW(BM36),0)</f>
        <v>13393710</v>
      </c>
      <c r="BN36" s="349">
        <v>0</v>
      </c>
      <c r="BO36" s="349">
        <f ca="1">OFFSET(BO36,0,-1) * OFFSET(BO36,9 - ROW(BO36),0)</f>
        <v>0</v>
      </c>
      <c r="BP36" s="349">
        <v>0</v>
      </c>
      <c r="BQ36" s="349">
        <f ca="1">OFFSET(BQ36,0,-1) * OFFSET(BQ36,9 - ROW(BQ36),0)</f>
        <v>0</v>
      </c>
      <c r="BR36" s="349">
        <v>100</v>
      </c>
      <c r="BS36" s="349">
        <f ca="1">OFFSET(BS36,0,-1) * OFFSET(BS36,9 - ROW(BS36),0)</f>
        <v>1309800</v>
      </c>
      <c r="BT36" s="349">
        <v>0</v>
      </c>
      <c r="BU36" s="349">
        <v>0</v>
      </c>
      <c r="BV36" s="349">
        <v>0</v>
      </c>
      <c r="BW36" s="349">
        <f ca="1">OFFSET(BW36,0,-1) * OFFSET(BW36,9 - ROW(BW36),0)</f>
        <v>0</v>
      </c>
      <c r="BX36" s="349">
        <v>0</v>
      </c>
      <c r="BY36" s="349">
        <f ca="1">OFFSET(BY36,0,-1) * OFFSET(BY36,9 - ROW(BY36),0)</f>
        <v>0</v>
      </c>
      <c r="BZ36" s="349">
        <v>0</v>
      </c>
      <c r="CA36" s="349">
        <f ca="1">OFFSET(CA36,0,-1) * OFFSET(CA36,9 - ROW(CA36),0)</f>
        <v>0</v>
      </c>
      <c r="CB36" s="349">
        <v>0</v>
      </c>
      <c r="CC36" s="349">
        <f ca="1">OFFSET(CC36,0,-1) * OFFSET(CC36,9 - ROW(CC36),0)</f>
        <v>0</v>
      </c>
      <c r="CD36" s="349">
        <v>0</v>
      </c>
      <c r="CE36" s="349">
        <v>0</v>
      </c>
      <c r="CF36" s="349">
        <v>0</v>
      </c>
      <c r="CG36" s="349">
        <v>0</v>
      </c>
      <c r="CH36" s="349">
        <v>259</v>
      </c>
      <c r="CI36" s="349">
        <f ca="1">OFFSET(CI36,0,-1) * OFFSET(CI36,9 - ROW(CI36),0)</f>
        <v>282828</v>
      </c>
      <c r="CJ36" s="349">
        <v>0</v>
      </c>
      <c r="CK36" s="349">
        <v>0</v>
      </c>
      <c r="CL36" s="349">
        <v>0</v>
      </c>
      <c r="CM36" s="349">
        <f ca="1">OFFSET(CM36,0,-1) * OFFSET(CM36,9 - ROW(CM36),0)</f>
        <v>0</v>
      </c>
      <c r="CN36" s="349">
        <v>380</v>
      </c>
      <c r="CO36" s="349">
        <f ca="1">OFFSET(CO36,0,-1) * OFFSET(CO36,9 - ROW(CO36),0)</f>
        <v>1693280</v>
      </c>
      <c r="CP36" s="349">
        <v>0</v>
      </c>
      <c r="CQ36" s="349">
        <f ca="1">OFFSET(CQ36,0,-1) * OFFSET(CQ36,9 - ROW(CQ36),0)</f>
        <v>0</v>
      </c>
      <c r="CR36" s="349">
        <v>0</v>
      </c>
      <c r="CS36" s="349">
        <f ca="1">OFFSET(CS36,0,-1) * OFFSET(CS36,9 - ROW(CS36),0)</f>
        <v>0</v>
      </c>
      <c r="CT36" s="349">
        <v>137</v>
      </c>
      <c r="CU36" s="349">
        <f ca="1">OFFSET(CU36,0,-1) * OFFSET(CU36,9 - ROW(CU36),0)</f>
        <v>1219848</v>
      </c>
      <c r="CV36" s="349">
        <v>0</v>
      </c>
      <c r="CW36" s="349">
        <f ca="1">OFFSET(CW36,0,-1) * OFFSET(CW36,9 - ROW(CW36),0)</f>
        <v>0</v>
      </c>
      <c r="CX36" s="349">
        <v>0</v>
      </c>
      <c r="CY36" s="349">
        <f ca="1">OFFSET(CY36,0,-1) * OFFSET(CY36,9 - ROW(CY36),0)</f>
        <v>0</v>
      </c>
      <c r="CZ36" s="349">
        <f t="shared" ca="1" si="29"/>
        <v>52302064</v>
      </c>
      <c r="DA36" s="350">
        <v>0</v>
      </c>
      <c r="DB36" s="349">
        <f ca="1">OFFSET(DB36,0,-1) * OFFSET(DB36,9 - ROW(DB36),0)</f>
        <v>0</v>
      </c>
      <c r="DC36" s="351">
        <v>0</v>
      </c>
      <c r="DD36" s="351">
        <v>0</v>
      </c>
      <c r="DE36" s="350">
        <v>0</v>
      </c>
      <c r="DF36" s="351">
        <v>0</v>
      </c>
      <c r="DG36" s="350">
        <v>0</v>
      </c>
      <c r="DH36" s="349">
        <f ca="1">OFFSET(DH36,0,-1) * OFFSET(DH36,9 - ROW(DH36),0)</f>
        <v>0</v>
      </c>
      <c r="DI36" s="351">
        <v>0</v>
      </c>
      <c r="DJ36" s="349">
        <f ca="1">OFFSET(DJ36,0,-1) * OFFSET(DJ36,9 - ROW(DJ36),0)</f>
        <v>0</v>
      </c>
      <c r="DK36" s="350">
        <v>0</v>
      </c>
      <c r="DL36" s="351">
        <v>0</v>
      </c>
      <c r="DM36" s="350">
        <v>0</v>
      </c>
      <c r="DN36" s="351">
        <v>0</v>
      </c>
      <c r="DO36" s="351">
        <v>0</v>
      </c>
      <c r="DP36" s="351">
        <v>0</v>
      </c>
      <c r="DQ36" s="350">
        <v>0</v>
      </c>
      <c r="DR36" s="352">
        <v>0</v>
      </c>
      <c r="DS36" s="350">
        <v>0</v>
      </c>
      <c r="DT36" s="349">
        <f ca="1">OFFSET(DT36,0,-1) * OFFSET(DT36,9 - ROW(DT36),0)</f>
        <v>0</v>
      </c>
      <c r="DU36" s="351">
        <v>0</v>
      </c>
      <c r="DV36" s="351">
        <v>0</v>
      </c>
      <c r="DW36" s="350">
        <v>0</v>
      </c>
      <c r="DX36" s="351">
        <v>0</v>
      </c>
      <c r="DY36" s="350">
        <v>0</v>
      </c>
      <c r="DZ36" s="349">
        <f ca="1">OFFSET(DZ36,0,-1) * OFFSET(DZ36,9 - ROW(DZ36),0)</f>
        <v>0</v>
      </c>
      <c r="EA36" s="351">
        <v>0</v>
      </c>
      <c r="EB36" s="351">
        <v>0</v>
      </c>
      <c r="EC36" s="350">
        <v>0</v>
      </c>
      <c r="ED36" s="349">
        <f ca="1">OFFSET(ED36,0,-1) * OFFSET(ED36,9 - ROW(ED36),0)</f>
        <v>0</v>
      </c>
      <c r="EE36" s="349">
        <f t="shared" ca="1" si="30"/>
        <v>0</v>
      </c>
      <c r="EF36" s="349">
        <v>0</v>
      </c>
      <c r="EG36" s="349">
        <f ca="1">OFFSET(EG36,0,-1) * OFFSET(EG36,9 - ROW(EG36),0)</f>
        <v>0</v>
      </c>
      <c r="EH36" s="349">
        <v>0</v>
      </c>
      <c r="EI36" s="349">
        <v>0</v>
      </c>
      <c r="EJ36" s="349">
        <v>0</v>
      </c>
      <c r="EK36" s="349">
        <v>0</v>
      </c>
      <c r="EL36" s="349">
        <v>0</v>
      </c>
      <c r="EM36" s="349">
        <f ca="1">OFFSET(EM36,0,-1) * OFFSET(EM36,9 - ROW(EM36),0)</f>
        <v>0</v>
      </c>
      <c r="EN36" s="349">
        <v>0</v>
      </c>
      <c r="EO36" s="349">
        <v>0</v>
      </c>
      <c r="EP36" s="349">
        <v>0</v>
      </c>
      <c r="EQ36" s="349">
        <v>0</v>
      </c>
      <c r="ER36" s="349">
        <v>0</v>
      </c>
      <c r="ES36" s="349">
        <v>0</v>
      </c>
      <c r="ET36" s="349">
        <v>0</v>
      </c>
      <c r="EU36" s="349">
        <v>0</v>
      </c>
      <c r="EV36" s="349">
        <v>0</v>
      </c>
      <c r="EW36" s="349">
        <v>0</v>
      </c>
      <c r="EX36" s="349">
        <v>0</v>
      </c>
      <c r="EY36" s="349">
        <f ca="1">OFFSET(EY36,0,-1) * OFFSET(EY36,9 - ROW(EY36),0)</f>
        <v>0</v>
      </c>
      <c r="EZ36" s="349">
        <v>0</v>
      </c>
      <c r="FA36" s="349">
        <v>0</v>
      </c>
      <c r="FB36" s="349">
        <v>0</v>
      </c>
      <c r="FC36" s="349">
        <v>0</v>
      </c>
      <c r="FD36" s="349"/>
      <c r="FE36" s="349">
        <f ca="1">OFFSET(FE36,0,-1) * OFFSET(FE36,9 - ROW(FE36),0)</f>
        <v>0</v>
      </c>
      <c r="FF36" s="349"/>
      <c r="FG36" s="349">
        <f ca="1">OFFSET(FG36,0,-1) * OFFSET(FG36,9 - ROW(FG36),0)</f>
        <v>0</v>
      </c>
      <c r="FH36" s="349"/>
      <c r="FI36" s="349">
        <f ca="1">OFFSET(FI36,0,-1) * OFFSET(FI36,9 - ROW(FI36),0)</f>
        <v>0</v>
      </c>
      <c r="FJ36" s="349">
        <f t="shared" ca="1" si="31"/>
        <v>0</v>
      </c>
      <c r="FK36" s="349">
        <v>75</v>
      </c>
      <c r="FL36" s="349">
        <f ca="1">OFFSET(FL36,0,-1) * OFFSET(FL36,9 - ROW(FL36),0)</f>
        <v>6267975</v>
      </c>
      <c r="FM36" s="349">
        <v>0</v>
      </c>
      <c r="FN36" s="349">
        <f ca="1">OFFSET(FN36,0,-1) * OFFSET(FN36,9 - ROW(FN36),0)</f>
        <v>0</v>
      </c>
      <c r="FO36" s="349">
        <v>0</v>
      </c>
      <c r="FP36" s="349">
        <f ca="1">OFFSET(FP36,0,-1) * OFFSET(FP36,9 - ROW(FP36),0)</f>
        <v>0</v>
      </c>
      <c r="FQ36" s="349">
        <v>54</v>
      </c>
      <c r="FR36" s="349">
        <f ca="1">OFFSET(FR36,0,-1) * OFFSET(FR36,9 - ROW(FR36),0)</f>
        <v>5666166</v>
      </c>
      <c r="FS36" s="349">
        <v>0</v>
      </c>
      <c r="FT36" s="349">
        <f ca="1">OFFSET(FT36,0,-1) * OFFSET(FT36,9 - ROW(FT36),0)</f>
        <v>0</v>
      </c>
      <c r="FU36" s="349">
        <v>0</v>
      </c>
      <c r="FV36" s="349">
        <f ca="1">OFFSET(FV36,0,-1) * OFFSET(FV36,9 - ROW(FV36),0)</f>
        <v>0</v>
      </c>
      <c r="FW36" s="349">
        <v>0</v>
      </c>
      <c r="FX36" s="349">
        <f ca="1">OFFSET(FX36,0,-1) * OFFSET(FX36,9 - ROW(FX36),0)</f>
        <v>0</v>
      </c>
      <c r="FY36" s="349">
        <v>0</v>
      </c>
      <c r="FZ36" s="349">
        <v>0</v>
      </c>
      <c r="GA36" s="349">
        <v>0</v>
      </c>
      <c r="GB36" s="349">
        <f ca="1">OFFSET(GB36,0,-1) * OFFSET(GB36,9 - ROW(GB36),0)</f>
        <v>0</v>
      </c>
      <c r="GC36" s="349">
        <v>84</v>
      </c>
      <c r="GD36" s="349">
        <f ca="1">OFFSET(GD36,0,-1) * OFFSET(GD36,9 - ROW(GD36),0)</f>
        <v>2391900</v>
      </c>
      <c r="GE36" s="349">
        <v>0</v>
      </c>
      <c r="GF36" s="349">
        <v>0</v>
      </c>
      <c r="GG36" s="349">
        <v>0</v>
      </c>
      <c r="GH36" s="349">
        <f ca="1">OFFSET(GH36,0,-1) * OFFSET(GH36,9 - ROW(GH36),0)</f>
        <v>0</v>
      </c>
      <c r="GI36" s="349">
        <v>45</v>
      </c>
      <c r="GJ36" s="349">
        <f ca="1">OFFSET(GJ36,0,-1) * OFFSET(GJ36,9 - ROW(GJ36),0)</f>
        <v>1281375</v>
      </c>
      <c r="GK36" s="349">
        <v>0</v>
      </c>
      <c r="GL36" s="349">
        <v>0</v>
      </c>
      <c r="GM36" s="349">
        <v>0</v>
      </c>
      <c r="GN36" s="349">
        <f ca="1">OFFSET(GN36,0,-1) * OFFSET(GN36,9 - ROW(GN36),0)</f>
        <v>0</v>
      </c>
      <c r="GO36" s="349">
        <f t="shared" ca="1" si="18"/>
        <v>15607416</v>
      </c>
      <c r="GP36" s="349">
        <f t="shared" ca="1" si="19"/>
        <v>15607416</v>
      </c>
      <c r="GQ36" s="349">
        <v>0</v>
      </c>
      <c r="GR36" s="349">
        <f ca="1">OFFSET(GR36,0,-1) * OFFSET(GR36,9 - ROW(GR36),0)</f>
        <v>0</v>
      </c>
      <c r="GS36" s="349">
        <v>0</v>
      </c>
      <c r="GT36" s="349">
        <f ca="1">OFFSET(GT36,0,-1) * OFFSET(GT36,9 - ROW(GT36),0)</f>
        <v>0</v>
      </c>
      <c r="GU36" s="349">
        <v>0</v>
      </c>
      <c r="GV36" s="349">
        <f ca="1">OFFSET(GV36,0,-1) * OFFSET(GV36,9 - ROW(GV36),0)</f>
        <v>0</v>
      </c>
      <c r="GW36" s="349">
        <f t="shared" ca="1" si="20"/>
        <v>0</v>
      </c>
      <c r="GX36" s="350">
        <v>3</v>
      </c>
      <c r="GY36" s="349">
        <f ca="1">OFFSET(GY36,0,-1) * OFFSET(GY36,9 - ROW(GY36),0)</f>
        <v>191952</v>
      </c>
      <c r="GZ36" s="349">
        <v>0</v>
      </c>
      <c r="HA36" s="349">
        <f ca="1">OFFSET(HA36,0,-1) * OFFSET(HA36,9 - ROW(HA36),0)</f>
        <v>0</v>
      </c>
      <c r="HB36" s="349">
        <v>0</v>
      </c>
      <c r="HC36" s="349">
        <f ca="1">OFFSET(HC36,0,-1) * OFFSET(HC36,9 - ROW(HC36),0)</f>
        <v>0</v>
      </c>
      <c r="HD36" s="349">
        <v>3</v>
      </c>
      <c r="HE36" s="349">
        <f ca="1">OFFSET(HE36,0,-1) * OFFSET(HE36,9 - ROW(HE36),0)</f>
        <v>178242</v>
      </c>
      <c r="HF36" s="349">
        <v>0</v>
      </c>
      <c r="HG36" s="349">
        <f ca="1">OFFSET(HG36,0,-1) * OFFSET(HG36,9 - ROW(HG36),0)</f>
        <v>0</v>
      </c>
      <c r="HH36" s="349">
        <v>0</v>
      </c>
      <c r="HI36" s="349">
        <f ca="1">OFFSET(HI36,0,-1) * OFFSET(HI36,9 - ROW(HI36),0)</f>
        <v>0</v>
      </c>
      <c r="HJ36" s="349">
        <v>0</v>
      </c>
      <c r="HK36" s="349">
        <f ca="1">OFFSET(HK36,0,-1) * OFFSET(HK36,9 - ROW(HK36),0)</f>
        <v>0</v>
      </c>
      <c r="HL36" s="349">
        <v>0</v>
      </c>
      <c r="HM36" s="349">
        <f ca="1">OFFSET(HM36,0,-1) * OFFSET(HM36,9 - ROW(HM36),0)</f>
        <v>0</v>
      </c>
      <c r="HN36" s="349">
        <v>0</v>
      </c>
      <c r="HO36" s="349">
        <f ca="1">OFFSET(HO36,0,-1) * OFFSET(HO36,9 - ROW(HO36),0)</f>
        <v>0</v>
      </c>
      <c r="HP36" s="349">
        <f t="shared" ca="1" si="32"/>
        <v>370194</v>
      </c>
      <c r="HQ36" s="349">
        <v>0</v>
      </c>
      <c r="HR36" s="349">
        <f ca="1">OFFSET(HR36,0,-1) * OFFSET(HR36,9 - ROW(HR36),0)</f>
        <v>0</v>
      </c>
      <c r="HS36" s="349">
        <v>0</v>
      </c>
      <c r="HT36" s="349">
        <v>0</v>
      </c>
      <c r="HU36" s="349">
        <v>0</v>
      </c>
      <c r="HV36" s="349">
        <f ca="1">OFFSET(HV36,0,-1) * OFFSET(HV36,9 - ROW(HV36),0)</f>
        <v>0</v>
      </c>
      <c r="HW36" s="349">
        <v>5</v>
      </c>
      <c r="HX36" s="349">
        <f ca="1">OFFSET(HX36,0,-1) * OFFSET(HX36,9 - ROW(HX36),0)</f>
        <v>12100</v>
      </c>
      <c r="HY36" s="349">
        <v>0</v>
      </c>
      <c r="HZ36" s="349">
        <v>0</v>
      </c>
      <c r="IA36" s="349">
        <v>0</v>
      </c>
      <c r="IB36" s="349">
        <f ca="1">OFFSET(IB36,0,-1) * OFFSET(IB36,9 - ROW(IB36),0)</f>
        <v>0</v>
      </c>
      <c r="IC36" s="349">
        <v>0</v>
      </c>
      <c r="ID36" s="349">
        <f ca="1">OFFSET(ID36,0,-1) * OFFSET(ID36,9 - ROW(ID36),0)</f>
        <v>0</v>
      </c>
      <c r="IE36" s="349">
        <v>0</v>
      </c>
      <c r="IF36" s="349">
        <v>0</v>
      </c>
      <c r="IG36" s="349"/>
      <c r="IH36" s="349">
        <f ca="1">OFFSET(IH36,0,-1) * OFFSET(IH36,9 - ROW(IH36),0)</f>
        <v>0</v>
      </c>
      <c r="II36" s="349">
        <f t="shared" ca="1" si="21"/>
        <v>12100</v>
      </c>
      <c r="IJ36" s="349">
        <f t="shared" ca="1" si="22"/>
        <v>426556737</v>
      </c>
      <c r="IK36" s="349">
        <v>0</v>
      </c>
      <c r="IL36" s="349">
        <f ca="1">OFFSET(IL36,0,-1) * OFFSET(IL36,9 - ROW(IL36),0)</f>
        <v>0</v>
      </c>
      <c r="IM36" s="349">
        <v>0</v>
      </c>
      <c r="IN36" s="349">
        <f ca="1">OFFSET(IN36,0,-1) * OFFSET(IN36,9 - ROW(IN36),0)</f>
        <v>0</v>
      </c>
      <c r="IO36" s="349">
        <v>0</v>
      </c>
      <c r="IP36" s="349">
        <f ca="1">OFFSET(IP36,0,-1) * OFFSET(IP36,9 - ROW(IP36),0)</f>
        <v>0</v>
      </c>
      <c r="IQ36" s="349">
        <v>0</v>
      </c>
      <c r="IR36" s="349">
        <v>0</v>
      </c>
      <c r="IS36" s="349">
        <v>0</v>
      </c>
      <c r="IT36" s="349">
        <f ca="1">OFFSET(IT36,0,-1) * OFFSET(IT36,9 - ROW(IT36),0)</f>
        <v>0</v>
      </c>
      <c r="IU36" s="349">
        <v>0</v>
      </c>
      <c r="IV36" s="349">
        <f ca="1">OFFSET(IV36,0,-1) * OFFSET(IV36,9 - ROW(IV36),0)</f>
        <v>0</v>
      </c>
      <c r="IW36" s="349">
        <v>0</v>
      </c>
      <c r="IX36" s="349">
        <f ca="1">OFFSET(IX36,0,-1) * OFFSET(IX36,9 - ROW(IX36),0)</f>
        <v>0</v>
      </c>
      <c r="IY36" s="349">
        <v>40</v>
      </c>
      <c r="IZ36" s="349">
        <f ca="1">OFFSET(IZ36,0,-1) * OFFSET(IZ36,9 - ROW(IZ36),0)</f>
        <v>1063800</v>
      </c>
      <c r="JA36" s="349">
        <v>0</v>
      </c>
      <c r="JB36" s="349">
        <f ca="1">OFFSET(JB36,0,-1) * OFFSET(JB36,9 - ROW(JB36),0)</f>
        <v>0</v>
      </c>
      <c r="JC36" s="349">
        <v>0</v>
      </c>
      <c r="JD36" s="349">
        <f ca="1">OFFSET(JD36,0,-1) * OFFSET(JD36,9 - ROW(JD36),0)</f>
        <v>0</v>
      </c>
      <c r="JE36" s="349">
        <v>43</v>
      </c>
      <c r="JF36" s="349">
        <f ca="1">OFFSET(JF36,0,-1) * OFFSET(JF36,9 - ROW(JF36),0)</f>
        <v>1062788</v>
      </c>
      <c r="JG36" s="349">
        <v>0</v>
      </c>
      <c r="JH36" s="349">
        <f ca="1">OFFSET(JH36,0,-1) * OFFSET(JH36,9 - ROW(JH36),0)</f>
        <v>0</v>
      </c>
      <c r="JI36" s="349">
        <v>0</v>
      </c>
      <c r="JJ36" s="349">
        <f ca="1">OFFSET(JJ36,0,-1) * OFFSET(JJ36,9 - ROW(JJ36),0)</f>
        <v>0</v>
      </c>
      <c r="JK36" s="349">
        <v>0</v>
      </c>
      <c r="JL36" s="349">
        <f ca="1">OFFSET(JL36,0,-1) * OFFSET(JL36,9 - ROW(JL36),0)</f>
        <v>0</v>
      </c>
      <c r="JM36" s="349">
        <v>0</v>
      </c>
      <c r="JN36" s="349">
        <f ca="1">OFFSET(JN36,0,-1) * OFFSET(JN36,9 - ROW(JN36),0)</f>
        <v>0</v>
      </c>
      <c r="JO36" s="349">
        <v>0</v>
      </c>
      <c r="JP36" s="349">
        <f ca="1">OFFSET(JP36,0,-1) * OFFSET(JP36,9 - ROW(JP36),0)</f>
        <v>0</v>
      </c>
      <c r="JQ36" s="349">
        <v>0</v>
      </c>
      <c r="JR36" s="349">
        <f ca="1">OFFSET(JR36,0,-1) * OFFSET(JR36,9 - ROW(JR36),0)</f>
        <v>0</v>
      </c>
      <c r="JS36" s="349">
        <v>0</v>
      </c>
      <c r="JT36" s="349">
        <f ca="1">OFFSET(JT36,0,-1) * OFFSET(JT36,9 - ROW(JT36),0)</f>
        <v>0</v>
      </c>
      <c r="JU36" s="340">
        <f t="shared" ca="1" si="149"/>
        <v>2126588</v>
      </c>
      <c r="JV36" s="349">
        <v>0</v>
      </c>
      <c r="JW36" s="349">
        <f ca="1">OFFSET(JW36,0,-1) * OFFSET(JW36,9 - ROW(JW36),0)</f>
        <v>0</v>
      </c>
      <c r="JX36" s="349">
        <v>0</v>
      </c>
      <c r="JY36" s="349">
        <f ca="1">OFFSET(JY36,0,-1) * OFFSET(JY36,9 - ROW(JY36),0)</f>
        <v>0</v>
      </c>
      <c r="JZ36" s="349">
        <v>0</v>
      </c>
      <c r="KA36" s="349">
        <f ca="1">OFFSET(KA36,0,-1) * OFFSET(KA36,9 - ROW(KA36),0)</f>
        <v>0</v>
      </c>
      <c r="KB36" s="349">
        <v>0</v>
      </c>
      <c r="KC36" s="349">
        <f ca="1">OFFSET(KC36,0,-1) * OFFSET(KC36,9 - ROW(KC36),0)</f>
        <v>0</v>
      </c>
      <c r="KD36" s="349">
        <v>0</v>
      </c>
      <c r="KE36" s="349">
        <f ca="1">OFFSET(KE36,0,-1) * OFFSET(KE36,9 - ROW(KE36),0)</f>
        <v>0</v>
      </c>
      <c r="KF36" s="349">
        <v>66</v>
      </c>
      <c r="KG36" s="349">
        <f ca="1">OFFSET(KG36,0,-1) * OFFSET(KG36,9 - ROW(KG36),0)</f>
        <v>2382732</v>
      </c>
      <c r="KH36" s="349">
        <v>0</v>
      </c>
      <c r="KI36" s="349">
        <f ca="1">OFFSET(KI36,0,-1) * OFFSET(KI36,9 - ROW(KI36),0)</f>
        <v>0</v>
      </c>
      <c r="KJ36" s="349">
        <v>0</v>
      </c>
      <c r="KK36" s="349">
        <f ca="1">OFFSET(KK36,0,-1) * OFFSET(KK36,9 - ROW(KK36),0)</f>
        <v>0</v>
      </c>
      <c r="KL36" s="349">
        <f t="shared" ca="1" si="150"/>
        <v>2382732</v>
      </c>
      <c r="KM36" s="349">
        <v>109</v>
      </c>
      <c r="KN36" s="349">
        <f ca="1">OFFSET(KN36,0,-1) * OFFSET(KN36,9 - ROW(KN36),0)</f>
        <v>3643761</v>
      </c>
      <c r="KO36" s="349">
        <v>123</v>
      </c>
      <c r="KP36" s="349">
        <f ca="1">OFFSET(KP36,0,-1) * OFFSET(KP36,9 - ROW(KP36),0)</f>
        <v>5162556</v>
      </c>
      <c r="KQ36" s="349">
        <v>19</v>
      </c>
      <c r="KR36" s="349">
        <f ca="1">OFFSET(KR36,0,-1) * OFFSET(KR36,9 - ROW(KR36),0)</f>
        <v>852644</v>
      </c>
      <c r="KS36" s="349">
        <v>76</v>
      </c>
      <c r="KT36" s="349">
        <f ca="1">OFFSET(KT36,0,-1) * OFFSET(KT36,9 - ROW(KT36),0)</f>
        <v>72200</v>
      </c>
      <c r="KU36" s="349">
        <v>80</v>
      </c>
      <c r="KV36" s="349">
        <f ca="1">OFFSET(KV36,0,-1) * OFFSET(KV36,9 - ROW(KV36),0)</f>
        <v>310000</v>
      </c>
      <c r="KW36" s="349">
        <v>0</v>
      </c>
      <c r="KX36" s="349">
        <f ca="1">OFFSET(KX36,0,-1) * OFFSET(KX36,9 - ROW(KX36),0)</f>
        <v>0</v>
      </c>
      <c r="KY36" s="349">
        <v>0</v>
      </c>
      <c r="KZ36" s="349">
        <f ca="1">OFFSET(KZ36,0,-1) * OFFSET(KZ36,9 - ROW(KZ36),0)</f>
        <v>0</v>
      </c>
      <c r="LA36" s="349">
        <v>0</v>
      </c>
      <c r="LB36" s="349">
        <f ca="1">OFFSET(LB36,0,-1) * OFFSET(LB36,9 - ROW(LB36),0)</f>
        <v>0</v>
      </c>
      <c r="LC36" s="349">
        <f t="shared" ca="1" si="151"/>
        <v>10041161</v>
      </c>
      <c r="LD36" s="349"/>
      <c r="LE36" s="349">
        <f t="shared" ca="1" si="24"/>
        <v>441107218</v>
      </c>
      <c r="LF36" s="349">
        <f t="shared" si="129"/>
        <v>10193</v>
      </c>
      <c r="LG36" s="349">
        <f t="shared" ca="1" si="130"/>
        <v>8134014</v>
      </c>
      <c r="LH36" s="349">
        <f t="shared" si="131"/>
        <v>0</v>
      </c>
      <c r="LI36" s="349">
        <f t="shared" ca="1" si="132"/>
        <v>0</v>
      </c>
      <c r="LJ36" s="349">
        <f t="shared" si="133"/>
        <v>66</v>
      </c>
      <c r="LK36" s="349">
        <f t="shared" ca="1" si="134"/>
        <v>29766</v>
      </c>
      <c r="LL36" s="349">
        <f t="shared" ca="1" si="152"/>
        <v>8163780</v>
      </c>
      <c r="LM36" s="349">
        <f t="shared" si="135"/>
        <v>0</v>
      </c>
      <c r="LN36" s="349">
        <f t="shared" ca="1" si="136"/>
        <v>0</v>
      </c>
      <c r="LO36" s="349">
        <f t="shared" si="137"/>
        <v>10259</v>
      </c>
      <c r="LP36" s="349">
        <f t="shared" ca="1" si="138"/>
        <v>759166</v>
      </c>
      <c r="LQ36" s="349">
        <f t="shared" ca="1" si="153"/>
        <v>759166</v>
      </c>
      <c r="LR36" s="349">
        <f t="shared" si="139"/>
        <v>4361</v>
      </c>
      <c r="LS36" s="349">
        <f t="shared" ca="1" si="140"/>
        <v>9363503.0999999996</v>
      </c>
      <c r="LT36" s="349">
        <f t="shared" si="141"/>
        <v>5066</v>
      </c>
      <c r="LU36" s="349">
        <f t="shared" ca="1" si="142"/>
        <v>15031733.879999999</v>
      </c>
      <c r="LV36" s="349">
        <f t="shared" si="143"/>
        <v>832</v>
      </c>
      <c r="LW36" s="349">
        <f t="shared" ca="1" si="144"/>
        <v>2878586.8799999999</v>
      </c>
      <c r="LX36" s="349">
        <v>0</v>
      </c>
      <c r="LY36" s="349">
        <f t="shared" ca="1" si="145"/>
        <v>0</v>
      </c>
      <c r="LZ36" s="349">
        <v>0</v>
      </c>
      <c r="MA36" s="349">
        <f t="shared" ca="1" si="146"/>
        <v>0</v>
      </c>
      <c r="MB36" s="349">
        <v>0</v>
      </c>
      <c r="MC36" s="349">
        <f t="shared" ca="1" si="147"/>
        <v>0</v>
      </c>
      <c r="MD36" s="349">
        <f t="shared" ca="1" si="154"/>
        <v>27273823.859999996</v>
      </c>
      <c r="ME36" s="349"/>
      <c r="MF36" s="353">
        <f t="shared" ca="1" si="155"/>
        <v>477303987.86000001</v>
      </c>
      <c r="MI36" s="354"/>
    </row>
    <row r="37" spans="1:347">
      <c r="A37" s="339" t="s">
        <v>239</v>
      </c>
      <c r="B37" s="340" t="s">
        <v>240</v>
      </c>
      <c r="C37" s="349">
        <v>1176</v>
      </c>
      <c r="D37" s="349">
        <f ca="1">OFFSET(D37,0,-1) * OFFSET(D37,9 - ROW(D37),0)</f>
        <v>39312504</v>
      </c>
      <c r="E37" s="349">
        <v>0</v>
      </c>
      <c r="F37" s="349">
        <f ca="1">OFFSET(F37,0,-1) * OFFSET(F37,9 - ROW(F37),0)</f>
        <v>0</v>
      </c>
      <c r="G37" s="349">
        <v>0</v>
      </c>
      <c r="H37" s="349">
        <f ca="1">OFFSET(H37,0,-1) * OFFSET(H37,9 - ROW(H37),0)</f>
        <v>0</v>
      </c>
      <c r="I37" s="349">
        <v>1582</v>
      </c>
      <c r="J37" s="349">
        <f ca="1">OFFSET(J37,0,-1) * OFFSET(J37,9 - ROW(J37),0)</f>
        <v>66399704</v>
      </c>
      <c r="K37" s="349">
        <v>0</v>
      </c>
      <c r="L37" s="349">
        <f ca="1">OFFSET(L37,0,-1) * OFFSET(L37,9 - ROW(L37),0)</f>
        <v>0</v>
      </c>
      <c r="M37" s="349">
        <v>0</v>
      </c>
      <c r="N37" s="349">
        <f ca="1">OFFSET(N37,0,-1) * OFFSET(N37,9 - ROW(N37),0)</f>
        <v>0</v>
      </c>
      <c r="O37" s="349">
        <v>0</v>
      </c>
      <c r="P37" s="349">
        <f ca="1">OFFSET(P37,0,-1) * OFFSET(P37,9 - ROW(P37),0)</f>
        <v>0</v>
      </c>
      <c r="Q37" s="349">
        <v>0</v>
      </c>
      <c r="R37" s="349">
        <f ca="1">OFFSET(R37,0,-1) * OFFSET(R37,9 - ROW(R37),0)</f>
        <v>0</v>
      </c>
      <c r="S37" s="349">
        <v>0</v>
      </c>
      <c r="T37" s="349">
        <f ca="1">OFFSET(T37,0,-1) * OFFSET(T37,9 - ROW(T37),0)</f>
        <v>0</v>
      </c>
      <c r="U37" s="349">
        <v>135</v>
      </c>
      <c r="V37" s="349">
        <f ca="1">OFFSET(V37,0,-1) * OFFSET(V37,9 - ROW(V37),0)</f>
        <v>1537650</v>
      </c>
      <c r="W37" s="349">
        <v>0</v>
      </c>
      <c r="X37" s="349">
        <f ca="1">OFFSET(X37,0,-1) * OFFSET(X37,9 - ROW(X37),0)</f>
        <v>0</v>
      </c>
      <c r="Y37" s="349">
        <v>0</v>
      </c>
      <c r="Z37" s="349">
        <f ca="1">OFFSET(Z37,0,-1) * OFFSET(Z37,9 - ROW(Z37),0)</f>
        <v>0</v>
      </c>
      <c r="AA37" s="349">
        <v>0</v>
      </c>
      <c r="AB37" s="349">
        <f ca="1">OFFSET(AB37,0,-1) * OFFSET(AB37,9 - ROW(AB37),0)</f>
        <v>0</v>
      </c>
      <c r="AC37" s="349">
        <v>0</v>
      </c>
      <c r="AD37" s="349">
        <f ca="1">OFFSET(AD37,0,-1) * OFFSET(AD37,9 - ROW(AD37),0)</f>
        <v>0</v>
      </c>
      <c r="AE37" s="349">
        <v>0</v>
      </c>
      <c r="AF37" s="349">
        <f ca="1">OFFSET(AF37,0,-1) * OFFSET(AF37,9 - ROW(AF37),0)</f>
        <v>0</v>
      </c>
      <c r="AG37" s="349">
        <v>1211</v>
      </c>
      <c r="AH37" s="349">
        <f ca="1">OFFSET(AH37,0,-1) * OFFSET(AH37,9 - ROW(AH37),0)</f>
        <v>1150450</v>
      </c>
      <c r="AI37" s="349">
        <v>0</v>
      </c>
      <c r="AJ37" s="349">
        <f ca="1">OFFSET(AJ37,0,-1) * OFFSET(AJ37,9 - ROW(AJ37),0)</f>
        <v>0</v>
      </c>
      <c r="AK37" s="349">
        <v>0</v>
      </c>
      <c r="AL37" s="349">
        <f ca="1">OFFSET(AL37,0,-1) * OFFSET(AL37,9 - ROW(AL37),0)</f>
        <v>0</v>
      </c>
      <c r="AM37" s="349">
        <v>1521</v>
      </c>
      <c r="AN37" s="349">
        <f ca="1">OFFSET(AN37,0,-1) * OFFSET(AN37,9 - ROW(AN37),0)</f>
        <v>5893875</v>
      </c>
      <c r="AO37" s="349">
        <v>0</v>
      </c>
      <c r="AP37" s="349">
        <f ca="1">OFFSET(AP37,0,-1) * OFFSET(AP37,9 - ROW(AP37),0)</f>
        <v>0</v>
      </c>
      <c r="AQ37" s="349">
        <v>0</v>
      </c>
      <c r="AR37" s="349">
        <f ca="1">OFFSET(AR37,0,-1) * OFFSET(AR37,9 - ROW(AR37),0)</f>
        <v>0</v>
      </c>
      <c r="AS37" s="349">
        <v>0</v>
      </c>
      <c r="AT37" s="349">
        <f ca="1">OFFSET(AT37,0,-1) * OFFSET(AT37,9 - ROW(AT37),0)</f>
        <v>0</v>
      </c>
      <c r="AU37" s="349">
        <v>0</v>
      </c>
      <c r="AV37" s="349">
        <f ca="1">OFFSET(AV37,0,-1) * OFFSET(AV37,9 - ROW(AV37),0)</f>
        <v>0</v>
      </c>
      <c r="AW37" s="349">
        <v>0</v>
      </c>
      <c r="AX37" s="349">
        <f ca="1">OFFSET(AX37,0,-1) * OFFSET(AX37,9 - ROW(AX37),0)</f>
        <v>0</v>
      </c>
      <c r="AY37" s="349">
        <f t="shared" ca="1" si="17"/>
        <v>114294183</v>
      </c>
      <c r="AZ37" s="349">
        <v>431</v>
      </c>
      <c r="BA37" s="349">
        <f ca="1">OFFSET(BA37,0,-1) * OFFSET(BA37,9 - ROW(BA37),0)</f>
        <v>17510237</v>
      </c>
      <c r="BB37" s="349">
        <v>0</v>
      </c>
      <c r="BC37" s="349">
        <f ca="1">OFFSET(BC37,0,-1) * OFFSET(BC37,9 - ROW(BC37),0)</f>
        <v>0</v>
      </c>
      <c r="BD37" s="349">
        <v>0</v>
      </c>
      <c r="BE37" s="349">
        <f ca="1">OFFSET(BE37,0,-1) * OFFSET(BE37,9 - ROW(BE37),0)</f>
        <v>0</v>
      </c>
      <c r="BF37" s="349">
        <v>607</v>
      </c>
      <c r="BG37" s="349">
        <f ca="1">OFFSET(BG37,0,-1) * OFFSET(BG37,9 - ROW(BG37),0)</f>
        <v>30623150</v>
      </c>
      <c r="BH37" s="349">
        <v>0</v>
      </c>
      <c r="BI37" s="349">
        <f ca="1">OFFSET(BI37,0,-1) * OFFSET(BI37,9 - ROW(BI37),0)</f>
        <v>0</v>
      </c>
      <c r="BJ37" s="349">
        <v>0</v>
      </c>
      <c r="BK37" s="349">
        <f ca="1">OFFSET(BK37,0,-1) * OFFSET(BK37,9 - ROW(BK37),0)</f>
        <v>0</v>
      </c>
      <c r="BL37" s="349">
        <v>394</v>
      </c>
      <c r="BM37" s="349">
        <f ca="1">OFFSET(BM37,0,-1) * OFFSET(BM37,9 - ROW(BM37),0)</f>
        <v>21193260</v>
      </c>
      <c r="BN37" s="349">
        <v>0</v>
      </c>
      <c r="BO37" s="349">
        <f ca="1">OFFSET(BO37,0,-1) * OFFSET(BO37,9 - ROW(BO37),0)</f>
        <v>0</v>
      </c>
      <c r="BP37" s="349">
        <v>0</v>
      </c>
      <c r="BQ37" s="349">
        <f ca="1">OFFSET(BQ37,0,-1) * OFFSET(BQ37,9 - ROW(BQ37),0)</f>
        <v>0</v>
      </c>
      <c r="BR37" s="349">
        <v>192</v>
      </c>
      <c r="BS37" s="349">
        <f ca="1">OFFSET(BS37,0,-1) * OFFSET(BS37,9 - ROW(BS37),0)</f>
        <v>2514816</v>
      </c>
      <c r="BT37" s="349">
        <v>0</v>
      </c>
      <c r="BU37" s="349">
        <v>0</v>
      </c>
      <c r="BV37" s="349">
        <v>0</v>
      </c>
      <c r="BW37" s="349">
        <f ca="1">OFFSET(BW37,0,-1) * OFFSET(BW37,9 - ROW(BW37),0)</f>
        <v>0</v>
      </c>
      <c r="BX37" s="349">
        <v>0</v>
      </c>
      <c r="BY37" s="349">
        <f ca="1">OFFSET(BY37,0,-1) * OFFSET(BY37,9 - ROW(BY37),0)</f>
        <v>0</v>
      </c>
      <c r="BZ37" s="349">
        <v>0</v>
      </c>
      <c r="CA37" s="349">
        <f ca="1">OFFSET(CA37,0,-1) * OFFSET(CA37,9 - ROW(CA37),0)</f>
        <v>0</v>
      </c>
      <c r="CB37" s="349">
        <v>0</v>
      </c>
      <c r="CC37" s="349">
        <f ca="1">OFFSET(CC37,0,-1) * OFFSET(CC37,9 - ROW(CC37),0)</f>
        <v>0</v>
      </c>
      <c r="CD37" s="349">
        <v>0</v>
      </c>
      <c r="CE37" s="349">
        <v>0</v>
      </c>
      <c r="CF37" s="349">
        <v>0</v>
      </c>
      <c r="CG37" s="349">
        <v>0</v>
      </c>
      <c r="CH37" s="349">
        <v>405</v>
      </c>
      <c r="CI37" s="349">
        <f ca="1">OFFSET(CI37,0,-1) * OFFSET(CI37,9 - ROW(CI37),0)</f>
        <v>442260</v>
      </c>
      <c r="CJ37" s="349">
        <v>0</v>
      </c>
      <c r="CK37" s="349">
        <v>0</v>
      </c>
      <c r="CL37" s="349">
        <v>0</v>
      </c>
      <c r="CM37" s="349">
        <f ca="1">OFFSET(CM37,0,-1) * OFFSET(CM37,9 - ROW(CM37),0)</f>
        <v>0</v>
      </c>
      <c r="CN37" s="349">
        <v>502</v>
      </c>
      <c r="CO37" s="349">
        <f ca="1">OFFSET(CO37,0,-1) * OFFSET(CO37,9 - ROW(CO37),0)</f>
        <v>2236912</v>
      </c>
      <c r="CP37" s="349">
        <v>0</v>
      </c>
      <c r="CQ37" s="349">
        <f ca="1">OFFSET(CQ37,0,-1) * OFFSET(CQ37,9 - ROW(CQ37),0)</f>
        <v>0</v>
      </c>
      <c r="CR37" s="349">
        <v>0</v>
      </c>
      <c r="CS37" s="349">
        <f ca="1">OFFSET(CS37,0,-1) * OFFSET(CS37,9 - ROW(CS37),0)</f>
        <v>0</v>
      </c>
      <c r="CT37" s="349">
        <v>186</v>
      </c>
      <c r="CU37" s="349">
        <f ca="1">OFFSET(CU37,0,-1) * OFFSET(CU37,9 - ROW(CU37),0)</f>
        <v>1656144</v>
      </c>
      <c r="CV37" s="349">
        <v>0</v>
      </c>
      <c r="CW37" s="349">
        <f ca="1">OFFSET(CW37,0,-1) * OFFSET(CW37,9 - ROW(CW37),0)</f>
        <v>0</v>
      </c>
      <c r="CX37" s="349">
        <v>0</v>
      </c>
      <c r="CY37" s="349">
        <f ca="1">OFFSET(CY37,0,-1) * OFFSET(CY37,9 - ROW(CY37),0)</f>
        <v>0</v>
      </c>
      <c r="CZ37" s="349">
        <f t="shared" ca="1" si="29"/>
        <v>76176779</v>
      </c>
      <c r="DA37" s="350">
        <v>0</v>
      </c>
      <c r="DB37" s="349">
        <f ca="1">OFFSET(DB37,0,-1) * OFFSET(DB37,9 - ROW(DB37),0)</f>
        <v>0</v>
      </c>
      <c r="DC37" s="351">
        <v>0</v>
      </c>
      <c r="DD37" s="351">
        <v>0</v>
      </c>
      <c r="DE37" s="350">
        <v>0</v>
      </c>
      <c r="DF37" s="351">
        <v>0</v>
      </c>
      <c r="DG37" s="350">
        <v>0</v>
      </c>
      <c r="DH37" s="349">
        <f ca="1">OFFSET(DH37,0,-1) * OFFSET(DH37,9 - ROW(DH37),0)</f>
        <v>0</v>
      </c>
      <c r="DI37" s="351">
        <v>0</v>
      </c>
      <c r="DJ37" s="349">
        <f ca="1">OFFSET(DJ37,0,-1) * OFFSET(DJ37,9 - ROW(DJ37),0)</f>
        <v>0</v>
      </c>
      <c r="DK37" s="350">
        <v>0</v>
      </c>
      <c r="DL37" s="351">
        <v>0</v>
      </c>
      <c r="DM37" s="350">
        <v>0</v>
      </c>
      <c r="DN37" s="351">
        <v>0</v>
      </c>
      <c r="DO37" s="351">
        <v>0</v>
      </c>
      <c r="DP37" s="351">
        <v>0</v>
      </c>
      <c r="DQ37" s="350">
        <v>0</v>
      </c>
      <c r="DR37" s="352">
        <v>0</v>
      </c>
      <c r="DS37" s="350">
        <v>2</v>
      </c>
      <c r="DT37" s="349">
        <f ca="1">OFFSET(DT37,0,-1) * OFFSET(DT37,9 - ROW(DT37),0)</f>
        <v>56950</v>
      </c>
      <c r="DU37" s="351">
        <v>0</v>
      </c>
      <c r="DV37" s="351">
        <v>0</v>
      </c>
      <c r="DW37" s="350">
        <v>0</v>
      </c>
      <c r="DX37" s="351">
        <v>0</v>
      </c>
      <c r="DY37" s="350">
        <v>0</v>
      </c>
      <c r="DZ37" s="349">
        <f ca="1">OFFSET(DZ37,0,-1) * OFFSET(DZ37,9 - ROW(DZ37),0)</f>
        <v>0</v>
      </c>
      <c r="EA37" s="351">
        <v>0</v>
      </c>
      <c r="EB37" s="351">
        <v>0</v>
      </c>
      <c r="EC37" s="350">
        <v>0</v>
      </c>
      <c r="ED37" s="349">
        <f ca="1">OFFSET(ED37,0,-1) * OFFSET(ED37,9 - ROW(ED37),0)</f>
        <v>0</v>
      </c>
      <c r="EE37" s="349">
        <f t="shared" ca="1" si="30"/>
        <v>56950</v>
      </c>
      <c r="EF37" s="349">
        <v>0</v>
      </c>
      <c r="EG37" s="349">
        <f ca="1">OFFSET(EG37,0,-1) * OFFSET(EG37,9 - ROW(EG37),0)</f>
        <v>0</v>
      </c>
      <c r="EH37" s="349">
        <v>0</v>
      </c>
      <c r="EI37" s="349">
        <v>0</v>
      </c>
      <c r="EJ37" s="349">
        <v>0</v>
      </c>
      <c r="EK37" s="349">
        <v>0</v>
      </c>
      <c r="EL37" s="349">
        <v>0</v>
      </c>
      <c r="EM37" s="349">
        <f ca="1">OFFSET(EM37,0,-1) * OFFSET(EM37,9 - ROW(EM37),0)</f>
        <v>0</v>
      </c>
      <c r="EN37" s="349">
        <v>0</v>
      </c>
      <c r="EO37" s="349">
        <v>0</v>
      </c>
      <c r="EP37" s="349">
        <v>0</v>
      </c>
      <c r="EQ37" s="349">
        <v>0</v>
      </c>
      <c r="ER37" s="349">
        <v>0</v>
      </c>
      <c r="ES37" s="349">
        <v>0</v>
      </c>
      <c r="ET37" s="349">
        <v>0</v>
      </c>
      <c r="EU37" s="349">
        <v>0</v>
      </c>
      <c r="EV37" s="349">
        <v>0</v>
      </c>
      <c r="EW37" s="349">
        <v>0</v>
      </c>
      <c r="EX37" s="349">
        <v>0</v>
      </c>
      <c r="EY37" s="349">
        <f ca="1">OFFSET(EY37,0,-1) * OFFSET(EY37,9 - ROW(EY37),0)</f>
        <v>0</v>
      </c>
      <c r="EZ37" s="349">
        <v>0</v>
      </c>
      <c r="FA37" s="349">
        <v>0</v>
      </c>
      <c r="FB37" s="349">
        <v>0</v>
      </c>
      <c r="FC37" s="349">
        <v>0</v>
      </c>
      <c r="FD37" s="349">
        <v>0</v>
      </c>
      <c r="FE37" s="349">
        <f ca="1">OFFSET(FE37,0,-1) * OFFSET(FE37,9 - ROW(FE37),0)</f>
        <v>0</v>
      </c>
      <c r="FF37" s="349"/>
      <c r="FG37" s="349">
        <f ca="1">OFFSET(FG37,0,-1) * OFFSET(FG37,9 - ROW(FG37),0)</f>
        <v>0</v>
      </c>
      <c r="FH37" s="349"/>
      <c r="FI37" s="349">
        <f ca="1">OFFSET(FI37,0,-1) * OFFSET(FI37,9 - ROW(FI37),0)</f>
        <v>0</v>
      </c>
      <c r="FJ37" s="349">
        <f t="shared" ca="1" si="31"/>
        <v>0</v>
      </c>
      <c r="FK37" s="349">
        <v>164</v>
      </c>
      <c r="FL37" s="349">
        <f ca="1">OFFSET(FL37,0,-1) * OFFSET(FL37,9 - ROW(FL37),0)</f>
        <v>13705972</v>
      </c>
      <c r="FM37" s="349">
        <v>0</v>
      </c>
      <c r="FN37" s="349">
        <f ca="1">OFFSET(FN37,0,-1) * OFFSET(FN37,9 - ROW(FN37),0)</f>
        <v>0</v>
      </c>
      <c r="FO37" s="349">
        <v>0</v>
      </c>
      <c r="FP37" s="349">
        <f ca="1">OFFSET(FP37,0,-1) * OFFSET(FP37,9 - ROW(FP37),0)</f>
        <v>0</v>
      </c>
      <c r="FQ37" s="349">
        <v>83</v>
      </c>
      <c r="FR37" s="349">
        <f ca="1">OFFSET(FR37,0,-1) * OFFSET(FR37,9 - ROW(FR37),0)</f>
        <v>8709107</v>
      </c>
      <c r="FS37" s="349">
        <v>0</v>
      </c>
      <c r="FT37" s="349">
        <f ca="1">OFFSET(FT37,0,-1) * OFFSET(FT37,9 - ROW(FT37),0)</f>
        <v>0</v>
      </c>
      <c r="FU37" s="349">
        <v>0</v>
      </c>
      <c r="FV37" s="349">
        <f ca="1">OFFSET(FV37,0,-1) * OFFSET(FV37,9 - ROW(FV37),0)</f>
        <v>0</v>
      </c>
      <c r="FW37" s="349">
        <v>0</v>
      </c>
      <c r="FX37" s="349">
        <f ca="1">OFFSET(FX37,0,-1) * OFFSET(FX37,9 - ROW(FX37),0)</f>
        <v>0</v>
      </c>
      <c r="FY37" s="349">
        <v>0</v>
      </c>
      <c r="FZ37" s="349">
        <v>0</v>
      </c>
      <c r="GA37" s="349">
        <v>0</v>
      </c>
      <c r="GB37" s="349">
        <f ca="1">OFFSET(GB37,0,-1) * OFFSET(GB37,9 - ROW(GB37),0)</f>
        <v>0</v>
      </c>
      <c r="GC37" s="349">
        <v>69</v>
      </c>
      <c r="GD37" s="349">
        <f ca="1">OFFSET(GD37,0,-1) * OFFSET(GD37,9 - ROW(GD37),0)</f>
        <v>1964775</v>
      </c>
      <c r="GE37" s="349">
        <v>0</v>
      </c>
      <c r="GF37" s="349">
        <v>0</v>
      </c>
      <c r="GG37" s="349">
        <v>0</v>
      </c>
      <c r="GH37" s="349">
        <f ca="1">OFFSET(GH37,0,-1) * OFFSET(GH37,9 - ROW(GH37),0)</f>
        <v>0</v>
      </c>
      <c r="GI37" s="349">
        <v>67</v>
      </c>
      <c r="GJ37" s="349">
        <f ca="1">OFFSET(GJ37,0,-1) * OFFSET(GJ37,9 - ROW(GJ37),0)</f>
        <v>1907825</v>
      </c>
      <c r="GK37" s="349">
        <v>0</v>
      </c>
      <c r="GL37" s="349">
        <v>0</v>
      </c>
      <c r="GM37" s="349">
        <v>0</v>
      </c>
      <c r="GN37" s="349">
        <f ca="1">OFFSET(GN37,0,-1) * OFFSET(GN37,9 - ROW(GN37),0)</f>
        <v>0</v>
      </c>
      <c r="GO37" s="349">
        <f t="shared" ca="1" si="18"/>
        <v>26287679</v>
      </c>
      <c r="GP37" s="349">
        <f t="shared" ca="1" si="19"/>
        <v>26344629</v>
      </c>
      <c r="GQ37" s="349">
        <v>0</v>
      </c>
      <c r="GR37" s="349">
        <f ca="1">OFFSET(GR37,0,-1) * OFFSET(GR37,9 - ROW(GR37),0)</f>
        <v>0</v>
      </c>
      <c r="GS37" s="349">
        <v>0</v>
      </c>
      <c r="GT37" s="349">
        <f ca="1">OFFSET(GT37,0,-1) * OFFSET(GT37,9 - ROW(GT37),0)</f>
        <v>0</v>
      </c>
      <c r="GU37" s="349">
        <v>0</v>
      </c>
      <c r="GV37" s="349">
        <f ca="1">OFFSET(GV37,0,-1) * OFFSET(GV37,9 - ROW(GV37),0)</f>
        <v>0</v>
      </c>
      <c r="GW37" s="349">
        <f t="shared" ca="1" si="20"/>
        <v>0</v>
      </c>
      <c r="GX37" s="350">
        <v>3</v>
      </c>
      <c r="GY37" s="349">
        <f ca="1">OFFSET(GY37,0,-1) * OFFSET(GY37,9 - ROW(GY37),0)</f>
        <v>191952</v>
      </c>
      <c r="GZ37" s="349">
        <v>0</v>
      </c>
      <c r="HA37" s="349">
        <f ca="1">OFFSET(HA37,0,-1) * OFFSET(HA37,9 - ROW(HA37),0)</f>
        <v>0</v>
      </c>
      <c r="HB37" s="349">
        <v>0</v>
      </c>
      <c r="HC37" s="349">
        <f ca="1">OFFSET(HC37,0,-1) * OFFSET(HC37,9 - ROW(HC37),0)</f>
        <v>0</v>
      </c>
      <c r="HD37" s="349">
        <v>4</v>
      </c>
      <c r="HE37" s="349">
        <f ca="1">OFFSET(HE37,0,-1) * OFFSET(HE37,9 - ROW(HE37),0)</f>
        <v>237656</v>
      </c>
      <c r="HF37" s="349">
        <v>0</v>
      </c>
      <c r="HG37" s="349">
        <f ca="1">OFFSET(HG37,0,-1) * OFFSET(HG37,9 - ROW(HG37),0)</f>
        <v>0</v>
      </c>
      <c r="HH37" s="349">
        <v>0</v>
      </c>
      <c r="HI37" s="349">
        <f ca="1">OFFSET(HI37,0,-1) * OFFSET(HI37,9 - ROW(HI37),0)</f>
        <v>0</v>
      </c>
      <c r="HJ37" s="349">
        <v>0</v>
      </c>
      <c r="HK37" s="349">
        <f ca="1">OFFSET(HK37,0,-1) * OFFSET(HK37,9 - ROW(HK37),0)</f>
        <v>0</v>
      </c>
      <c r="HL37" s="349">
        <v>0</v>
      </c>
      <c r="HM37" s="349">
        <f ca="1">OFFSET(HM37,0,-1) * OFFSET(HM37,9 - ROW(HM37),0)</f>
        <v>0</v>
      </c>
      <c r="HN37" s="349">
        <v>0</v>
      </c>
      <c r="HO37" s="349">
        <f ca="1">OFFSET(HO37,0,-1) * OFFSET(HO37,9 - ROW(HO37),0)</f>
        <v>0</v>
      </c>
      <c r="HP37" s="349">
        <f t="shared" ca="1" si="32"/>
        <v>429608</v>
      </c>
      <c r="HQ37" s="349">
        <v>1</v>
      </c>
      <c r="HR37" s="349">
        <f ca="1">OFFSET(HR37,0,-1) * OFFSET(HR37,9 - ROW(HR37),0)</f>
        <v>1566</v>
      </c>
      <c r="HS37" s="349">
        <v>0</v>
      </c>
      <c r="HT37" s="349">
        <v>0</v>
      </c>
      <c r="HU37" s="349">
        <v>0</v>
      </c>
      <c r="HV37" s="349">
        <f ca="1">OFFSET(HV37,0,-1) * OFFSET(HV37,9 - ROW(HV37),0)</f>
        <v>0</v>
      </c>
      <c r="HW37" s="349">
        <v>1</v>
      </c>
      <c r="HX37" s="349">
        <f ca="1">OFFSET(HX37,0,-1) * OFFSET(HX37,9 - ROW(HX37),0)</f>
        <v>2420</v>
      </c>
      <c r="HY37" s="349">
        <v>0</v>
      </c>
      <c r="HZ37" s="349">
        <v>0</v>
      </c>
      <c r="IA37" s="349">
        <v>0</v>
      </c>
      <c r="IB37" s="349">
        <f ca="1">OFFSET(IB37,0,-1) * OFFSET(IB37,9 - ROW(IB37),0)</f>
        <v>0</v>
      </c>
      <c r="IC37" s="349">
        <v>0</v>
      </c>
      <c r="ID37" s="349">
        <f ca="1">OFFSET(ID37,0,-1) * OFFSET(ID37,9 - ROW(ID37),0)</f>
        <v>0</v>
      </c>
      <c r="IE37" s="349">
        <v>0</v>
      </c>
      <c r="IF37" s="349">
        <v>0</v>
      </c>
      <c r="IG37" s="349"/>
      <c r="IH37" s="349">
        <f ca="1">OFFSET(IH37,0,-1) * OFFSET(IH37,9 - ROW(IH37),0)</f>
        <v>0</v>
      </c>
      <c r="II37" s="349">
        <f t="shared" ca="1" si="21"/>
        <v>3986</v>
      </c>
      <c r="IJ37" s="349">
        <f t="shared" ca="1" si="22"/>
        <v>217249185</v>
      </c>
      <c r="IK37" s="349">
        <v>0</v>
      </c>
      <c r="IL37" s="349">
        <f ca="1">OFFSET(IL37,0,-1) * OFFSET(IL37,9 - ROW(IL37),0)</f>
        <v>0</v>
      </c>
      <c r="IM37" s="349">
        <v>0</v>
      </c>
      <c r="IN37" s="349">
        <f ca="1">OFFSET(IN37,0,-1) * OFFSET(IN37,9 - ROW(IN37),0)</f>
        <v>0</v>
      </c>
      <c r="IO37" s="349">
        <v>0</v>
      </c>
      <c r="IP37" s="349">
        <f ca="1">OFFSET(IP37,0,-1) * OFFSET(IP37,9 - ROW(IP37),0)</f>
        <v>0</v>
      </c>
      <c r="IQ37" s="349">
        <v>0</v>
      </c>
      <c r="IR37" s="349">
        <v>0</v>
      </c>
      <c r="IS37" s="349">
        <v>0</v>
      </c>
      <c r="IT37" s="349">
        <f ca="1">OFFSET(IT37,0,-1) * OFFSET(IT37,9 - ROW(IT37),0)</f>
        <v>0</v>
      </c>
      <c r="IU37" s="349">
        <v>0</v>
      </c>
      <c r="IV37" s="349">
        <f ca="1">OFFSET(IV37,0,-1) * OFFSET(IV37,9 - ROW(IV37),0)</f>
        <v>0</v>
      </c>
      <c r="IW37" s="349">
        <v>0</v>
      </c>
      <c r="IX37" s="349">
        <f ca="1">OFFSET(IX37,0,-1) * OFFSET(IX37,9 - ROW(IX37),0)</f>
        <v>0</v>
      </c>
      <c r="IY37" s="349">
        <v>0</v>
      </c>
      <c r="IZ37" s="349">
        <f ca="1">OFFSET(IZ37,0,-1) * OFFSET(IZ37,9 - ROW(IZ37),0)</f>
        <v>0</v>
      </c>
      <c r="JA37" s="349">
        <v>0</v>
      </c>
      <c r="JB37" s="349">
        <f ca="1">OFFSET(JB37,0,-1) * OFFSET(JB37,9 - ROW(JB37),0)</f>
        <v>0</v>
      </c>
      <c r="JC37" s="349">
        <v>0</v>
      </c>
      <c r="JD37" s="349">
        <f ca="1">OFFSET(JD37,0,-1) * OFFSET(JD37,9 - ROW(JD37),0)</f>
        <v>0</v>
      </c>
      <c r="JE37" s="349">
        <v>9</v>
      </c>
      <c r="JF37" s="349">
        <f ca="1">OFFSET(JF37,0,-1) * OFFSET(JF37,9 - ROW(JF37),0)</f>
        <v>222444</v>
      </c>
      <c r="JG37" s="349">
        <v>0</v>
      </c>
      <c r="JH37" s="349">
        <f ca="1">OFFSET(JH37,0,-1) * OFFSET(JH37,9 - ROW(JH37),0)</f>
        <v>0</v>
      </c>
      <c r="JI37" s="349">
        <v>0</v>
      </c>
      <c r="JJ37" s="349">
        <f ca="1">OFFSET(JJ37,0,-1) * OFFSET(JJ37,9 - ROW(JJ37),0)</f>
        <v>0</v>
      </c>
      <c r="JK37" s="349">
        <v>0</v>
      </c>
      <c r="JL37" s="349">
        <f ca="1">OFFSET(JL37,0,-1) * OFFSET(JL37,9 - ROW(JL37),0)</f>
        <v>0</v>
      </c>
      <c r="JM37" s="349">
        <v>0</v>
      </c>
      <c r="JN37" s="349">
        <f ca="1">OFFSET(JN37,0,-1) * OFFSET(JN37,9 - ROW(JN37),0)</f>
        <v>0</v>
      </c>
      <c r="JO37" s="349">
        <v>0</v>
      </c>
      <c r="JP37" s="349">
        <f ca="1">OFFSET(JP37,0,-1) * OFFSET(JP37,9 - ROW(JP37),0)</f>
        <v>0</v>
      </c>
      <c r="JQ37" s="349">
        <v>0</v>
      </c>
      <c r="JR37" s="349">
        <f ca="1">OFFSET(JR37,0,-1) * OFFSET(JR37,9 - ROW(JR37),0)</f>
        <v>0</v>
      </c>
      <c r="JS37" s="349">
        <v>0</v>
      </c>
      <c r="JT37" s="349">
        <f ca="1">OFFSET(JT37,0,-1) * OFFSET(JT37,9 - ROW(JT37),0)</f>
        <v>0</v>
      </c>
      <c r="JU37" s="340">
        <f t="shared" ca="1" si="149"/>
        <v>222444</v>
      </c>
      <c r="JV37" s="349">
        <v>0</v>
      </c>
      <c r="JW37" s="349">
        <f ca="1">OFFSET(JW37,0,-1) * OFFSET(JW37,9 - ROW(JW37),0)</f>
        <v>0</v>
      </c>
      <c r="JX37" s="349">
        <v>0</v>
      </c>
      <c r="JY37" s="349">
        <f ca="1">OFFSET(JY37,0,-1) * OFFSET(JY37,9 - ROW(JY37),0)</f>
        <v>0</v>
      </c>
      <c r="JZ37" s="349">
        <v>0</v>
      </c>
      <c r="KA37" s="349">
        <f ca="1">OFFSET(KA37,0,-1) * OFFSET(KA37,9 - ROW(KA37),0)</f>
        <v>0</v>
      </c>
      <c r="KB37" s="349">
        <v>0</v>
      </c>
      <c r="KC37" s="349">
        <f ca="1">OFFSET(KC37,0,-1) * OFFSET(KC37,9 - ROW(KC37),0)</f>
        <v>0</v>
      </c>
      <c r="KD37" s="349">
        <v>0</v>
      </c>
      <c r="KE37" s="349">
        <f ca="1">OFFSET(KE37,0,-1) * OFFSET(KE37,9 - ROW(KE37),0)</f>
        <v>0</v>
      </c>
      <c r="KF37" s="349">
        <v>0</v>
      </c>
      <c r="KG37" s="349">
        <f ca="1">OFFSET(KG37,0,-1) * OFFSET(KG37,9 - ROW(KG37),0)</f>
        <v>0</v>
      </c>
      <c r="KH37" s="349">
        <v>0</v>
      </c>
      <c r="KI37" s="349">
        <f ca="1">OFFSET(KI37,0,-1) * OFFSET(KI37,9 - ROW(KI37),0)</f>
        <v>0</v>
      </c>
      <c r="KJ37" s="349">
        <v>0</v>
      </c>
      <c r="KK37" s="349">
        <f ca="1">OFFSET(KK37,0,-1) * OFFSET(KK37,9 - ROW(KK37),0)</f>
        <v>0</v>
      </c>
      <c r="KL37" s="349">
        <f t="shared" ca="1" si="150"/>
        <v>0</v>
      </c>
      <c r="KM37" s="349">
        <v>0</v>
      </c>
      <c r="KN37" s="349">
        <f ca="1">OFFSET(KN37,0,-1) * OFFSET(KN37,9 - ROW(KN37),0)</f>
        <v>0</v>
      </c>
      <c r="KO37" s="349">
        <v>0</v>
      </c>
      <c r="KP37" s="349">
        <f ca="1">OFFSET(KP37,0,-1) * OFFSET(KP37,9 - ROW(KP37),0)</f>
        <v>0</v>
      </c>
      <c r="KQ37" s="349">
        <v>0</v>
      </c>
      <c r="KR37" s="349">
        <f ca="1">OFFSET(KR37,0,-1) * OFFSET(KR37,9 - ROW(KR37),0)</f>
        <v>0</v>
      </c>
      <c r="KS37" s="349">
        <v>0</v>
      </c>
      <c r="KT37" s="349">
        <f ca="1">OFFSET(KT37,0,-1) * OFFSET(KT37,9 - ROW(KT37),0)</f>
        <v>0</v>
      </c>
      <c r="KU37" s="349">
        <v>0</v>
      </c>
      <c r="KV37" s="349">
        <f ca="1">OFFSET(KV37,0,-1) * OFFSET(KV37,9 - ROW(KV37),0)</f>
        <v>0</v>
      </c>
      <c r="KW37" s="349">
        <v>0</v>
      </c>
      <c r="KX37" s="349">
        <f ca="1">OFFSET(KX37,0,-1) * OFFSET(KX37,9 - ROW(KX37),0)</f>
        <v>0</v>
      </c>
      <c r="KY37" s="349">
        <v>0</v>
      </c>
      <c r="KZ37" s="349">
        <f ca="1">OFFSET(KZ37,0,-1) * OFFSET(KZ37,9 - ROW(KZ37),0)</f>
        <v>0</v>
      </c>
      <c r="LA37" s="349">
        <v>0</v>
      </c>
      <c r="LB37" s="349">
        <f ca="1">OFFSET(LB37,0,-1) * OFFSET(LB37,9 - ROW(LB37),0)</f>
        <v>0</v>
      </c>
      <c r="LC37" s="349">
        <f t="shared" ca="1" si="151"/>
        <v>0</v>
      </c>
      <c r="LD37" s="349"/>
      <c r="LE37" s="349">
        <f t="shared" ca="1" si="24"/>
        <v>217471629</v>
      </c>
      <c r="LF37" s="349">
        <f t="shared" si="129"/>
        <v>4455</v>
      </c>
      <c r="LG37" s="349">
        <f t="shared" ca="1" si="130"/>
        <v>3555090</v>
      </c>
      <c r="LH37" s="349">
        <f t="shared" si="131"/>
        <v>0</v>
      </c>
      <c r="LI37" s="349">
        <f t="shared" ca="1" si="132"/>
        <v>0</v>
      </c>
      <c r="LJ37" s="349">
        <f t="shared" si="133"/>
        <v>0</v>
      </c>
      <c r="LK37" s="349">
        <f t="shared" ca="1" si="134"/>
        <v>0</v>
      </c>
      <c r="LL37" s="349">
        <f t="shared" ca="1" si="152"/>
        <v>3555090</v>
      </c>
      <c r="LM37" s="349">
        <f t="shared" si="135"/>
        <v>0</v>
      </c>
      <c r="LN37" s="349">
        <f t="shared" ca="1" si="136"/>
        <v>0</v>
      </c>
      <c r="LO37" s="349">
        <f t="shared" si="137"/>
        <v>4455</v>
      </c>
      <c r="LP37" s="349">
        <f t="shared" ca="1" si="138"/>
        <v>329670</v>
      </c>
      <c r="LQ37" s="349">
        <f t="shared" ca="1" si="153"/>
        <v>329670</v>
      </c>
      <c r="LR37" s="349">
        <f t="shared" si="139"/>
        <v>1775</v>
      </c>
      <c r="LS37" s="349">
        <f t="shared" ca="1" si="140"/>
        <v>3811102.5</v>
      </c>
      <c r="LT37" s="349">
        <f t="shared" si="141"/>
        <v>2277</v>
      </c>
      <c r="LU37" s="349">
        <f t="shared" ca="1" si="142"/>
        <v>6756268.8599999994</v>
      </c>
      <c r="LV37" s="349">
        <f t="shared" si="143"/>
        <v>403</v>
      </c>
      <c r="LW37" s="349">
        <f t="shared" ca="1" si="144"/>
        <v>1394315.52</v>
      </c>
      <c r="LX37" s="349">
        <v>0</v>
      </c>
      <c r="LY37" s="349">
        <f t="shared" ca="1" si="145"/>
        <v>0</v>
      </c>
      <c r="LZ37" s="349">
        <v>0</v>
      </c>
      <c r="MA37" s="349">
        <f t="shared" ca="1" si="146"/>
        <v>0</v>
      </c>
      <c r="MB37" s="349">
        <v>0</v>
      </c>
      <c r="MC37" s="349">
        <f t="shared" ca="1" si="147"/>
        <v>0</v>
      </c>
      <c r="MD37" s="349">
        <f t="shared" ca="1" si="154"/>
        <v>11961686.879999999</v>
      </c>
      <c r="ME37" s="349"/>
      <c r="MF37" s="353">
        <f t="shared" ca="1" si="155"/>
        <v>233318075.88</v>
      </c>
      <c r="MI37" s="354"/>
    </row>
    <row r="38" spans="1:347">
      <c r="A38" s="339" t="s">
        <v>241</v>
      </c>
      <c r="B38" s="340" t="s">
        <v>242</v>
      </c>
      <c r="C38" s="349">
        <v>1645</v>
      </c>
      <c r="D38" s="349">
        <f ca="1">OFFSET(D38,0,-1) * OFFSET(D38,9 - ROW(D38),0)</f>
        <v>54990705</v>
      </c>
      <c r="E38" s="349">
        <v>0</v>
      </c>
      <c r="F38" s="349">
        <f ca="1">OFFSET(F38,0,-1) * OFFSET(F38,9 - ROW(F38),0)</f>
        <v>0</v>
      </c>
      <c r="G38" s="349">
        <v>0</v>
      </c>
      <c r="H38" s="349">
        <f ca="1">OFFSET(H38,0,-1) * OFFSET(H38,9 - ROW(H38),0)</f>
        <v>0</v>
      </c>
      <c r="I38" s="349">
        <v>1633</v>
      </c>
      <c r="J38" s="349">
        <f ca="1">OFFSET(J38,0,-1) * OFFSET(J38,9 - ROW(J38),0)</f>
        <v>68540276</v>
      </c>
      <c r="K38" s="349">
        <v>0</v>
      </c>
      <c r="L38" s="349">
        <f ca="1">OFFSET(L38,0,-1) * OFFSET(L38,9 - ROW(L38),0)</f>
        <v>0</v>
      </c>
      <c r="M38" s="349">
        <v>0</v>
      </c>
      <c r="N38" s="349">
        <f ca="1">OFFSET(N38,0,-1) * OFFSET(N38,9 - ROW(N38),0)</f>
        <v>0</v>
      </c>
      <c r="O38" s="349">
        <v>0</v>
      </c>
      <c r="P38" s="349">
        <f ca="1">OFFSET(P38,0,-1) * OFFSET(P38,9 - ROW(P38),0)</f>
        <v>0</v>
      </c>
      <c r="Q38" s="349">
        <v>0</v>
      </c>
      <c r="R38" s="349">
        <f ca="1">OFFSET(R38,0,-1) * OFFSET(R38,9 - ROW(R38),0)</f>
        <v>0</v>
      </c>
      <c r="S38" s="349">
        <v>0</v>
      </c>
      <c r="T38" s="349">
        <f ca="1">OFFSET(T38,0,-1) * OFFSET(T38,9 - ROW(T38),0)</f>
        <v>0</v>
      </c>
      <c r="U38" s="349">
        <v>1668</v>
      </c>
      <c r="V38" s="349">
        <f ca="1">OFFSET(V38,0,-1) * OFFSET(V38,9 - ROW(V38),0)</f>
        <v>18998520</v>
      </c>
      <c r="W38" s="349">
        <v>0</v>
      </c>
      <c r="X38" s="349">
        <f ca="1">OFFSET(X38,0,-1) * OFFSET(X38,9 - ROW(X38),0)</f>
        <v>0</v>
      </c>
      <c r="Y38" s="349">
        <v>0</v>
      </c>
      <c r="Z38" s="349">
        <f ca="1">OFFSET(Z38,0,-1) * OFFSET(Z38,9 - ROW(Z38),0)</f>
        <v>0</v>
      </c>
      <c r="AA38" s="349">
        <v>0</v>
      </c>
      <c r="AB38" s="349">
        <f ca="1">OFFSET(AB38,0,-1) * OFFSET(AB38,9 - ROW(AB38),0)</f>
        <v>0</v>
      </c>
      <c r="AC38" s="349">
        <v>0</v>
      </c>
      <c r="AD38" s="349">
        <f ca="1">OFFSET(AD38,0,-1) * OFFSET(AD38,9 - ROW(AD38),0)</f>
        <v>0</v>
      </c>
      <c r="AE38" s="349">
        <v>0</v>
      </c>
      <c r="AF38" s="349">
        <f ca="1">OFFSET(AF38,0,-1) * OFFSET(AF38,9 - ROW(AF38),0)</f>
        <v>0</v>
      </c>
      <c r="AG38" s="349">
        <v>1264</v>
      </c>
      <c r="AH38" s="349">
        <f ca="1">OFFSET(AH38,0,-1) * OFFSET(AH38,9 - ROW(AH38),0)</f>
        <v>1200800</v>
      </c>
      <c r="AI38" s="349">
        <v>0</v>
      </c>
      <c r="AJ38" s="349">
        <f ca="1">OFFSET(AJ38,0,-1) * OFFSET(AJ38,9 - ROW(AJ38),0)</f>
        <v>0</v>
      </c>
      <c r="AK38" s="349">
        <v>0</v>
      </c>
      <c r="AL38" s="349">
        <f ca="1">OFFSET(AL38,0,-1) * OFFSET(AL38,9 - ROW(AL38),0)</f>
        <v>0</v>
      </c>
      <c r="AM38" s="349">
        <v>1379</v>
      </c>
      <c r="AN38" s="349">
        <f ca="1">OFFSET(AN38,0,-1) * OFFSET(AN38,9 - ROW(AN38),0)</f>
        <v>5343625</v>
      </c>
      <c r="AO38" s="349">
        <v>0</v>
      </c>
      <c r="AP38" s="349">
        <f ca="1">OFFSET(AP38,0,-1) * OFFSET(AP38,9 - ROW(AP38),0)</f>
        <v>0</v>
      </c>
      <c r="AQ38" s="349">
        <v>0</v>
      </c>
      <c r="AR38" s="349">
        <f ca="1">OFFSET(AR38,0,-1) * OFFSET(AR38,9 - ROW(AR38),0)</f>
        <v>0</v>
      </c>
      <c r="AS38" s="349">
        <v>0</v>
      </c>
      <c r="AT38" s="349">
        <f ca="1">OFFSET(AT38,0,-1) * OFFSET(AT38,9 - ROW(AT38),0)</f>
        <v>0</v>
      </c>
      <c r="AU38" s="349">
        <v>0</v>
      </c>
      <c r="AV38" s="349">
        <f ca="1">OFFSET(AV38,0,-1) * OFFSET(AV38,9 - ROW(AV38),0)</f>
        <v>0</v>
      </c>
      <c r="AW38" s="349">
        <v>0</v>
      </c>
      <c r="AX38" s="349">
        <f ca="1">OFFSET(AX38,0,-1) * OFFSET(AX38,9 - ROW(AX38),0)</f>
        <v>0</v>
      </c>
      <c r="AY38" s="349">
        <f t="shared" ca="1" si="17"/>
        <v>149073926</v>
      </c>
      <c r="AZ38" s="349">
        <v>90</v>
      </c>
      <c r="BA38" s="349">
        <f ca="1">OFFSET(BA38,0,-1) * OFFSET(BA38,9 - ROW(BA38),0)</f>
        <v>3656430</v>
      </c>
      <c r="BB38" s="349">
        <v>0</v>
      </c>
      <c r="BC38" s="349">
        <f ca="1">OFFSET(BC38,0,-1) * OFFSET(BC38,9 - ROW(BC38),0)</f>
        <v>0</v>
      </c>
      <c r="BD38" s="349">
        <v>0</v>
      </c>
      <c r="BE38" s="349">
        <f ca="1">OFFSET(BE38,0,-1) * OFFSET(BE38,9 - ROW(BE38),0)</f>
        <v>0</v>
      </c>
      <c r="BF38" s="349">
        <v>461</v>
      </c>
      <c r="BG38" s="349">
        <f ca="1">OFFSET(BG38,0,-1) * OFFSET(BG38,9 - ROW(BG38),0)</f>
        <v>23257450</v>
      </c>
      <c r="BH38" s="349">
        <v>0</v>
      </c>
      <c r="BI38" s="349">
        <f ca="1">OFFSET(BI38,0,-1) * OFFSET(BI38,9 - ROW(BI38),0)</f>
        <v>0</v>
      </c>
      <c r="BJ38" s="349">
        <v>0</v>
      </c>
      <c r="BK38" s="349">
        <f ca="1">OFFSET(BK38,0,-1) * OFFSET(BK38,9 - ROW(BK38),0)</f>
        <v>0</v>
      </c>
      <c r="BL38" s="349">
        <v>383</v>
      </c>
      <c r="BM38" s="349">
        <f ca="1">OFFSET(BM38,0,-1) * OFFSET(BM38,9 - ROW(BM38),0)</f>
        <v>20601570</v>
      </c>
      <c r="BN38" s="349">
        <v>0</v>
      </c>
      <c r="BO38" s="349">
        <f ca="1">OFFSET(BO38,0,-1) * OFFSET(BO38,9 - ROW(BO38),0)</f>
        <v>0</v>
      </c>
      <c r="BP38" s="349">
        <v>0</v>
      </c>
      <c r="BQ38" s="349">
        <f ca="1">OFFSET(BQ38,0,-1) * OFFSET(BQ38,9 - ROW(BQ38),0)</f>
        <v>0</v>
      </c>
      <c r="BR38" s="349">
        <v>90</v>
      </c>
      <c r="BS38" s="349">
        <f ca="1">OFFSET(BS38,0,-1) * OFFSET(BS38,9 - ROW(BS38),0)</f>
        <v>1178820</v>
      </c>
      <c r="BT38" s="349">
        <v>0</v>
      </c>
      <c r="BU38" s="349">
        <v>0</v>
      </c>
      <c r="BV38" s="349">
        <v>0</v>
      </c>
      <c r="BW38" s="349">
        <f ca="1">OFFSET(BW38,0,-1) * OFFSET(BW38,9 - ROW(BW38),0)</f>
        <v>0</v>
      </c>
      <c r="BX38" s="349">
        <v>0</v>
      </c>
      <c r="BY38" s="349">
        <f ca="1">OFFSET(BY38,0,-1) * OFFSET(BY38,9 - ROW(BY38),0)</f>
        <v>0</v>
      </c>
      <c r="BZ38" s="349">
        <v>0</v>
      </c>
      <c r="CA38" s="349">
        <f ca="1">OFFSET(CA38,0,-1) * OFFSET(CA38,9 - ROW(CA38),0)</f>
        <v>0</v>
      </c>
      <c r="CB38" s="349">
        <v>0</v>
      </c>
      <c r="CC38" s="349">
        <f ca="1">OFFSET(CC38,0,-1) * OFFSET(CC38,9 - ROW(CC38),0)</f>
        <v>0</v>
      </c>
      <c r="CD38" s="349">
        <v>0</v>
      </c>
      <c r="CE38" s="349">
        <v>0</v>
      </c>
      <c r="CF38" s="349">
        <v>0</v>
      </c>
      <c r="CG38" s="349">
        <v>0</v>
      </c>
      <c r="CH38" s="349">
        <v>83</v>
      </c>
      <c r="CI38" s="349">
        <f ca="1">OFFSET(CI38,0,-1) * OFFSET(CI38,9 - ROW(CI38),0)</f>
        <v>90636</v>
      </c>
      <c r="CJ38" s="349">
        <v>0</v>
      </c>
      <c r="CK38" s="349">
        <v>0</v>
      </c>
      <c r="CL38" s="349">
        <v>0</v>
      </c>
      <c r="CM38" s="349">
        <f ca="1">OFFSET(CM38,0,-1) * OFFSET(CM38,9 - ROW(CM38),0)</f>
        <v>0</v>
      </c>
      <c r="CN38" s="349">
        <v>405</v>
      </c>
      <c r="CO38" s="349">
        <f ca="1">OFFSET(CO38,0,-1) * OFFSET(CO38,9 - ROW(CO38),0)</f>
        <v>1804680</v>
      </c>
      <c r="CP38" s="349">
        <v>0</v>
      </c>
      <c r="CQ38" s="349">
        <f ca="1">OFFSET(CQ38,0,-1) * OFFSET(CQ38,9 - ROW(CQ38),0)</f>
        <v>0</v>
      </c>
      <c r="CR38" s="349">
        <v>0</v>
      </c>
      <c r="CS38" s="349">
        <f ca="1">OFFSET(CS38,0,-1) * OFFSET(CS38,9 - ROW(CS38),0)</f>
        <v>0</v>
      </c>
      <c r="CT38" s="349">
        <v>292</v>
      </c>
      <c r="CU38" s="349">
        <f ca="1">OFFSET(CU38,0,-1) * OFFSET(CU38,9 - ROW(CU38),0)</f>
        <v>2599968</v>
      </c>
      <c r="CV38" s="349">
        <v>0</v>
      </c>
      <c r="CW38" s="349">
        <f ca="1">OFFSET(CW38,0,-1) * OFFSET(CW38,9 - ROW(CW38),0)</f>
        <v>0</v>
      </c>
      <c r="CX38" s="349">
        <v>0</v>
      </c>
      <c r="CY38" s="349">
        <f ca="1">OFFSET(CY38,0,-1) * OFFSET(CY38,9 - ROW(CY38),0)</f>
        <v>0</v>
      </c>
      <c r="CZ38" s="349">
        <f t="shared" ca="1" si="29"/>
        <v>53189554</v>
      </c>
      <c r="DA38" s="350">
        <v>0</v>
      </c>
      <c r="DB38" s="349">
        <f ca="1">OFFSET(DB38,0,-1) * OFFSET(DB38,9 - ROW(DB38),0)</f>
        <v>0</v>
      </c>
      <c r="DC38" s="351">
        <v>0</v>
      </c>
      <c r="DD38" s="351">
        <v>0</v>
      </c>
      <c r="DE38" s="350">
        <v>0</v>
      </c>
      <c r="DF38" s="351">
        <v>0</v>
      </c>
      <c r="DG38" s="350">
        <v>0</v>
      </c>
      <c r="DH38" s="349">
        <f ca="1">OFFSET(DH38,0,-1) * OFFSET(DH38,9 - ROW(DH38),0)</f>
        <v>0</v>
      </c>
      <c r="DI38" s="351">
        <v>0</v>
      </c>
      <c r="DJ38" s="349">
        <f ca="1">OFFSET(DJ38,0,-1) * OFFSET(DJ38,9 - ROW(DJ38),0)</f>
        <v>0</v>
      </c>
      <c r="DK38" s="350">
        <v>0</v>
      </c>
      <c r="DL38" s="351">
        <v>0</v>
      </c>
      <c r="DM38" s="350">
        <v>0</v>
      </c>
      <c r="DN38" s="351">
        <v>0</v>
      </c>
      <c r="DO38" s="351">
        <v>0</v>
      </c>
      <c r="DP38" s="351">
        <v>0</v>
      </c>
      <c r="DQ38" s="350">
        <v>0</v>
      </c>
      <c r="DR38" s="352">
        <v>0</v>
      </c>
      <c r="DS38" s="350">
        <v>0</v>
      </c>
      <c r="DT38" s="349">
        <f ca="1">OFFSET(DT38,0,-1) * OFFSET(DT38,9 - ROW(DT38),0)</f>
        <v>0</v>
      </c>
      <c r="DU38" s="351">
        <v>0</v>
      </c>
      <c r="DV38" s="351">
        <v>0</v>
      </c>
      <c r="DW38" s="350">
        <v>0</v>
      </c>
      <c r="DX38" s="351">
        <v>0</v>
      </c>
      <c r="DY38" s="350">
        <v>0</v>
      </c>
      <c r="DZ38" s="349">
        <f ca="1">OFFSET(DZ38,0,-1) * OFFSET(DZ38,9 - ROW(DZ38),0)</f>
        <v>0</v>
      </c>
      <c r="EA38" s="351">
        <v>0</v>
      </c>
      <c r="EB38" s="351">
        <v>0</v>
      </c>
      <c r="EC38" s="350">
        <v>0</v>
      </c>
      <c r="ED38" s="349">
        <f ca="1">OFFSET(ED38,0,-1) * OFFSET(ED38,9 - ROW(ED38),0)</f>
        <v>0</v>
      </c>
      <c r="EE38" s="349">
        <f t="shared" ca="1" si="30"/>
        <v>0</v>
      </c>
      <c r="EF38" s="349">
        <v>0</v>
      </c>
      <c r="EG38" s="349">
        <f ca="1">OFFSET(EG38,0,-1) * OFFSET(EG38,9 - ROW(EG38),0)</f>
        <v>0</v>
      </c>
      <c r="EH38" s="349">
        <v>0</v>
      </c>
      <c r="EI38" s="349">
        <v>0</v>
      </c>
      <c r="EJ38" s="349">
        <v>0</v>
      </c>
      <c r="EK38" s="349">
        <v>0</v>
      </c>
      <c r="EL38" s="349">
        <v>0</v>
      </c>
      <c r="EM38" s="349">
        <f ca="1">OFFSET(EM38,0,-1) * OFFSET(EM38,9 - ROW(EM38),0)</f>
        <v>0</v>
      </c>
      <c r="EN38" s="349">
        <v>0</v>
      </c>
      <c r="EO38" s="349">
        <v>0</v>
      </c>
      <c r="EP38" s="349">
        <v>0</v>
      </c>
      <c r="EQ38" s="349">
        <v>0</v>
      </c>
      <c r="ER38" s="349">
        <v>0</v>
      </c>
      <c r="ES38" s="349">
        <v>0</v>
      </c>
      <c r="ET38" s="349">
        <v>0</v>
      </c>
      <c r="EU38" s="349">
        <v>0</v>
      </c>
      <c r="EV38" s="349">
        <v>0</v>
      </c>
      <c r="EW38" s="349">
        <v>0</v>
      </c>
      <c r="EX38" s="349">
        <v>0</v>
      </c>
      <c r="EY38" s="349">
        <f ca="1">OFFSET(EY38,0,-1) * OFFSET(EY38,9 - ROW(EY38),0)</f>
        <v>0</v>
      </c>
      <c r="EZ38" s="349">
        <v>0</v>
      </c>
      <c r="FA38" s="349">
        <v>0</v>
      </c>
      <c r="FB38" s="349">
        <v>0</v>
      </c>
      <c r="FC38" s="349">
        <v>0</v>
      </c>
      <c r="FD38" s="349">
        <v>0</v>
      </c>
      <c r="FE38" s="349">
        <f ca="1">OFFSET(FE38,0,-1) * OFFSET(FE38,9 - ROW(FE38),0)</f>
        <v>0</v>
      </c>
      <c r="FF38" s="349"/>
      <c r="FG38" s="349">
        <f ca="1">OFFSET(FG38,0,-1) * OFFSET(FG38,9 - ROW(FG38),0)</f>
        <v>0</v>
      </c>
      <c r="FH38" s="349"/>
      <c r="FI38" s="349">
        <f ca="1">OFFSET(FI38,0,-1) * OFFSET(FI38,9 - ROW(FI38),0)</f>
        <v>0</v>
      </c>
      <c r="FJ38" s="349">
        <f t="shared" ca="1" si="31"/>
        <v>0</v>
      </c>
      <c r="FK38" s="349">
        <v>154</v>
      </c>
      <c r="FL38" s="349">
        <f ca="1">OFFSET(FL38,0,-1) * OFFSET(FL38,9 - ROW(FL38),0)</f>
        <v>12870242</v>
      </c>
      <c r="FM38" s="349">
        <v>0</v>
      </c>
      <c r="FN38" s="349">
        <f ca="1">OFFSET(FN38,0,-1) * OFFSET(FN38,9 - ROW(FN38),0)</f>
        <v>0</v>
      </c>
      <c r="FO38" s="349">
        <v>0</v>
      </c>
      <c r="FP38" s="349">
        <f ca="1">OFFSET(FP38,0,-1) * OFFSET(FP38,9 - ROW(FP38),0)</f>
        <v>0</v>
      </c>
      <c r="FQ38" s="349">
        <v>134</v>
      </c>
      <c r="FR38" s="349">
        <f ca="1">OFFSET(FR38,0,-1) * OFFSET(FR38,9 - ROW(FR38),0)</f>
        <v>14060486</v>
      </c>
      <c r="FS38" s="349">
        <v>0</v>
      </c>
      <c r="FT38" s="349">
        <f ca="1">OFFSET(FT38,0,-1) * OFFSET(FT38,9 - ROW(FT38),0)</f>
        <v>0</v>
      </c>
      <c r="FU38" s="349">
        <v>0</v>
      </c>
      <c r="FV38" s="349">
        <f ca="1">OFFSET(FV38,0,-1) * OFFSET(FV38,9 - ROW(FV38),0)</f>
        <v>0</v>
      </c>
      <c r="FW38" s="349">
        <v>0</v>
      </c>
      <c r="FX38" s="349">
        <f ca="1">OFFSET(FX38,0,-1) * OFFSET(FX38,9 - ROW(FX38),0)</f>
        <v>0</v>
      </c>
      <c r="FY38" s="349">
        <v>0</v>
      </c>
      <c r="FZ38" s="349">
        <v>0</v>
      </c>
      <c r="GA38" s="349">
        <v>0</v>
      </c>
      <c r="GB38" s="349">
        <f ca="1">OFFSET(GB38,0,-1) * OFFSET(GB38,9 - ROW(GB38),0)</f>
        <v>0</v>
      </c>
      <c r="GC38" s="349">
        <v>134</v>
      </c>
      <c r="GD38" s="349">
        <f ca="1">OFFSET(GD38,0,-1) * OFFSET(GD38,9 - ROW(GD38),0)</f>
        <v>3815650</v>
      </c>
      <c r="GE38" s="349">
        <v>0</v>
      </c>
      <c r="GF38" s="349">
        <v>0</v>
      </c>
      <c r="GG38" s="349">
        <v>0</v>
      </c>
      <c r="GH38" s="349">
        <f ca="1">OFFSET(GH38,0,-1) * OFFSET(GH38,9 - ROW(GH38),0)</f>
        <v>0</v>
      </c>
      <c r="GI38" s="349">
        <v>134</v>
      </c>
      <c r="GJ38" s="349">
        <f ca="1">OFFSET(GJ38,0,-1) * OFFSET(GJ38,9 - ROW(GJ38),0)</f>
        <v>3815650</v>
      </c>
      <c r="GK38" s="349">
        <v>0</v>
      </c>
      <c r="GL38" s="349">
        <v>0</v>
      </c>
      <c r="GM38" s="349">
        <v>0</v>
      </c>
      <c r="GN38" s="349">
        <f ca="1">OFFSET(GN38,0,-1) * OFFSET(GN38,9 - ROW(GN38),0)</f>
        <v>0</v>
      </c>
      <c r="GO38" s="349">
        <f t="shared" ca="1" si="18"/>
        <v>34562028</v>
      </c>
      <c r="GP38" s="349">
        <f t="shared" ca="1" si="19"/>
        <v>34562028</v>
      </c>
      <c r="GQ38" s="349"/>
      <c r="GR38" s="349">
        <f ca="1">OFFSET(GR38,0,-1) * OFFSET(GR38,9 - ROW(GR38),0)</f>
        <v>0</v>
      </c>
      <c r="GS38" s="349"/>
      <c r="GT38" s="349">
        <f ca="1">OFFSET(GT38,0,-1) * OFFSET(GT38,9 - ROW(GT38),0)</f>
        <v>0</v>
      </c>
      <c r="GU38" s="349"/>
      <c r="GV38" s="349">
        <f ca="1">OFFSET(GV38,0,-1) * OFFSET(GV38,9 - ROW(GV38),0)</f>
        <v>0</v>
      </c>
      <c r="GW38" s="349">
        <f t="shared" ca="1" si="20"/>
        <v>0</v>
      </c>
      <c r="GX38" s="350">
        <v>4</v>
      </c>
      <c r="GY38" s="349">
        <f ca="1">OFFSET(GY38,0,-1) * OFFSET(GY38,9 - ROW(GY38),0)</f>
        <v>255936</v>
      </c>
      <c r="GZ38" s="349">
        <v>0</v>
      </c>
      <c r="HA38" s="349">
        <f ca="1">OFFSET(HA38,0,-1) * OFFSET(HA38,9 - ROW(HA38),0)</f>
        <v>0</v>
      </c>
      <c r="HB38" s="349">
        <v>0</v>
      </c>
      <c r="HC38" s="349">
        <f ca="1">OFFSET(HC38,0,-1) * OFFSET(HC38,9 - ROW(HC38),0)</f>
        <v>0</v>
      </c>
      <c r="HD38" s="349">
        <v>7</v>
      </c>
      <c r="HE38" s="349">
        <f ca="1">OFFSET(HE38,0,-1) * OFFSET(HE38,9 - ROW(HE38),0)</f>
        <v>415898</v>
      </c>
      <c r="HF38" s="349">
        <v>0</v>
      </c>
      <c r="HG38" s="349">
        <f ca="1">OFFSET(HG38,0,-1) * OFFSET(HG38,9 - ROW(HG38),0)</f>
        <v>0</v>
      </c>
      <c r="HH38" s="349">
        <v>0</v>
      </c>
      <c r="HI38" s="349">
        <f ca="1">OFFSET(HI38,0,-1) * OFFSET(HI38,9 - ROW(HI38),0)</f>
        <v>0</v>
      </c>
      <c r="HJ38" s="349">
        <v>1</v>
      </c>
      <c r="HK38" s="349">
        <f ca="1">OFFSET(HK38,0,-1) * OFFSET(HK38,9 - ROW(HK38),0)</f>
        <v>73125</v>
      </c>
      <c r="HL38" s="349">
        <v>0</v>
      </c>
      <c r="HM38" s="349">
        <f ca="1">OFFSET(HM38,0,-1) * OFFSET(HM38,9 - ROW(HM38),0)</f>
        <v>0</v>
      </c>
      <c r="HN38" s="349">
        <v>0</v>
      </c>
      <c r="HO38" s="349">
        <f ca="1">OFFSET(HO38,0,-1) * OFFSET(HO38,9 - ROW(HO38),0)</f>
        <v>0</v>
      </c>
      <c r="HP38" s="349">
        <f t="shared" ca="1" si="32"/>
        <v>744959</v>
      </c>
      <c r="HQ38" s="349">
        <v>0</v>
      </c>
      <c r="HR38" s="349">
        <f ca="1">OFFSET(HR38,0,-1) * OFFSET(HR38,9 - ROW(HR38),0)</f>
        <v>0</v>
      </c>
      <c r="HS38" s="349">
        <v>0</v>
      </c>
      <c r="HT38" s="349">
        <v>0</v>
      </c>
      <c r="HU38" s="349">
        <v>0</v>
      </c>
      <c r="HV38" s="349">
        <f ca="1">OFFSET(HV38,0,-1) * OFFSET(HV38,9 - ROW(HV38),0)</f>
        <v>0</v>
      </c>
      <c r="HW38" s="349">
        <v>0</v>
      </c>
      <c r="HX38" s="349">
        <f ca="1">OFFSET(HX38,0,-1) * OFFSET(HX38,9 - ROW(HX38),0)</f>
        <v>0</v>
      </c>
      <c r="HY38" s="349">
        <v>0</v>
      </c>
      <c r="HZ38" s="349">
        <v>0</v>
      </c>
      <c r="IA38" s="349">
        <v>0</v>
      </c>
      <c r="IB38" s="349">
        <f ca="1">OFFSET(IB38,0,-1) * OFFSET(IB38,9 - ROW(IB38),0)</f>
        <v>0</v>
      </c>
      <c r="IC38" s="349">
        <v>0</v>
      </c>
      <c r="ID38" s="349">
        <f ca="1">OFFSET(ID38,0,-1) * OFFSET(ID38,9 - ROW(ID38),0)</f>
        <v>0</v>
      </c>
      <c r="IE38" s="349">
        <v>0</v>
      </c>
      <c r="IF38" s="349">
        <v>0</v>
      </c>
      <c r="IG38" s="349"/>
      <c r="IH38" s="349">
        <f ca="1">OFFSET(IH38,0,-1) * OFFSET(IH38,9 - ROW(IH38),0)</f>
        <v>0</v>
      </c>
      <c r="II38" s="349">
        <f t="shared" ca="1" si="21"/>
        <v>0</v>
      </c>
      <c r="IJ38" s="349">
        <f t="shared" ca="1" si="22"/>
        <v>237570467</v>
      </c>
      <c r="IK38" s="349">
        <v>0</v>
      </c>
      <c r="IL38" s="349">
        <f ca="1">OFFSET(IL38,0,-1) * OFFSET(IL38,9 - ROW(IL38),0)</f>
        <v>0</v>
      </c>
      <c r="IM38" s="349">
        <v>0</v>
      </c>
      <c r="IN38" s="349">
        <f ca="1">OFFSET(IN38,0,-1) * OFFSET(IN38,9 - ROW(IN38),0)</f>
        <v>0</v>
      </c>
      <c r="IO38" s="349">
        <v>0</v>
      </c>
      <c r="IP38" s="349">
        <f ca="1">OFFSET(IP38,0,-1) * OFFSET(IP38,9 - ROW(IP38),0)</f>
        <v>0</v>
      </c>
      <c r="IQ38" s="349">
        <v>0</v>
      </c>
      <c r="IR38" s="349">
        <v>0</v>
      </c>
      <c r="IS38" s="349">
        <v>0</v>
      </c>
      <c r="IT38" s="349">
        <f ca="1">OFFSET(IT38,0,-1) * OFFSET(IT38,9 - ROW(IT38),0)</f>
        <v>0</v>
      </c>
      <c r="IU38" s="349">
        <v>0</v>
      </c>
      <c r="IV38" s="349">
        <f ca="1">OFFSET(IV38,0,-1) * OFFSET(IV38,9 - ROW(IV38),0)</f>
        <v>0</v>
      </c>
      <c r="IW38" s="349">
        <v>25</v>
      </c>
      <c r="IX38" s="349">
        <f ca="1">OFFSET(IX38,0,-1) * OFFSET(IX38,9 - ROW(IX38),0)</f>
        <v>193575</v>
      </c>
      <c r="IY38" s="349">
        <v>0</v>
      </c>
      <c r="IZ38" s="349">
        <f ca="1">OFFSET(IZ38,0,-1) * OFFSET(IZ38,9 - ROW(IZ38),0)</f>
        <v>0</v>
      </c>
      <c r="JA38" s="349">
        <v>0</v>
      </c>
      <c r="JB38" s="349">
        <f ca="1">OFFSET(JB38,0,-1) * OFFSET(JB38,9 - ROW(JB38),0)</f>
        <v>0</v>
      </c>
      <c r="JC38" s="349">
        <v>0</v>
      </c>
      <c r="JD38" s="349">
        <f ca="1">OFFSET(JD38,0,-1) * OFFSET(JD38,9 - ROW(JD38),0)</f>
        <v>0</v>
      </c>
      <c r="JE38" s="349">
        <v>19</v>
      </c>
      <c r="JF38" s="349">
        <f ca="1">OFFSET(JF38,0,-1) * OFFSET(JF38,9 - ROW(JF38),0)</f>
        <v>469604</v>
      </c>
      <c r="JG38" s="349">
        <v>0</v>
      </c>
      <c r="JH38" s="349">
        <f ca="1">OFFSET(JH38,0,-1) * OFFSET(JH38,9 - ROW(JH38),0)</f>
        <v>0</v>
      </c>
      <c r="JI38" s="349">
        <v>0</v>
      </c>
      <c r="JJ38" s="349">
        <f ca="1">OFFSET(JJ38,0,-1) * OFFSET(JJ38,9 - ROW(JJ38),0)</f>
        <v>0</v>
      </c>
      <c r="JK38" s="349">
        <v>0</v>
      </c>
      <c r="JL38" s="349">
        <f ca="1">OFFSET(JL38,0,-1) * OFFSET(JL38,9 - ROW(JL38),0)</f>
        <v>0</v>
      </c>
      <c r="JM38" s="349">
        <v>0</v>
      </c>
      <c r="JN38" s="349">
        <f ca="1">OFFSET(JN38,0,-1) * OFFSET(JN38,9 - ROW(JN38),0)</f>
        <v>0</v>
      </c>
      <c r="JO38" s="349">
        <v>0</v>
      </c>
      <c r="JP38" s="349">
        <f ca="1">OFFSET(JP38,0,-1) * OFFSET(JP38,9 - ROW(JP38),0)</f>
        <v>0</v>
      </c>
      <c r="JQ38" s="349">
        <v>0</v>
      </c>
      <c r="JR38" s="349">
        <f ca="1">OFFSET(JR38,0,-1) * OFFSET(JR38,9 - ROW(JR38),0)</f>
        <v>0</v>
      </c>
      <c r="JS38" s="349">
        <v>0</v>
      </c>
      <c r="JT38" s="349">
        <f ca="1">OFFSET(JT38,0,-1) * OFFSET(JT38,9 - ROW(JT38),0)</f>
        <v>0</v>
      </c>
      <c r="JU38" s="340">
        <f t="shared" ca="1" si="149"/>
        <v>663179</v>
      </c>
      <c r="JV38" s="349"/>
      <c r="JW38" s="349">
        <f ca="1">OFFSET(JW38,0,-1) * OFFSET(JW38,9 - ROW(JW38),0)</f>
        <v>0</v>
      </c>
      <c r="JX38" s="349">
        <v>0</v>
      </c>
      <c r="JY38" s="349">
        <f ca="1">OFFSET(JY38,0,-1) * OFFSET(JY38,9 - ROW(JY38),0)</f>
        <v>0</v>
      </c>
      <c r="JZ38" s="349">
        <v>0</v>
      </c>
      <c r="KA38" s="349">
        <f ca="1">OFFSET(KA38,0,-1) * OFFSET(KA38,9 - ROW(KA38),0)</f>
        <v>0</v>
      </c>
      <c r="KB38" s="349">
        <v>0</v>
      </c>
      <c r="KC38" s="349">
        <f ca="1">OFFSET(KC38,0,-1) * OFFSET(KC38,9 - ROW(KC38),0)</f>
        <v>0</v>
      </c>
      <c r="KD38" s="349">
        <v>0</v>
      </c>
      <c r="KE38" s="349">
        <f ca="1">OFFSET(KE38,0,-1) * OFFSET(KE38,9 - ROW(KE38),0)</f>
        <v>0</v>
      </c>
      <c r="KF38" s="349">
        <v>61</v>
      </c>
      <c r="KG38" s="349">
        <f ca="1">OFFSET(KG38,0,-1) * OFFSET(KG38,9 - ROW(KG38),0)</f>
        <v>2202222</v>
      </c>
      <c r="KH38" s="349">
        <v>0</v>
      </c>
      <c r="KI38" s="349">
        <f ca="1">OFFSET(KI38,0,-1) * OFFSET(KI38,9 - ROW(KI38),0)</f>
        <v>0</v>
      </c>
      <c r="KJ38" s="349">
        <v>0</v>
      </c>
      <c r="KK38" s="349">
        <f ca="1">OFFSET(KK38,0,-1) * OFFSET(KK38,9 - ROW(KK38),0)</f>
        <v>0</v>
      </c>
      <c r="KL38" s="349">
        <f t="shared" ca="1" si="150"/>
        <v>2202222</v>
      </c>
      <c r="KM38" s="349">
        <v>0</v>
      </c>
      <c r="KN38" s="349">
        <f ca="1">OFFSET(KN38,0,-1) * OFFSET(KN38,9 - ROW(KN38),0)</f>
        <v>0</v>
      </c>
      <c r="KO38" s="349">
        <v>0</v>
      </c>
      <c r="KP38" s="349">
        <f ca="1">OFFSET(KP38,0,-1) * OFFSET(KP38,9 - ROW(KP38),0)</f>
        <v>0</v>
      </c>
      <c r="KQ38" s="349">
        <v>0</v>
      </c>
      <c r="KR38" s="349">
        <f ca="1">OFFSET(KR38,0,-1) * OFFSET(KR38,9 - ROW(KR38),0)</f>
        <v>0</v>
      </c>
      <c r="KS38" s="349">
        <v>0</v>
      </c>
      <c r="KT38" s="349">
        <f ca="1">OFFSET(KT38,0,-1) * OFFSET(KT38,9 - ROW(KT38),0)</f>
        <v>0</v>
      </c>
      <c r="KU38" s="349">
        <v>0</v>
      </c>
      <c r="KV38" s="349">
        <f ca="1">OFFSET(KV38,0,-1) * OFFSET(KV38,9 - ROW(KV38),0)</f>
        <v>0</v>
      </c>
      <c r="KW38" s="349">
        <v>0</v>
      </c>
      <c r="KX38" s="349">
        <f ca="1">OFFSET(KX38,0,-1) * OFFSET(KX38,9 - ROW(KX38),0)</f>
        <v>0</v>
      </c>
      <c r="KY38" s="349">
        <v>0</v>
      </c>
      <c r="KZ38" s="349">
        <f ca="1">OFFSET(KZ38,0,-1) * OFFSET(KZ38,9 - ROW(KZ38),0)</f>
        <v>0</v>
      </c>
      <c r="LA38" s="349">
        <v>0</v>
      </c>
      <c r="LB38" s="349">
        <f ca="1">OFFSET(LB38,0,-1) * OFFSET(LB38,9 - ROW(LB38),0)</f>
        <v>0</v>
      </c>
      <c r="LC38" s="349">
        <f t="shared" ca="1" si="151"/>
        <v>0</v>
      </c>
      <c r="LD38" s="349"/>
      <c r="LE38" s="349">
        <f t="shared" ca="1" si="24"/>
        <v>240435868</v>
      </c>
      <c r="LF38" s="349">
        <f t="shared" si="129"/>
        <v>4531</v>
      </c>
      <c r="LG38" s="349">
        <f t="shared" ca="1" si="130"/>
        <v>3615738</v>
      </c>
      <c r="LH38" s="349">
        <f t="shared" si="131"/>
        <v>0</v>
      </c>
      <c r="LI38" s="349">
        <f t="shared" ca="1" si="132"/>
        <v>0</v>
      </c>
      <c r="LJ38" s="349">
        <f t="shared" si="133"/>
        <v>61</v>
      </c>
      <c r="LK38" s="349">
        <f t="shared" ca="1" si="134"/>
        <v>27511</v>
      </c>
      <c r="LL38" s="349">
        <f t="shared" ca="1" si="152"/>
        <v>3643249</v>
      </c>
      <c r="LM38" s="349">
        <f t="shared" si="135"/>
        <v>0</v>
      </c>
      <c r="LN38" s="349">
        <f t="shared" ca="1" si="136"/>
        <v>0</v>
      </c>
      <c r="LO38" s="349">
        <f t="shared" si="137"/>
        <v>4592</v>
      </c>
      <c r="LP38" s="349">
        <f t="shared" ca="1" si="138"/>
        <v>339808</v>
      </c>
      <c r="LQ38" s="349">
        <f t="shared" ca="1" si="153"/>
        <v>339808</v>
      </c>
      <c r="LR38" s="349">
        <f t="shared" si="139"/>
        <v>1893</v>
      </c>
      <c r="LS38" s="349">
        <f t="shared" ca="1" si="140"/>
        <v>4064460.3</v>
      </c>
      <c r="LT38" s="349">
        <f t="shared" si="141"/>
        <v>2235</v>
      </c>
      <c r="LU38" s="349">
        <f t="shared" ca="1" si="142"/>
        <v>6631647.2999999998</v>
      </c>
      <c r="LV38" s="349">
        <f t="shared" si="143"/>
        <v>464</v>
      </c>
      <c r="LW38" s="349">
        <f t="shared" ca="1" si="144"/>
        <v>1605365.76</v>
      </c>
      <c r="LX38" s="349">
        <v>0</v>
      </c>
      <c r="LY38" s="349">
        <f t="shared" ca="1" si="145"/>
        <v>0</v>
      </c>
      <c r="LZ38" s="349">
        <v>0</v>
      </c>
      <c r="MA38" s="349">
        <f t="shared" ca="1" si="146"/>
        <v>0</v>
      </c>
      <c r="MB38" s="349">
        <v>0</v>
      </c>
      <c r="MC38" s="349">
        <f t="shared" ca="1" si="147"/>
        <v>0</v>
      </c>
      <c r="MD38" s="349">
        <f t="shared" ca="1" si="154"/>
        <v>12301473.359999999</v>
      </c>
      <c r="ME38" s="349"/>
      <c r="MF38" s="353">
        <f t="shared" ca="1" si="155"/>
        <v>256720398.36000001</v>
      </c>
      <c r="MI38" s="354"/>
    </row>
    <row r="39" spans="1:347">
      <c r="A39" s="339" t="s">
        <v>243</v>
      </c>
      <c r="B39" s="340" t="s">
        <v>244</v>
      </c>
      <c r="C39" s="349">
        <v>1610</v>
      </c>
      <c r="D39" s="349">
        <f ca="1">OFFSET(D39,0,-1) * OFFSET(D39,9 - ROW(D39),0)</f>
        <v>53820690</v>
      </c>
      <c r="E39" s="349">
        <v>0</v>
      </c>
      <c r="F39" s="349">
        <f ca="1">OFFSET(F39,0,-1) * OFFSET(F39,9 - ROW(F39),0)</f>
        <v>0</v>
      </c>
      <c r="G39" s="349">
        <v>0</v>
      </c>
      <c r="H39" s="349">
        <f ca="1">OFFSET(H39,0,-1) * OFFSET(H39,9 - ROW(H39),0)</f>
        <v>0</v>
      </c>
      <c r="I39" s="349">
        <v>1670</v>
      </c>
      <c r="J39" s="349">
        <f ca="1">OFFSET(J39,0,-1) * OFFSET(J39,9 - ROW(J39),0)</f>
        <v>70093240</v>
      </c>
      <c r="K39" s="349">
        <v>0</v>
      </c>
      <c r="L39" s="349">
        <f ca="1">OFFSET(L39,0,-1) * OFFSET(L39,9 - ROW(L39),0)</f>
        <v>0</v>
      </c>
      <c r="M39" s="349">
        <v>0</v>
      </c>
      <c r="N39" s="349">
        <f ca="1">OFFSET(N39,0,-1) * OFFSET(N39,9 - ROW(N39),0)</f>
        <v>0</v>
      </c>
      <c r="O39" s="349">
        <v>366</v>
      </c>
      <c r="P39" s="349">
        <f ca="1">OFFSET(P39,0,-1) * OFFSET(P39,9 - ROW(P39),0)</f>
        <v>16424616</v>
      </c>
      <c r="Q39" s="349">
        <v>0</v>
      </c>
      <c r="R39" s="349">
        <f ca="1">OFFSET(R39,0,-1) * OFFSET(R39,9 - ROW(R39),0)</f>
        <v>0</v>
      </c>
      <c r="S39" s="349">
        <v>0</v>
      </c>
      <c r="T39" s="349">
        <f ca="1">OFFSET(T39,0,-1) * OFFSET(T39,9 - ROW(T39),0)</f>
        <v>0</v>
      </c>
      <c r="U39" s="349">
        <v>265</v>
      </c>
      <c r="V39" s="349">
        <f ca="1">OFFSET(V39,0,-1) * OFFSET(V39,9 - ROW(V39),0)</f>
        <v>3018350</v>
      </c>
      <c r="W39" s="349">
        <v>0</v>
      </c>
      <c r="X39" s="349">
        <f ca="1">OFFSET(X39,0,-1) * OFFSET(X39,9 - ROW(X39),0)</f>
        <v>0</v>
      </c>
      <c r="Y39" s="349">
        <v>0</v>
      </c>
      <c r="Z39" s="349">
        <f ca="1">OFFSET(Z39,0,-1) * OFFSET(Z39,9 - ROW(Z39),0)</f>
        <v>0</v>
      </c>
      <c r="AA39" s="349">
        <v>0</v>
      </c>
      <c r="AB39" s="349">
        <f ca="1">OFFSET(AB39,0,-1) * OFFSET(AB39,9 - ROW(AB39),0)</f>
        <v>0</v>
      </c>
      <c r="AC39" s="349">
        <v>0</v>
      </c>
      <c r="AD39" s="349">
        <f ca="1">OFFSET(AD39,0,-1) * OFFSET(AD39,9 - ROW(AD39),0)</f>
        <v>0</v>
      </c>
      <c r="AE39" s="349">
        <v>0</v>
      </c>
      <c r="AF39" s="349">
        <f ca="1">OFFSET(AF39,0,-1) * OFFSET(AF39,9 - ROW(AF39),0)</f>
        <v>0</v>
      </c>
      <c r="AG39" s="349">
        <v>1275</v>
      </c>
      <c r="AH39" s="349">
        <f ca="1">OFFSET(AH39,0,-1) * OFFSET(AH39,9 - ROW(AH39),0)</f>
        <v>1211250</v>
      </c>
      <c r="AI39" s="349">
        <v>0</v>
      </c>
      <c r="AJ39" s="349">
        <f ca="1">OFFSET(AJ39,0,-1) * OFFSET(AJ39,9 - ROW(AJ39),0)</f>
        <v>0</v>
      </c>
      <c r="AK39" s="349">
        <v>0</v>
      </c>
      <c r="AL39" s="349">
        <f ca="1">OFFSET(AL39,0,-1) * OFFSET(AL39,9 - ROW(AL39),0)</f>
        <v>0</v>
      </c>
      <c r="AM39" s="349">
        <v>1457</v>
      </c>
      <c r="AN39" s="349">
        <f ca="1">OFFSET(AN39,0,-1) * OFFSET(AN39,9 - ROW(AN39),0)</f>
        <v>5645875</v>
      </c>
      <c r="AO39" s="349">
        <v>0</v>
      </c>
      <c r="AP39" s="349">
        <f ca="1">OFFSET(AP39,0,-1) * OFFSET(AP39,9 - ROW(AP39),0)</f>
        <v>0</v>
      </c>
      <c r="AQ39" s="349">
        <v>0</v>
      </c>
      <c r="AR39" s="349">
        <f ca="1">OFFSET(AR39,0,-1) * OFFSET(AR39,9 - ROW(AR39),0)</f>
        <v>0</v>
      </c>
      <c r="AS39" s="349">
        <v>372</v>
      </c>
      <c r="AT39" s="349">
        <f ca="1">OFFSET(AT39,0,-1) * OFFSET(AT39,9 - ROW(AT39),0)</f>
        <v>2880396</v>
      </c>
      <c r="AU39" s="349">
        <v>0</v>
      </c>
      <c r="AV39" s="349">
        <f ca="1">OFFSET(AV39,0,-1) * OFFSET(AV39,9 - ROW(AV39),0)</f>
        <v>0</v>
      </c>
      <c r="AW39" s="349">
        <v>0</v>
      </c>
      <c r="AX39" s="349">
        <f ca="1">OFFSET(AX39,0,-1) * OFFSET(AX39,9 - ROW(AX39),0)</f>
        <v>0</v>
      </c>
      <c r="AY39" s="349">
        <f t="shared" ca="1" si="17"/>
        <v>153094417</v>
      </c>
      <c r="AZ39" s="349">
        <v>0</v>
      </c>
      <c r="BA39" s="349">
        <f ca="1">OFFSET(BA39,0,-1) * OFFSET(BA39,9 - ROW(BA39),0)</f>
        <v>0</v>
      </c>
      <c r="BB39" s="349">
        <v>0</v>
      </c>
      <c r="BC39" s="349">
        <f ca="1">OFFSET(BC39,0,-1) * OFFSET(BC39,9 - ROW(BC39),0)</f>
        <v>0</v>
      </c>
      <c r="BD39" s="349">
        <v>0</v>
      </c>
      <c r="BE39" s="349">
        <f ca="1">OFFSET(BE39,0,-1) * OFFSET(BE39,9 - ROW(BE39),0)</f>
        <v>0</v>
      </c>
      <c r="BF39" s="349">
        <v>0</v>
      </c>
      <c r="BG39" s="349">
        <f ca="1">OFFSET(BG39,0,-1) * OFFSET(BG39,9 - ROW(BG39),0)</f>
        <v>0</v>
      </c>
      <c r="BH39" s="349">
        <v>0</v>
      </c>
      <c r="BI39" s="349">
        <f ca="1">OFFSET(BI39,0,-1) * OFFSET(BI39,9 - ROW(BI39),0)</f>
        <v>0</v>
      </c>
      <c r="BJ39" s="349">
        <v>0</v>
      </c>
      <c r="BK39" s="349">
        <f ca="1">OFFSET(BK39,0,-1) * OFFSET(BK39,9 - ROW(BK39),0)</f>
        <v>0</v>
      </c>
      <c r="BL39" s="349">
        <v>0</v>
      </c>
      <c r="BM39" s="349">
        <f ca="1">OFFSET(BM39,0,-1) * OFFSET(BM39,9 - ROW(BM39),0)</f>
        <v>0</v>
      </c>
      <c r="BN39" s="349">
        <v>0</v>
      </c>
      <c r="BO39" s="349">
        <f ca="1">OFFSET(BO39,0,-1) * OFFSET(BO39,9 - ROW(BO39),0)</f>
        <v>0</v>
      </c>
      <c r="BP39" s="349">
        <v>0</v>
      </c>
      <c r="BQ39" s="349">
        <f ca="1">OFFSET(BQ39,0,-1) * OFFSET(BQ39,9 - ROW(BQ39),0)</f>
        <v>0</v>
      </c>
      <c r="BR39" s="349">
        <v>0</v>
      </c>
      <c r="BS39" s="349">
        <f ca="1">OFFSET(BS39,0,-1) * OFFSET(BS39,9 - ROW(BS39),0)</f>
        <v>0</v>
      </c>
      <c r="BT39" s="349">
        <v>0</v>
      </c>
      <c r="BU39" s="349">
        <v>0</v>
      </c>
      <c r="BV39" s="349">
        <v>0</v>
      </c>
      <c r="BW39" s="349">
        <f ca="1">OFFSET(BW39,0,-1) * OFFSET(BW39,9 - ROW(BW39),0)</f>
        <v>0</v>
      </c>
      <c r="BX39" s="349">
        <v>0</v>
      </c>
      <c r="BY39" s="349">
        <f ca="1">OFFSET(BY39,0,-1) * OFFSET(BY39,9 - ROW(BY39),0)</f>
        <v>0</v>
      </c>
      <c r="BZ39" s="349">
        <v>0</v>
      </c>
      <c r="CA39" s="349">
        <f ca="1">OFFSET(CA39,0,-1) * OFFSET(CA39,9 - ROW(CA39),0)</f>
        <v>0</v>
      </c>
      <c r="CB39" s="349">
        <v>0</v>
      </c>
      <c r="CC39" s="349">
        <f ca="1">OFFSET(CC39,0,-1) * OFFSET(CC39,9 - ROW(CC39),0)</f>
        <v>0</v>
      </c>
      <c r="CD39" s="349">
        <v>0</v>
      </c>
      <c r="CE39" s="349">
        <v>0</v>
      </c>
      <c r="CF39" s="349">
        <v>0</v>
      </c>
      <c r="CG39" s="349">
        <v>0</v>
      </c>
      <c r="CH39" s="349">
        <v>0</v>
      </c>
      <c r="CI39" s="349">
        <f ca="1">OFFSET(CI39,0,-1) * OFFSET(CI39,9 - ROW(CI39),0)</f>
        <v>0</v>
      </c>
      <c r="CJ39" s="349">
        <v>0</v>
      </c>
      <c r="CK39" s="349">
        <v>0</v>
      </c>
      <c r="CL39" s="349">
        <v>0</v>
      </c>
      <c r="CM39" s="349">
        <f ca="1">OFFSET(CM39,0,-1) * OFFSET(CM39,9 - ROW(CM39),0)</f>
        <v>0</v>
      </c>
      <c r="CN39" s="349">
        <v>0</v>
      </c>
      <c r="CO39" s="349">
        <f ca="1">OFFSET(CO39,0,-1) * OFFSET(CO39,9 - ROW(CO39),0)</f>
        <v>0</v>
      </c>
      <c r="CP39" s="349">
        <v>0</v>
      </c>
      <c r="CQ39" s="349">
        <f ca="1">OFFSET(CQ39,0,-1) * OFFSET(CQ39,9 - ROW(CQ39),0)</f>
        <v>0</v>
      </c>
      <c r="CR39" s="349">
        <v>0</v>
      </c>
      <c r="CS39" s="349">
        <f ca="1">OFFSET(CS39,0,-1) * OFFSET(CS39,9 - ROW(CS39),0)</f>
        <v>0</v>
      </c>
      <c r="CT39" s="349">
        <v>0</v>
      </c>
      <c r="CU39" s="349">
        <f ca="1">OFFSET(CU39,0,-1) * OFFSET(CU39,9 - ROW(CU39),0)</f>
        <v>0</v>
      </c>
      <c r="CV39" s="349">
        <v>0</v>
      </c>
      <c r="CW39" s="349">
        <f ca="1">OFFSET(CW39,0,-1) * OFFSET(CW39,9 - ROW(CW39),0)</f>
        <v>0</v>
      </c>
      <c r="CX39" s="349">
        <v>0</v>
      </c>
      <c r="CY39" s="349">
        <f ca="1">OFFSET(CY39,0,-1) * OFFSET(CY39,9 - ROW(CY39),0)</f>
        <v>0</v>
      </c>
      <c r="CZ39" s="349">
        <f t="shared" ca="1" si="29"/>
        <v>0</v>
      </c>
      <c r="DA39" s="350">
        <v>0</v>
      </c>
      <c r="DB39" s="349">
        <f ca="1">OFFSET(DB39,0,-1) * OFFSET(DB39,9 - ROW(DB39),0)</f>
        <v>0</v>
      </c>
      <c r="DC39" s="351">
        <v>0</v>
      </c>
      <c r="DD39" s="351">
        <v>0</v>
      </c>
      <c r="DE39" s="350">
        <v>0</v>
      </c>
      <c r="DF39" s="351">
        <v>0</v>
      </c>
      <c r="DG39" s="350">
        <v>0</v>
      </c>
      <c r="DH39" s="349">
        <f ca="1">OFFSET(DH39,0,-1) * OFFSET(DH39,9 - ROW(DH39),0)</f>
        <v>0</v>
      </c>
      <c r="DI39" s="351">
        <v>0</v>
      </c>
      <c r="DJ39" s="349">
        <f ca="1">OFFSET(DJ39,0,-1) * OFFSET(DJ39,9 - ROW(DJ39),0)</f>
        <v>0</v>
      </c>
      <c r="DK39" s="350">
        <v>0</v>
      </c>
      <c r="DL39" s="351">
        <v>0</v>
      </c>
      <c r="DM39" s="350">
        <v>0</v>
      </c>
      <c r="DN39" s="351">
        <v>0</v>
      </c>
      <c r="DO39" s="351">
        <v>0</v>
      </c>
      <c r="DP39" s="351">
        <v>0</v>
      </c>
      <c r="DQ39" s="350">
        <v>0</v>
      </c>
      <c r="DR39" s="352">
        <v>0</v>
      </c>
      <c r="DS39" s="350">
        <v>0</v>
      </c>
      <c r="DT39" s="349">
        <f ca="1">OFFSET(DT39,0,-1) * OFFSET(DT39,9 - ROW(DT39),0)</f>
        <v>0</v>
      </c>
      <c r="DU39" s="351">
        <v>0</v>
      </c>
      <c r="DV39" s="351">
        <v>0</v>
      </c>
      <c r="DW39" s="350">
        <v>0</v>
      </c>
      <c r="DX39" s="351">
        <v>0</v>
      </c>
      <c r="DY39" s="350">
        <v>0</v>
      </c>
      <c r="DZ39" s="349">
        <f ca="1">OFFSET(DZ39,0,-1) * OFFSET(DZ39,9 - ROW(DZ39),0)</f>
        <v>0</v>
      </c>
      <c r="EA39" s="351">
        <v>0</v>
      </c>
      <c r="EB39" s="351">
        <v>0</v>
      </c>
      <c r="EC39" s="350">
        <v>0</v>
      </c>
      <c r="ED39" s="349">
        <f ca="1">OFFSET(ED39,0,-1) * OFFSET(ED39,9 - ROW(ED39),0)</f>
        <v>0</v>
      </c>
      <c r="EE39" s="349">
        <f t="shared" ca="1" si="30"/>
        <v>0</v>
      </c>
      <c r="EF39" s="349">
        <v>0</v>
      </c>
      <c r="EG39" s="349">
        <f ca="1">OFFSET(EG39,0,-1) * OFFSET(EG39,9 - ROW(EG39),0)</f>
        <v>0</v>
      </c>
      <c r="EH39" s="349">
        <v>0</v>
      </c>
      <c r="EI39" s="349">
        <v>0</v>
      </c>
      <c r="EJ39" s="349">
        <v>0</v>
      </c>
      <c r="EK39" s="349">
        <v>0</v>
      </c>
      <c r="EL39" s="349">
        <v>0</v>
      </c>
      <c r="EM39" s="349">
        <f ca="1">OFFSET(EM39,0,-1) * OFFSET(EM39,9 - ROW(EM39),0)</f>
        <v>0</v>
      </c>
      <c r="EN39" s="349">
        <v>0</v>
      </c>
      <c r="EO39" s="349">
        <v>0</v>
      </c>
      <c r="EP39" s="349">
        <v>0</v>
      </c>
      <c r="EQ39" s="349">
        <v>0</v>
      </c>
      <c r="ER39" s="349">
        <v>0</v>
      </c>
      <c r="ES39" s="349">
        <v>0</v>
      </c>
      <c r="ET39" s="349">
        <v>0</v>
      </c>
      <c r="EU39" s="349">
        <v>0</v>
      </c>
      <c r="EV39" s="349">
        <v>0</v>
      </c>
      <c r="EW39" s="349">
        <v>0</v>
      </c>
      <c r="EX39" s="349">
        <v>0</v>
      </c>
      <c r="EY39" s="349">
        <f ca="1">OFFSET(EY39,0,-1) * OFFSET(EY39,9 - ROW(EY39),0)</f>
        <v>0</v>
      </c>
      <c r="EZ39" s="349">
        <v>0</v>
      </c>
      <c r="FA39" s="349">
        <v>0</v>
      </c>
      <c r="FB39" s="349">
        <v>0</v>
      </c>
      <c r="FC39" s="349">
        <v>0</v>
      </c>
      <c r="FD39" s="349">
        <v>0</v>
      </c>
      <c r="FE39" s="349">
        <f ca="1">OFFSET(FE39,0,-1) * OFFSET(FE39,9 - ROW(FE39),0)</f>
        <v>0</v>
      </c>
      <c r="FF39" s="349"/>
      <c r="FG39" s="349">
        <f ca="1">OFFSET(FG39,0,-1) * OFFSET(FG39,9 - ROW(FG39),0)</f>
        <v>0</v>
      </c>
      <c r="FH39" s="349"/>
      <c r="FI39" s="349">
        <f ca="1">OFFSET(FI39,0,-1) * OFFSET(FI39,9 - ROW(FI39),0)</f>
        <v>0</v>
      </c>
      <c r="FJ39" s="349">
        <f t="shared" ca="1" si="31"/>
        <v>0</v>
      </c>
      <c r="FK39" s="349">
        <v>0</v>
      </c>
      <c r="FL39" s="349">
        <f ca="1">OFFSET(FL39,0,-1) * OFFSET(FL39,9 - ROW(FL39),0)</f>
        <v>0</v>
      </c>
      <c r="FM39" s="349">
        <v>0</v>
      </c>
      <c r="FN39" s="349">
        <f ca="1">OFFSET(FN39,0,-1) * OFFSET(FN39,9 - ROW(FN39),0)</f>
        <v>0</v>
      </c>
      <c r="FO39" s="349">
        <v>0</v>
      </c>
      <c r="FP39" s="349">
        <f ca="1">OFFSET(FP39,0,-1) * OFFSET(FP39,9 - ROW(FP39),0)</f>
        <v>0</v>
      </c>
      <c r="FQ39" s="349">
        <v>8</v>
      </c>
      <c r="FR39" s="349">
        <f ca="1">OFFSET(FR39,0,-1) * OFFSET(FR39,9 - ROW(FR39),0)</f>
        <v>839432</v>
      </c>
      <c r="FS39" s="349">
        <v>0</v>
      </c>
      <c r="FT39" s="349">
        <f ca="1">OFFSET(FT39,0,-1) * OFFSET(FT39,9 - ROW(FT39),0)</f>
        <v>0</v>
      </c>
      <c r="FU39" s="349">
        <v>0</v>
      </c>
      <c r="FV39" s="349">
        <f ca="1">OFFSET(FV39,0,-1) * OFFSET(FV39,9 - ROW(FV39),0)</f>
        <v>0</v>
      </c>
      <c r="FW39" s="349">
        <v>0</v>
      </c>
      <c r="FX39" s="349">
        <f ca="1">OFFSET(FX39,0,-1) * OFFSET(FX39,9 - ROW(FX39),0)</f>
        <v>0</v>
      </c>
      <c r="FY39" s="349">
        <v>0</v>
      </c>
      <c r="FZ39" s="349">
        <v>0</v>
      </c>
      <c r="GA39" s="349">
        <v>0</v>
      </c>
      <c r="GB39" s="349">
        <f ca="1">OFFSET(GB39,0,-1) * OFFSET(GB39,9 - ROW(GB39),0)</f>
        <v>0</v>
      </c>
      <c r="GC39" s="349">
        <v>0</v>
      </c>
      <c r="GD39" s="349">
        <f ca="1">OFFSET(GD39,0,-1) * OFFSET(GD39,9 - ROW(GD39),0)</f>
        <v>0</v>
      </c>
      <c r="GE39" s="349">
        <v>0</v>
      </c>
      <c r="GF39" s="349">
        <v>0</v>
      </c>
      <c r="GG39" s="349">
        <v>0</v>
      </c>
      <c r="GH39" s="349">
        <f ca="1">OFFSET(GH39,0,-1) * OFFSET(GH39,9 - ROW(GH39),0)</f>
        <v>0</v>
      </c>
      <c r="GI39" s="349">
        <v>0</v>
      </c>
      <c r="GJ39" s="349">
        <f ca="1">OFFSET(GJ39,0,-1) * OFFSET(GJ39,9 - ROW(GJ39),0)</f>
        <v>0</v>
      </c>
      <c r="GK39" s="349">
        <v>0</v>
      </c>
      <c r="GL39" s="349">
        <v>0</v>
      </c>
      <c r="GM39" s="349">
        <v>0</v>
      </c>
      <c r="GN39" s="349">
        <f ca="1">OFFSET(GN39,0,-1) * OFFSET(GN39,9 - ROW(GN39),0)</f>
        <v>0</v>
      </c>
      <c r="GO39" s="349">
        <f t="shared" ca="1" si="18"/>
        <v>839432</v>
      </c>
      <c r="GP39" s="349">
        <f t="shared" ca="1" si="19"/>
        <v>839432</v>
      </c>
      <c r="GQ39" s="349"/>
      <c r="GR39" s="349">
        <f ca="1">OFFSET(GR39,0,-1) * OFFSET(GR39,9 - ROW(GR39),0)</f>
        <v>0</v>
      </c>
      <c r="GS39" s="349"/>
      <c r="GT39" s="349">
        <f ca="1">OFFSET(GT39,0,-1) * OFFSET(GT39,9 - ROW(GT39),0)</f>
        <v>0</v>
      </c>
      <c r="GU39" s="349"/>
      <c r="GV39" s="349">
        <f ca="1">OFFSET(GV39,0,-1) * OFFSET(GV39,9 - ROW(GV39),0)</f>
        <v>0</v>
      </c>
      <c r="GW39" s="349">
        <f t="shared" ca="1" si="20"/>
        <v>0</v>
      </c>
      <c r="GX39" s="350">
        <v>1</v>
      </c>
      <c r="GY39" s="349">
        <f ca="1">OFFSET(GY39,0,-1) * OFFSET(GY39,9 - ROW(GY39),0)</f>
        <v>63984</v>
      </c>
      <c r="GZ39" s="349">
        <v>0</v>
      </c>
      <c r="HA39" s="349">
        <f ca="1">OFFSET(HA39,0,-1) * OFFSET(HA39,9 - ROW(HA39),0)</f>
        <v>0</v>
      </c>
      <c r="HB39" s="349">
        <v>0</v>
      </c>
      <c r="HC39" s="349">
        <f ca="1">OFFSET(HC39,0,-1) * OFFSET(HC39,9 - ROW(HC39),0)</f>
        <v>0</v>
      </c>
      <c r="HD39" s="349">
        <v>3</v>
      </c>
      <c r="HE39" s="349">
        <f ca="1">OFFSET(HE39,0,-1) * OFFSET(HE39,9 - ROW(HE39),0)</f>
        <v>178242</v>
      </c>
      <c r="HF39" s="349">
        <v>0</v>
      </c>
      <c r="HG39" s="349">
        <f ca="1">OFFSET(HG39,0,-1) * OFFSET(HG39,9 - ROW(HG39),0)</f>
        <v>0</v>
      </c>
      <c r="HH39" s="349">
        <v>0</v>
      </c>
      <c r="HI39" s="349">
        <f ca="1">OFFSET(HI39,0,-1) * OFFSET(HI39,9 - ROW(HI39),0)</f>
        <v>0</v>
      </c>
      <c r="HJ39" s="349">
        <v>1</v>
      </c>
      <c r="HK39" s="349">
        <f ca="1">OFFSET(HK39,0,-1) * OFFSET(HK39,9 - ROW(HK39),0)</f>
        <v>73125</v>
      </c>
      <c r="HL39" s="349">
        <v>0</v>
      </c>
      <c r="HM39" s="349">
        <f ca="1">OFFSET(HM39,0,-1) * OFFSET(HM39,9 - ROW(HM39),0)</f>
        <v>0</v>
      </c>
      <c r="HN39" s="349">
        <v>0</v>
      </c>
      <c r="HO39" s="349">
        <f ca="1">OFFSET(HO39,0,-1) * OFFSET(HO39,9 - ROW(HO39),0)</f>
        <v>0</v>
      </c>
      <c r="HP39" s="349">
        <f t="shared" ca="1" si="32"/>
        <v>315351</v>
      </c>
      <c r="HQ39" s="349">
        <v>2</v>
      </c>
      <c r="HR39" s="349">
        <f ca="1">OFFSET(HR39,0,-1) * OFFSET(HR39,9 - ROW(HR39),0)</f>
        <v>3132</v>
      </c>
      <c r="HS39" s="349">
        <v>0</v>
      </c>
      <c r="HT39" s="349">
        <v>0</v>
      </c>
      <c r="HU39" s="349">
        <v>0</v>
      </c>
      <c r="HV39" s="349">
        <f ca="1">OFFSET(HV39,0,-1) * OFFSET(HV39,9 - ROW(HV39),0)</f>
        <v>0</v>
      </c>
      <c r="HW39" s="349">
        <v>1</v>
      </c>
      <c r="HX39" s="349">
        <f ca="1">OFFSET(HX39,0,-1) * OFFSET(HX39,9 - ROW(HX39),0)</f>
        <v>2420</v>
      </c>
      <c r="HY39" s="349">
        <v>0</v>
      </c>
      <c r="HZ39" s="349">
        <v>0</v>
      </c>
      <c r="IA39" s="349">
        <v>0</v>
      </c>
      <c r="IB39" s="349">
        <f ca="1">OFFSET(IB39,0,-1) * OFFSET(IB39,9 - ROW(IB39),0)</f>
        <v>0</v>
      </c>
      <c r="IC39" s="349">
        <v>6</v>
      </c>
      <c r="ID39" s="349">
        <f ca="1">OFFSET(ID39,0,-1) * OFFSET(ID39,9 - ROW(ID39),0)</f>
        <v>17940</v>
      </c>
      <c r="IE39" s="349">
        <v>0</v>
      </c>
      <c r="IF39" s="349">
        <v>0</v>
      </c>
      <c r="IG39" s="349"/>
      <c r="IH39" s="349">
        <f ca="1">OFFSET(IH39,0,-1) * OFFSET(IH39,9 - ROW(IH39),0)</f>
        <v>0</v>
      </c>
      <c r="II39" s="349">
        <f t="shared" ca="1" si="21"/>
        <v>23492</v>
      </c>
      <c r="IJ39" s="349">
        <f t="shared" ca="1" si="22"/>
        <v>154272692</v>
      </c>
      <c r="IK39" s="349">
        <v>30</v>
      </c>
      <c r="IL39" s="349">
        <f ca="1">OFFSET(IL39,0,-1) * OFFSET(IL39,9 - ROW(IL39),0)</f>
        <v>1259160</v>
      </c>
      <c r="IM39" s="349">
        <v>0</v>
      </c>
      <c r="IN39" s="349">
        <f ca="1">OFFSET(IN39,0,-1) * OFFSET(IN39,9 - ROW(IN39),0)</f>
        <v>0</v>
      </c>
      <c r="IO39" s="349">
        <v>0</v>
      </c>
      <c r="IP39" s="349">
        <f ca="1">OFFSET(IP39,0,-1) * OFFSET(IP39,9 - ROW(IP39),0)</f>
        <v>0</v>
      </c>
      <c r="IQ39" s="349">
        <v>0</v>
      </c>
      <c r="IR39" s="349">
        <v>0</v>
      </c>
      <c r="IS39" s="349">
        <v>0</v>
      </c>
      <c r="IT39" s="349">
        <f ca="1">OFFSET(IT39,0,-1) * OFFSET(IT39,9 - ROW(IT39),0)</f>
        <v>0</v>
      </c>
      <c r="IU39" s="349">
        <v>0</v>
      </c>
      <c r="IV39" s="349">
        <f ca="1">OFFSET(IV39,0,-1) * OFFSET(IV39,9 - ROW(IV39),0)</f>
        <v>0</v>
      </c>
      <c r="IW39" s="349">
        <v>0</v>
      </c>
      <c r="IX39" s="349">
        <f ca="1">OFFSET(IX39,0,-1) * OFFSET(IX39,9 - ROW(IX39),0)</f>
        <v>0</v>
      </c>
      <c r="IY39" s="349">
        <v>99</v>
      </c>
      <c r="IZ39" s="349">
        <f ca="1">OFFSET(IZ39,0,-1) * OFFSET(IZ39,9 - ROW(IZ39),0)</f>
        <v>2632905</v>
      </c>
      <c r="JA39" s="349">
        <v>0</v>
      </c>
      <c r="JB39" s="349">
        <f ca="1">OFFSET(JB39,0,-1) * OFFSET(JB39,9 - ROW(JB39),0)</f>
        <v>0</v>
      </c>
      <c r="JC39" s="349">
        <v>0</v>
      </c>
      <c r="JD39" s="349">
        <f ca="1">OFFSET(JD39,0,-1) * OFFSET(JD39,9 - ROW(JD39),0)</f>
        <v>0</v>
      </c>
      <c r="JE39" s="349">
        <v>60</v>
      </c>
      <c r="JF39" s="349">
        <f ca="1">OFFSET(JF39,0,-1) * OFFSET(JF39,9 - ROW(JF39),0)</f>
        <v>1482960</v>
      </c>
      <c r="JG39" s="349">
        <v>0</v>
      </c>
      <c r="JH39" s="349">
        <f ca="1">OFFSET(JH39,0,-1) * OFFSET(JH39,9 - ROW(JH39),0)</f>
        <v>0</v>
      </c>
      <c r="JI39" s="349">
        <v>0</v>
      </c>
      <c r="JJ39" s="349">
        <f ca="1">OFFSET(JJ39,0,-1) * OFFSET(JJ39,9 - ROW(JJ39),0)</f>
        <v>0</v>
      </c>
      <c r="JK39" s="349">
        <v>0</v>
      </c>
      <c r="JL39" s="349">
        <f ca="1">OFFSET(JL39,0,-1) * OFFSET(JL39,9 - ROW(JL39),0)</f>
        <v>0</v>
      </c>
      <c r="JM39" s="349">
        <v>0</v>
      </c>
      <c r="JN39" s="349">
        <f ca="1">OFFSET(JN39,0,-1) * OFFSET(JN39,9 - ROW(JN39),0)</f>
        <v>0</v>
      </c>
      <c r="JO39" s="349">
        <v>0</v>
      </c>
      <c r="JP39" s="349">
        <f ca="1">OFFSET(JP39,0,-1) * OFFSET(JP39,9 - ROW(JP39),0)</f>
        <v>0</v>
      </c>
      <c r="JQ39" s="349">
        <v>0</v>
      </c>
      <c r="JR39" s="349">
        <f ca="1">OFFSET(JR39,0,-1) * OFFSET(JR39,9 - ROW(JR39),0)</f>
        <v>0</v>
      </c>
      <c r="JS39" s="349">
        <v>0</v>
      </c>
      <c r="JT39" s="349">
        <f ca="1">OFFSET(JT39,0,-1) * OFFSET(JT39,9 - ROW(JT39),0)</f>
        <v>0</v>
      </c>
      <c r="JU39" s="340">
        <f t="shared" ca="1" si="149"/>
        <v>5375025</v>
      </c>
      <c r="JV39" s="349"/>
      <c r="JW39" s="349">
        <f ca="1">OFFSET(JW39,0,-1) * OFFSET(JW39,9 - ROW(JW39),0)</f>
        <v>0</v>
      </c>
      <c r="JX39" s="349">
        <v>0</v>
      </c>
      <c r="JY39" s="349">
        <f ca="1">OFFSET(JY39,0,-1) * OFFSET(JY39,9 - ROW(JY39),0)</f>
        <v>0</v>
      </c>
      <c r="JZ39" s="349">
        <v>0</v>
      </c>
      <c r="KA39" s="349">
        <f ca="1">OFFSET(KA39,0,-1) * OFFSET(KA39,9 - ROW(KA39),0)</f>
        <v>0</v>
      </c>
      <c r="KB39" s="349">
        <v>0</v>
      </c>
      <c r="KC39" s="349">
        <f ca="1">OFFSET(KC39,0,-1) * OFFSET(KC39,9 - ROW(KC39),0)</f>
        <v>0</v>
      </c>
      <c r="KD39" s="349">
        <v>0</v>
      </c>
      <c r="KE39" s="349">
        <f ca="1">OFFSET(KE39,0,-1) * OFFSET(KE39,9 - ROW(KE39),0)</f>
        <v>0</v>
      </c>
      <c r="KF39" s="349">
        <v>0</v>
      </c>
      <c r="KG39" s="349">
        <f ca="1">OFFSET(KG39,0,-1) * OFFSET(KG39,9 - ROW(KG39),0)</f>
        <v>0</v>
      </c>
      <c r="KH39" s="349">
        <v>0</v>
      </c>
      <c r="KI39" s="349">
        <f ca="1">OFFSET(KI39,0,-1) * OFFSET(KI39,9 - ROW(KI39),0)</f>
        <v>0</v>
      </c>
      <c r="KJ39" s="349">
        <v>0</v>
      </c>
      <c r="KK39" s="349">
        <f ca="1">OFFSET(KK39,0,-1) * OFFSET(KK39,9 - ROW(KK39),0)</f>
        <v>0</v>
      </c>
      <c r="KL39" s="349">
        <f t="shared" ca="1" si="150"/>
        <v>0</v>
      </c>
      <c r="KM39" s="349">
        <v>0</v>
      </c>
      <c r="KN39" s="349">
        <f ca="1">OFFSET(KN39,0,-1) * OFFSET(KN39,9 - ROW(KN39),0)</f>
        <v>0</v>
      </c>
      <c r="KO39" s="349">
        <v>0</v>
      </c>
      <c r="KP39" s="349">
        <f ca="1">OFFSET(KP39,0,-1) * OFFSET(KP39,9 - ROW(KP39),0)</f>
        <v>0</v>
      </c>
      <c r="KQ39" s="349">
        <v>0</v>
      </c>
      <c r="KR39" s="349">
        <f ca="1">OFFSET(KR39,0,-1) * OFFSET(KR39,9 - ROW(KR39),0)</f>
        <v>0</v>
      </c>
      <c r="KS39" s="349">
        <v>0</v>
      </c>
      <c r="KT39" s="349">
        <f ca="1">OFFSET(KT39,0,-1) * OFFSET(KT39,9 - ROW(KT39),0)</f>
        <v>0</v>
      </c>
      <c r="KU39" s="349">
        <v>0</v>
      </c>
      <c r="KV39" s="349">
        <f ca="1">OFFSET(KV39,0,-1) * OFFSET(KV39,9 - ROW(KV39),0)</f>
        <v>0</v>
      </c>
      <c r="KW39" s="349">
        <v>0</v>
      </c>
      <c r="KX39" s="349">
        <f ca="1">OFFSET(KX39,0,-1) * OFFSET(KX39,9 - ROW(KX39),0)</f>
        <v>0</v>
      </c>
      <c r="KY39" s="349">
        <v>0</v>
      </c>
      <c r="KZ39" s="349">
        <f ca="1">OFFSET(KZ39,0,-1) * OFFSET(KZ39,9 - ROW(KZ39),0)</f>
        <v>0</v>
      </c>
      <c r="LA39" s="349">
        <v>0</v>
      </c>
      <c r="LB39" s="349">
        <f ca="1">OFFSET(LB39,0,-1) * OFFSET(LB39,9 - ROW(LB39),0)</f>
        <v>0</v>
      </c>
      <c r="LC39" s="349">
        <f t="shared" ca="1" si="151"/>
        <v>0</v>
      </c>
      <c r="LD39" s="349"/>
      <c r="LE39" s="349">
        <f t="shared" ca="1" si="24"/>
        <v>159647717</v>
      </c>
      <c r="LF39" s="349">
        <f t="shared" si="129"/>
        <v>3857</v>
      </c>
      <c r="LG39" s="349">
        <f t="shared" ca="1" si="130"/>
        <v>3077886</v>
      </c>
      <c r="LH39" s="349">
        <f t="shared" si="131"/>
        <v>0</v>
      </c>
      <c r="LI39" s="349">
        <f t="shared" ca="1" si="132"/>
        <v>0</v>
      </c>
      <c r="LJ39" s="349">
        <f t="shared" si="133"/>
        <v>0</v>
      </c>
      <c r="LK39" s="349">
        <f t="shared" ca="1" si="134"/>
        <v>0</v>
      </c>
      <c r="LL39" s="349">
        <f t="shared" ca="1" si="152"/>
        <v>3077886</v>
      </c>
      <c r="LM39" s="349">
        <f t="shared" si="135"/>
        <v>0</v>
      </c>
      <c r="LN39" s="349">
        <f t="shared" ca="1" si="136"/>
        <v>0</v>
      </c>
      <c r="LO39" s="349">
        <f t="shared" si="137"/>
        <v>3857</v>
      </c>
      <c r="LP39" s="349">
        <f t="shared" ca="1" si="138"/>
        <v>285418</v>
      </c>
      <c r="LQ39" s="349">
        <f t="shared" ca="1" si="153"/>
        <v>285418</v>
      </c>
      <c r="LR39" s="349">
        <f t="shared" si="139"/>
        <v>1613</v>
      </c>
      <c r="LS39" s="349">
        <f t="shared" ca="1" si="140"/>
        <v>3463272.3</v>
      </c>
      <c r="LT39" s="349">
        <f t="shared" si="141"/>
        <v>1811</v>
      </c>
      <c r="LU39" s="349">
        <f t="shared" ca="1" si="142"/>
        <v>5373562.9799999995</v>
      </c>
      <c r="LV39" s="349">
        <f t="shared" si="143"/>
        <v>433</v>
      </c>
      <c r="LW39" s="349">
        <f t="shared" ca="1" si="144"/>
        <v>1498110.72</v>
      </c>
      <c r="LX39" s="349">
        <v>0</v>
      </c>
      <c r="LY39" s="349">
        <f t="shared" ca="1" si="145"/>
        <v>0</v>
      </c>
      <c r="LZ39" s="349">
        <v>0</v>
      </c>
      <c r="MA39" s="349">
        <f t="shared" ca="1" si="146"/>
        <v>0</v>
      </c>
      <c r="MB39" s="349">
        <v>0</v>
      </c>
      <c r="MC39" s="349">
        <f t="shared" ca="1" si="147"/>
        <v>0</v>
      </c>
      <c r="MD39" s="349">
        <f t="shared" ca="1" si="154"/>
        <v>10334946</v>
      </c>
      <c r="ME39" s="349"/>
      <c r="MF39" s="353">
        <f t="shared" ca="1" si="155"/>
        <v>173345967</v>
      </c>
      <c r="MI39" s="354"/>
    </row>
    <row r="40" spans="1:347">
      <c r="A40" s="339" t="s">
        <v>245</v>
      </c>
      <c r="B40" s="340" t="s">
        <v>246</v>
      </c>
      <c r="C40" s="340">
        <v>0</v>
      </c>
      <c r="D40" s="340">
        <f ca="1">OFFSET(D40,0,-1) * OFFSET(D40,10 - ROW(D40),0)</f>
        <v>0</v>
      </c>
      <c r="E40" s="340">
        <v>0</v>
      </c>
      <c r="F40" s="340">
        <f ca="1">OFFSET(F40,0,-1) * OFFSET(F40,10 - ROW(F40),0)</f>
        <v>0</v>
      </c>
      <c r="G40" s="340">
        <v>0</v>
      </c>
      <c r="H40" s="340">
        <f ca="1">OFFSET(H40,0,-1) * OFFSET(H40,10 - ROW(H40),0)</f>
        <v>0</v>
      </c>
      <c r="I40" s="340">
        <v>0</v>
      </c>
      <c r="J40" s="340">
        <f ca="1">OFFSET(J40,0,-1) * OFFSET(J40,10 - ROW(J40),0)</f>
        <v>0</v>
      </c>
      <c r="K40" s="340">
        <v>0</v>
      </c>
      <c r="L40" s="340"/>
      <c r="M40" s="340">
        <v>0</v>
      </c>
      <c r="N40" s="340">
        <f ca="1">OFFSET(N40,0,-1) * OFFSET(N40,10 - ROW(N40),0)</f>
        <v>0</v>
      </c>
      <c r="O40" s="340">
        <v>0</v>
      </c>
      <c r="P40" s="340"/>
      <c r="Q40" s="340">
        <v>0</v>
      </c>
      <c r="R40" s="340"/>
      <c r="S40" s="340">
        <v>0</v>
      </c>
      <c r="T40" s="340">
        <f ca="1">OFFSET(T40,0,-1) * OFFSET(T40,10 - ROW(T40),0)</f>
        <v>0</v>
      </c>
      <c r="U40" s="340">
        <v>0</v>
      </c>
      <c r="V40" s="340"/>
      <c r="W40" s="340">
        <v>0</v>
      </c>
      <c r="X40" s="340"/>
      <c r="Y40" s="340">
        <v>0</v>
      </c>
      <c r="Z40" s="340"/>
      <c r="AA40" s="340">
        <v>0</v>
      </c>
      <c r="AB40" s="340"/>
      <c r="AC40" s="340">
        <v>0</v>
      </c>
      <c r="AD40" s="340"/>
      <c r="AE40" s="340">
        <v>0</v>
      </c>
      <c r="AF40" s="340">
        <f ca="1">OFFSET(AF40,0,-1) * OFFSET(AF40,10 - ROW(AF40),0)</f>
        <v>0</v>
      </c>
      <c r="AG40" s="340">
        <v>0</v>
      </c>
      <c r="AH40" s="340"/>
      <c r="AI40" s="340">
        <v>0</v>
      </c>
      <c r="AJ40" s="340"/>
      <c r="AK40" s="340">
        <v>0</v>
      </c>
      <c r="AL40" s="340"/>
      <c r="AM40" s="340">
        <v>0</v>
      </c>
      <c r="AN40" s="340"/>
      <c r="AO40" s="340">
        <v>0</v>
      </c>
      <c r="AP40" s="340"/>
      <c r="AQ40" s="340">
        <v>0</v>
      </c>
      <c r="AR40" s="340"/>
      <c r="AS40" s="340">
        <v>0</v>
      </c>
      <c r="AT40" s="340"/>
      <c r="AU40" s="340">
        <v>0</v>
      </c>
      <c r="AV40" s="340"/>
      <c r="AW40" s="340">
        <v>0</v>
      </c>
      <c r="AX40" s="340">
        <f ca="1">OFFSET(AX40,0,-1) * OFFSET(AX40,10 - ROW(AX40),0)</f>
        <v>0</v>
      </c>
      <c r="AY40" s="340">
        <f t="shared" ca="1" si="17"/>
        <v>0</v>
      </c>
      <c r="AZ40" s="340">
        <v>0</v>
      </c>
      <c r="BA40" s="340"/>
      <c r="BB40" s="340">
        <v>0</v>
      </c>
      <c r="BC40" s="340"/>
      <c r="BD40" s="340">
        <v>0</v>
      </c>
      <c r="BE40" s="340"/>
      <c r="BF40" s="340">
        <v>0</v>
      </c>
      <c r="BG40" s="340"/>
      <c r="BH40" s="340">
        <v>0</v>
      </c>
      <c r="BI40" s="340"/>
      <c r="BJ40" s="340">
        <v>0</v>
      </c>
      <c r="BK40" s="340"/>
      <c r="BL40" s="340">
        <v>0</v>
      </c>
      <c r="BM40" s="340"/>
      <c r="BN40" s="340">
        <v>0</v>
      </c>
      <c r="BO40" s="340"/>
      <c r="BP40" s="340">
        <v>0</v>
      </c>
      <c r="BQ40" s="340"/>
      <c r="BR40" s="340">
        <v>0</v>
      </c>
      <c r="BS40" s="340"/>
      <c r="BT40" s="340">
        <v>0</v>
      </c>
      <c r="BU40" s="340"/>
      <c r="BV40" s="340">
        <v>0</v>
      </c>
      <c r="BW40" s="340"/>
      <c r="BX40" s="340">
        <v>0</v>
      </c>
      <c r="BY40" s="340"/>
      <c r="BZ40" s="340">
        <v>0</v>
      </c>
      <c r="CA40" s="340"/>
      <c r="CB40" s="340">
        <v>0</v>
      </c>
      <c r="CC40" s="340"/>
      <c r="CD40" s="340">
        <v>0</v>
      </c>
      <c r="CE40" s="340"/>
      <c r="CF40" s="340">
        <v>0</v>
      </c>
      <c r="CG40" s="340"/>
      <c r="CH40" s="340">
        <v>0</v>
      </c>
      <c r="CI40" s="340"/>
      <c r="CJ40" s="340">
        <v>0</v>
      </c>
      <c r="CK40" s="340"/>
      <c r="CL40" s="340">
        <v>0</v>
      </c>
      <c r="CM40" s="340"/>
      <c r="CN40" s="340">
        <v>0</v>
      </c>
      <c r="CO40" s="340"/>
      <c r="CP40" s="340">
        <v>0</v>
      </c>
      <c r="CQ40" s="340"/>
      <c r="CR40" s="340">
        <v>0</v>
      </c>
      <c r="CS40" s="340"/>
      <c r="CT40" s="340">
        <v>0</v>
      </c>
      <c r="CU40" s="340"/>
      <c r="CV40" s="340">
        <v>0</v>
      </c>
      <c r="CW40" s="340"/>
      <c r="CX40" s="340">
        <v>0</v>
      </c>
      <c r="CY40" s="340">
        <f ca="1">OFFSET(CY40,0,-1) * OFFSET(CY40,10 - ROW(CY40),0)</f>
        <v>0</v>
      </c>
      <c r="CZ40" s="340">
        <f t="shared" ca="1" si="29"/>
        <v>0</v>
      </c>
      <c r="DA40" s="350">
        <v>0</v>
      </c>
      <c r="DB40" s="351"/>
      <c r="DC40" s="351">
        <v>0</v>
      </c>
      <c r="DD40" s="351"/>
      <c r="DE40" s="350">
        <v>0</v>
      </c>
      <c r="DF40" s="351"/>
      <c r="DG40" s="350">
        <v>0</v>
      </c>
      <c r="DH40" s="351"/>
      <c r="DI40" s="351">
        <v>0</v>
      </c>
      <c r="DJ40" s="351"/>
      <c r="DK40" s="350">
        <v>0</v>
      </c>
      <c r="DL40" s="351"/>
      <c r="DM40" s="350">
        <v>0</v>
      </c>
      <c r="DN40" s="351"/>
      <c r="DO40" s="351">
        <v>0</v>
      </c>
      <c r="DP40" s="351"/>
      <c r="DQ40" s="350">
        <v>0</v>
      </c>
      <c r="DR40" s="352"/>
      <c r="DS40" s="350">
        <v>0</v>
      </c>
      <c r="DT40" s="351"/>
      <c r="DU40" s="351">
        <v>0</v>
      </c>
      <c r="DV40" s="351"/>
      <c r="DW40" s="350">
        <v>0</v>
      </c>
      <c r="DX40" s="351"/>
      <c r="DY40" s="350">
        <v>0</v>
      </c>
      <c r="DZ40" s="351"/>
      <c r="EA40" s="351">
        <v>0</v>
      </c>
      <c r="EB40" s="351"/>
      <c r="EC40" s="350">
        <v>0</v>
      </c>
      <c r="ED40" s="340">
        <f ca="1">OFFSET(ED40,0,-1) * OFFSET(ED40,10 - ROW(ED40),0)</f>
        <v>0</v>
      </c>
      <c r="EE40" s="340">
        <f t="shared" ca="1" si="30"/>
        <v>0</v>
      </c>
      <c r="EF40" s="340">
        <v>0</v>
      </c>
      <c r="EG40" s="340"/>
      <c r="EH40" s="340">
        <v>0</v>
      </c>
      <c r="EI40" s="340"/>
      <c r="EJ40" s="340">
        <v>0</v>
      </c>
      <c r="EK40" s="340"/>
      <c r="EL40" s="340">
        <v>0</v>
      </c>
      <c r="EM40" s="340"/>
      <c r="EN40" s="340">
        <v>0</v>
      </c>
      <c r="EO40" s="340"/>
      <c r="EP40" s="340">
        <v>0</v>
      </c>
      <c r="EQ40" s="340"/>
      <c r="ER40" s="340">
        <v>0</v>
      </c>
      <c r="ES40" s="340"/>
      <c r="ET40" s="340">
        <v>0</v>
      </c>
      <c r="EU40" s="340"/>
      <c r="EV40" s="340">
        <v>0</v>
      </c>
      <c r="EW40" s="340"/>
      <c r="EX40" s="340">
        <v>0</v>
      </c>
      <c r="EY40" s="340"/>
      <c r="EZ40" s="340">
        <v>0</v>
      </c>
      <c r="FA40" s="340"/>
      <c r="FB40" s="340">
        <v>0</v>
      </c>
      <c r="FC40" s="340"/>
      <c r="FD40" s="340">
        <v>0</v>
      </c>
      <c r="FE40" s="340">
        <f ca="1">OFFSET(FE40,0,-1) * OFFSET(FE40,10 - ROW(FE40),0)</f>
        <v>0</v>
      </c>
      <c r="FF40" s="340"/>
      <c r="FG40" s="340">
        <f ca="1">OFFSET(FG40,0,-1) * OFFSET(FG40,10 - ROW(FG40),0)</f>
        <v>0</v>
      </c>
      <c r="FH40" s="340"/>
      <c r="FI40" s="340">
        <f ca="1">OFFSET(FI40,0,-1) * OFFSET(FI40,10 - ROW(FI40),0)</f>
        <v>0</v>
      </c>
      <c r="FJ40" s="340">
        <f t="shared" ca="1" si="31"/>
        <v>0</v>
      </c>
      <c r="FK40" s="340">
        <v>0</v>
      </c>
      <c r="FL40" s="340"/>
      <c r="FM40" s="340">
        <v>0</v>
      </c>
      <c r="FN40" s="340"/>
      <c r="FO40" s="340">
        <v>0</v>
      </c>
      <c r="FP40" s="340"/>
      <c r="FQ40" s="340">
        <v>0</v>
      </c>
      <c r="FR40" s="340"/>
      <c r="FS40" s="340">
        <v>0</v>
      </c>
      <c r="FT40" s="340"/>
      <c r="FU40" s="340">
        <v>0</v>
      </c>
      <c r="FV40" s="340"/>
      <c r="FW40" s="340">
        <v>0</v>
      </c>
      <c r="FX40" s="340"/>
      <c r="FY40" s="340">
        <v>0</v>
      </c>
      <c r="FZ40" s="340"/>
      <c r="GA40" s="340">
        <v>0</v>
      </c>
      <c r="GB40" s="340"/>
      <c r="GC40" s="340">
        <v>0</v>
      </c>
      <c r="GD40" s="340"/>
      <c r="GE40" s="340">
        <v>0</v>
      </c>
      <c r="GF40" s="340"/>
      <c r="GG40" s="340">
        <v>0</v>
      </c>
      <c r="GH40" s="340"/>
      <c r="GI40" s="340">
        <v>0</v>
      </c>
      <c r="GJ40" s="340"/>
      <c r="GK40" s="340">
        <v>0</v>
      </c>
      <c r="GL40" s="340"/>
      <c r="GM40" s="340">
        <v>0</v>
      </c>
      <c r="GN40" s="340">
        <f ca="1">OFFSET(GN40,0,-1) * OFFSET(GN40,10 - ROW(GN40),0)</f>
        <v>0</v>
      </c>
      <c r="GO40" s="340">
        <f t="shared" ca="1" si="18"/>
        <v>0</v>
      </c>
      <c r="GP40" s="340">
        <f t="shared" ca="1" si="19"/>
        <v>0</v>
      </c>
      <c r="GQ40" s="340"/>
      <c r="GR40" s="340">
        <f ca="1">OFFSET(GR40,0,-1) * OFFSET(GR40,10 - ROW(GR40),0)</f>
        <v>0</v>
      </c>
      <c r="GS40" s="340"/>
      <c r="GT40" s="340">
        <f ca="1">OFFSET(GT40,0,-1) * OFFSET(GT40,10 - ROW(GT40),0)</f>
        <v>0</v>
      </c>
      <c r="GU40" s="340"/>
      <c r="GV40" s="340">
        <f ca="1">OFFSET(GV40,0,-1) * OFFSET(GV40,10 - ROW(GV40),0)</f>
        <v>0</v>
      </c>
      <c r="GW40" s="340">
        <f t="shared" ca="1" si="20"/>
        <v>0</v>
      </c>
      <c r="GX40" s="350">
        <v>0</v>
      </c>
      <c r="GY40" s="340"/>
      <c r="GZ40" s="340">
        <v>0</v>
      </c>
      <c r="HA40" s="340"/>
      <c r="HB40" s="340">
        <v>0</v>
      </c>
      <c r="HC40" s="340"/>
      <c r="HD40" s="340">
        <v>0</v>
      </c>
      <c r="HE40" s="340"/>
      <c r="HF40" s="340">
        <v>0</v>
      </c>
      <c r="HG40" s="340"/>
      <c r="HH40" s="340">
        <v>0</v>
      </c>
      <c r="HI40" s="340"/>
      <c r="HJ40" s="340">
        <v>0</v>
      </c>
      <c r="HK40" s="340"/>
      <c r="HL40" s="340">
        <v>0</v>
      </c>
      <c r="HM40" s="340"/>
      <c r="HN40" s="340">
        <v>0</v>
      </c>
      <c r="HO40" s="340">
        <f ca="1">OFFSET(HO40,0,-1) * OFFSET(HO40,10 - ROW(HO40),0)</f>
        <v>0</v>
      </c>
      <c r="HP40" s="340">
        <f t="shared" ca="1" si="32"/>
        <v>0</v>
      </c>
      <c r="HQ40" s="340">
        <v>0</v>
      </c>
      <c r="HR40" s="340"/>
      <c r="HS40" s="340">
        <v>0</v>
      </c>
      <c r="HT40" s="340"/>
      <c r="HU40" s="340">
        <v>0</v>
      </c>
      <c r="HV40" s="340"/>
      <c r="HW40" s="340">
        <v>0</v>
      </c>
      <c r="HX40" s="340"/>
      <c r="HY40" s="340">
        <v>0</v>
      </c>
      <c r="HZ40" s="340"/>
      <c r="IA40" s="340">
        <v>0</v>
      </c>
      <c r="IB40" s="340"/>
      <c r="IC40" s="340">
        <v>0</v>
      </c>
      <c r="ID40" s="340"/>
      <c r="IE40" s="340">
        <v>0</v>
      </c>
      <c r="IF40" s="340"/>
      <c r="IG40" s="340">
        <v>0</v>
      </c>
      <c r="IH40" s="340">
        <f ca="1">OFFSET(IH40,0,-1) * OFFSET(IH40,10 - ROW(IH40),0)</f>
        <v>0</v>
      </c>
      <c r="II40" s="340">
        <f t="shared" ca="1" si="21"/>
        <v>0</v>
      </c>
      <c r="IJ40" s="340">
        <f t="shared" ca="1" si="22"/>
        <v>0</v>
      </c>
      <c r="IK40" s="340">
        <v>0</v>
      </c>
      <c r="IL40" s="340"/>
      <c r="IM40" s="340">
        <v>0</v>
      </c>
      <c r="IN40" s="340"/>
      <c r="IO40" s="340">
        <v>0</v>
      </c>
      <c r="IP40" s="340"/>
      <c r="IQ40" s="340">
        <v>0</v>
      </c>
      <c r="IR40" s="340"/>
      <c r="IS40" s="340">
        <v>0</v>
      </c>
      <c r="IT40" s="340"/>
      <c r="IU40" s="340">
        <v>0</v>
      </c>
      <c r="IV40" s="340"/>
      <c r="IW40" s="340">
        <v>0</v>
      </c>
      <c r="IX40" s="340"/>
      <c r="IY40" s="340">
        <v>0</v>
      </c>
      <c r="IZ40" s="340"/>
      <c r="JA40" s="340">
        <v>0</v>
      </c>
      <c r="JB40" s="340"/>
      <c r="JC40" s="340">
        <v>0</v>
      </c>
      <c r="JD40" s="340"/>
      <c r="JE40" s="340">
        <v>0</v>
      </c>
      <c r="JF40" s="340"/>
      <c r="JG40" s="340">
        <v>0</v>
      </c>
      <c r="JH40" s="340"/>
      <c r="JI40" s="340">
        <v>0</v>
      </c>
      <c r="JJ40" s="340"/>
      <c r="JK40" s="340">
        <v>0</v>
      </c>
      <c r="JL40" s="340"/>
      <c r="JM40" s="340">
        <v>0</v>
      </c>
      <c r="JN40" s="340"/>
      <c r="JO40" s="340">
        <v>0</v>
      </c>
      <c r="JP40" s="340"/>
      <c r="JQ40" s="340"/>
      <c r="JR40" s="340"/>
      <c r="JS40" s="340">
        <v>0</v>
      </c>
      <c r="JT40" s="340"/>
      <c r="JU40" s="340"/>
      <c r="JV40" s="340"/>
      <c r="JW40" s="340">
        <v>0</v>
      </c>
      <c r="JX40" s="340">
        <v>0</v>
      </c>
      <c r="JY40" s="340">
        <f ca="1">OFFSET(JY40,0,-1) * OFFSET(JY40,10 - ROW(JY40),0)</f>
        <v>0</v>
      </c>
      <c r="JZ40" s="340">
        <v>0</v>
      </c>
      <c r="KA40" s="340">
        <f ca="1">OFFSET(KA40,0,-1) * OFFSET(KA40,10 - ROW(KA40),0)</f>
        <v>0</v>
      </c>
      <c r="KB40" s="340">
        <v>0</v>
      </c>
      <c r="KC40" s="340"/>
      <c r="KD40" s="340">
        <v>0</v>
      </c>
      <c r="KE40" s="340">
        <f ca="1">OFFSET(KE40,0,-1) * OFFSET(KE40,10 - ROW(KE40),0)</f>
        <v>0</v>
      </c>
      <c r="KF40" s="340">
        <v>0</v>
      </c>
      <c r="KG40" s="340"/>
      <c r="KH40" s="340">
        <v>0</v>
      </c>
      <c r="KI40" s="340"/>
      <c r="KJ40" s="340">
        <v>0</v>
      </c>
      <c r="KK40" s="340">
        <f ca="1">OFFSET(KK40,0,-1) * OFFSET(KK40,10 - ROW(KK40),0)</f>
        <v>0</v>
      </c>
      <c r="KL40" s="340">
        <f t="shared" ca="1" si="33"/>
        <v>0</v>
      </c>
      <c r="KM40" s="340">
        <v>0</v>
      </c>
      <c r="KN40" s="340"/>
      <c r="KO40" s="340">
        <v>0</v>
      </c>
      <c r="KP40" s="340"/>
      <c r="KQ40" s="340">
        <v>0</v>
      </c>
      <c r="KR40" s="340"/>
      <c r="KS40" s="340">
        <v>0</v>
      </c>
      <c r="KT40" s="340"/>
      <c r="KU40" s="340">
        <v>0</v>
      </c>
      <c r="KV40" s="340"/>
      <c r="KW40" s="340">
        <v>0</v>
      </c>
      <c r="KX40" s="340"/>
      <c r="KY40" s="340">
        <v>0</v>
      </c>
      <c r="KZ40" s="340"/>
      <c r="LA40" s="340">
        <v>0</v>
      </c>
      <c r="LB40" s="340">
        <f ca="1">OFFSET(LB40,0,-1) * OFFSET(LB40,10 - ROW(LB40),0)</f>
        <v>0</v>
      </c>
      <c r="LC40" s="340">
        <f t="shared" ca="1" si="23"/>
        <v>0</v>
      </c>
      <c r="LD40" s="340"/>
      <c r="LE40" s="340">
        <f t="shared" ca="1" si="24"/>
        <v>0</v>
      </c>
      <c r="LF40" s="340">
        <f t="shared" si="129"/>
        <v>0</v>
      </c>
      <c r="LG40" s="340">
        <f t="shared" ca="1" si="130"/>
        <v>0</v>
      </c>
      <c r="LH40" s="340">
        <f t="shared" si="131"/>
        <v>0</v>
      </c>
      <c r="LI40" s="340">
        <f t="shared" ca="1" si="132"/>
        <v>0</v>
      </c>
      <c r="LJ40" s="340">
        <f t="shared" si="133"/>
        <v>0</v>
      </c>
      <c r="LK40" s="340">
        <f t="shared" ca="1" si="134"/>
        <v>0</v>
      </c>
      <c r="LL40" s="349">
        <f t="shared" ca="1" si="152"/>
        <v>0</v>
      </c>
      <c r="LM40" s="340">
        <f t="shared" si="135"/>
        <v>0</v>
      </c>
      <c r="LN40" s="340">
        <f t="shared" ca="1" si="136"/>
        <v>0</v>
      </c>
      <c r="LO40" s="340">
        <f t="shared" si="137"/>
        <v>0</v>
      </c>
      <c r="LP40" s="340">
        <f t="shared" ca="1" si="138"/>
        <v>0</v>
      </c>
      <c r="LQ40" s="340">
        <f t="shared" ca="1" si="26"/>
        <v>0</v>
      </c>
      <c r="LR40" s="340">
        <f t="shared" si="139"/>
        <v>0</v>
      </c>
      <c r="LS40" s="340">
        <f t="shared" ca="1" si="140"/>
        <v>0</v>
      </c>
      <c r="LT40" s="340">
        <f t="shared" si="141"/>
        <v>0</v>
      </c>
      <c r="LU40" s="340">
        <f t="shared" ca="1" si="142"/>
        <v>0</v>
      </c>
      <c r="LV40" s="340">
        <f t="shared" si="143"/>
        <v>0</v>
      </c>
      <c r="LW40" s="340">
        <f t="shared" ca="1" si="144"/>
        <v>0</v>
      </c>
      <c r="LX40" s="340">
        <v>0</v>
      </c>
      <c r="LY40" s="340">
        <f t="shared" ca="1" si="145"/>
        <v>0</v>
      </c>
      <c r="LZ40" s="340">
        <v>0</v>
      </c>
      <c r="MA40" s="340">
        <f t="shared" ca="1" si="146"/>
        <v>0</v>
      </c>
      <c r="MB40" s="340">
        <v>0</v>
      </c>
      <c r="MC40" s="340">
        <f t="shared" ca="1" si="147"/>
        <v>0</v>
      </c>
      <c r="MD40" s="340">
        <f t="shared" ca="1" si="27"/>
        <v>0</v>
      </c>
      <c r="ME40" s="340"/>
      <c r="MF40" s="345">
        <f t="shared" ca="1" si="28"/>
        <v>0</v>
      </c>
    </row>
    <row r="41" spans="1:347" ht="0.75" customHeight="1"/>
    <row r="43" spans="1:347">
      <c r="JQ43" s="119">
        <f>IK11+IO11+IQ11+IY11+JA11+JE11+JG11+JK11+JO11+JQ11</f>
        <v>1160</v>
      </c>
      <c r="JS43" s="119">
        <f>IM11+IS11+JC11+JI11+JM11+JS11</f>
        <v>33</v>
      </c>
      <c r="KJ43" s="119">
        <f>IK11+IO11+IQ11+IU11+IW11+IY11+JA11+JE11+JG11+JK11+JO11+JQ11+JV11+JZ11+KB11+KF11+KH11</f>
        <v>1668</v>
      </c>
      <c r="LV43" s="119">
        <f>LR11+LT11+LV11</f>
        <v>103389</v>
      </c>
      <c r="MB43" s="119">
        <f>LX11+LZ11+MB11</f>
        <v>24846.333333333336</v>
      </c>
    </row>
    <row r="44" spans="1:347">
      <c r="KJ44" s="119">
        <f>JX11+KD11+KJ11</f>
        <v>357</v>
      </c>
      <c r="LE44" s="355"/>
    </row>
  </sheetData>
  <mergeCells count="256">
    <mergeCell ref="C2:K2"/>
    <mergeCell ref="MF3:MF6"/>
    <mergeCell ref="ME3:ME6"/>
    <mergeCell ref="MD5:MD6"/>
    <mergeCell ref="MB6:MC6"/>
    <mergeCell ref="LZ6:MA6"/>
    <mergeCell ref="LX6:LY6"/>
    <mergeCell ref="LX5:MC5"/>
    <mergeCell ref="LV6:LW6"/>
    <mergeCell ref="LR3:MD4"/>
    <mergeCell ref="LT6:LU6"/>
    <mergeCell ref="LR6:LS6"/>
    <mergeCell ref="LR5:LW5"/>
    <mergeCell ref="LQ5:LQ6"/>
    <mergeCell ref="LM3:LQ4"/>
    <mergeCell ref="LO6:LP6"/>
    <mergeCell ref="LM6:LN6"/>
    <mergeCell ref="LM5:LP5"/>
    <mergeCell ref="LL5:LL6"/>
    <mergeCell ref="LJ5:LK5"/>
    <mergeCell ref="LH6:LI6"/>
    <mergeCell ref="LD3:LD6"/>
    <mergeCell ref="LE3:LE6"/>
    <mergeCell ref="LC4:LC6"/>
    <mergeCell ref="LF6:LG6"/>
    <mergeCell ref="LF3:LL4"/>
    <mergeCell ref="LF5:LI5"/>
    <mergeCell ref="LA5:LB5"/>
    <mergeCell ref="KQ5:KR5"/>
    <mergeCell ref="KY5:KZ5"/>
    <mergeCell ref="KW4:LB4"/>
    <mergeCell ref="KW6:LB6"/>
    <mergeCell ref="KW5:KX5"/>
    <mergeCell ref="KS6:KT6"/>
    <mergeCell ref="KM6:KR6"/>
    <mergeCell ref="KM3:LC3"/>
    <mergeCell ref="KO5:KP5"/>
    <mergeCell ref="KM5:KN5"/>
    <mergeCell ref="KU6:KV6"/>
    <mergeCell ref="KS5:KV5"/>
    <mergeCell ref="KM4:KV4"/>
    <mergeCell ref="JV3:KL4"/>
    <mergeCell ref="JU4:JU6"/>
    <mergeCell ref="JV6:JW6"/>
    <mergeCell ref="JS6:JT6"/>
    <mergeCell ref="JO5:JT5"/>
    <mergeCell ref="JK5:JN5"/>
    <mergeCell ref="JK4:JT4"/>
    <mergeCell ref="JO6:JP6"/>
    <mergeCell ref="JM6:JN6"/>
    <mergeCell ref="KL5:KL6"/>
    <mergeCell ref="KJ6:KK6"/>
    <mergeCell ref="JZ6:KA6"/>
    <mergeCell ref="KF5:KK5"/>
    <mergeCell ref="KF6:KG6"/>
    <mergeCell ref="KD6:KE6"/>
    <mergeCell ref="JX6:JY6"/>
    <mergeCell ref="JV5:JY5"/>
    <mergeCell ref="JZ5:KE5"/>
    <mergeCell ref="KB6:KC6"/>
    <mergeCell ref="KH6:KI6"/>
    <mergeCell ref="JI6:JJ6"/>
    <mergeCell ref="JG6:JH6"/>
    <mergeCell ref="JK6:JL6"/>
    <mergeCell ref="JE5:JJ5"/>
    <mergeCell ref="JE6:JF6"/>
    <mergeCell ref="JC6:JD6"/>
    <mergeCell ref="IK3:JU3"/>
    <mergeCell ref="IK4:IX4"/>
    <mergeCell ref="IY4:JJ4"/>
    <mergeCell ref="IU6:IV6"/>
    <mergeCell ref="JQ6:JR6"/>
    <mergeCell ref="IJ3:IJ6"/>
    <mergeCell ref="JA6:JB6"/>
    <mergeCell ref="IY5:JD5"/>
    <mergeCell ref="IY6:IZ6"/>
    <mergeCell ref="IW6:IX6"/>
    <mergeCell ref="IU5:IX5"/>
    <mergeCell ref="IS6:IT6"/>
    <mergeCell ref="IQ6:IR6"/>
    <mergeCell ref="IO5:IT5"/>
    <mergeCell ref="IK5:IN5"/>
    <mergeCell ref="IO6:IP6"/>
    <mergeCell ref="IM6:IN6"/>
    <mergeCell ref="IK6:IL6"/>
    <mergeCell ref="HH6:HI6"/>
    <mergeCell ref="HB6:HC6"/>
    <mergeCell ref="HW6:HX6"/>
    <mergeCell ref="II5:II6"/>
    <mergeCell ref="IC5:IH5"/>
    <mergeCell ref="IG6:IH6"/>
    <mergeCell ref="IA6:IB6"/>
    <mergeCell ref="IC6:ID6"/>
    <mergeCell ref="IE6:IF6"/>
    <mergeCell ref="HY6:HZ6"/>
    <mergeCell ref="GZ6:HA6"/>
    <mergeCell ref="GQ6:GR6"/>
    <mergeCell ref="GS6:GT6"/>
    <mergeCell ref="GU6:GV6"/>
    <mergeCell ref="GQ4:GV4"/>
    <mergeCell ref="GW4:GW6"/>
    <mergeCell ref="GX6:GY6"/>
    <mergeCell ref="GQ5:GV5"/>
    <mergeCell ref="HW5:IB5"/>
    <mergeCell ref="HQ3:II4"/>
    <mergeCell ref="HQ5:HV5"/>
    <mergeCell ref="GX3:HP4"/>
    <mergeCell ref="GX5:HC5"/>
    <mergeCell ref="HU6:HV6"/>
    <mergeCell ref="HP5:HP6"/>
    <mergeCell ref="HS6:HT6"/>
    <mergeCell ref="HQ6:HR6"/>
    <mergeCell ref="HN6:HO6"/>
    <mergeCell ref="HD5:HI5"/>
    <mergeCell ref="HJ5:HO5"/>
    <mergeCell ref="HD6:HE6"/>
    <mergeCell ref="HL6:HM6"/>
    <mergeCell ref="HJ6:HK6"/>
    <mergeCell ref="HF6:HG6"/>
    <mergeCell ref="GP4:GP6"/>
    <mergeCell ref="FD6:FE6"/>
    <mergeCell ref="EC6:ED6"/>
    <mergeCell ref="EF6:EG6"/>
    <mergeCell ref="DK6:DL6"/>
    <mergeCell ref="DE6:DF6"/>
    <mergeCell ref="DG6:DH6"/>
    <mergeCell ref="DI6:DJ6"/>
    <mergeCell ref="DO6:DP6"/>
    <mergeCell ref="DS6:DT6"/>
    <mergeCell ref="DQ6:DR6"/>
    <mergeCell ref="DU6:DV6"/>
    <mergeCell ref="DW6:DX6"/>
    <mergeCell ref="DM6:DN6"/>
    <mergeCell ref="GO4:GO6"/>
    <mergeCell ref="FQ5:FV5"/>
    <mergeCell ref="FW5:GB5"/>
    <mergeCell ref="FK4:GN4"/>
    <mergeCell ref="FK5:FP5"/>
    <mergeCell ref="EX5:FI5"/>
    <mergeCell ref="FJ4:FJ6"/>
    <mergeCell ref="GC5:GN5"/>
    <mergeCell ref="FK6:FL6"/>
    <mergeCell ref="FY6:FZ6"/>
    <mergeCell ref="FM6:FN6"/>
    <mergeCell ref="FO6:FP6"/>
    <mergeCell ref="FQ6:FR6"/>
    <mergeCell ref="FS6:FT6"/>
    <mergeCell ref="FU6:FV6"/>
    <mergeCell ref="FW6:FX6"/>
    <mergeCell ref="GE6:GF6"/>
    <mergeCell ref="GM6:GN6"/>
    <mergeCell ref="GG6:GH6"/>
    <mergeCell ref="GA6:GB6"/>
    <mergeCell ref="GC6:GD6"/>
    <mergeCell ref="GK6:GL6"/>
    <mergeCell ref="GI6:GJ6"/>
    <mergeCell ref="FH6:FI6"/>
    <mergeCell ref="EN6:EO6"/>
    <mergeCell ref="ER6:ES6"/>
    <mergeCell ref="FF6:FG6"/>
    <mergeCell ref="EH6:EI6"/>
    <mergeCell ref="FB6:FC6"/>
    <mergeCell ref="DY6:DZ6"/>
    <mergeCell ref="EE4:EE6"/>
    <mergeCell ref="EL5:EQ5"/>
    <mergeCell ref="ER5:EW5"/>
    <mergeCell ref="EF5:EK5"/>
    <mergeCell ref="EF4:FI4"/>
    <mergeCell ref="EX6:EY6"/>
    <mergeCell ref="EZ6:FA6"/>
    <mergeCell ref="EV6:EW6"/>
    <mergeCell ref="ET6:EU6"/>
    <mergeCell ref="EL6:EM6"/>
    <mergeCell ref="EP6:EQ6"/>
    <mergeCell ref="EJ6:EK6"/>
    <mergeCell ref="EA6:EB6"/>
    <mergeCell ref="CZ4:CZ6"/>
    <mergeCell ref="DA5:DF5"/>
    <mergeCell ref="DC6:DD6"/>
    <mergeCell ref="DA6:DB6"/>
    <mergeCell ref="DG5:DL5"/>
    <mergeCell ref="DA4:ED4"/>
    <mergeCell ref="CX6:CY6"/>
    <mergeCell ref="DS5:ED5"/>
    <mergeCell ref="DM5:DR5"/>
    <mergeCell ref="BJ6:BK6"/>
    <mergeCell ref="BD6:BE6"/>
    <mergeCell ref="AZ4:CY4"/>
    <mergeCell ref="BF5:BK5"/>
    <mergeCell ref="BR5:CG5"/>
    <mergeCell ref="CH5:CY5"/>
    <mergeCell ref="BB6:BC6"/>
    <mergeCell ref="AY4:AY6"/>
    <mergeCell ref="AZ6:BA6"/>
    <mergeCell ref="AZ5:BE5"/>
    <mergeCell ref="CP6:CQ6"/>
    <mergeCell ref="CR6:CS6"/>
    <mergeCell ref="CV6:CW6"/>
    <mergeCell ref="CT6:CU6"/>
    <mergeCell ref="CN6:CO6"/>
    <mergeCell ref="CJ6:CK6"/>
    <mergeCell ref="CL6:CM6"/>
    <mergeCell ref="CF6:CG6"/>
    <mergeCell ref="CB6:CC6"/>
    <mergeCell ref="BZ6:CA6"/>
    <mergeCell ref="CD6:CE6"/>
    <mergeCell ref="CH6:CI6"/>
    <mergeCell ref="BX6:BY6"/>
    <mergeCell ref="BF6:BG6"/>
    <mergeCell ref="AW6:AX6"/>
    <mergeCell ref="AS5:AX5"/>
    <mergeCell ref="AG4:AX4"/>
    <mergeCell ref="AM5:AR5"/>
    <mergeCell ref="AG5:AL5"/>
    <mergeCell ref="AE6:AF6"/>
    <mergeCell ref="Y6:Z6"/>
    <mergeCell ref="U4:AF4"/>
    <mergeCell ref="AC5:AF5"/>
    <mergeCell ref="AA6:AB6"/>
    <mergeCell ref="Y5:AB5"/>
    <mergeCell ref="U5:X5"/>
    <mergeCell ref="U6:V6"/>
    <mergeCell ref="AC6:AD6"/>
    <mergeCell ref="W6:X6"/>
    <mergeCell ref="AG6:AH6"/>
    <mergeCell ref="AS6:AT6"/>
    <mergeCell ref="AU6:AV6"/>
    <mergeCell ref="AQ6:AR6"/>
    <mergeCell ref="AI6:AJ6"/>
    <mergeCell ref="AO6:AP6"/>
    <mergeCell ref="AK6:AL6"/>
    <mergeCell ref="AM6:AN6"/>
    <mergeCell ref="C1:K1"/>
    <mergeCell ref="B3:B6"/>
    <mergeCell ref="E6:F6"/>
    <mergeCell ref="C6:D6"/>
    <mergeCell ref="I6:J6"/>
    <mergeCell ref="I5:N5"/>
    <mergeCell ref="K6:L6"/>
    <mergeCell ref="M6:N6"/>
    <mergeCell ref="G6:H6"/>
    <mergeCell ref="C5:H5"/>
    <mergeCell ref="C4:T4"/>
    <mergeCell ref="O6:P6"/>
    <mergeCell ref="O5:T5"/>
    <mergeCell ref="Q6:R6"/>
    <mergeCell ref="S6:T6"/>
    <mergeCell ref="C3:GW3"/>
    <mergeCell ref="BV6:BW6"/>
    <mergeCell ref="BT6:BU6"/>
    <mergeCell ref="BP6:BQ6"/>
    <mergeCell ref="BR6:BS6"/>
    <mergeCell ref="BN6:BO6"/>
    <mergeCell ref="BL5:BQ5"/>
    <mergeCell ref="BL6:BM6"/>
    <mergeCell ref="BH6:BI6"/>
  </mergeCells>
  <conditionalFormatting sqref="IJ7:IJ8 FT7 FV7 FZ7 GF7 GB7 GJ7 GH7 GD7 FX7 FR7 FK7:FP7 EO7 EQ7 EU7 FA7 EW7 FE7 FC7 EY7 ES7 EM7 EF7:EK7 IK7 JT7 JD7:JP7 IO7:JB7 LD3:LD6 JW7:JX7 DJ7 DL7 DP7 DV7 DR7 DZ7 DX7 DT7 DN7 DH7 DA7:DF7 B3:B11 KD7:KG7 KJ7:KT7 KW7:ME7">
    <cfRule type="expression" dxfId="100" priority="60">
      <formula>Locked()</formula>
    </cfRule>
    <cfRule type="expression" dxfId="99" priority="61">
      <formula>LockedByCondition()</formula>
    </cfRule>
    <cfRule type="expression" dxfId="98" priority="62">
      <formula>HasError()</formula>
    </cfRule>
  </conditionalFormatting>
  <conditionalFormatting sqref="GX3:II8 GP3:GP5 GO4:GO6 GK7:GP7 FS7 FU7 FY7 GE7 GA7 GG7 GC7 FW7 FQ7 GI7 GC6:GN6 GC5:GJ5 FJ4:GB6 FF7:FJ7 EN7 EP7 ET7 EZ7 EV7 FB7 EX7 ER7 EL7 FD7 EX6:FI6 EX5:FE5 EF4:EW6 EF8:GP8 GQ4:GW8 JC7 JS7 JU7:JU8 IJ3:LC3 IL7:IN7 IK8:JP8 JV7 LE3:ME6 JV8:JX8 EF9:JP10 B2 EA7:ED7 DI7 DK7 DO7 DU7 DQ7 DW7 DS7 DM7 CX5:CY5 DG7 DY7 AY4:AY11 EE4:EE10 AZ4:CE4 DS6:ED6 CH5:CO5 DS5:DZ5 BR5:BY5 BR6:CY6 AK8:AL8 G8:H8 CZ4:DR6 AZ5:BQ6 AQ8:AX8 DA8:ED10 C3:EL3 C4:AX7 CI4:CY4 C8:D8 M8:AH8 C9:AX11 AZ7:CZ10 AZ11:EE11 KW8:ME10 MF7 JS9:KA10 JS8:JT8 IJ6:JP6 JS6:KA6 KD6:KG6 KD8:KG10 KJ8:KT10 KJ6:KT6 IJ5:KS5 L1:M2 F1:K1 IJ4:KM4 KW4:LC6">
    <cfRule type="expression" dxfId="97" priority="63">
      <formula>LockedByCondition()</formula>
    </cfRule>
    <cfRule type="expression" dxfId="96" priority="64">
      <formula>HasError()</formula>
    </cfRule>
  </conditionalFormatting>
  <conditionalFormatting sqref="AI8:AJ8 E8:F8 AM8:AP8 I8:L8 EF11:KA11 KD11:KG11 KW11:ME11 KJ11:KT11">
    <cfRule type="expression" dxfId="95" priority="66">
      <formula>LockedByCondition()</formula>
    </cfRule>
    <cfRule type="expression" dxfId="94" priority="68">
      <formula>HasError()</formula>
    </cfRule>
    <cfRule type="expression" dxfId="93" priority="69">
      <formula>Locked()</formula>
    </cfRule>
  </conditionalFormatting>
  <conditionalFormatting sqref="IC5:ID6 HW5:HX6 HQ5:HR6 HJ5:HK6 HD5:HE6 GX5:GY6 AS5:AT6 O5:P6 AM5:AN6 I5:J6 AG4:AH6 AG8:AH8 AH9:AH10 BA9:BA10 C3:D11 D11:EE11">
    <cfRule type="expression" dxfId="92" priority="160">
      <formula>Locked()</formula>
    </cfRule>
  </conditionalFormatting>
  <conditionalFormatting sqref="MF11">
    <cfRule type="expression" dxfId="91" priority="1111">
      <formula>Locked()</formula>
    </cfRule>
    <cfRule type="expression" dxfId="90" priority="1112">
      <formula>HasError()</formula>
    </cfRule>
    <cfRule type="expression" dxfId="89" priority="1113">
      <formula>LockedByCondition()</formula>
    </cfRule>
  </conditionalFormatting>
  <conditionalFormatting sqref="MF8:MF10 MF3:MF6">
    <cfRule type="expression" dxfId="88" priority="1114">
      <formula>HasError()</formula>
    </cfRule>
    <cfRule type="expression" dxfId="87" priority="1115">
      <formula>LockedByCondition()</formula>
    </cfRule>
  </conditionalFormatting>
  <conditionalFormatting sqref="C1">
    <cfRule type="expression" dxfId="86" priority="1534">
      <formula>LockedByCondition()</formula>
    </cfRule>
    <cfRule type="expression" dxfId="85" priority="1535">
      <formula>HasError()</formula>
    </cfRule>
  </conditionalFormatting>
  <conditionalFormatting sqref="JQ7:JR7">
    <cfRule type="expression" dxfId="84" priority="53">
      <formula>Locked()</formula>
    </cfRule>
    <cfRule type="expression" dxfId="83" priority="54">
      <formula>LockedByCondition()</formula>
    </cfRule>
    <cfRule type="expression" dxfId="82" priority="55">
      <formula>HasError()</formula>
    </cfRule>
  </conditionalFormatting>
  <conditionalFormatting sqref="JQ8:JR10 JQ6:JR6">
    <cfRule type="expression" dxfId="81" priority="56">
      <formula>LockedByCondition()</formula>
    </cfRule>
    <cfRule type="expression" dxfId="80" priority="57">
      <formula>HasError()</formula>
    </cfRule>
  </conditionalFormatting>
  <conditionalFormatting sqref="KC11">
    <cfRule type="expression" dxfId="79" priority="50">
      <formula>LockedByCondition()</formula>
    </cfRule>
    <cfRule type="expression" dxfId="78" priority="51">
      <formula>HasError()</formula>
    </cfRule>
    <cfRule type="expression" dxfId="77" priority="52">
      <formula>Locked()</formula>
    </cfRule>
  </conditionalFormatting>
  <conditionalFormatting sqref="KB8:KC10 KB6:KC6">
    <cfRule type="expression" dxfId="76" priority="48">
      <formula>LockedByCondition()</formula>
    </cfRule>
    <cfRule type="expression" dxfId="75" priority="49">
      <formula>HasError()</formula>
    </cfRule>
  </conditionalFormatting>
  <conditionalFormatting sqref="KI11">
    <cfRule type="expression" dxfId="74" priority="42">
      <formula>LockedByCondition()</formula>
    </cfRule>
    <cfRule type="expression" dxfId="73" priority="43">
      <formula>HasError()</formula>
    </cfRule>
    <cfRule type="expression" dxfId="72" priority="44">
      <formula>Locked()</formula>
    </cfRule>
  </conditionalFormatting>
  <conditionalFormatting sqref="KH8:KI10 KH6:KI6">
    <cfRule type="expression" dxfId="71" priority="40">
      <formula>LockedByCondition()</formula>
    </cfRule>
    <cfRule type="expression" dxfId="70" priority="41">
      <formula>HasError()</formula>
    </cfRule>
  </conditionalFormatting>
  <conditionalFormatting sqref="KB11">
    <cfRule type="expression" dxfId="69" priority="34">
      <formula>LockedByCondition()</formula>
    </cfRule>
    <cfRule type="expression" dxfId="68" priority="35">
      <formula>HasError()</formula>
    </cfRule>
    <cfRule type="expression" dxfId="67" priority="36">
      <formula>Locked()</formula>
    </cfRule>
  </conditionalFormatting>
  <conditionalFormatting sqref="KH11">
    <cfRule type="expression" dxfId="66" priority="31">
      <formula>LockedByCondition()</formula>
    </cfRule>
    <cfRule type="expression" dxfId="65" priority="32">
      <formula>HasError()</formula>
    </cfRule>
    <cfRule type="expression" dxfId="64" priority="33">
      <formula>Locked()</formula>
    </cfRule>
  </conditionalFormatting>
  <conditionalFormatting sqref="JY7">
    <cfRule type="expression" dxfId="63" priority="26">
      <formula>Locked()</formula>
    </cfRule>
    <cfRule type="expression" dxfId="62" priority="27">
      <formula>LockedByCondition()</formula>
    </cfRule>
    <cfRule type="expression" dxfId="61" priority="28">
      <formula>HasError()</formula>
    </cfRule>
  </conditionalFormatting>
  <conditionalFormatting sqref="JY8">
    <cfRule type="expression" dxfId="60" priority="29">
      <formula>LockedByCondition()</formula>
    </cfRule>
    <cfRule type="expression" dxfId="59" priority="30">
      <formula>HasError()</formula>
    </cfRule>
  </conditionalFormatting>
  <conditionalFormatting sqref="JZ7:KA7">
    <cfRule type="expression" dxfId="58" priority="21">
      <formula>Locked()</formula>
    </cfRule>
    <cfRule type="expression" dxfId="57" priority="22">
      <formula>LockedByCondition()</formula>
    </cfRule>
    <cfRule type="expression" dxfId="56" priority="23">
      <formula>HasError()</formula>
    </cfRule>
  </conditionalFormatting>
  <conditionalFormatting sqref="JZ8:KA8">
    <cfRule type="expression" dxfId="55" priority="24">
      <formula>LockedByCondition()</formula>
    </cfRule>
    <cfRule type="expression" dxfId="54" priority="25">
      <formula>HasError()</formula>
    </cfRule>
  </conditionalFormatting>
  <conditionalFormatting sqref="KB7:KC7">
    <cfRule type="expression" dxfId="53" priority="18">
      <formula>Locked()</formula>
    </cfRule>
    <cfRule type="expression" dxfId="52" priority="19">
      <formula>LockedByCondition()</formula>
    </cfRule>
    <cfRule type="expression" dxfId="51" priority="20">
      <formula>HasError()</formula>
    </cfRule>
  </conditionalFormatting>
  <conditionalFormatting sqref="KH7">
    <cfRule type="expression" dxfId="50" priority="15">
      <formula>Locked()</formula>
    </cfRule>
    <cfRule type="expression" dxfId="49" priority="16">
      <formula>LockedByCondition()</formula>
    </cfRule>
    <cfRule type="expression" dxfId="48" priority="17">
      <formula>HasError()</formula>
    </cfRule>
  </conditionalFormatting>
  <conditionalFormatting sqref="KI7">
    <cfRule type="expression" dxfId="47" priority="12">
      <formula>Locked()</formula>
    </cfRule>
    <cfRule type="expression" dxfId="46" priority="13">
      <formula>LockedByCondition()</formula>
    </cfRule>
    <cfRule type="expression" dxfId="45" priority="14">
      <formula>HasError()</formula>
    </cfRule>
  </conditionalFormatting>
  <conditionalFormatting sqref="KU7:KV7">
    <cfRule type="expression" dxfId="44" priority="4">
      <formula>Locked()</formula>
    </cfRule>
    <cfRule type="expression" dxfId="43" priority="5">
      <formula>LockedByCondition()</formula>
    </cfRule>
    <cfRule type="expression" dxfId="42" priority="6">
      <formula>HasError()</formula>
    </cfRule>
  </conditionalFormatting>
  <conditionalFormatting sqref="KU8:KV10 KU6:KV6">
    <cfRule type="expression" dxfId="41" priority="7">
      <formula>LockedByCondition()</formula>
    </cfRule>
    <cfRule type="expression" dxfId="40" priority="8">
      <formula>HasError()</formula>
    </cfRule>
  </conditionalFormatting>
  <conditionalFormatting sqref="KU11:KV11">
    <cfRule type="expression" dxfId="39" priority="1">
      <formula>LockedByCondition()</formula>
    </cfRule>
    <cfRule type="expression" dxfId="38" priority="2">
      <formula>HasError()</formula>
    </cfRule>
    <cfRule type="expression" dxfId="37" priority="3">
      <formula>Locked()</formula>
    </cfRule>
  </conditionalFormatting>
  <dataValidations count="1">
    <dataValidation allowBlank="1" showInputMessage="1" showErrorMessage="1" sqref="W6 FK9:II11 II5 HP5 FJ4 GO4:GP4 GA6:GA7 FW5:FW7 FU6:FU7 FK4:FK6 FO6 FQ5:FQ7 GK7:IN7 GI7 GG7 GE7 GC7 FY7 FS7 EV6:EV7 ER5:ER7 EP6:EP7 EF4:EF6 EJ6 EL5:EL7 FF7:FJ7 FD7 FB7 EZ7 EX7 ET7 EN7 GW4 GU6 GS6 GQ6 JS6:JS7 JE5:JE6 IW6 IU5:IU6 IM6 IQ6 IK4:IK6 IO5:IO6 JT8:JU8 JN8 JO5:JO6 JM6 JJ8 JK4:JK6 JI6 JG6 JD8 IY4:IY6 IS6 JC6:JC7 JA6 KD7 JU7:JV7 JV3 JZ5 JV5 KF5 LA5 KY5 KW5:KW6 KM3:KM6 KS5:KS6 KQ5 KO5 BK9:FJ10 LL5 LJ6:LK6 LH6 LF6 LM3 LP8:LQ8 LN8 LO6 LQ5 LM5:LM6 C9:AB10 C11:FJ11 IJ11:LQ11 LW8 LU8 LS8 LR5:LR6 LT6 LV6 MA8 LY8 MD5 LZ6 LX5:LX6 MB6 MC8:MF8 EE4 DQ6:DQ7 DM5:DM7 DK6:DK7 DA4:DA6 DE6 DG5:DG7 BP6 BL5:BL6 BJ6 AZ5:AZ6 BD6 BF5:BF6 AY4:AZ4 AG4 AC5:AC6 AE6 Y5:Y6 AA6 U4:U6 B7:B11 EA7:EE7 DY7 DW7 DU7 DS7 DO7 DI7 C7:CZ7 C3:C4 BI9:BI11 AZ9:BI10 AD9:AX10 JQ6 KB6 KH6 JZ7 IJ9:LL10 LR10:MF11 KU6"/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BX44"/>
  <sheetViews>
    <sheetView topLeftCell="B1" workbookViewId="0">
      <selection activeCell="B1" sqref="B1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5" width="8.7109375" style="1" customWidth="1"/>
    <col min="6" max="6" width="13.85546875" style="1" customWidth="1"/>
    <col min="7" max="7" width="9.5703125" style="1" customWidth="1"/>
    <col min="8" max="8" width="15.42578125" style="1" customWidth="1"/>
    <col min="9" max="9" width="9.42578125" style="1" customWidth="1"/>
    <col min="10" max="10" width="15.42578125" style="1" customWidth="1"/>
    <col min="11" max="11" width="9.42578125" style="1" customWidth="1"/>
    <col min="12" max="12" width="15.42578125" style="1" customWidth="1"/>
    <col min="13" max="13" width="8.28515625" style="1" customWidth="1"/>
    <col min="14" max="14" width="15.42578125" style="1" customWidth="1"/>
    <col min="15" max="15" width="7.28515625" style="1" customWidth="1"/>
    <col min="16" max="16" width="12.5703125" style="1" customWidth="1"/>
    <col min="17" max="17" width="13.5703125" style="1" customWidth="1"/>
    <col min="18" max="18" width="8.140625" style="1" customWidth="1"/>
    <col min="19" max="19" width="13.28515625" style="1" customWidth="1"/>
    <col min="20" max="20" width="6.85546875" style="1" customWidth="1"/>
    <col min="21" max="21" width="13.42578125" style="1" customWidth="1"/>
    <col min="22" max="22" width="7.42578125" style="1" customWidth="1"/>
    <col min="23" max="23" width="15.42578125" style="1" customWidth="1"/>
    <col min="24" max="24" width="7.7109375" style="1" hidden="1" customWidth="1"/>
    <col min="25" max="25" width="13.7109375" style="1" hidden="1" customWidth="1"/>
    <col min="26" max="26" width="15.42578125" style="1" customWidth="1"/>
    <col min="27" max="27" width="6.85546875" style="1" customWidth="1"/>
    <col min="28" max="28" width="15.42578125" style="1" customWidth="1"/>
    <col min="29" max="29" width="7.28515625" style="1" customWidth="1"/>
    <col min="30" max="30" width="13.5703125" style="1" customWidth="1"/>
    <col min="31" max="31" width="7.7109375" style="1" customWidth="1"/>
    <col min="32" max="32" width="15.42578125" style="1" customWidth="1"/>
    <col min="33" max="33" width="13.5703125" style="1" customWidth="1"/>
    <col min="34" max="34" width="7" style="1" customWidth="1"/>
    <col min="35" max="35" width="15.42578125" style="1" customWidth="1"/>
    <col min="36" max="36" width="7.140625" style="1" customWidth="1"/>
    <col min="37" max="37" width="15.42578125" style="1" customWidth="1"/>
    <col min="38" max="38" width="9.28515625" style="1" customWidth="1"/>
    <col min="39" max="39" width="15.42578125" style="1" customWidth="1"/>
    <col min="40" max="40" width="9.28515625" style="1" customWidth="1"/>
    <col min="41" max="41" width="15.42578125" style="1" customWidth="1"/>
    <col min="42" max="42" width="8.85546875" style="1" customWidth="1"/>
    <col min="43" max="43" width="15.42578125" style="1" customWidth="1"/>
    <col min="44" max="44" width="7.5703125" style="1" customWidth="1"/>
    <col min="45" max="46" width="15.42578125" style="1" customWidth="1"/>
    <col min="47" max="47" width="9" style="1" customWidth="1"/>
    <col min="48" max="48" width="15.42578125" style="1" customWidth="1"/>
    <col min="49" max="49" width="9.140625" style="1" customWidth="1"/>
    <col min="50" max="50" width="11.140625" style="1" customWidth="1"/>
    <col min="51" max="51" width="8.140625" style="1" customWidth="1"/>
    <col min="52" max="52" width="12.5703125" style="1" customWidth="1"/>
    <col min="53" max="56" width="15.42578125" style="1" hidden="1" customWidth="1"/>
    <col min="57" max="57" width="10" style="1" customWidth="1"/>
    <col min="58" max="58" width="17.85546875" style="1" customWidth="1"/>
    <col min="59" max="59" width="12.7109375" style="1" customWidth="1"/>
    <col min="60" max="60" width="18.85546875" style="1" hidden="1" customWidth="1"/>
    <col min="61" max="61" width="15.42578125" style="1" customWidth="1"/>
    <col min="62" max="62" width="11.28515625" style="1" customWidth="1"/>
    <col min="63" max="63" width="13" style="1" customWidth="1"/>
    <col min="64" max="64" width="12.140625" style="1" customWidth="1"/>
    <col min="65" max="65" width="14.140625" style="1" customWidth="1"/>
    <col min="66" max="66" width="8" style="1" customWidth="1"/>
    <col min="67" max="67" width="10.42578125" style="1" customWidth="1"/>
    <col min="68" max="69" width="11.7109375" style="1" customWidth="1"/>
    <col min="70" max="70" width="9.42578125" style="1" customWidth="1"/>
    <col min="71" max="71" width="12.5703125" style="1" customWidth="1"/>
    <col min="72" max="72" width="14" style="1" customWidth="1"/>
    <col min="73" max="73" width="18.5703125" style="1" hidden="1" customWidth="1"/>
    <col min="74" max="74" width="17.85546875" style="1" hidden="1" customWidth="1"/>
    <col min="75" max="75" width="15.7109375" style="1" customWidth="1"/>
    <col min="76" max="76" width="17.140625" customWidth="1"/>
  </cols>
  <sheetData>
    <row r="1" spans="1:76" ht="42" customHeight="1">
      <c r="A1" s="14"/>
      <c r="C1" s="14"/>
      <c r="D1" s="14"/>
      <c r="E1" s="216" t="s">
        <v>1001</v>
      </c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76">
      <c r="A2" s="2"/>
      <c r="B2" s="2" t="s">
        <v>247</v>
      </c>
    </row>
    <row r="3" spans="1:76" s="36" customFormat="1">
      <c r="A3" s="124" t="s">
        <v>1</v>
      </c>
      <c r="B3" s="124"/>
      <c r="C3" s="124"/>
      <c r="E3" s="261" t="s">
        <v>248</v>
      </c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3"/>
      <c r="AH3" s="251" t="s">
        <v>249</v>
      </c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3"/>
      <c r="AU3" s="254" t="s">
        <v>250</v>
      </c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6"/>
      <c r="BH3" s="267" t="s">
        <v>251</v>
      </c>
      <c r="BI3" s="268" t="s">
        <v>252</v>
      </c>
      <c r="BJ3" s="203" t="s">
        <v>253</v>
      </c>
      <c r="BK3" s="203"/>
      <c r="BL3" s="203" t="s">
        <v>254</v>
      </c>
      <c r="BM3" s="203"/>
      <c r="BN3" s="276" t="s">
        <v>255</v>
      </c>
      <c r="BO3" s="276"/>
      <c r="BP3" s="276"/>
      <c r="BQ3" s="276"/>
      <c r="BR3" s="276"/>
      <c r="BS3" s="276"/>
      <c r="BT3" s="276"/>
      <c r="BU3" s="203" t="str">
        <f>CONCATENATE("Всего расходы на ","2020"," год,  рублей - 2 часть субвенции")</f>
        <v>Всего расходы на 2020 год,  рублей - 2 часть субвенции</v>
      </c>
      <c r="BV3" s="275" t="s">
        <v>256</v>
      </c>
      <c r="BW3" s="272" t="str">
        <f>CONCATENATE("Всего расходы на ","2022"," год, рублей - 2 часть субвенции")</f>
        <v>Всего расходы на 2022 год, рублей - 2 часть субвенции</v>
      </c>
    </row>
    <row r="4" spans="1:76" s="36" customFormat="1">
      <c r="A4" s="124"/>
      <c r="B4" s="124"/>
      <c r="C4" s="124"/>
      <c r="E4" s="249" t="s">
        <v>257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23" t="s">
        <v>44</v>
      </c>
      <c r="R4" s="232" t="s">
        <v>258</v>
      </c>
      <c r="S4" s="233"/>
      <c r="T4" s="233"/>
      <c r="U4" s="233"/>
      <c r="V4" s="233"/>
      <c r="W4" s="233"/>
      <c r="X4" s="233"/>
      <c r="Y4" s="234"/>
      <c r="Z4" s="241" t="s">
        <v>44</v>
      </c>
      <c r="AA4" s="246" t="s">
        <v>259</v>
      </c>
      <c r="AB4" s="260"/>
      <c r="AC4" s="260"/>
      <c r="AD4" s="260"/>
      <c r="AE4" s="260"/>
      <c r="AF4" s="247"/>
      <c r="AG4" s="239" t="s">
        <v>44</v>
      </c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3"/>
      <c r="AU4" s="257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9"/>
      <c r="BH4" s="267"/>
      <c r="BI4" s="268"/>
      <c r="BJ4" s="203"/>
      <c r="BK4" s="203"/>
      <c r="BL4" s="203"/>
      <c r="BM4" s="203"/>
      <c r="BN4" s="276"/>
      <c r="BO4" s="276"/>
      <c r="BP4" s="276"/>
      <c r="BQ4" s="276"/>
      <c r="BR4" s="276"/>
      <c r="BS4" s="276"/>
      <c r="BT4" s="276"/>
      <c r="BU4" s="203"/>
      <c r="BV4" s="275"/>
      <c r="BW4" s="273"/>
    </row>
    <row r="5" spans="1:76" s="36" customFormat="1" ht="15" customHeight="1">
      <c r="A5" s="124"/>
      <c r="B5" s="124"/>
      <c r="C5" s="124"/>
      <c r="E5" s="227" t="s">
        <v>31</v>
      </c>
      <c r="F5" s="228"/>
      <c r="G5" s="228"/>
      <c r="H5" s="229"/>
      <c r="I5" s="227" t="s">
        <v>32</v>
      </c>
      <c r="J5" s="228"/>
      <c r="K5" s="228"/>
      <c r="L5" s="229"/>
      <c r="M5" s="227" t="s">
        <v>33</v>
      </c>
      <c r="N5" s="228"/>
      <c r="O5" s="228"/>
      <c r="P5" s="229"/>
      <c r="Q5" s="224"/>
      <c r="R5" s="237" t="s">
        <v>31</v>
      </c>
      <c r="S5" s="237"/>
      <c r="T5" s="237" t="s">
        <v>32</v>
      </c>
      <c r="U5" s="237"/>
      <c r="V5" s="230" t="s">
        <v>33</v>
      </c>
      <c r="W5" s="231"/>
      <c r="X5" s="231"/>
      <c r="Y5" s="231"/>
      <c r="Z5" s="242"/>
      <c r="AA5" s="244" t="s">
        <v>31</v>
      </c>
      <c r="AB5" s="245"/>
      <c r="AC5" s="244" t="s">
        <v>32</v>
      </c>
      <c r="AD5" s="245"/>
      <c r="AE5" s="244" t="s">
        <v>33</v>
      </c>
      <c r="AF5" s="245"/>
      <c r="AG5" s="239"/>
      <c r="AH5" s="238" t="s">
        <v>31</v>
      </c>
      <c r="AI5" s="238"/>
      <c r="AJ5" s="238"/>
      <c r="AK5" s="238"/>
      <c r="AL5" s="238" t="s">
        <v>32</v>
      </c>
      <c r="AM5" s="238"/>
      <c r="AN5" s="238"/>
      <c r="AO5" s="238"/>
      <c r="AP5" s="238" t="s">
        <v>33</v>
      </c>
      <c r="AQ5" s="238"/>
      <c r="AR5" s="238"/>
      <c r="AS5" s="238"/>
      <c r="AT5" s="264" t="s">
        <v>44</v>
      </c>
      <c r="AU5" s="265" t="s">
        <v>39</v>
      </c>
      <c r="AV5" s="265"/>
      <c r="AW5" s="265"/>
      <c r="AX5" s="265"/>
      <c r="AY5" s="265"/>
      <c r="AZ5" s="266"/>
      <c r="BA5" s="250" t="s">
        <v>260</v>
      </c>
      <c r="BB5" s="250"/>
      <c r="BC5" s="250"/>
      <c r="BD5" s="250"/>
      <c r="BE5" s="250"/>
      <c r="BF5" s="250"/>
      <c r="BG5" s="269" t="s">
        <v>44</v>
      </c>
      <c r="BH5" s="267"/>
      <c r="BI5" s="268"/>
      <c r="BJ5" s="203"/>
      <c r="BK5" s="203"/>
      <c r="BL5" s="203"/>
      <c r="BM5" s="203"/>
      <c r="BN5" s="276"/>
      <c r="BO5" s="276"/>
      <c r="BP5" s="276"/>
      <c r="BQ5" s="276"/>
      <c r="BR5" s="276"/>
      <c r="BS5" s="276"/>
      <c r="BT5" s="276"/>
      <c r="BU5" s="203"/>
      <c r="BV5" s="275"/>
      <c r="BW5" s="273"/>
    </row>
    <row r="6" spans="1:76" s="36" customFormat="1">
      <c r="A6" s="124"/>
      <c r="B6" s="124"/>
      <c r="C6" s="124"/>
      <c r="E6" s="221" t="s">
        <v>59</v>
      </c>
      <c r="F6" s="222"/>
      <c r="G6" s="221" t="s">
        <v>261</v>
      </c>
      <c r="H6" s="222"/>
      <c r="I6" s="221" t="s">
        <v>59</v>
      </c>
      <c r="J6" s="222"/>
      <c r="K6" s="221" t="s">
        <v>261</v>
      </c>
      <c r="L6" s="222"/>
      <c r="M6" s="221" t="s">
        <v>59</v>
      </c>
      <c r="N6" s="222"/>
      <c r="O6" s="221" t="s">
        <v>261</v>
      </c>
      <c r="P6" s="222"/>
      <c r="Q6" s="225"/>
      <c r="R6" s="236" t="s">
        <v>59</v>
      </c>
      <c r="S6" s="236"/>
      <c r="T6" s="236" t="s">
        <v>59</v>
      </c>
      <c r="U6" s="236"/>
      <c r="V6" s="235" t="s">
        <v>59</v>
      </c>
      <c r="W6" s="229"/>
      <c r="X6" s="227" t="s">
        <v>261</v>
      </c>
      <c r="Y6" s="229"/>
      <c r="Z6" s="243"/>
      <c r="AA6" s="246"/>
      <c r="AB6" s="247"/>
      <c r="AC6" s="246"/>
      <c r="AD6" s="247"/>
      <c r="AE6" s="246"/>
      <c r="AF6" s="247"/>
      <c r="AG6" s="240"/>
      <c r="AH6" s="238" t="s">
        <v>59</v>
      </c>
      <c r="AI6" s="238"/>
      <c r="AJ6" s="238" t="s">
        <v>60</v>
      </c>
      <c r="AK6" s="238"/>
      <c r="AL6" s="238" t="s">
        <v>59</v>
      </c>
      <c r="AM6" s="238"/>
      <c r="AN6" s="238" t="s">
        <v>60</v>
      </c>
      <c r="AO6" s="238"/>
      <c r="AP6" s="238" t="s">
        <v>59</v>
      </c>
      <c r="AQ6" s="238"/>
      <c r="AR6" s="238" t="s">
        <v>60</v>
      </c>
      <c r="AS6" s="238"/>
      <c r="AT6" s="264"/>
      <c r="AU6" s="248" t="s">
        <v>31</v>
      </c>
      <c r="AV6" s="248"/>
      <c r="AW6" s="248" t="s">
        <v>32</v>
      </c>
      <c r="AX6" s="248"/>
      <c r="AY6" s="248" t="s">
        <v>33</v>
      </c>
      <c r="AZ6" s="248"/>
      <c r="BA6" s="248" t="s">
        <v>31</v>
      </c>
      <c r="BB6" s="248"/>
      <c r="BC6" s="248" t="s">
        <v>32</v>
      </c>
      <c r="BD6" s="248"/>
      <c r="BE6" s="248" t="s">
        <v>33</v>
      </c>
      <c r="BF6" s="248"/>
      <c r="BG6" s="270"/>
      <c r="BH6" s="267"/>
      <c r="BI6" s="268"/>
      <c r="BJ6" s="203"/>
      <c r="BK6" s="203"/>
      <c r="BL6" s="203"/>
      <c r="BM6" s="203"/>
      <c r="BN6" s="271" t="s">
        <v>31</v>
      </c>
      <c r="BO6" s="271"/>
      <c r="BP6" s="271" t="s">
        <v>32</v>
      </c>
      <c r="BQ6" s="271"/>
      <c r="BR6" s="271" t="s">
        <v>33</v>
      </c>
      <c r="BS6" s="271"/>
      <c r="BT6" s="63" t="s">
        <v>44</v>
      </c>
      <c r="BU6" s="203"/>
      <c r="BV6" s="275"/>
      <c r="BW6" s="274"/>
    </row>
    <row r="7" spans="1:76" s="36" customFormat="1" hidden="1">
      <c r="A7" s="124"/>
      <c r="B7" s="124"/>
      <c r="C7" s="124"/>
      <c r="E7" s="64"/>
      <c r="F7" s="64"/>
      <c r="G7" s="64"/>
      <c r="H7" s="64"/>
      <c r="I7" s="64"/>
      <c r="J7" s="64"/>
      <c r="K7" s="65"/>
      <c r="BJ7" s="66"/>
      <c r="BK7" s="66"/>
      <c r="BL7" s="66"/>
      <c r="BM7" s="66"/>
      <c r="BN7" s="67"/>
      <c r="BO7" s="67"/>
      <c r="BP7" s="67"/>
      <c r="BQ7" s="67"/>
      <c r="BR7" s="67"/>
      <c r="BS7" s="67"/>
      <c r="BT7" s="67"/>
      <c r="BU7" s="66"/>
      <c r="BV7" s="66"/>
      <c r="BW7" s="66"/>
    </row>
    <row r="8" spans="1:76" s="36" customFormat="1" ht="22.5">
      <c r="A8" s="226">
        <v>1</v>
      </c>
      <c r="B8" s="226"/>
      <c r="C8" s="226"/>
      <c r="E8" s="68">
        <v>2</v>
      </c>
      <c r="F8" s="68" t="s">
        <v>65</v>
      </c>
      <c r="G8" s="68">
        <v>4</v>
      </c>
      <c r="H8" s="68" t="s">
        <v>66</v>
      </c>
      <c r="I8" s="68">
        <v>6</v>
      </c>
      <c r="J8" s="68" t="s">
        <v>67</v>
      </c>
      <c r="K8" s="43">
        <v>8</v>
      </c>
      <c r="L8" s="43" t="s">
        <v>68</v>
      </c>
      <c r="M8" s="43">
        <v>10</v>
      </c>
      <c r="N8" s="43" t="s">
        <v>69</v>
      </c>
      <c r="O8" s="43">
        <v>12</v>
      </c>
      <c r="P8" s="43" t="s">
        <v>70</v>
      </c>
      <c r="Q8" s="43">
        <v>14</v>
      </c>
      <c r="R8" s="43">
        <v>15</v>
      </c>
      <c r="S8" s="43" t="s">
        <v>262</v>
      </c>
      <c r="T8" s="43">
        <v>17</v>
      </c>
      <c r="U8" s="43" t="s">
        <v>263</v>
      </c>
      <c r="V8" s="43">
        <v>19</v>
      </c>
      <c r="W8" s="43" t="s">
        <v>264</v>
      </c>
      <c r="X8" s="43" t="s">
        <v>265</v>
      </c>
      <c r="Y8" s="43" t="s">
        <v>266</v>
      </c>
      <c r="Z8" s="43">
        <v>21</v>
      </c>
      <c r="AA8" s="44">
        <v>22</v>
      </c>
      <c r="AB8" s="44" t="s">
        <v>75</v>
      </c>
      <c r="AC8" s="44">
        <v>24</v>
      </c>
      <c r="AD8" s="44" t="s">
        <v>76</v>
      </c>
      <c r="AE8" s="44">
        <v>26</v>
      </c>
      <c r="AF8" s="44" t="s">
        <v>77</v>
      </c>
      <c r="AG8" s="44">
        <v>28</v>
      </c>
      <c r="AH8" s="69">
        <v>29</v>
      </c>
      <c r="AI8" s="69" t="s">
        <v>267</v>
      </c>
      <c r="AJ8" s="69">
        <v>31</v>
      </c>
      <c r="AK8" s="69" t="s">
        <v>268</v>
      </c>
      <c r="AL8" s="69">
        <v>33</v>
      </c>
      <c r="AM8" s="69" t="s">
        <v>269</v>
      </c>
      <c r="AN8" s="69">
        <v>35</v>
      </c>
      <c r="AO8" s="69" t="s">
        <v>270</v>
      </c>
      <c r="AP8" s="44">
        <v>37</v>
      </c>
      <c r="AQ8" s="44" t="s">
        <v>271</v>
      </c>
      <c r="AR8" s="44">
        <v>39</v>
      </c>
      <c r="AS8" s="44" t="s">
        <v>272</v>
      </c>
      <c r="AT8" s="44">
        <v>41</v>
      </c>
      <c r="AU8" s="44">
        <v>42</v>
      </c>
      <c r="AV8" s="44" t="s">
        <v>85</v>
      </c>
      <c r="AW8" s="44">
        <v>44</v>
      </c>
      <c r="AX8" s="44" t="s">
        <v>86</v>
      </c>
      <c r="AY8" s="44">
        <v>43</v>
      </c>
      <c r="AZ8" s="44" t="s">
        <v>957</v>
      </c>
      <c r="BA8" s="44">
        <v>46</v>
      </c>
      <c r="BB8" s="44" t="s">
        <v>87</v>
      </c>
      <c r="BC8" s="44" t="s">
        <v>87</v>
      </c>
      <c r="BD8" s="44" t="s">
        <v>273</v>
      </c>
      <c r="BE8" s="44">
        <v>52</v>
      </c>
      <c r="BF8" s="44" t="s">
        <v>274</v>
      </c>
      <c r="BG8" s="43">
        <v>46</v>
      </c>
      <c r="BH8" s="43">
        <v>47</v>
      </c>
      <c r="BI8" s="43">
        <v>47</v>
      </c>
      <c r="BJ8" s="43">
        <v>48</v>
      </c>
      <c r="BK8" s="43">
        <v>49</v>
      </c>
      <c r="BL8" s="43">
        <v>50</v>
      </c>
      <c r="BM8" s="70">
        <v>51</v>
      </c>
      <c r="BN8" s="70">
        <v>52</v>
      </c>
      <c r="BO8" s="70">
        <v>53</v>
      </c>
      <c r="BP8" s="70">
        <v>54</v>
      </c>
      <c r="BQ8" s="70">
        <v>55</v>
      </c>
      <c r="BR8" s="70">
        <v>56</v>
      </c>
      <c r="BS8" s="70">
        <v>57</v>
      </c>
      <c r="BT8" s="70">
        <v>58</v>
      </c>
      <c r="BU8" s="43">
        <v>58</v>
      </c>
      <c r="BV8" s="43">
        <v>68</v>
      </c>
      <c r="BW8" s="43" t="s">
        <v>974</v>
      </c>
    </row>
    <row r="9" spans="1:76" s="36" customFormat="1" ht="33.75">
      <c r="A9" s="218"/>
      <c r="B9" s="218"/>
      <c r="C9" s="218"/>
      <c r="E9" s="15" t="s">
        <v>275</v>
      </c>
      <c r="F9" s="16" t="s">
        <v>177</v>
      </c>
      <c r="G9" s="15" t="s">
        <v>275</v>
      </c>
      <c r="H9" s="16" t="s">
        <v>177</v>
      </c>
      <c r="I9" s="15" t="s">
        <v>275</v>
      </c>
      <c r="J9" s="16" t="s">
        <v>177</v>
      </c>
      <c r="K9" s="15" t="s">
        <v>275</v>
      </c>
      <c r="L9" s="16" t="s">
        <v>177</v>
      </c>
      <c r="M9" s="15" t="s">
        <v>275</v>
      </c>
      <c r="N9" s="16" t="s">
        <v>177</v>
      </c>
      <c r="O9" s="15" t="s">
        <v>275</v>
      </c>
      <c r="P9" s="16" t="s">
        <v>177</v>
      </c>
      <c r="Q9" s="16" t="s">
        <v>177</v>
      </c>
      <c r="R9" s="15" t="s">
        <v>275</v>
      </c>
      <c r="S9" s="16" t="s">
        <v>177</v>
      </c>
      <c r="T9" s="15" t="s">
        <v>275</v>
      </c>
      <c r="U9" s="16" t="s">
        <v>177</v>
      </c>
      <c r="V9" s="15" t="s">
        <v>275</v>
      </c>
      <c r="W9" s="16" t="s">
        <v>177</v>
      </c>
      <c r="X9" s="15" t="s">
        <v>275</v>
      </c>
      <c r="Y9" s="16" t="s">
        <v>177</v>
      </c>
      <c r="Z9" s="16" t="s">
        <v>177</v>
      </c>
      <c r="AA9" s="17" t="s">
        <v>275</v>
      </c>
      <c r="AB9" s="18" t="s">
        <v>177</v>
      </c>
      <c r="AC9" s="17" t="s">
        <v>275</v>
      </c>
      <c r="AD9" s="18" t="s">
        <v>177</v>
      </c>
      <c r="AE9" s="17" t="s">
        <v>275</v>
      </c>
      <c r="AF9" s="18" t="s">
        <v>177</v>
      </c>
      <c r="AG9" s="18" t="s">
        <v>177</v>
      </c>
      <c r="AH9" s="19" t="s">
        <v>275</v>
      </c>
      <c r="AI9" s="20" t="s">
        <v>177</v>
      </c>
      <c r="AJ9" s="19" t="s">
        <v>275</v>
      </c>
      <c r="AK9" s="20" t="s">
        <v>177</v>
      </c>
      <c r="AL9" s="19" t="s">
        <v>275</v>
      </c>
      <c r="AM9" s="20" t="s">
        <v>177</v>
      </c>
      <c r="AN9" s="19" t="s">
        <v>275</v>
      </c>
      <c r="AO9" s="20" t="s">
        <v>177</v>
      </c>
      <c r="AP9" s="19" t="s">
        <v>275</v>
      </c>
      <c r="AQ9" s="20" t="s">
        <v>177</v>
      </c>
      <c r="AR9" s="19" t="s">
        <v>275</v>
      </c>
      <c r="AS9" s="20" t="s">
        <v>177</v>
      </c>
      <c r="AT9" s="20" t="s">
        <v>177</v>
      </c>
      <c r="AU9" s="19" t="s">
        <v>275</v>
      </c>
      <c r="AV9" s="20" t="s">
        <v>177</v>
      </c>
      <c r="AW9" s="20" t="s">
        <v>177</v>
      </c>
      <c r="AX9" s="21" t="s">
        <v>275</v>
      </c>
      <c r="AY9" s="22" t="s">
        <v>177</v>
      </c>
      <c r="AZ9" s="21" t="s">
        <v>275</v>
      </c>
      <c r="BA9" s="22" t="s">
        <v>177</v>
      </c>
      <c r="BB9" s="21" t="s">
        <v>275</v>
      </c>
      <c r="BC9" s="22" t="s">
        <v>177</v>
      </c>
      <c r="BD9" s="22" t="s">
        <v>177</v>
      </c>
      <c r="BE9" s="21" t="s">
        <v>275</v>
      </c>
      <c r="BF9" s="22" t="s">
        <v>177</v>
      </c>
      <c r="BG9" s="22" t="s">
        <v>177</v>
      </c>
      <c r="BH9" s="16" t="s">
        <v>177</v>
      </c>
      <c r="BI9" s="16" t="s">
        <v>177</v>
      </c>
      <c r="BJ9" s="23" t="s">
        <v>276</v>
      </c>
      <c r="BK9" s="24" t="s">
        <v>177</v>
      </c>
      <c r="BL9" s="23" t="s">
        <v>276</v>
      </c>
      <c r="BM9" s="25" t="s">
        <v>177</v>
      </c>
      <c r="BN9" s="26" t="s">
        <v>176</v>
      </c>
      <c r="BO9" s="27" t="s">
        <v>177</v>
      </c>
      <c r="BP9" s="26" t="s">
        <v>176</v>
      </c>
      <c r="BQ9" s="27" t="s">
        <v>177</v>
      </c>
      <c r="BR9" s="26" t="s">
        <v>176</v>
      </c>
      <c r="BS9" s="27" t="s">
        <v>177</v>
      </c>
      <c r="BT9" s="27" t="s">
        <v>177</v>
      </c>
      <c r="BU9" s="24" t="s">
        <v>177</v>
      </c>
      <c r="BV9" s="24" t="s">
        <v>277</v>
      </c>
      <c r="BW9" s="24" t="s">
        <v>177</v>
      </c>
    </row>
    <row r="10" spans="1:76" s="36" customFormat="1" ht="28.5" customHeight="1">
      <c r="A10" s="219" t="s">
        <v>181</v>
      </c>
      <c r="B10" s="219"/>
      <c r="C10" s="219"/>
      <c r="E10" s="71"/>
      <c r="F10" s="72">
        <f>E14</f>
        <v>113659</v>
      </c>
      <c r="G10" s="73"/>
      <c r="H10" s="72">
        <f>G14</f>
        <v>120680</v>
      </c>
      <c r="I10" s="73"/>
      <c r="J10" s="72">
        <f>I14</f>
        <v>142703</v>
      </c>
      <c r="K10" s="71"/>
      <c r="L10" s="72">
        <f>K14</f>
        <v>152250</v>
      </c>
      <c r="M10" s="73"/>
      <c r="N10" s="72">
        <f>M14</f>
        <v>152578</v>
      </c>
      <c r="O10" s="73"/>
      <c r="P10" s="72">
        <f>O14</f>
        <v>162983</v>
      </c>
      <c r="Q10" s="73"/>
      <c r="R10" s="73"/>
      <c r="S10" s="72">
        <f>R14</f>
        <v>138130</v>
      </c>
      <c r="T10" s="73"/>
      <c r="U10" s="72">
        <f>T14</f>
        <v>171531</v>
      </c>
      <c r="V10" s="71"/>
      <c r="W10" s="72">
        <f>V14</f>
        <v>182887</v>
      </c>
      <c r="X10" s="71"/>
      <c r="Y10" s="72">
        <f>X14</f>
        <v>194853</v>
      </c>
      <c r="Z10" s="71"/>
      <c r="AA10" s="74"/>
      <c r="AB10" s="75">
        <f>AA14</f>
        <v>283986</v>
      </c>
      <c r="AC10" s="76"/>
      <c r="AD10" s="75">
        <f>AC14</f>
        <v>356596</v>
      </c>
      <c r="AE10" s="74"/>
      <c r="AF10" s="75">
        <f>AE14</f>
        <v>380800</v>
      </c>
      <c r="AG10" s="76"/>
      <c r="AH10" s="77"/>
      <c r="AI10" s="78">
        <f>AH14</f>
        <v>191953</v>
      </c>
      <c r="AJ10" s="79"/>
      <c r="AK10" s="78">
        <f>AJ14</f>
        <v>239941</v>
      </c>
      <c r="AL10" s="77"/>
      <c r="AM10" s="78">
        <f>AL14</f>
        <v>178242</v>
      </c>
      <c r="AN10" s="79"/>
      <c r="AO10" s="78">
        <f>AN14</f>
        <v>222802</v>
      </c>
      <c r="AP10" s="77"/>
      <c r="AQ10" s="78">
        <f>AP14</f>
        <v>219375</v>
      </c>
      <c r="AR10" s="79"/>
      <c r="AS10" s="78">
        <f>AR14</f>
        <v>274218</v>
      </c>
      <c r="AT10" s="77"/>
      <c r="AU10" s="80"/>
      <c r="AV10" s="81">
        <f>AU14</f>
        <v>113659</v>
      </c>
      <c r="AW10" s="82"/>
      <c r="AX10" s="81">
        <f>AW14</f>
        <v>142703</v>
      </c>
      <c r="AY10" s="80"/>
      <c r="AZ10" s="81">
        <f>AY14</f>
        <v>152578</v>
      </c>
      <c r="BA10" s="82"/>
      <c r="BB10" s="81">
        <f>BA14</f>
        <v>0</v>
      </c>
      <c r="BC10" s="80"/>
      <c r="BD10" s="81">
        <f>BC14</f>
        <v>0</v>
      </c>
      <c r="BE10" s="82"/>
      <c r="BF10" s="81">
        <f>BE14</f>
        <v>182887</v>
      </c>
      <c r="BG10" s="82"/>
      <c r="BH10" s="71"/>
      <c r="BI10" s="71"/>
      <c r="BJ10" s="83"/>
      <c r="BK10" s="83"/>
      <c r="BL10" s="83"/>
      <c r="BM10" s="83"/>
      <c r="BN10" s="84"/>
      <c r="BO10" s="84"/>
      <c r="BP10" s="84"/>
      <c r="BQ10" s="84"/>
      <c r="BR10" s="84"/>
      <c r="BS10" s="84"/>
      <c r="BT10" s="84"/>
      <c r="BU10" s="83"/>
      <c r="BV10" s="83"/>
      <c r="BW10" s="83"/>
    </row>
    <row r="11" spans="1:76" s="36" customFormat="1">
      <c r="A11" s="219" t="s">
        <v>182</v>
      </c>
      <c r="B11" s="219"/>
      <c r="C11" s="219"/>
      <c r="E11" s="71"/>
      <c r="F11" s="72">
        <f>E15</f>
        <v>147088</v>
      </c>
      <c r="G11" s="73"/>
      <c r="H11" s="72">
        <f>G15</f>
        <v>156174</v>
      </c>
      <c r="I11" s="73"/>
      <c r="J11" s="72">
        <f>I15</f>
        <v>184675</v>
      </c>
      <c r="K11" s="71"/>
      <c r="L11" s="72">
        <f>K15</f>
        <v>197029</v>
      </c>
      <c r="M11" s="73"/>
      <c r="N11" s="72">
        <f>M15</f>
        <v>197454</v>
      </c>
      <c r="O11" s="73"/>
      <c r="P11" s="72">
        <f>O15</f>
        <v>210920</v>
      </c>
      <c r="Q11" s="73"/>
      <c r="R11" s="73"/>
      <c r="S11" s="72">
        <f>R15</f>
        <v>178757</v>
      </c>
      <c r="T11" s="73"/>
      <c r="U11" s="72">
        <f>T15</f>
        <v>221981</v>
      </c>
      <c r="V11" s="71"/>
      <c r="W11" s="72">
        <f>V15</f>
        <v>236677</v>
      </c>
      <c r="X11" s="71"/>
      <c r="Y11" s="72">
        <f>X15</f>
        <v>252163</v>
      </c>
      <c r="Z11" s="71"/>
      <c r="AA11" s="74"/>
      <c r="AB11" s="75">
        <f>AA15</f>
        <v>367512</v>
      </c>
      <c r="AC11" s="76"/>
      <c r="AD11" s="75">
        <f>AC15</f>
        <v>461478</v>
      </c>
      <c r="AE11" s="74"/>
      <c r="AF11" s="75">
        <f>AE15</f>
        <v>492800</v>
      </c>
      <c r="AG11" s="76"/>
      <c r="AH11" s="77"/>
      <c r="AI11" s="78">
        <f>AH15</f>
        <v>248409</v>
      </c>
      <c r="AJ11" s="79"/>
      <c r="AK11" s="78">
        <f>AJ15</f>
        <v>310512</v>
      </c>
      <c r="AL11" s="77"/>
      <c r="AM11" s="78">
        <f>AL15</f>
        <v>230666</v>
      </c>
      <c r="AN11" s="79"/>
      <c r="AO11" s="78">
        <f>AN15</f>
        <v>288332</v>
      </c>
      <c r="AP11" s="77"/>
      <c r="AQ11" s="78">
        <f>AP15</f>
        <v>283896</v>
      </c>
      <c r="AR11" s="79"/>
      <c r="AS11" s="78">
        <f>AR15</f>
        <v>354871</v>
      </c>
      <c r="AT11" s="77"/>
      <c r="AU11" s="80"/>
      <c r="AV11" s="81">
        <f>AU15</f>
        <v>147088</v>
      </c>
      <c r="AW11" s="82"/>
      <c r="AX11" s="81">
        <f>AW15</f>
        <v>184675</v>
      </c>
      <c r="AY11" s="80"/>
      <c r="AZ11" s="81">
        <f>AY15</f>
        <v>197454</v>
      </c>
      <c r="BA11" s="82"/>
      <c r="BB11" s="81">
        <f>BA15</f>
        <v>0</v>
      </c>
      <c r="BC11" s="80"/>
      <c r="BD11" s="81">
        <f>BC15</f>
        <v>0</v>
      </c>
      <c r="BE11" s="82"/>
      <c r="BF11" s="81">
        <f>BE15</f>
        <v>236677</v>
      </c>
      <c r="BG11" s="82"/>
      <c r="BH11" s="71"/>
      <c r="BI11" s="71"/>
      <c r="BJ11" s="83"/>
      <c r="BK11" s="85">
        <f>BJ15</f>
        <v>1523</v>
      </c>
      <c r="BL11" s="83"/>
      <c r="BM11" s="85">
        <f>BL15</f>
        <v>74</v>
      </c>
      <c r="BN11" s="86"/>
      <c r="BO11" s="116">
        <f>BN15</f>
        <v>2147.1</v>
      </c>
      <c r="BP11" s="117"/>
      <c r="BQ11" s="116">
        <f>BP15</f>
        <v>2967.18</v>
      </c>
      <c r="BR11" s="116"/>
      <c r="BS11" s="116">
        <f>BR15</f>
        <v>3459.84</v>
      </c>
      <c r="BT11" s="86"/>
      <c r="BU11" s="83"/>
      <c r="BV11" s="83"/>
      <c r="BW11" s="83"/>
    </row>
    <row r="12" spans="1:76" s="36" customFormat="1">
      <c r="A12" s="220" t="s">
        <v>183</v>
      </c>
      <c r="B12" s="220"/>
      <c r="C12" s="220"/>
      <c r="E12" s="57">
        <f t="shared" ref="E12:AJ12" si="0">SUM(E16:E40)</f>
        <v>278</v>
      </c>
      <c r="F12" s="57">
        <f t="shared" ca="1" si="0"/>
        <v>33669800</v>
      </c>
      <c r="G12" s="57">
        <f t="shared" si="0"/>
        <v>23</v>
      </c>
      <c r="H12" s="57">
        <f t="shared" ca="1" si="0"/>
        <v>2811134</v>
      </c>
      <c r="I12" s="57">
        <f t="shared" si="0"/>
        <v>337</v>
      </c>
      <c r="J12" s="57">
        <f t="shared" ca="1" si="0"/>
        <v>50315427</v>
      </c>
      <c r="K12" s="57">
        <f t="shared" si="0"/>
        <v>22</v>
      </c>
      <c r="L12" s="57">
        <f t="shared" ca="1" si="0"/>
        <v>3483837</v>
      </c>
      <c r="M12" s="57">
        <f t="shared" si="0"/>
        <v>53</v>
      </c>
      <c r="N12" s="57">
        <f t="shared" ca="1" si="0"/>
        <v>8086634</v>
      </c>
      <c r="O12" s="57">
        <f t="shared" si="0"/>
        <v>4</v>
      </c>
      <c r="P12" s="57">
        <f t="shared" ca="1" si="0"/>
        <v>747806</v>
      </c>
      <c r="Q12" s="57">
        <f t="shared" ca="1" si="0"/>
        <v>99114638</v>
      </c>
      <c r="R12" s="57">
        <f t="shared" si="0"/>
        <v>26</v>
      </c>
      <c r="S12" s="57">
        <f t="shared" ca="1" si="0"/>
        <v>4282039</v>
      </c>
      <c r="T12" s="57">
        <f t="shared" si="0"/>
        <v>47</v>
      </c>
      <c r="U12" s="57">
        <f t="shared" ca="1" si="0"/>
        <v>9777257</v>
      </c>
      <c r="V12" s="57">
        <f t="shared" si="0"/>
        <v>60</v>
      </c>
      <c r="W12" s="57">
        <f t="shared" ca="1" si="0"/>
        <v>13017240</v>
      </c>
      <c r="X12" s="57">
        <f t="shared" si="0"/>
        <v>0</v>
      </c>
      <c r="Y12" s="57">
        <f t="shared" ca="1" si="0"/>
        <v>0</v>
      </c>
      <c r="Z12" s="57">
        <f t="shared" ca="1" si="0"/>
        <v>27076536</v>
      </c>
      <c r="AA12" s="87">
        <f t="shared" si="0"/>
        <v>69</v>
      </c>
      <c r="AB12" s="87">
        <f t="shared" ca="1" si="0"/>
        <v>21014976</v>
      </c>
      <c r="AC12" s="87">
        <f t="shared" si="0"/>
        <v>95</v>
      </c>
      <c r="AD12" s="87">
        <f t="shared" ca="1" si="0"/>
        <v>35240086</v>
      </c>
      <c r="AE12" s="87">
        <f t="shared" si="0"/>
        <v>3</v>
      </c>
      <c r="AF12" s="87">
        <f t="shared" ca="1" si="0"/>
        <v>1142400</v>
      </c>
      <c r="AG12" s="87">
        <f t="shared" ca="1" si="0"/>
        <v>57397462</v>
      </c>
      <c r="AH12" s="87">
        <f t="shared" si="0"/>
        <v>67</v>
      </c>
      <c r="AI12" s="87">
        <f t="shared" ca="1" si="0"/>
        <v>13199587</v>
      </c>
      <c r="AJ12" s="87">
        <f t="shared" si="0"/>
        <v>62</v>
      </c>
      <c r="AK12" s="87">
        <f t="shared" ref="AK12:BP12" ca="1" si="1">SUM(AK16:AK40)</f>
        <v>15017484</v>
      </c>
      <c r="AL12" s="87">
        <f t="shared" si="1"/>
        <v>92</v>
      </c>
      <c r="AM12" s="87">
        <f t="shared" ca="1" si="1"/>
        <v>16870080</v>
      </c>
      <c r="AN12" s="87">
        <f t="shared" si="1"/>
        <v>59</v>
      </c>
      <c r="AO12" s="87">
        <f t="shared" ca="1" si="1"/>
        <v>13669558</v>
      </c>
      <c r="AP12" s="87">
        <f t="shared" si="1"/>
        <v>23</v>
      </c>
      <c r="AQ12" s="87">
        <f t="shared" ca="1" si="1"/>
        <v>5497272</v>
      </c>
      <c r="AR12" s="87">
        <f t="shared" si="1"/>
        <v>5</v>
      </c>
      <c r="AS12" s="87">
        <f t="shared" ca="1" si="1"/>
        <v>1532396</v>
      </c>
      <c r="AT12" s="87">
        <f t="shared" ca="1" si="1"/>
        <v>65786377</v>
      </c>
      <c r="AU12" s="87">
        <f t="shared" si="1"/>
        <v>8</v>
      </c>
      <c r="AV12" s="87">
        <f t="shared" ca="1" si="1"/>
        <v>909272</v>
      </c>
      <c r="AW12" s="87">
        <f t="shared" si="1"/>
        <v>5</v>
      </c>
      <c r="AX12" s="87">
        <f t="shared" ca="1" si="1"/>
        <v>713515</v>
      </c>
      <c r="AY12" s="87">
        <f t="shared" si="1"/>
        <v>1</v>
      </c>
      <c r="AZ12" s="87">
        <f t="shared" ca="1" si="1"/>
        <v>152578</v>
      </c>
      <c r="BA12" s="87">
        <f t="shared" si="1"/>
        <v>0</v>
      </c>
      <c r="BB12" s="87">
        <f t="shared" ca="1" si="1"/>
        <v>0</v>
      </c>
      <c r="BC12" s="87">
        <f t="shared" si="1"/>
        <v>0</v>
      </c>
      <c r="BD12" s="87">
        <f t="shared" ca="1" si="1"/>
        <v>0</v>
      </c>
      <c r="BE12" s="87">
        <f t="shared" si="1"/>
        <v>2</v>
      </c>
      <c r="BF12" s="87">
        <f t="shared" ca="1" si="1"/>
        <v>365774</v>
      </c>
      <c r="BG12" s="87">
        <f t="shared" ca="1" si="1"/>
        <v>2141139</v>
      </c>
      <c r="BH12" s="57">
        <f t="shared" si="1"/>
        <v>0</v>
      </c>
      <c r="BI12" s="57">
        <f t="shared" ca="1" si="1"/>
        <v>251516152</v>
      </c>
      <c r="BJ12" s="57">
        <f t="shared" si="1"/>
        <v>1341</v>
      </c>
      <c r="BK12" s="57">
        <f t="shared" ca="1" si="1"/>
        <v>2042343</v>
      </c>
      <c r="BL12" s="57">
        <f t="shared" si="1"/>
        <v>1341</v>
      </c>
      <c r="BM12" s="57">
        <f t="shared" ca="1" si="1"/>
        <v>99234</v>
      </c>
      <c r="BN12" s="87">
        <f t="shared" si="1"/>
        <v>533</v>
      </c>
      <c r="BO12" s="87">
        <f t="shared" ca="1" si="1"/>
        <v>1144404.3</v>
      </c>
      <c r="BP12" s="87">
        <f t="shared" si="1"/>
        <v>657</v>
      </c>
      <c r="BQ12" s="87">
        <f t="shared" ref="BQ12:BW12" ca="1" si="2">SUM(BQ16:BQ40)</f>
        <v>1949437.26</v>
      </c>
      <c r="BR12" s="87">
        <f t="shared" si="2"/>
        <v>151</v>
      </c>
      <c r="BS12" s="87">
        <f t="shared" ca="1" si="2"/>
        <v>522435.84000000008</v>
      </c>
      <c r="BT12" s="87">
        <f t="shared" ca="1" si="2"/>
        <v>3616277.3999999994</v>
      </c>
      <c r="BU12" s="57">
        <f t="shared" ca="1" si="2"/>
        <v>257274006.40000001</v>
      </c>
      <c r="BV12" s="57">
        <f t="shared" si="2"/>
        <v>0</v>
      </c>
      <c r="BW12" s="57">
        <f t="shared" ca="1" si="2"/>
        <v>257274006.40000001</v>
      </c>
      <c r="BX12" s="121">
        <v>257274007</v>
      </c>
    </row>
    <row r="13" spans="1:76" hidden="1">
      <c r="E13" s="1" t="s">
        <v>278</v>
      </c>
      <c r="F13" s="1" t="s">
        <v>279</v>
      </c>
      <c r="G13" s="1" t="s">
        <v>280</v>
      </c>
      <c r="H13" s="1" t="s">
        <v>281</v>
      </c>
      <c r="I13" s="1" t="s">
        <v>282</v>
      </c>
      <c r="J13" s="1" t="s">
        <v>283</v>
      </c>
      <c r="K13" s="1" t="s">
        <v>284</v>
      </c>
      <c r="L13" s="1" t="s">
        <v>285</v>
      </c>
      <c r="M13" s="1" t="s">
        <v>286</v>
      </c>
      <c r="N13" s="1" t="s">
        <v>287</v>
      </c>
      <c r="O13" s="1" t="s">
        <v>288</v>
      </c>
      <c r="P13" s="1" t="s">
        <v>289</v>
      </c>
      <c r="Q13" s="1" t="s">
        <v>290</v>
      </c>
      <c r="R13" s="1" t="s">
        <v>291</v>
      </c>
      <c r="S13" s="1" t="s">
        <v>292</v>
      </c>
      <c r="T13" s="1" t="s">
        <v>293</v>
      </c>
      <c r="U13" s="1" t="s">
        <v>294</v>
      </c>
      <c r="V13" s="1" t="s">
        <v>295</v>
      </c>
      <c r="W13" s="1" t="s">
        <v>296</v>
      </c>
      <c r="X13" s="1" t="s">
        <v>297</v>
      </c>
      <c r="Y13" s="1" t="s">
        <v>298</v>
      </c>
      <c r="Z13" s="1" t="s">
        <v>299</v>
      </c>
      <c r="AA13" s="1" t="s">
        <v>300</v>
      </c>
      <c r="AB13" s="1" t="s">
        <v>301</v>
      </c>
      <c r="AC13" s="1" t="s">
        <v>302</v>
      </c>
      <c r="AD13" s="1" t="s">
        <v>303</v>
      </c>
      <c r="AE13" s="1" t="s">
        <v>304</v>
      </c>
      <c r="AF13" s="1" t="s">
        <v>305</v>
      </c>
      <c r="AG13" s="1" t="s">
        <v>306</v>
      </c>
      <c r="AH13" s="1" t="s">
        <v>307</v>
      </c>
      <c r="AI13" s="1" t="s">
        <v>308</v>
      </c>
      <c r="AJ13" s="1" t="s">
        <v>309</v>
      </c>
      <c r="AK13" s="1" t="s">
        <v>310</v>
      </c>
      <c r="AL13" s="1" t="s">
        <v>311</v>
      </c>
      <c r="AM13" s="1" t="s">
        <v>312</v>
      </c>
      <c r="AN13" s="1" t="s">
        <v>313</v>
      </c>
      <c r="AO13" s="1" t="s">
        <v>314</v>
      </c>
      <c r="AP13" s="1" t="s">
        <v>315</v>
      </c>
      <c r="AQ13" s="1" t="s">
        <v>316</v>
      </c>
      <c r="AR13" s="1" t="s">
        <v>317</v>
      </c>
      <c r="AS13" s="1" t="s">
        <v>318</v>
      </c>
      <c r="AT13" s="1" t="s">
        <v>319</v>
      </c>
      <c r="AU13" s="1" t="s">
        <v>320</v>
      </c>
      <c r="AV13" s="1" t="s">
        <v>321</v>
      </c>
      <c r="AW13" s="1" t="s">
        <v>322</v>
      </c>
      <c r="AX13" s="1" t="s">
        <v>323</v>
      </c>
      <c r="AY13" s="1" t="s">
        <v>324</v>
      </c>
      <c r="AZ13" s="1" t="s">
        <v>325</v>
      </c>
      <c r="BA13" s="1" t="s">
        <v>326</v>
      </c>
      <c r="BB13" s="1" t="s">
        <v>327</v>
      </c>
      <c r="BC13" s="1" t="s">
        <v>328</v>
      </c>
      <c r="BD13" s="1" t="s">
        <v>329</v>
      </c>
      <c r="BE13" s="1" t="s">
        <v>330</v>
      </c>
      <c r="BF13" s="1" t="s">
        <v>331</v>
      </c>
      <c r="BG13" s="1" t="s">
        <v>332</v>
      </c>
      <c r="BH13" s="1" t="s">
        <v>333</v>
      </c>
      <c r="BI13" s="1" t="s">
        <v>334</v>
      </c>
      <c r="BJ13" s="1" t="s">
        <v>335</v>
      </c>
      <c r="BK13" s="1" t="s">
        <v>336</v>
      </c>
      <c r="BL13" s="1" t="s">
        <v>337</v>
      </c>
      <c r="BM13" s="1" t="s">
        <v>338</v>
      </c>
      <c r="BN13" s="1" t="s">
        <v>339</v>
      </c>
      <c r="BO13" s="1" t="s">
        <v>340</v>
      </c>
      <c r="BP13" s="1" t="s">
        <v>341</v>
      </c>
      <c r="BQ13" s="1" t="s">
        <v>342</v>
      </c>
      <c r="BR13" s="1" t="s">
        <v>343</v>
      </c>
      <c r="BS13" s="1" t="s">
        <v>344</v>
      </c>
      <c r="BT13" s="1" t="s">
        <v>345</v>
      </c>
      <c r="BU13" s="1" t="s">
        <v>346</v>
      </c>
      <c r="BV13" s="1" t="s">
        <v>347</v>
      </c>
      <c r="BW13" s="1" t="s">
        <v>348</v>
      </c>
    </row>
    <row r="14" spans="1:76" hidden="1">
      <c r="A14" s="1" t="s">
        <v>187</v>
      </c>
      <c r="B14" s="1" t="s">
        <v>188</v>
      </c>
      <c r="E14" s="1">
        <v>113659</v>
      </c>
      <c r="G14" s="1">
        <v>120680</v>
      </c>
      <c r="I14" s="1">
        <v>142703</v>
      </c>
      <c r="K14" s="1">
        <v>152250</v>
      </c>
      <c r="M14" s="1">
        <v>152578</v>
      </c>
      <c r="O14" s="1">
        <v>162983</v>
      </c>
      <c r="R14" s="1">
        <v>138130</v>
      </c>
      <c r="T14" s="1">
        <v>171531</v>
      </c>
      <c r="V14" s="1">
        <v>182887</v>
      </c>
      <c r="X14" s="1">
        <v>194853</v>
      </c>
      <c r="AA14" s="1">
        <v>283986</v>
      </c>
      <c r="AC14" s="1">
        <v>356596</v>
      </c>
      <c r="AE14" s="1">
        <v>380800</v>
      </c>
      <c r="AH14" s="1">
        <v>191953</v>
      </c>
      <c r="AJ14" s="1">
        <v>239941</v>
      </c>
      <c r="AL14" s="1">
        <v>178242</v>
      </c>
      <c r="AN14" s="1">
        <v>222802</v>
      </c>
      <c r="AP14" s="1">
        <v>219375</v>
      </c>
      <c r="AR14" s="1">
        <v>274218</v>
      </c>
      <c r="AU14" s="1">
        <v>113659</v>
      </c>
      <c r="AW14" s="1">
        <v>142703</v>
      </c>
      <c r="AY14" s="1">
        <v>152578</v>
      </c>
      <c r="BB14" s="1">
        <v>182887</v>
      </c>
      <c r="BD14" s="1">
        <f>{0}</f>
        <v>0</v>
      </c>
      <c r="BE14" s="1">
        <v>182887</v>
      </c>
      <c r="BF14" s="1">
        <f>{0}</f>
        <v>0</v>
      </c>
      <c r="BJ14" s="1">
        <f>{0}</f>
        <v>0</v>
      </c>
      <c r="BK14" s="1">
        <f>{0}</f>
        <v>0</v>
      </c>
      <c r="BL14" s="1">
        <f>{0}</f>
        <v>0</v>
      </c>
      <c r="BM14" s="1">
        <f>{0}</f>
        <v>0</v>
      </c>
      <c r="BN14" s="1">
        <f>{0}</f>
        <v>0</v>
      </c>
      <c r="BO14" s="1">
        <f>{0}</f>
        <v>0</v>
      </c>
      <c r="BP14" s="1">
        <f>{0}</f>
        <v>0</v>
      </c>
      <c r="BQ14" s="1">
        <f>{0}</f>
        <v>0</v>
      </c>
      <c r="BR14" s="1">
        <f>{0}</f>
        <v>0</v>
      </c>
      <c r="BS14" s="1">
        <f>{0}</f>
        <v>0</v>
      </c>
      <c r="BT14" s="1">
        <f t="shared" ref="BT14:BT41" si="3">SUM(BO14,BQ14,BS14)</f>
        <v>0</v>
      </c>
      <c r="BU14" s="1">
        <f t="shared" ref="BU14:BU41" si="4">SUM(BI14,BK14,BM14,BT14)</f>
        <v>0</v>
      </c>
      <c r="BW14" s="1">
        <f t="shared" ref="BW14:BW15" si="5">SUM(BI14,BK14,BM14,BT14,BV14)</f>
        <v>0</v>
      </c>
    </row>
    <row r="15" spans="1:76" hidden="1">
      <c r="A15" s="1" t="s">
        <v>189</v>
      </c>
      <c r="B15" s="1" t="s">
        <v>190</v>
      </c>
      <c r="E15" s="1">
        <v>147088</v>
      </c>
      <c r="G15" s="1">
        <v>156174</v>
      </c>
      <c r="I15" s="1">
        <v>184675</v>
      </c>
      <c r="K15" s="1">
        <v>197029</v>
      </c>
      <c r="M15" s="1">
        <v>197454</v>
      </c>
      <c r="O15" s="1">
        <v>210920</v>
      </c>
      <c r="R15" s="1">
        <v>178757</v>
      </c>
      <c r="T15" s="1">
        <v>221981</v>
      </c>
      <c r="V15" s="1">
        <v>236677</v>
      </c>
      <c r="X15" s="1">
        <v>252163</v>
      </c>
      <c r="AA15" s="1">
        <v>367512</v>
      </c>
      <c r="AC15" s="1">
        <v>461478</v>
      </c>
      <c r="AE15" s="1">
        <v>492800</v>
      </c>
      <c r="AH15" s="1">
        <v>248409</v>
      </c>
      <c r="AJ15" s="1">
        <v>310512</v>
      </c>
      <c r="AL15" s="1">
        <v>230666</v>
      </c>
      <c r="AN15" s="1">
        <v>288332</v>
      </c>
      <c r="AP15" s="1">
        <v>283896</v>
      </c>
      <c r="AR15" s="1">
        <v>354871</v>
      </c>
      <c r="AU15" s="1">
        <v>147088</v>
      </c>
      <c r="AW15" s="1">
        <v>184675</v>
      </c>
      <c r="AY15" s="1">
        <v>197454</v>
      </c>
      <c r="BB15" s="1">
        <v>236677</v>
      </c>
      <c r="BD15" s="1">
        <f>{0}</f>
        <v>0</v>
      </c>
      <c r="BE15" s="1">
        <v>236677</v>
      </c>
      <c r="BF15" s="1">
        <f>{0}</f>
        <v>0</v>
      </c>
      <c r="BJ15" s="1">
        <v>1523</v>
      </c>
      <c r="BK15" s="1">
        <f>{0}</f>
        <v>0</v>
      </c>
      <c r="BL15" s="1">
        <v>74</v>
      </c>
      <c r="BM15" s="1">
        <f>{0}</f>
        <v>0</v>
      </c>
      <c r="BN15" s="1">
        <f>2105*1.02</f>
        <v>2147.1</v>
      </c>
      <c r="BO15" s="1">
        <f>{0}</f>
        <v>0</v>
      </c>
      <c r="BP15" s="1">
        <f>2909*1.02</f>
        <v>2967.18</v>
      </c>
      <c r="BQ15" s="1">
        <f>{0}</f>
        <v>0</v>
      </c>
      <c r="BR15" s="1">
        <f>3392*1.02</f>
        <v>3459.84</v>
      </c>
      <c r="BS15" s="1">
        <f>{0}</f>
        <v>0</v>
      </c>
      <c r="BT15" s="1">
        <f t="shared" si="3"/>
        <v>0</v>
      </c>
      <c r="BU15" s="1">
        <f t="shared" si="4"/>
        <v>0</v>
      </c>
      <c r="BW15" s="1">
        <f t="shared" si="5"/>
        <v>0</v>
      </c>
    </row>
    <row r="16" spans="1:76">
      <c r="A16" s="35" t="s">
        <v>193</v>
      </c>
      <c r="B16" s="62" t="s">
        <v>194</v>
      </c>
      <c r="C16" s="62" t="s">
        <v>195</v>
      </c>
      <c r="D16" s="62" t="s">
        <v>196</v>
      </c>
      <c r="E16" s="89">
        <v>14</v>
      </c>
      <c r="F16" s="89">
        <f t="shared" ref="F16:P24" ca="1" si="6">OFFSET(F16,0,-1) * OFFSET(F16,10 - ROW(F16),0)</f>
        <v>1591226</v>
      </c>
      <c r="G16" s="89">
        <v>0</v>
      </c>
      <c r="H16" s="89">
        <f t="shared" ca="1" si="6"/>
        <v>0</v>
      </c>
      <c r="I16" s="89">
        <v>17</v>
      </c>
      <c r="J16" s="89">
        <f t="shared" ca="1" si="6"/>
        <v>2425951</v>
      </c>
      <c r="K16" s="89">
        <v>0</v>
      </c>
      <c r="L16" s="89">
        <f t="shared" ca="1" si="6"/>
        <v>0</v>
      </c>
      <c r="M16" s="89">
        <v>0</v>
      </c>
      <c r="N16" s="89">
        <f t="shared" ca="1" si="6"/>
        <v>0</v>
      </c>
      <c r="O16" s="89">
        <v>0</v>
      </c>
      <c r="P16" s="89">
        <f t="shared" ca="1" si="6"/>
        <v>0</v>
      </c>
      <c r="Q16" s="89">
        <f t="shared" ref="Q16:Q41" ca="1" si="7">SUM(F16,H16,J16,L16,N16,P16)</f>
        <v>4017177</v>
      </c>
      <c r="R16" s="89">
        <v>0</v>
      </c>
      <c r="S16" s="89">
        <f t="shared" ref="S16:S24" ca="1" si="8">OFFSET(S16,0,-1) * OFFSET(S16,10 - ROW(S16),0)</f>
        <v>0</v>
      </c>
      <c r="T16" s="89">
        <v>1</v>
      </c>
      <c r="U16" s="89">
        <f t="shared" ref="U16:U24" ca="1" si="9">OFFSET(U16,0,-1) * OFFSET(U16,10 - ROW(U16),0)</f>
        <v>171531</v>
      </c>
      <c r="V16" s="89">
        <v>4</v>
      </c>
      <c r="W16" s="89">
        <f t="shared" ref="W16:W24" ca="1" si="10">OFFSET(W16,0,-1) * OFFSET(W16,10 - ROW(W16),0)</f>
        <v>731548</v>
      </c>
      <c r="X16" s="89"/>
      <c r="Y16" s="89">
        <f t="shared" ref="Y16:Y24" ca="1" si="11">OFFSET(Y16,0,-1) * OFFSET(Y16,10 - ROW(Y16),0)</f>
        <v>0</v>
      </c>
      <c r="Z16" s="89">
        <f t="shared" ref="Z16:Z41" ca="1" si="12">SUM(S16,U16,W16,Y16)</f>
        <v>903079</v>
      </c>
      <c r="AA16" s="89">
        <v>3</v>
      </c>
      <c r="AB16" s="89">
        <f t="shared" ref="AB16:AB24" ca="1" si="13">OFFSET(AB16,0,-1) * OFFSET(AB16,10 - ROW(AB16),0)</f>
        <v>851958</v>
      </c>
      <c r="AC16" s="89">
        <v>3</v>
      </c>
      <c r="AD16" s="89">
        <f t="shared" ref="AD16:AD24" ca="1" si="14">OFFSET(AD16,0,-1) * OFFSET(AD16,10 - ROW(AD16),0)</f>
        <v>1069788</v>
      </c>
      <c r="AE16" s="89">
        <v>0</v>
      </c>
      <c r="AF16" s="89">
        <f t="shared" ref="AF16:AF24" ca="1" si="15">OFFSET(AF16,0,-1) * OFFSET(AF16,10 - ROW(AF16),0)</f>
        <v>0</v>
      </c>
      <c r="AG16" s="89">
        <f t="shared" ref="AG16:AG41" ca="1" si="16">SUM(AB16,AD16,AF16)</f>
        <v>1921746</v>
      </c>
      <c r="AH16" s="89">
        <v>2</v>
      </c>
      <c r="AI16" s="89">
        <f t="shared" ref="AI16:AK24" ca="1" si="17">OFFSET(AI16,0,-1) * OFFSET(AI16,10 - ROW(AI16),0)</f>
        <v>383906</v>
      </c>
      <c r="AJ16" s="89">
        <v>2</v>
      </c>
      <c r="AK16" s="89">
        <f t="shared" ca="1" si="17"/>
        <v>479882</v>
      </c>
      <c r="AL16" s="89">
        <v>6</v>
      </c>
      <c r="AM16" s="89">
        <f t="shared" ref="AM16:AM24" ca="1" si="18">OFFSET(AM16,0,-1) * OFFSET(AM16,10 - ROW(AM16),0)</f>
        <v>1069452</v>
      </c>
      <c r="AN16" s="89">
        <v>5</v>
      </c>
      <c r="AO16" s="89">
        <f t="shared" ref="AO16:AO24" ca="1" si="19">OFFSET(AO16,0,-1) * OFFSET(AO16,10 - ROW(AO16),0)</f>
        <v>1114010</v>
      </c>
      <c r="AP16" s="89">
        <v>0</v>
      </c>
      <c r="AQ16" s="89">
        <f t="shared" ref="AQ16:AQ24" ca="1" si="20">OFFSET(AQ16,0,-1) * OFFSET(AQ16,10 - ROW(AQ16),0)</f>
        <v>0</v>
      </c>
      <c r="AR16" s="89">
        <v>0</v>
      </c>
      <c r="AS16" s="89">
        <f t="shared" ref="AS16:AS24" ca="1" si="21">OFFSET(AS16,0,-1) * OFFSET(AS16,10 - ROW(AS16),0)</f>
        <v>0</v>
      </c>
      <c r="AT16" s="89">
        <f ca="1">SUM(AI16,AK16,AM16,AO16,AQ16,AS16)</f>
        <v>3047250</v>
      </c>
      <c r="AU16" s="89">
        <v>0</v>
      </c>
      <c r="AV16" s="89">
        <f t="shared" ref="AV16:AV24" ca="1" si="22">OFFSET(AV16,0,-1) * OFFSET(AV16,10 - ROW(AV16),0)</f>
        <v>0</v>
      </c>
      <c r="AW16" s="89">
        <v>0</v>
      </c>
      <c r="AX16" s="89">
        <f t="shared" ref="AX16:AX24" ca="1" si="23">OFFSET(AX16,0,-1) * OFFSET(AX16,10 - ROW(AX16),0)</f>
        <v>0</v>
      </c>
      <c r="AY16" s="89">
        <v>0</v>
      </c>
      <c r="AZ16" s="89">
        <f t="shared" ref="AZ16:AZ24" ca="1" si="24">OFFSET(AZ16,0,-1) * OFFSET(AZ16,10 - ROW(AZ16),0)</f>
        <v>0</v>
      </c>
      <c r="BA16" s="89"/>
      <c r="BB16" s="89">
        <f t="shared" ref="BB16:BB24" ca="1" si="25">OFFSET(BB16,0,-1) * OFFSET(BB16,10 - ROW(BB16),0)</f>
        <v>0</v>
      </c>
      <c r="BC16" s="89"/>
      <c r="BD16" s="89">
        <f t="shared" ref="BD16:BD24" ca="1" si="26">OFFSET(BD16,0,-1) * OFFSET(BD16,10 - ROW(BD16),0)</f>
        <v>0</v>
      </c>
      <c r="BE16" s="89">
        <v>0</v>
      </c>
      <c r="BF16" s="89">
        <f t="shared" ref="BF16:BF24" ca="1" si="27">OFFSET(BF16,0,-1) * OFFSET(BF16,10 - ROW(BF16),0)</f>
        <v>0</v>
      </c>
      <c r="BG16" s="89">
        <f t="shared" ref="BG16:BG41" ca="1" si="28">SUM(AV16,AX16,AZ16,BB16,BD16,BF16)</f>
        <v>0</v>
      </c>
      <c r="BH16" s="89"/>
      <c r="BI16" s="89">
        <f t="shared" ref="BI16:BI41" ca="1" si="29">SUM(Q16,Z16,AG16,AT16,BG16:BH16)</f>
        <v>9889252</v>
      </c>
      <c r="BJ16" s="89">
        <f t="shared" ref="BJ16:BJ41" si="30">SUM(BN16,BP16,BR16)</f>
        <v>57</v>
      </c>
      <c r="BK16" s="89">
        <f t="shared" ref="BK16:BK41" ca="1" si="31">OFFSET(BK16,0,-1) * OFFSET(BK16,11 - ROW(BK16),0)</f>
        <v>86811</v>
      </c>
      <c r="BL16" s="89">
        <f t="shared" ref="BL16:BL41" si="32">SUM(BN16,BP16,BR16)</f>
        <v>57</v>
      </c>
      <c r="BM16" s="89">
        <f t="shared" ref="BM16:BM41" ca="1" si="33">OFFSET(BM16,0,-1) * OFFSET(BM16,11 - ROW(BM16),0)</f>
        <v>4218</v>
      </c>
      <c r="BN16" s="89">
        <f t="shared" ref="BN16:BN41" si="34">SUM(E16,G16,R16,AA16,AH16,AJ16,AU16,BA16)</f>
        <v>21</v>
      </c>
      <c r="BO16" s="89">
        <f t="shared" ref="BO16:BO41" ca="1" si="35">OFFSET(BO16,0,-1) * OFFSET(BO16,11 - ROW(BO16),0)</f>
        <v>45089.1</v>
      </c>
      <c r="BP16" s="89">
        <f t="shared" ref="BP16:BP41" si="36">SUM(I16,K16,T16,AC16,AL16,AN16,AW16,BC16)</f>
        <v>32</v>
      </c>
      <c r="BQ16" s="89">
        <f t="shared" ref="BQ16:BQ41" ca="1" si="37">OFFSET(BQ16,0,-1) * OFFSET(BQ16,11 - ROW(BQ16),0)</f>
        <v>94949.759999999995</v>
      </c>
      <c r="BR16" s="89">
        <f t="shared" ref="BR16:BR41" si="38">SUM(M16,O16,V16,X16,AE16,AP16,AR16,AY16,BE16)</f>
        <v>4</v>
      </c>
      <c r="BS16" s="89">
        <f t="shared" ref="BS16:BS41" ca="1" si="39">OFFSET(BS16,0,-1) * OFFSET(BS16,11 - ROW(BS16),0)</f>
        <v>13839.36</v>
      </c>
      <c r="BT16" s="89">
        <f t="shared" ca="1" si="3"/>
        <v>153878.21999999997</v>
      </c>
      <c r="BU16" s="89">
        <f t="shared" ca="1" si="4"/>
        <v>10134159.220000001</v>
      </c>
      <c r="BV16" s="89"/>
      <c r="BW16" s="89">
        <f ca="1">SUM(BI16,BK16,BM16,BT16,BV16)</f>
        <v>10134159.220000001</v>
      </c>
      <c r="BX16" s="122">
        <f ca="1">BW12-BX12</f>
        <v>-0.59999999403953552</v>
      </c>
    </row>
    <row r="17" spans="1:75">
      <c r="A17" s="35" t="s">
        <v>197</v>
      </c>
      <c r="B17" s="62" t="s">
        <v>198</v>
      </c>
      <c r="C17" s="62" t="s">
        <v>195</v>
      </c>
      <c r="D17" s="62" t="s">
        <v>196</v>
      </c>
      <c r="E17" s="89">
        <v>0</v>
      </c>
      <c r="F17" s="89">
        <f t="shared" ca="1" si="6"/>
        <v>0</v>
      </c>
      <c r="G17" s="89">
        <v>0</v>
      </c>
      <c r="H17" s="89">
        <f t="shared" ca="1" si="6"/>
        <v>0</v>
      </c>
      <c r="I17" s="89">
        <v>0</v>
      </c>
      <c r="J17" s="89">
        <f t="shared" ca="1" si="6"/>
        <v>0</v>
      </c>
      <c r="K17" s="89">
        <v>0</v>
      </c>
      <c r="L17" s="89">
        <f t="shared" ca="1" si="6"/>
        <v>0</v>
      </c>
      <c r="M17" s="89">
        <v>0</v>
      </c>
      <c r="N17" s="89">
        <f t="shared" ca="1" si="6"/>
        <v>0</v>
      </c>
      <c r="O17" s="89">
        <v>0</v>
      </c>
      <c r="P17" s="89">
        <f t="shared" ca="1" si="6"/>
        <v>0</v>
      </c>
      <c r="Q17" s="89">
        <f t="shared" ca="1" si="7"/>
        <v>0</v>
      </c>
      <c r="R17" s="89">
        <v>0</v>
      </c>
      <c r="S17" s="89">
        <f t="shared" ca="1" si="8"/>
        <v>0</v>
      </c>
      <c r="T17" s="89">
        <v>0</v>
      </c>
      <c r="U17" s="89">
        <f t="shared" ca="1" si="9"/>
        <v>0</v>
      </c>
      <c r="V17" s="89">
        <v>0</v>
      </c>
      <c r="W17" s="89">
        <f t="shared" ca="1" si="10"/>
        <v>0</v>
      </c>
      <c r="X17" s="89"/>
      <c r="Y17" s="89">
        <f t="shared" ca="1" si="11"/>
        <v>0</v>
      </c>
      <c r="Z17" s="89">
        <f t="shared" ca="1" si="12"/>
        <v>0</v>
      </c>
      <c r="AA17" s="89">
        <v>0</v>
      </c>
      <c r="AB17" s="89">
        <f t="shared" ca="1" si="13"/>
        <v>0</v>
      </c>
      <c r="AC17" s="89">
        <v>0</v>
      </c>
      <c r="AD17" s="89">
        <f t="shared" ca="1" si="14"/>
        <v>0</v>
      </c>
      <c r="AE17" s="89">
        <v>0</v>
      </c>
      <c r="AF17" s="89">
        <f t="shared" ca="1" si="15"/>
        <v>0</v>
      </c>
      <c r="AG17" s="89">
        <f t="shared" ca="1" si="16"/>
        <v>0</v>
      </c>
      <c r="AH17" s="89">
        <v>0</v>
      </c>
      <c r="AI17" s="89">
        <f t="shared" ca="1" si="17"/>
        <v>0</v>
      </c>
      <c r="AJ17" s="89">
        <v>3</v>
      </c>
      <c r="AK17" s="89">
        <f t="shared" ca="1" si="17"/>
        <v>719823</v>
      </c>
      <c r="AL17" s="89">
        <v>0</v>
      </c>
      <c r="AM17" s="89">
        <f t="shared" ca="1" si="18"/>
        <v>0</v>
      </c>
      <c r="AN17" s="89">
        <v>4</v>
      </c>
      <c r="AO17" s="89">
        <f t="shared" ca="1" si="19"/>
        <v>891208</v>
      </c>
      <c r="AP17" s="89">
        <v>0</v>
      </c>
      <c r="AQ17" s="89">
        <f t="shared" ca="1" si="20"/>
        <v>0</v>
      </c>
      <c r="AR17" s="89">
        <v>0</v>
      </c>
      <c r="AS17" s="89">
        <f t="shared" ca="1" si="21"/>
        <v>0</v>
      </c>
      <c r="AT17" s="89">
        <f t="shared" ref="AT17:AT40" ca="1" si="40">SUM(AI17,AK17,AM17,AO17,AQ17,AS17)</f>
        <v>1611031</v>
      </c>
      <c r="AU17" s="89">
        <v>0</v>
      </c>
      <c r="AV17" s="89">
        <f t="shared" ca="1" si="22"/>
        <v>0</v>
      </c>
      <c r="AW17" s="89">
        <v>0</v>
      </c>
      <c r="AX17" s="89">
        <f t="shared" ca="1" si="23"/>
        <v>0</v>
      </c>
      <c r="AY17" s="89">
        <v>0</v>
      </c>
      <c r="AZ17" s="89">
        <f t="shared" ca="1" si="24"/>
        <v>0</v>
      </c>
      <c r="BA17" s="89"/>
      <c r="BB17" s="89">
        <f t="shared" ca="1" si="25"/>
        <v>0</v>
      </c>
      <c r="BC17" s="89"/>
      <c r="BD17" s="89">
        <f t="shared" ca="1" si="26"/>
        <v>0</v>
      </c>
      <c r="BE17" s="89">
        <v>0</v>
      </c>
      <c r="BF17" s="89">
        <f t="shared" ca="1" si="27"/>
        <v>0</v>
      </c>
      <c r="BG17" s="89">
        <f t="shared" ca="1" si="28"/>
        <v>0</v>
      </c>
      <c r="BH17" s="89"/>
      <c r="BI17" s="89">
        <f t="shared" ca="1" si="29"/>
        <v>1611031</v>
      </c>
      <c r="BJ17" s="89">
        <f t="shared" si="30"/>
        <v>7</v>
      </c>
      <c r="BK17" s="89">
        <f t="shared" ca="1" si="31"/>
        <v>10661</v>
      </c>
      <c r="BL17" s="89">
        <f t="shared" si="32"/>
        <v>7</v>
      </c>
      <c r="BM17" s="89">
        <f t="shared" ca="1" si="33"/>
        <v>518</v>
      </c>
      <c r="BN17" s="89">
        <f t="shared" si="34"/>
        <v>3</v>
      </c>
      <c r="BO17" s="89">
        <f t="shared" ca="1" si="35"/>
        <v>6441.2999999999993</v>
      </c>
      <c r="BP17" s="89">
        <f t="shared" si="36"/>
        <v>4</v>
      </c>
      <c r="BQ17" s="89">
        <f t="shared" ca="1" si="37"/>
        <v>11868.72</v>
      </c>
      <c r="BR17" s="89">
        <f t="shared" si="38"/>
        <v>0</v>
      </c>
      <c r="BS17" s="89">
        <f t="shared" ca="1" si="39"/>
        <v>0</v>
      </c>
      <c r="BT17" s="89">
        <f t="shared" ca="1" si="3"/>
        <v>18310.019999999997</v>
      </c>
      <c r="BU17" s="89">
        <f t="shared" ca="1" si="4"/>
        <v>1640520.02</v>
      </c>
      <c r="BV17" s="89"/>
      <c r="BW17" s="89">
        <f t="shared" ref="BW17:BW41" ca="1" si="41">SUM(BI17,BK17,BM17,BT17,BV17)</f>
        <v>1640520.02</v>
      </c>
    </row>
    <row r="18" spans="1:75">
      <c r="A18" s="35" t="s">
        <v>199</v>
      </c>
      <c r="B18" s="62" t="s">
        <v>985</v>
      </c>
      <c r="C18" s="62" t="s">
        <v>195</v>
      </c>
      <c r="D18" s="62" t="s">
        <v>196</v>
      </c>
      <c r="E18" s="89">
        <v>0</v>
      </c>
      <c r="F18" s="89">
        <f t="shared" ca="1" si="6"/>
        <v>0</v>
      </c>
      <c r="G18" s="89">
        <v>0</v>
      </c>
      <c r="H18" s="89">
        <f t="shared" ca="1" si="6"/>
        <v>0</v>
      </c>
      <c r="I18" s="89">
        <v>0</v>
      </c>
      <c r="J18" s="89">
        <f t="shared" ca="1" si="6"/>
        <v>0</v>
      </c>
      <c r="K18" s="89">
        <v>0</v>
      </c>
      <c r="L18" s="89">
        <f t="shared" ca="1" si="6"/>
        <v>0</v>
      </c>
      <c r="M18" s="89">
        <v>0</v>
      </c>
      <c r="N18" s="89">
        <f t="shared" ca="1" si="6"/>
        <v>0</v>
      </c>
      <c r="O18" s="89">
        <v>0</v>
      </c>
      <c r="P18" s="89">
        <f t="shared" ca="1" si="6"/>
        <v>0</v>
      </c>
      <c r="Q18" s="89">
        <f t="shared" ca="1" si="7"/>
        <v>0</v>
      </c>
      <c r="R18" s="89">
        <v>0</v>
      </c>
      <c r="S18" s="89">
        <f t="shared" ca="1" si="8"/>
        <v>0</v>
      </c>
      <c r="T18" s="89">
        <v>0</v>
      </c>
      <c r="U18" s="89">
        <f t="shared" ca="1" si="9"/>
        <v>0</v>
      </c>
      <c r="V18" s="89">
        <v>0</v>
      </c>
      <c r="W18" s="89">
        <f t="shared" ca="1" si="10"/>
        <v>0</v>
      </c>
      <c r="X18" s="89"/>
      <c r="Y18" s="89">
        <f t="shared" ca="1" si="11"/>
        <v>0</v>
      </c>
      <c r="Z18" s="89">
        <f t="shared" ca="1" si="12"/>
        <v>0</v>
      </c>
      <c r="AA18" s="89">
        <v>0</v>
      </c>
      <c r="AB18" s="89">
        <f t="shared" ca="1" si="13"/>
        <v>0</v>
      </c>
      <c r="AC18" s="89">
        <v>0</v>
      </c>
      <c r="AD18" s="89">
        <f t="shared" ca="1" si="14"/>
        <v>0</v>
      </c>
      <c r="AE18" s="89">
        <v>0</v>
      </c>
      <c r="AF18" s="89">
        <f t="shared" ca="1" si="15"/>
        <v>0</v>
      </c>
      <c r="AG18" s="89">
        <f t="shared" ca="1" si="16"/>
        <v>0</v>
      </c>
      <c r="AH18" s="89">
        <v>0</v>
      </c>
      <c r="AI18" s="89">
        <f t="shared" ca="1" si="17"/>
        <v>0</v>
      </c>
      <c r="AJ18" s="89">
        <v>5</v>
      </c>
      <c r="AK18" s="89">
        <f t="shared" ca="1" si="17"/>
        <v>1199705</v>
      </c>
      <c r="AL18" s="89">
        <v>0</v>
      </c>
      <c r="AM18" s="89">
        <f t="shared" ca="1" si="18"/>
        <v>0</v>
      </c>
      <c r="AN18" s="89">
        <v>4</v>
      </c>
      <c r="AO18" s="89">
        <f t="shared" ca="1" si="19"/>
        <v>891208</v>
      </c>
      <c r="AP18" s="89">
        <v>0</v>
      </c>
      <c r="AQ18" s="89">
        <f t="shared" ca="1" si="20"/>
        <v>0</v>
      </c>
      <c r="AR18" s="89">
        <v>0</v>
      </c>
      <c r="AS18" s="89">
        <f t="shared" ca="1" si="21"/>
        <v>0</v>
      </c>
      <c r="AT18" s="89">
        <f t="shared" ca="1" si="40"/>
        <v>2090913</v>
      </c>
      <c r="AU18" s="89">
        <v>0</v>
      </c>
      <c r="AV18" s="89">
        <f t="shared" ca="1" si="22"/>
        <v>0</v>
      </c>
      <c r="AW18" s="89">
        <v>0</v>
      </c>
      <c r="AX18" s="89">
        <f t="shared" ca="1" si="23"/>
        <v>0</v>
      </c>
      <c r="AY18" s="89">
        <v>0</v>
      </c>
      <c r="AZ18" s="89">
        <f t="shared" ca="1" si="24"/>
        <v>0</v>
      </c>
      <c r="BA18" s="89"/>
      <c r="BB18" s="89">
        <f t="shared" ca="1" si="25"/>
        <v>0</v>
      </c>
      <c r="BC18" s="89"/>
      <c r="BD18" s="89">
        <f t="shared" ca="1" si="26"/>
        <v>0</v>
      </c>
      <c r="BE18" s="89">
        <v>0</v>
      </c>
      <c r="BF18" s="89">
        <f t="shared" ca="1" si="27"/>
        <v>0</v>
      </c>
      <c r="BG18" s="89">
        <f t="shared" ca="1" si="28"/>
        <v>0</v>
      </c>
      <c r="BH18" s="89"/>
      <c r="BI18" s="89">
        <f t="shared" ca="1" si="29"/>
        <v>2090913</v>
      </c>
      <c r="BJ18" s="89">
        <f t="shared" si="30"/>
        <v>9</v>
      </c>
      <c r="BK18" s="89">
        <f t="shared" ca="1" si="31"/>
        <v>13707</v>
      </c>
      <c r="BL18" s="89">
        <f t="shared" si="32"/>
        <v>9</v>
      </c>
      <c r="BM18" s="89">
        <f t="shared" ca="1" si="33"/>
        <v>666</v>
      </c>
      <c r="BN18" s="89">
        <f t="shared" si="34"/>
        <v>5</v>
      </c>
      <c r="BO18" s="89">
        <f t="shared" ca="1" si="35"/>
        <v>10735.5</v>
      </c>
      <c r="BP18" s="89">
        <f t="shared" si="36"/>
        <v>4</v>
      </c>
      <c r="BQ18" s="89">
        <f t="shared" ca="1" si="37"/>
        <v>11868.72</v>
      </c>
      <c r="BR18" s="89">
        <f t="shared" si="38"/>
        <v>0</v>
      </c>
      <c r="BS18" s="89">
        <f t="shared" ca="1" si="39"/>
        <v>0</v>
      </c>
      <c r="BT18" s="89">
        <f t="shared" ca="1" si="3"/>
        <v>22604.22</v>
      </c>
      <c r="BU18" s="89">
        <f t="shared" ca="1" si="4"/>
        <v>2127890.2200000002</v>
      </c>
      <c r="BV18" s="89"/>
      <c r="BW18" s="89">
        <f t="shared" ca="1" si="41"/>
        <v>2127890.2200000002</v>
      </c>
    </row>
    <row r="19" spans="1:75">
      <c r="A19" s="35" t="s">
        <v>200</v>
      </c>
      <c r="B19" s="62" t="s">
        <v>201</v>
      </c>
      <c r="C19" s="62" t="s">
        <v>195</v>
      </c>
      <c r="D19" s="62" t="s">
        <v>196</v>
      </c>
      <c r="E19" s="89">
        <v>0</v>
      </c>
      <c r="F19" s="89">
        <f t="shared" ca="1" si="6"/>
        <v>0</v>
      </c>
      <c r="G19" s="89">
        <v>0</v>
      </c>
      <c r="H19" s="89">
        <f t="shared" ca="1" si="6"/>
        <v>0</v>
      </c>
      <c r="I19" s="89">
        <v>0</v>
      </c>
      <c r="J19" s="89">
        <f t="shared" ca="1" si="6"/>
        <v>0</v>
      </c>
      <c r="K19" s="89">
        <v>0</v>
      </c>
      <c r="L19" s="89">
        <f t="shared" ca="1" si="6"/>
        <v>0</v>
      </c>
      <c r="M19" s="89">
        <v>0</v>
      </c>
      <c r="N19" s="89">
        <f t="shared" ca="1" si="6"/>
        <v>0</v>
      </c>
      <c r="O19" s="89">
        <v>0</v>
      </c>
      <c r="P19" s="89">
        <f t="shared" ca="1" si="6"/>
        <v>0</v>
      </c>
      <c r="Q19" s="89">
        <f t="shared" ca="1" si="7"/>
        <v>0</v>
      </c>
      <c r="R19" s="89">
        <v>0</v>
      </c>
      <c r="S19" s="89">
        <f t="shared" ca="1" si="8"/>
        <v>0</v>
      </c>
      <c r="T19" s="89">
        <v>0</v>
      </c>
      <c r="U19" s="89">
        <f t="shared" ca="1" si="9"/>
        <v>0</v>
      </c>
      <c r="V19" s="89">
        <v>0</v>
      </c>
      <c r="W19" s="89">
        <f t="shared" ca="1" si="10"/>
        <v>0</v>
      </c>
      <c r="X19" s="89"/>
      <c r="Y19" s="89">
        <f t="shared" ca="1" si="11"/>
        <v>0</v>
      </c>
      <c r="Z19" s="89">
        <f t="shared" ca="1" si="12"/>
        <v>0</v>
      </c>
      <c r="AA19" s="89">
        <v>0</v>
      </c>
      <c r="AB19" s="89">
        <f t="shared" ca="1" si="13"/>
        <v>0</v>
      </c>
      <c r="AC19" s="89">
        <v>0</v>
      </c>
      <c r="AD19" s="89">
        <f t="shared" ca="1" si="14"/>
        <v>0</v>
      </c>
      <c r="AE19" s="89">
        <v>0</v>
      </c>
      <c r="AF19" s="89">
        <f t="shared" ca="1" si="15"/>
        <v>0</v>
      </c>
      <c r="AG19" s="89">
        <f t="shared" ca="1" si="16"/>
        <v>0</v>
      </c>
      <c r="AH19" s="89">
        <v>0</v>
      </c>
      <c r="AI19" s="89">
        <f t="shared" ca="1" si="17"/>
        <v>0</v>
      </c>
      <c r="AJ19" s="89">
        <v>6</v>
      </c>
      <c r="AK19" s="89">
        <f t="shared" ca="1" si="17"/>
        <v>1439646</v>
      </c>
      <c r="AL19" s="89">
        <v>0</v>
      </c>
      <c r="AM19" s="89">
        <f t="shared" ca="1" si="18"/>
        <v>0</v>
      </c>
      <c r="AN19" s="89">
        <v>3</v>
      </c>
      <c r="AO19" s="89">
        <f t="shared" ca="1" si="19"/>
        <v>668406</v>
      </c>
      <c r="AP19" s="89">
        <v>0</v>
      </c>
      <c r="AQ19" s="89">
        <f t="shared" ca="1" si="20"/>
        <v>0</v>
      </c>
      <c r="AR19" s="89">
        <v>0</v>
      </c>
      <c r="AS19" s="89">
        <f t="shared" ca="1" si="21"/>
        <v>0</v>
      </c>
      <c r="AT19" s="89">
        <f t="shared" ca="1" si="40"/>
        <v>2108052</v>
      </c>
      <c r="AU19" s="89">
        <v>0</v>
      </c>
      <c r="AV19" s="89">
        <f t="shared" ca="1" si="22"/>
        <v>0</v>
      </c>
      <c r="AW19" s="89">
        <v>0</v>
      </c>
      <c r="AX19" s="89">
        <f t="shared" ca="1" si="23"/>
        <v>0</v>
      </c>
      <c r="AY19" s="89">
        <v>0</v>
      </c>
      <c r="AZ19" s="89">
        <f t="shared" ca="1" si="24"/>
        <v>0</v>
      </c>
      <c r="BA19" s="89"/>
      <c r="BB19" s="89">
        <f t="shared" ca="1" si="25"/>
        <v>0</v>
      </c>
      <c r="BC19" s="89"/>
      <c r="BD19" s="89">
        <f t="shared" ca="1" si="26"/>
        <v>0</v>
      </c>
      <c r="BE19" s="89">
        <v>0</v>
      </c>
      <c r="BF19" s="89">
        <f t="shared" ca="1" si="27"/>
        <v>0</v>
      </c>
      <c r="BG19" s="89">
        <f t="shared" ca="1" si="28"/>
        <v>0</v>
      </c>
      <c r="BH19" s="89"/>
      <c r="BI19" s="89">
        <f t="shared" ca="1" si="29"/>
        <v>2108052</v>
      </c>
      <c r="BJ19" s="89">
        <f t="shared" si="30"/>
        <v>9</v>
      </c>
      <c r="BK19" s="89">
        <f t="shared" ca="1" si="31"/>
        <v>13707</v>
      </c>
      <c r="BL19" s="89">
        <f t="shared" si="32"/>
        <v>9</v>
      </c>
      <c r="BM19" s="89">
        <f t="shared" ca="1" si="33"/>
        <v>666</v>
      </c>
      <c r="BN19" s="89">
        <f t="shared" si="34"/>
        <v>6</v>
      </c>
      <c r="BO19" s="89">
        <f t="shared" ca="1" si="35"/>
        <v>12882.599999999999</v>
      </c>
      <c r="BP19" s="89">
        <f t="shared" si="36"/>
        <v>3</v>
      </c>
      <c r="BQ19" s="89">
        <f t="shared" ca="1" si="37"/>
        <v>8901.5399999999991</v>
      </c>
      <c r="BR19" s="89">
        <f t="shared" si="38"/>
        <v>0</v>
      </c>
      <c r="BS19" s="89">
        <f t="shared" ca="1" si="39"/>
        <v>0</v>
      </c>
      <c r="BT19" s="89">
        <f t="shared" ca="1" si="3"/>
        <v>21784.14</v>
      </c>
      <c r="BU19" s="89">
        <f t="shared" ca="1" si="4"/>
        <v>2144209.14</v>
      </c>
      <c r="BV19" s="89"/>
      <c r="BW19" s="89">
        <f t="shared" ca="1" si="41"/>
        <v>2144209.14</v>
      </c>
    </row>
    <row r="20" spans="1:75">
      <c r="A20" s="35" t="s">
        <v>202</v>
      </c>
      <c r="B20" s="62" t="s">
        <v>986</v>
      </c>
      <c r="C20" s="62" t="s">
        <v>195</v>
      </c>
      <c r="D20" s="62" t="s">
        <v>196</v>
      </c>
      <c r="E20" s="89">
        <v>2</v>
      </c>
      <c r="F20" s="89">
        <f t="shared" ca="1" si="6"/>
        <v>227318</v>
      </c>
      <c r="G20" s="89">
        <v>0</v>
      </c>
      <c r="H20" s="89">
        <f t="shared" ca="1" si="6"/>
        <v>0</v>
      </c>
      <c r="I20" s="89">
        <v>7</v>
      </c>
      <c r="J20" s="89">
        <f t="shared" ca="1" si="6"/>
        <v>998921</v>
      </c>
      <c r="K20" s="89">
        <v>0</v>
      </c>
      <c r="L20" s="89">
        <f t="shared" ca="1" si="6"/>
        <v>0</v>
      </c>
      <c r="M20" s="89">
        <v>3</v>
      </c>
      <c r="N20" s="89">
        <f t="shared" ca="1" si="6"/>
        <v>457734</v>
      </c>
      <c r="O20" s="89">
        <v>0</v>
      </c>
      <c r="P20" s="89">
        <f t="shared" ca="1" si="6"/>
        <v>0</v>
      </c>
      <c r="Q20" s="89">
        <f t="shared" ca="1" si="7"/>
        <v>1683973</v>
      </c>
      <c r="R20" s="89">
        <v>0</v>
      </c>
      <c r="S20" s="89">
        <f t="shared" ca="1" si="8"/>
        <v>0</v>
      </c>
      <c r="T20" s="89">
        <v>0</v>
      </c>
      <c r="U20" s="89">
        <f t="shared" ca="1" si="9"/>
        <v>0</v>
      </c>
      <c r="V20" s="89">
        <v>0</v>
      </c>
      <c r="W20" s="89">
        <f t="shared" ca="1" si="10"/>
        <v>0</v>
      </c>
      <c r="X20" s="89"/>
      <c r="Y20" s="89">
        <f t="shared" ca="1" si="11"/>
        <v>0</v>
      </c>
      <c r="Z20" s="89">
        <f t="shared" ca="1" si="12"/>
        <v>0</v>
      </c>
      <c r="AA20" s="89">
        <v>0</v>
      </c>
      <c r="AB20" s="89">
        <f t="shared" ca="1" si="13"/>
        <v>0</v>
      </c>
      <c r="AC20" s="89">
        <v>0</v>
      </c>
      <c r="AD20" s="89">
        <f t="shared" ca="1" si="14"/>
        <v>0</v>
      </c>
      <c r="AE20" s="89">
        <v>0</v>
      </c>
      <c r="AF20" s="89">
        <f t="shared" ca="1" si="15"/>
        <v>0</v>
      </c>
      <c r="AG20" s="89">
        <f t="shared" ca="1" si="16"/>
        <v>0</v>
      </c>
      <c r="AH20" s="89">
        <v>4</v>
      </c>
      <c r="AI20" s="89">
        <f t="shared" ca="1" si="17"/>
        <v>767812</v>
      </c>
      <c r="AJ20" s="89">
        <v>5</v>
      </c>
      <c r="AK20" s="89">
        <f t="shared" ca="1" si="17"/>
        <v>1199705</v>
      </c>
      <c r="AL20" s="89">
        <v>10</v>
      </c>
      <c r="AM20" s="89">
        <f t="shared" ca="1" si="18"/>
        <v>1782420</v>
      </c>
      <c r="AN20" s="89">
        <v>3</v>
      </c>
      <c r="AO20" s="89">
        <f t="shared" ca="1" si="19"/>
        <v>668406</v>
      </c>
      <c r="AP20" s="89">
        <v>2</v>
      </c>
      <c r="AQ20" s="89">
        <f t="shared" ca="1" si="20"/>
        <v>438750</v>
      </c>
      <c r="AR20" s="89">
        <v>2</v>
      </c>
      <c r="AS20" s="89">
        <f t="shared" ca="1" si="21"/>
        <v>548436</v>
      </c>
      <c r="AT20" s="89">
        <f t="shared" ca="1" si="40"/>
        <v>5405529</v>
      </c>
      <c r="AU20" s="89">
        <v>0</v>
      </c>
      <c r="AV20" s="89">
        <f t="shared" ca="1" si="22"/>
        <v>0</v>
      </c>
      <c r="AW20" s="89">
        <v>0</v>
      </c>
      <c r="AX20" s="89">
        <f t="shared" ca="1" si="23"/>
        <v>0</v>
      </c>
      <c r="AY20" s="89">
        <v>0</v>
      </c>
      <c r="AZ20" s="89">
        <f t="shared" ca="1" si="24"/>
        <v>0</v>
      </c>
      <c r="BA20" s="89"/>
      <c r="BB20" s="89">
        <f t="shared" ca="1" si="25"/>
        <v>0</v>
      </c>
      <c r="BC20" s="89"/>
      <c r="BD20" s="89">
        <f t="shared" ca="1" si="26"/>
        <v>0</v>
      </c>
      <c r="BE20" s="89">
        <v>0</v>
      </c>
      <c r="BF20" s="89">
        <f t="shared" ca="1" si="27"/>
        <v>0</v>
      </c>
      <c r="BG20" s="89">
        <f t="shared" ca="1" si="28"/>
        <v>0</v>
      </c>
      <c r="BH20" s="89"/>
      <c r="BI20" s="89">
        <f t="shared" ca="1" si="29"/>
        <v>7089502</v>
      </c>
      <c r="BJ20" s="89">
        <f t="shared" si="30"/>
        <v>38</v>
      </c>
      <c r="BK20" s="89">
        <f t="shared" ca="1" si="31"/>
        <v>57874</v>
      </c>
      <c r="BL20" s="89">
        <f t="shared" si="32"/>
        <v>38</v>
      </c>
      <c r="BM20" s="89">
        <f t="shared" ca="1" si="33"/>
        <v>2812</v>
      </c>
      <c r="BN20" s="89">
        <f t="shared" si="34"/>
        <v>11</v>
      </c>
      <c r="BO20" s="89">
        <f t="shared" ca="1" si="35"/>
        <v>23618.1</v>
      </c>
      <c r="BP20" s="89">
        <f t="shared" si="36"/>
        <v>20</v>
      </c>
      <c r="BQ20" s="89">
        <f t="shared" ca="1" si="37"/>
        <v>59343.6</v>
      </c>
      <c r="BR20" s="89">
        <f t="shared" si="38"/>
        <v>7</v>
      </c>
      <c r="BS20" s="89">
        <f t="shared" ca="1" si="39"/>
        <v>24218.880000000001</v>
      </c>
      <c r="BT20" s="89">
        <f t="shared" ca="1" si="3"/>
        <v>107180.58</v>
      </c>
      <c r="BU20" s="89">
        <f t="shared" ca="1" si="4"/>
        <v>7257368.5800000001</v>
      </c>
      <c r="BV20" s="89"/>
      <c r="BW20" s="89">
        <f t="shared" ca="1" si="41"/>
        <v>7257368.5800000001</v>
      </c>
    </row>
    <row r="21" spans="1:75">
      <c r="A21" s="35" t="s">
        <v>203</v>
      </c>
      <c r="B21" s="62" t="s">
        <v>204</v>
      </c>
      <c r="C21" s="62" t="s">
        <v>195</v>
      </c>
      <c r="D21" s="62" t="s">
        <v>196</v>
      </c>
      <c r="E21" s="89">
        <v>9</v>
      </c>
      <c r="F21" s="89">
        <f t="shared" ca="1" si="6"/>
        <v>1022931</v>
      </c>
      <c r="G21" s="89">
        <v>0</v>
      </c>
      <c r="H21" s="89">
        <f t="shared" ca="1" si="6"/>
        <v>0</v>
      </c>
      <c r="I21" s="89">
        <v>4</v>
      </c>
      <c r="J21" s="89">
        <f t="shared" ca="1" si="6"/>
        <v>570812</v>
      </c>
      <c r="K21" s="89">
        <v>0</v>
      </c>
      <c r="L21" s="89">
        <f t="shared" ca="1" si="6"/>
        <v>0</v>
      </c>
      <c r="M21" s="89">
        <v>4</v>
      </c>
      <c r="N21" s="89">
        <f t="shared" ca="1" si="6"/>
        <v>610312</v>
      </c>
      <c r="O21" s="89">
        <v>0</v>
      </c>
      <c r="P21" s="89">
        <f t="shared" ca="1" si="6"/>
        <v>0</v>
      </c>
      <c r="Q21" s="89">
        <f t="shared" ca="1" si="7"/>
        <v>2204055</v>
      </c>
      <c r="R21" s="89">
        <v>0</v>
      </c>
      <c r="S21" s="89">
        <f t="shared" ca="1" si="8"/>
        <v>0</v>
      </c>
      <c r="T21" s="89">
        <v>0</v>
      </c>
      <c r="U21" s="89">
        <f t="shared" ca="1" si="9"/>
        <v>0</v>
      </c>
      <c r="V21" s="89">
        <v>0</v>
      </c>
      <c r="W21" s="89">
        <f t="shared" ca="1" si="10"/>
        <v>0</v>
      </c>
      <c r="X21" s="89"/>
      <c r="Y21" s="89">
        <f t="shared" ca="1" si="11"/>
        <v>0</v>
      </c>
      <c r="Z21" s="89">
        <f t="shared" ca="1" si="12"/>
        <v>0</v>
      </c>
      <c r="AA21" s="89">
        <v>7</v>
      </c>
      <c r="AB21" s="89">
        <f t="shared" ca="1" si="13"/>
        <v>1987902</v>
      </c>
      <c r="AC21" s="89">
        <v>5</v>
      </c>
      <c r="AD21" s="89">
        <f t="shared" ca="1" si="14"/>
        <v>1782980</v>
      </c>
      <c r="AE21" s="89">
        <v>0</v>
      </c>
      <c r="AF21" s="89">
        <f t="shared" ca="1" si="15"/>
        <v>0</v>
      </c>
      <c r="AG21" s="89">
        <f t="shared" ca="1" si="16"/>
        <v>3770882</v>
      </c>
      <c r="AH21" s="89">
        <v>11</v>
      </c>
      <c r="AI21" s="89">
        <f t="shared" ca="1" si="17"/>
        <v>2111483</v>
      </c>
      <c r="AJ21" s="89">
        <v>5</v>
      </c>
      <c r="AK21" s="89">
        <f t="shared" ca="1" si="17"/>
        <v>1199705</v>
      </c>
      <c r="AL21" s="89">
        <v>17</v>
      </c>
      <c r="AM21" s="89">
        <f t="shared" ca="1" si="18"/>
        <v>3030114</v>
      </c>
      <c r="AN21" s="89">
        <v>2</v>
      </c>
      <c r="AO21" s="89">
        <f t="shared" ca="1" si="19"/>
        <v>445604</v>
      </c>
      <c r="AP21" s="89">
        <v>1</v>
      </c>
      <c r="AQ21" s="89">
        <f t="shared" ca="1" si="20"/>
        <v>219375</v>
      </c>
      <c r="AR21" s="89">
        <v>1</v>
      </c>
      <c r="AS21" s="89">
        <f t="shared" ca="1" si="21"/>
        <v>274218</v>
      </c>
      <c r="AT21" s="89">
        <f t="shared" ca="1" si="40"/>
        <v>7280499</v>
      </c>
      <c r="AU21" s="89">
        <v>0</v>
      </c>
      <c r="AV21" s="89">
        <f t="shared" ca="1" si="22"/>
        <v>0</v>
      </c>
      <c r="AW21" s="89">
        <v>0</v>
      </c>
      <c r="AX21" s="89">
        <f t="shared" ca="1" si="23"/>
        <v>0</v>
      </c>
      <c r="AY21" s="89">
        <v>0</v>
      </c>
      <c r="AZ21" s="89">
        <f t="shared" ca="1" si="24"/>
        <v>0</v>
      </c>
      <c r="BA21" s="89"/>
      <c r="BB21" s="89">
        <f t="shared" ca="1" si="25"/>
        <v>0</v>
      </c>
      <c r="BC21" s="89"/>
      <c r="BD21" s="89">
        <f t="shared" ca="1" si="26"/>
        <v>0</v>
      </c>
      <c r="BE21" s="89">
        <v>0</v>
      </c>
      <c r="BF21" s="89">
        <f t="shared" ca="1" si="27"/>
        <v>0</v>
      </c>
      <c r="BG21" s="89">
        <f t="shared" ca="1" si="28"/>
        <v>0</v>
      </c>
      <c r="BH21" s="89"/>
      <c r="BI21" s="89">
        <f t="shared" ca="1" si="29"/>
        <v>13255436</v>
      </c>
      <c r="BJ21" s="89">
        <f t="shared" si="30"/>
        <v>66</v>
      </c>
      <c r="BK21" s="89">
        <f t="shared" ca="1" si="31"/>
        <v>100518</v>
      </c>
      <c r="BL21" s="89">
        <f t="shared" si="32"/>
        <v>66</v>
      </c>
      <c r="BM21" s="89">
        <f t="shared" ca="1" si="33"/>
        <v>4884</v>
      </c>
      <c r="BN21" s="89">
        <f t="shared" si="34"/>
        <v>32</v>
      </c>
      <c r="BO21" s="89">
        <f t="shared" ca="1" si="35"/>
        <v>68707.199999999997</v>
      </c>
      <c r="BP21" s="89">
        <f t="shared" si="36"/>
        <v>28</v>
      </c>
      <c r="BQ21" s="89">
        <f t="shared" ca="1" si="37"/>
        <v>83081.039999999994</v>
      </c>
      <c r="BR21" s="89">
        <f t="shared" si="38"/>
        <v>6</v>
      </c>
      <c r="BS21" s="89">
        <f t="shared" ca="1" si="39"/>
        <v>20759.04</v>
      </c>
      <c r="BT21" s="89">
        <f t="shared" ca="1" si="3"/>
        <v>172547.28</v>
      </c>
      <c r="BU21" s="89">
        <f t="shared" ca="1" si="4"/>
        <v>13533385.279999999</v>
      </c>
      <c r="BV21" s="89"/>
      <c r="BW21" s="89">
        <f t="shared" ca="1" si="41"/>
        <v>13533385.279999999</v>
      </c>
    </row>
    <row r="22" spans="1:75">
      <c r="A22" s="35" t="s">
        <v>205</v>
      </c>
      <c r="B22" s="62" t="s">
        <v>206</v>
      </c>
      <c r="C22" s="62" t="s">
        <v>195</v>
      </c>
      <c r="D22" s="62" t="s">
        <v>196</v>
      </c>
      <c r="E22" s="89">
        <v>0</v>
      </c>
      <c r="F22" s="89">
        <f t="shared" ca="1" si="6"/>
        <v>0</v>
      </c>
      <c r="G22" s="89">
        <v>8</v>
      </c>
      <c r="H22" s="89">
        <f t="shared" ca="1" si="6"/>
        <v>965440</v>
      </c>
      <c r="I22" s="89">
        <v>0</v>
      </c>
      <c r="J22" s="89">
        <f t="shared" ca="1" si="6"/>
        <v>0</v>
      </c>
      <c r="K22" s="89">
        <v>8</v>
      </c>
      <c r="L22" s="89">
        <f t="shared" ca="1" si="6"/>
        <v>1218000</v>
      </c>
      <c r="M22" s="89">
        <v>0</v>
      </c>
      <c r="N22" s="89">
        <f t="shared" ca="1" si="6"/>
        <v>0</v>
      </c>
      <c r="O22" s="89">
        <v>0</v>
      </c>
      <c r="P22" s="89">
        <f t="shared" ca="1" si="6"/>
        <v>0</v>
      </c>
      <c r="Q22" s="89">
        <f t="shared" ca="1" si="7"/>
        <v>2183440</v>
      </c>
      <c r="R22" s="89">
        <v>0</v>
      </c>
      <c r="S22" s="89">
        <f t="shared" ca="1" si="8"/>
        <v>0</v>
      </c>
      <c r="T22" s="89">
        <v>0</v>
      </c>
      <c r="U22" s="89">
        <f t="shared" ca="1" si="9"/>
        <v>0</v>
      </c>
      <c r="V22" s="89">
        <v>0</v>
      </c>
      <c r="W22" s="89">
        <f t="shared" ca="1" si="10"/>
        <v>0</v>
      </c>
      <c r="X22" s="89"/>
      <c r="Y22" s="89">
        <f t="shared" ca="1" si="11"/>
        <v>0</v>
      </c>
      <c r="Z22" s="89">
        <f t="shared" ca="1" si="12"/>
        <v>0</v>
      </c>
      <c r="AA22" s="89">
        <v>0</v>
      </c>
      <c r="AB22" s="89">
        <f t="shared" ca="1" si="13"/>
        <v>0</v>
      </c>
      <c r="AC22" s="89">
        <v>0</v>
      </c>
      <c r="AD22" s="89">
        <f t="shared" ca="1" si="14"/>
        <v>0</v>
      </c>
      <c r="AE22" s="89">
        <v>0</v>
      </c>
      <c r="AF22" s="89">
        <f t="shared" ca="1" si="15"/>
        <v>0</v>
      </c>
      <c r="AG22" s="89">
        <f t="shared" ca="1" si="16"/>
        <v>0</v>
      </c>
      <c r="AH22" s="89">
        <v>4</v>
      </c>
      <c r="AI22" s="89">
        <f t="shared" ca="1" si="17"/>
        <v>767812</v>
      </c>
      <c r="AJ22" s="89">
        <v>2</v>
      </c>
      <c r="AK22" s="89">
        <f t="shared" ca="1" si="17"/>
        <v>479882</v>
      </c>
      <c r="AL22" s="89">
        <v>3</v>
      </c>
      <c r="AM22" s="89">
        <f t="shared" ca="1" si="18"/>
        <v>534726</v>
      </c>
      <c r="AN22" s="89">
        <v>0</v>
      </c>
      <c r="AO22" s="89">
        <f t="shared" ca="1" si="19"/>
        <v>0</v>
      </c>
      <c r="AP22" s="89">
        <v>0</v>
      </c>
      <c r="AQ22" s="89">
        <f t="shared" ca="1" si="20"/>
        <v>0</v>
      </c>
      <c r="AR22" s="89">
        <v>0</v>
      </c>
      <c r="AS22" s="89">
        <f t="shared" ca="1" si="21"/>
        <v>0</v>
      </c>
      <c r="AT22" s="89">
        <f t="shared" ca="1" si="40"/>
        <v>1782420</v>
      </c>
      <c r="AU22" s="89">
        <v>0</v>
      </c>
      <c r="AV22" s="89">
        <f t="shared" ca="1" si="22"/>
        <v>0</v>
      </c>
      <c r="AW22" s="89">
        <v>0</v>
      </c>
      <c r="AX22" s="89">
        <f t="shared" ca="1" si="23"/>
        <v>0</v>
      </c>
      <c r="AY22" s="89">
        <v>0</v>
      </c>
      <c r="AZ22" s="89">
        <f t="shared" ca="1" si="24"/>
        <v>0</v>
      </c>
      <c r="BA22" s="89"/>
      <c r="BB22" s="89">
        <f t="shared" ca="1" si="25"/>
        <v>0</v>
      </c>
      <c r="BC22" s="89"/>
      <c r="BD22" s="89">
        <f t="shared" ca="1" si="26"/>
        <v>0</v>
      </c>
      <c r="BE22" s="89">
        <v>0</v>
      </c>
      <c r="BF22" s="89">
        <f t="shared" ca="1" si="27"/>
        <v>0</v>
      </c>
      <c r="BG22" s="89">
        <f t="shared" ca="1" si="28"/>
        <v>0</v>
      </c>
      <c r="BH22" s="89"/>
      <c r="BI22" s="89">
        <f t="shared" ca="1" si="29"/>
        <v>3965860</v>
      </c>
      <c r="BJ22" s="89">
        <f t="shared" si="30"/>
        <v>25</v>
      </c>
      <c r="BK22" s="89">
        <f t="shared" ca="1" si="31"/>
        <v>38075</v>
      </c>
      <c r="BL22" s="89">
        <f t="shared" si="32"/>
        <v>25</v>
      </c>
      <c r="BM22" s="89">
        <f t="shared" ca="1" si="33"/>
        <v>1850</v>
      </c>
      <c r="BN22" s="89">
        <f t="shared" si="34"/>
        <v>14</v>
      </c>
      <c r="BO22" s="89">
        <f t="shared" ca="1" si="35"/>
        <v>30059.399999999998</v>
      </c>
      <c r="BP22" s="89">
        <f t="shared" si="36"/>
        <v>11</v>
      </c>
      <c r="BQ22" s="89">
        <f t="shared" ca="1" si="37"/>
        <v>32638.98</v>
      </c>
      <c r="BR22" s="89">
        <f t="shared" si="38"/>
        <v>0</v>
      </c>
      <c r="BS22" s="89">
        <f t="shared" ca="1" si="39"/>
        <v>0</v>
      </c>
      <c r="BT22" s="89">
        <f t="shared" ca="1" si="3"/>
        <v>62698.38</v>
      </c>
      <c r="BU22" s="89">
        <f t="shared" ca="1" si="4"/>
        <v>4068483.38</v>
      </c>
      <c r="BV22" s="89"/>
      <c r="BW22" s="89">
        <f t="shared" ca="1" si="41"/>
        <v>4068483.38</v>
      </c>
    </row>
    <row r="23" spans="1:75">
      <c r="A23" s="35" t="s">
        <v>207</v>
      </c>
      <c r="B23" s="62" t="s">
        <v>208</v>
      </c>
      <c r="C23" s="62" t="s">
        <v>195</v>
      </c>
      <c r="D23" s="62" t="s">
        <v>196</v>
      </c>
      <c r="E23" s="89">
        <v>0</v>
      </c>
      <c r="F23" s="89">
        <f t="shared" ca="1" si="6"/>
        <v>0</v>
      </c>
      <c r="G23" s="89">
        <v>0</v>
      </c>
      <c r="H23" s="89">
        <f t="shared" ca="1" si="6"/>
        <v>0</v>
      </c>
      <c r="I23" s="89">
        <v>0</v>
      </c>
      <c r="J23" s="89">
        <f t="shared" ca="1" si="6"/>
        <v>0</v>
      </c>
      <c r="K23" s="89">
        <v>0</v>
      </c>
      <c r="L23" s="89">
        <f t="shared" ca="1" si="6"/>
        <v>0</v>
      </c>
      <c r="M23" s="89">
        <v>0</v>
      </c>
      <c r="N23" s="89">
        <f t="shared" ca="1" si="6"/>
        <v>0</v>
      </c>
      <c r="O23" s="89">
        <v>0</v>
      </c>
      <c r="P23" s="89">
        <f t="shared" ca="1" si="6"/>
        <v>0</v>
      </c>
      <c r="Q23" s="89">
        <f t="shared" ca="1" si="7"/>
        <v>0</v>
      </c>
      <c r="R23" s="89">
        <v>0</v>
      </c>
      <c r="S23" s="89">
        <f t="shared" ca="1" si="8"/>
        <v>0</v>
      </c>
      <c r="T23" s="89">
        <v>0</v>
      </c>
      <c r="U23" s="89">
        <f t="shared" ca="1" si="9"/>
        <v>0</v>
      </c>
      <c r="V23" s="89">
        <v>0</v>
      </c>
      <c r="W23" s="89">
        <f t="shared" ca="1" si="10"/>
        <v>0</v>
      </c>
      <c r="X23" s="89"/>
      <c r="Y23" s="89">
        <f t="shared" ca="1" si="11"/>
        <v>0</v>
      </c>
      <c r="Z23" s="89">
        <f t="shared" ca="1" si="12"/>
        <v>0</v>
      </c>
      <c r="AA23" s="89">
        <v>0</v>
      </c>
      <c r="AB23" s="89">
        <f t="shared" ca="1" si="13"/>
        <v>0</v>
      </c>
      <c r="AC23" s="89">
        <v>0</v>
      </c>
      <c r="AD23" s="89">
        <f t="shared" ca="1" si="14"/>
        <v>0</v>
      </c>
      <c r="AE23" s="89">
        <v>0</v>
      </c>
      <c r="AF23" s="89">
        <f t="shared" ca="1" si="15"/>
        <v>0</v>
      </c>
      <c r="AG23" s="89">
        <f t="shared" ca="1" si="16"/>
        <v>0</v>
      </c>
      <c r="AH23" s="89">
        <v>0</v>
      </c>
      <c r="AI23" s="89">
        <f t="shared" ca="1" si="17"/>
        <v>0</v>
      </c>
      <c r="AJ23" s="89">
        <v>2</v>
      </c>
      <c r="AK23" s="89">
        <f t="shared" ca="1" si="17"/>
        <v>479882</v>
      </c>
      <c r="AL23" s="89">
        <v>0</v>
      </c>
      <c r="AM23" s="89">
        <f t="shared" ca="1" si="18"/>
        <v>0</v>
      </c>
      <c r="AN23" s="89">
        <v>1</v>
      </c>
      <c r="AO23" s="89">
        <f t="shared" ca="1" si="19"/>
        <v>222802</v>
      </c>
      <c r="AP23" s="89">
        <v>0</v>
      </c>
      <c r="AQ23" s="89">
        <f t="shared" ca="1" si="20"/>
        <v>0</v>
      </c>
      <c r="AR23" s="89">
        <v>0</v>
      </c>
      <c r="AS23" s="89">
        <f t="shared" ca="1" si="21"/>
        <v>0</v>
      </c>
      <c r="AT23" s="89">
        <f t="shared" ca="1" si="40"/>
        <v>702684</v>
      </c>
      <c r="AU23" s="89">
        <v>0</v>
      </c>
      <c r="AV23" s="89">
        <f t="shared" ca="1" si="22"/>
        <v>0</v>
      </c>
      <c r="AW23" s="89">
        <v>0</v>
      </c>
      <c r="AX23" s="89">
        <f t="shared" ca="1" si="23"/>
        <v>0</v>
      </c>
      <c r="AY23" s="89">
        <v>0</v>
      </c>
      <c r="AZ23" s="89">
        <f t="shared" ca="1" si="24"/>
        <v>0</v>
      </c>
      <c r="BA23" s="89"/>
      <c r="BB23" s="89">
        <f t="shared" ca="1" si="25"/>
        <v>0</v>
      </c>
      <c r="BC23" s="89"/>
      <c r="BD23" s="89">
        <f t="shared" ca="1" si="26"/>
        <v>0</v>
      </c>
      <c r="BE23" s="89">
        <v>0</v>
      </c>
      <c r="BF23" s="89">
        <f t="shared" ca="1" si="27"/>
        <v>0</v>
      </c>
      <c r="BG23" s="89">
        <f t="shared" ca="1" si="28"/>
        <v>0</v>
      </c>
      <c r="BH23" s="89"/>
      <c r="BI23" s="89">
        <f t="shared" ca="1" si="29"/>
        <v>702684</v>
      </c>
      <c r="BJ23" s="89">
        <f t="shared" si="30"/>
        <v>3</v>
      </c>
      <c r="BK23" s="89">
        <f t="shared" ca="1" si="31"/>
        <v>4569</v>
      </c>
      <c r="BL23" s="89">
        <f t="shared" si="32"/>
        <v>3</v>
      </c>
      <c r="BM23" s="89">
        <f t="shared" ca="1" si="33"/>
        <v>222</v>
      </c>
      <c r="BN23" s="89">
        <f t="shared" si="34"/>
        <v>2</v>
      </c>
      <c r="BO23" s="89">
        <f t="shared" ca="1" si="35"/>
        <v>4294.2</v>
      </c>
      <c r="BP23" s="89">
        <f t="shared" si="36"/>
        <v>1</v>
      </c>
      <c r="BQ23" s="89">
        <f t="shared" ca="1" si="37"/>
        <v>2967.18</v>
      </c>
      <c r="BR23" s="89">
        <f t="shared" si="38"/>
        <v>0</v>
      </c>
      <c r="BS23" s="89">
        <f t="shared" ca="1" si="39"/>
        <v>0</v>
      </c>
      <c r="BT23" s="89">
        <f t="shared" ca="1" si="3"/>
        <v>7261.3799999999992</v>
      </c>
      <c r="BU23" s="89">
        <f t="shared" ca="1" si="4"/>
        <v>714736.38</v>
      </c>
      <c r="BV23" s="89"/>
      <c r="BW23" s="89">
        <f t="shared" ca="1" si="41"/>
        <v>714736.38</v>
      </c>
    </row>
    <row r="24" spans="1:75">
      <c r="A24" s="35" t="s">
        <v>209</v>
      </c>
      <c r="B24" s="62" t="s">
        <v>210</v>
      </c>
      <c r="C24" s="62" t="s">
        <v>195</v>
      </c>
      <c r="D24" s="62" t="s">
        <v>196</v>
      </c>
      <c r="E24" s="89">
        <v>0</v>
      </c>
      <c r="F24" s="89">
        <f t="shared" ca="1" si="6"/>
        <v>0</v>
      </c>
      <c r="G24" s="89">
        <v>0</v>
      </c>
      <c r="H24" s="89">
        <f t="shared" ca="1" si="6"/>
        <v>0</v>
      </c>
      <c r="I24" s="89">
        <v>0</v>
      </c>
      <c r="J24" s="89">
        <f t="shared" ca="1" si="6"/>
        <v>0</v>
      </c>
      <c r="K24" s="89">
        <v>0</v>
      </c>
      <c r="L24" s="89">
        <f t="shared" ca="1" si="6"/>
        <v>0</v>
      </c>
      <c r="M24" s="89">
        <v>0</v>
      </c>
      <c r="N24" s="89">
        <f t="shared" ca="1" si="6"/>
        <v>0</v>
      </c>
      <c r="O24" s="89">
        <v>0</v>
      </c>
      <c r="P24" s="89">
        <f t="shared" ca="1" si="6"/>
        <v>0</v>
      </c>
      <c r="Q24" s="89">
        <f t="shared" ca="1" si="7"/>
        <v>0</v>
      </c>
      <c r="R24" s="89">
        <v>0</v>
      </c>
      <c r="S24" s="89">
        <f t="shared" ca="1" si="8"/>
        <v>0</v>
      </c>
      <c r="T24" s="89">
        <v>0</v>
      </c>
      <c r="U24" s="89">
        <f t="shared" ca="1" si="9"/>
        <v>0</v>
      </c>
      <c r="V24" s="89">
        <v>0</v>
      </c>
      <c r="W24" s="89">
        <f t="shared" ca="1" si="10"/>
        <v>0</v>
      </c>
      <c r="X24" s="89"/>
      <c r="Y24" s="89">
        <f t="shared" ca="1" si="11"/>
        <v>0</v>
      </c>
      <c r="Z24" s="89">
        <f t="shared" ca="1" si="12"/>
        <v>0</v>
      </c>
      <c r="AA24" s="89">
        <v>0</v>
      </c>
      <c r="AB24" s="89">
        <f t="shared" ca="1" si="13"/>
        <v>0</v>
      </c>
      <c r="AC24" s="89">
        <v>0</v>
      </c>
      <c r="AD24" s="89">
        <f t="shared" ca="1" si="14"/>
        <v>0</v>
      </c>
      <c r="AE24" s="89">
        <v>0</v>
      </c>
      <c r="AF24" s="89">
        <f t="shared" ca="1" si="15"/>
        <v>0</v>
      </c>
      <c r="AG24" s="89">
        <f t="shared" ca="1" si="16"/>
        <v>0</v>
      </c>
      <c r="AH24" s="89">
        <v>0</v>
      </c>
      <c r="AI24" s="89">
        <f t="shared" ca="1" si="17"/>
        <v>0</v>
      </c>
      <c r="AJ24" s="89">
        <v>8</v>
      </c>
      <c r="AK24" s="89">
        <f t="shared" ca="1" si="17"/>
        <v>1919528</v>
      </c>
      <c r="AL24" s="89">
        <v>0</v>
      </c>
      <c r="AM24" s="89">
        <f t="shared" ca="1" si="18"/>
        <v>0</v>
      </c>
      <c r="AN24" s="89">
        <v>6</v>
      </c>
      <c r="AO24" s="89">
        <f t="shared" ca="1" si="19"/>
        <v>1336812</v>
      </c>
      <c r="AP24" s="89">
        <v>0</v>
      </c>
      <c r="AQ24" s="89">
        <f t="shared" ca="1" si="20"/>
        <v>0</v>
      </c>
      <c r="AR24" s="89">
        <v>0</v>
      </c>
      <c r="AS24" s="89">
        <f t="shared" ca="1" si="21"/>
        <v>0</v>
      </c>
      <c r="AT24" s="89">
        <f t="shared" ca="1" si="40"/>
        <v>3256340</v>
      </c>
      <c r="AU24" s="89">
        <v>0</v>
      </c>
      <c r="AV24" s="89">
        <f t="shared" ca="1" si="22"/>
        <v>0</v>
      </c>
      <c r="AW24" s="89">
        <v>0</v>
      </c>
      <c r="AX24" s="89">
        <f t="shared" ca="1" si="23"/>
        <v>0</v>
      </c>
      <c r="AY24" s="89">
        <v>0</v>
      </c>
      <c r="AZ24" s="89">
        <f t="shared" ca="1" si="24"/>
        <v>0</v>
      </c>
      <c r="BA24" s="89"/>
      <c r="BB24" s="89">
        <f t="shared" ca="1" si="25"/>
        <v>0</v>
      </c>
      <c r="BC24" s="89"/>
      <c r="BD24" s="89">
        <f t="shared" ca="1" si="26"/>
        <v>0</v>
      </c>
      <c r="BE24" s="89">
        <v>0</v>
      </c>
      <c r="BF24" s="89">
        <f t="shared" ca="1" si="27"/>
        <v>0</v>
      </c>
      <c r="BG24" s="89">
        <f t="shared" ca="1" si="28"/>
        <v>0</v>
      </c>
      <c r="BH24" s="89"/>
      <c r="BI24" s="89">
        <f t="shared" ca="1" si="29"/>
        <v>3256340</v>
      </c>
      <c r="BJ24" s="89">
        <f t="shared" si="30"/>
        <v>14</v>
      </c>
      <c r="BK24" s="89">
        <f t="shared" ca="1" si="31"/>
        <v>21322</v>
      </c>
      <c r="BL24" s="89">
        <f t="shared" si="32"/>
        <v>14</v>
      </c>
      <c r="BM24" s="89">
        <f t="shared" ca="1" si="33"/>
        <v>1036</v>
      </c>
      <c r="BN24" s="89">
        <f t="shared" si="34"/>
        <v>8</v>
      </c>
      <c r="BO24" s="89">
        <f t="shared" ca="1" si="35"/>
        <v>17176.8</v>
      </c>
      <c r="BP24" s="89">
        <f t="shared" si="36"/>
        <v>6</v>
      </c>
      <c r="BQ24" s="89">
        <f t="shared" ca="1" si="37"/>
        <v>17803.079999999998</v>
      </c>
      <c r="BR24" s="89">
        <f t="shared" si="38"/>
        <v>0</v>
      </c>
      <c r="BS24" s="89">
        <f t="shared" ca="1" si="39"/>
        <v>0</v>
      </c>
      <c r="BT24" s="89">
        <f t="shared" ca="1" si="3"/>
        <v>34979.879999999997</v>
      </c>
      <c r="BU24" s="89">
        <f t="shared" ca="1" si="4"/>
        <v>3313677.88</v>
      </c>
      <c r="BV24" s="89"/>
      <c r="BW24" s="89">
        <f t="shared" ca="1" si="41"/>
        <v>3313677.88</v>
      </c>
    </row>
    <row r="25" spans="1:75">
      <c r="A25" s="35" t="s">
        <v>211</v>
      </c>
      <c r="B25" s="62" t="s">
        <v>212</v>
      </c>
      <c r="C25" s="62" t="s">
        <v>195</v>
      </c>
      <c r="D25" s="62" t="s">
        <v>213</v>
      </c>
      <c r="E25" s="89">
        <v>0</v>
      </c>
      <c r="F25" s="89">
        <f ca="1">OFFSET(F25,0,-1) * OFFSET(F25,11 - ROW(F25),0)</f>
        <v>0</v>
      </c>
      <c r="G25" s="89">
        <v>0</v>
      </c>
      <c r="H25" s="89">
        <f ca="1">OFFSET(H25,0,-1) * OFFSET(H25,11 - ROW(H25),0)</f>
        <v>0</v>
      </c>
      <c r="I25" s="89">
        <v>0</v>
      </c>
      <c r="J25" s="89">
        <f ca="1">OFFSET(J25,0,-1) * OFFSET(J25,11 - ROW(J25),0)</f>
        <v>0</v>
      </c>
      <c r="K25" s="89">
        <v>0</v>
      </c>
      <c r="L25" s="89">
        <f ca="1">OFFSET(L25,0,-1) * OFFSET(L25,11 - ROW(L25),0)</f>
        <v>0</v>
      </c>
      <c r="M25" s="89">
        <v>0</v>
      </c>
      <c r="N25" s="89">
        <f ca="1">OFFSET(N25,0,-1) * OFFSET(N25,11 - ROW(N25),0)</f>
        <v>0</v>
      </c>
      <c r="O25" s="89">
        <v>0</v>
      </c>
      <c r="P25" s="89">
        <f ca="1">OFFSET(P25,0,-1) * OFFSET(P25,11 - ROW(P25),0)</f>
        <v>0</v>
      </c>
      <c r="Q25" s="89">
        <f t="shared" ca="1" si="7"/>
        <v>0</v>
      </c>
      <c r="R25" s="89">
        <v>0</v>
      </c>
      <c r="S25" s="89">
        <f ca="1">OFFSET(S25,0,-1) * OFFSET(S25,11 - ROW(S25),0)</f>
        <v>0</v>
      </c>
      <c r="T25" s="89">
        <v>0</v>
      </c>
      <c r="U25" s="89">
        <f ca="1">OFFSET(U25,0,-1) * OFFSET(U25,11 - ROW(U25),0)</f>
        <v>0</v>
      </c>
      <c r="V25" s="89">
        <v>0</v>
      </c>
      <c r="W25" s="89">
        <f ca="1">OFFSET(W25,0,-1) * OFFSET(W25,11 - ROW(W25),0)</f>
        <v>0</v>
      </c>
      <c r="X25" s="89"/>
      <c r="Y25" s="89">
        <f ca="1">OFFSET(Y25,0,-1) * OFFSET(Y25,11 - ROW(Y25),0)</f>
        <v>0</v>
      </c>
      <c r="Z25" s="89">
        <f t="shared" ca="1" si="12"/>
        <v>0</v>
      </c>
      <c r="AA25" s="89">
        <v>0</v>
      </c>
      <c r="AB25" s="89">
        <f ca="1">OFFSET(AB25,0,-1) * OFFSET(AB25,11 - ROW(AB25),0)</f>
        <v>0</v>
      </c>
      <c r="AC25" s="89">
        <v>0</v>
      </c>
      <c r="AD25" s="89">
        <f ca="1">OFFSET(AD25,0,-1) * OFFSET(AD25,11 - ROW(AD25),0)</f>
        <v>0</v>
      </c>
      <c r="AE25" s="89">
        <v>0</v>
      </c>
      <c r="AF25" s="89">
        <f ca="1">OFFSET(AF25,0,-1) * OFFSET(AF25,11 - ROW(AF25),0)</f>
        <v>0</v>
      </c>
      <c r="AG25" s="89">
        <f t="shared" ca="1" si="16"/>
        <v>0</v>
      </c>
      <c r="AH25" s="89">
        <v>0</v>
      </c>
      <c r="AI25" s="89">
        <f ca="1">OFFSET(AI25,0,-1) * OFFSET(AI25,11 - ROW(AI25),0)</f>
        <v>0</v>
      </c>
      <c r="AJ25" s="89">
        <v>0</v>
      </c>
      <c r="AK25" s="89">
        <f ca="1">OFFSET(AK25,0,-1) * OFFSET(AK25,11 - ROW(AK25),0)</f>
        <v>0</v>
      </c>
      <c r="AL25" s="89">
        <v>0</v>
      </c>
      <c r="AM25" s="89">
        <f ca="1">OFFSET(AM25,0,-1) * OFFSET(AM25,11 - ROW(AM25),0)</f>
        <v>0</v>
      </c>
      <c r="AN25" s="89">
        <v>1</v>
      </c>
      <c r="AO25" s="89">
        <f ca="1">OFFSET(AO25,0,-1) * OFFSET(AO25,11 - ROW(AO25),0)</f>
        <v>288332</v>
      </c>
      <c r="AP25" s="89">
        <v>0</v>
      </c>
      <c r="AQ25" s="89">
        <f ca="1">OFFSET(AQ25,0,-1) * OFFSET(AQ25,11 - ROW(AQ25),0)</f>
        <v>0</v>
      </c>
      <c r="AR25" s="89">
        <v>0</v>
      </c>
      <c r="AS25" s="89">
        <f ca="1">OFFSET(AS25,0,-1) * OFFSET(AS25,11 - ROW(AS25),0)</f>
        <v>0</v>
      </c>
      <c r="AT25" s="89">
        <f t="shared" ca="1" si="40"/>
        <v>288332</v>
      </c>
      <c r="AU25" s="89">
        <v>0</v>
      </c>
      <c r="AV25" s="89">
        <f ca="1">OFFSET(AV25,0,-1) * OFFSET(AV25,11 - ROW(AV25),0)</f>
        <v>0</v>
      </c>
      <c r="AW25" s="89">
        <v>0</v>
      </c>
      <c r="AX25" s="89">
        <f ca="1">OFFSET(AX25,0,-1) * OFFSET(AX25,11 - ROW(AX25),0)</f>
        <v>0</v>
      </c>
      <c r="AY25" s="89">
        <v>0</v>
      </c>
      <c r="AZ25" s="89">
        <f ca="1">OFFSET(AZ25,0,-1) * OFFSET(AZ25,11 - ROW(AZ25),0)</f>
        <v>0</v>
      </c>
      <c r="BA25" s="89"/>
      <c r="BB25" s="89">
        <f ca="1">OFFSET(BB25,0,-1) * OFFSET(BB25,11 - ROW(BB25),0)</f>
        <v>0</v>
      </c>
      <c r="BC25" s="89"/>
      <c r="BD25" s="89">
        <f ca="1">OFFSET(BD25,0,-1) * OFFSET(BD25,11 - ROW(BD25),0)</f>
        <v>0</v>
      </c>
      <c r="BE25" s="89">
        <v>0</v>
      </c>
      <c r="BF25" s="89">
        <f ca="1">OFFSET(BF25,0,-1) * OFFSET(BF25,11 - ROW(BF25),0)</f>
        <v>0</v>
      </c>
      <c r="BG25" s="89">
        <f t="shared" ca="1" si="28"/>
        <v>0</v>
      </c>
      <c r="BH25" s="89"/>
      <c r="BI25" s="89">
        <f t="shared" ca="1" si="29"/>
        <v>288332</v>
      </c>
      <c r="BJ25" s="89">
        <f t="shared" si="30"/>
        <v>1</v>
      </c>
      <c r="BK25" s="89">
        <f t="shared" ca="1" si="31"/>
        <v>1523</v>
      </c>
      <c r="BL25" s="89">
        <f t="shared" si="32"/>
        <v>1</v>
      </c>
      <c r="BM25" s="89">
        <f t="shared" ca="1" si="33"/>
        <v>74</v>
      </c>
      <c r="BN25" s="89">
        <f t="shared" si="34"/>
        <v>0</v>
      </c>
      <c r="BO25" s="89">
        <f t="shared" ca="1" si="35"/>
        <v>0</v>
      </c>
      <c r="BP25" s="89">
        <f t="shared" si="36"/>
        <v>1</v>
      </c>
      <c r="BQ25" s="89">
        <f t="shared" ca="1" si="37"/>
        <v>2967.18</v>
      </c>
      <c r="BR25" s="89">
        <f t="shared" si="38"/>
        <v>0</v>
      </c>
      <c r="BS25" s="89">
        <f t="shared" ca="1" si="39"/>
        <v>0</v>
      </c>
      <c r="BT25" s="89">
        <f t="shared" ca="1" si="3"/>
        <v>2967.18</v>
      </c>
      <c r="BU25" s="89">
        <f t="shared" ca="1" si="4"/>
        <v>292896.18</v>
      </c>
      <c r="BV25" s="89"/>
      <c r="BW25" s="89">
        <f t="shared" ca="1" si="41"/>
        <v>292896.18</v>
      </c>
    </row>
    <row r="26" spans="1:75">
      <c r="A26" s="35" t="s">
        <v>214</v>
      </c>
      <c r="B26" s="62" t="s">
        <v>215</v>
      </c>
      <c r="C26" s="62" t="s">
        <v>195</v>
      </c>
      <c r="D26" s="62" t="s">
        <v>213</v>
      </c>
      <c r="E26" s="89">
        <v>0</v>
      </c>
      <c r="F26" s="89">
        <f ca="1">OFFSET(F26,0,-1) * OFFSET(F26,11 - ROW(F26),0)</f>
        <v>0</v>
      </c>
      <c r="G26" s="89">
        <v>1</v>
      </c>
      <c r="H26" s="89">
        <f ca="1">OFFSET(H26,0,-1) * OFFSET(H26,11 - ROW(H26),0)</f>
        <v>156174</v>
      </c>
      <c r="I26" s="89">
        <v>0</v>
      </c>
      <c r="J26" s="89">
        <f ca="1">OFFSET(J26,0,-1) * OFFSET(J26,11 - ROW(J26),0)</f>
        <v>0</v>
      </c>
      <c r="K26" s="89">
        <v>3</v>
      </c>
      <c r="L26" s="89">
        <f ca="1">OFFSET(L26,0,-1) * OFFSET(L26,11 - ROW(L26),0)</f>
        <v>591087</v>
      </c>
      <c r="M26" s="89">
        <v>0</v>
      </c>
      <c r="N26" s="89">
        <f ca="1">OFFSET(N26,0,-1) * OFFSET(N26,11 - ROW(N26),0)</f>
        <v>0</v>
      </c>
      <c r="O26" s="89">
        <v>2</v>
      </c>
      <c r="P26" s="89">
        <f ca="1">OFFSET(P26,0,-1) * OFFSET(P26,11 - ROW(P26),0)</f>
        <v>421840</v>
      </c>
      <c r="Q26" s="89">
        <f t="shared" ca="1" si="7"/>
        <v>1169101</v>
      </c>
      <c r="R26" s="89">
        <v>0</v>
      </c>
      <c r="S26" s="89">
        <f ca="1">OFFSET(S26,0,-1) * OFFSET(S26,11 - ROW(S26),0)</f>
        <v>0</v>
      </c>
      <c r="T26" s="89">
        <v>0</v>
      </c>
      <c r="U26" s="89">
        <f ca="1">OFFSET(U26,0,-1) * OFFSET(U26,11 - ROW(U26),0)</f>
        <v>0</v>
      </c>
      <c r="V26" s="89">
        <v>0</v>
      </c>
      <c r="W26" s="89">
        <f ca="1">OFFSET(W26,0,-1) * OFFSET(W26,11 - ROW(W26),0)</f>
        <v>0</v>
      </c>
      <c r="X26" s="89"/>
      <c r="Y26" s="89">
        <f ca="1">OFFSET(Y26,0,-1) * OFFSET(Y26,11 - ROW(Y26),0)</f>
        <v>0</v>
      </c>
      <c r="Z26" s="89">
        <f t="shared" ca="1" si="12"/>
        <v>0</v>
      </c>
      <c r="AA26" s="89">
        <v>0</v>
      </c>
      <c r="AB26" s="89">
        <f ca="1">OFFSET(AB26,0,-1) * OFFSET(AB26,11 - ROW(AB26),0)</f>
        <v>0</v>
      </c>
      <c r="AC26" s="89">
        <v>0</v>
      </c>
      <c r="AD26" s="89">
        <f ca="1">OFFSET(AD26,0,-1) * OFFSET(AD26,11 - ROW(AD26),0)</f>
        <v>0</v>
      </c>
      <c r="AE26" s="89">
        <v>0</v>
      </c>
      <c r="AF26" s="89">
        <f ca="1">OFFSET(AF26,0,-1) * OFFSET(AF26,11 - ROW(AF26),0)</f>
        <v>0</v>
      </c>
      <c r="AG26" s="89">
        <f t="shared" ca="1" si="16"/>
        <v>0</v>
      </c>
      <c r="AH26" s="89">
        <v>0</v>
      </c>
      <c r="AI26" s="89">
        <f ca="1">OFFSET(AI26,0,-1) * OFFSET(AI26,11 - ROW(AI26),0)</f>
        <v>0</v>
      </c>
      <c r="AJ26" s="89">
        <v>1</v>
      </c>
      <c r="AK26" s="89">
        <f ca="1">OFFSET(AK26,0,-1) * OFFSET(AK26,11 - ROW(AK26),0)</f>
        <v>310512</v>
      </c>
      <c r="AL26" s="89">
        <v>0</v>
      </c>
      <c r="AM26" s="89">
        <f ca="1">OFFSET(AM26,0,-1) * OFFSET(AM26,11 - ROW(AM26),0)</f>
        <v>0</v>
      </c>
      <c r="AN26" s="89">
        <v>2</v>
      </c>
      <c r="AO26" s="89">
        <f ca="1">OFFSET(AO26,0,-1) * OFFSET(AO26,11 - ROW(AO26),0)</f>
        <v>576664</v>
      </c>
      <c r="AP26" s="89">
        <v>0</v>
      </c>
      <c r="AQ26" s="89">
        <f ca="1">OFFSET(AQ26,0,-1) * OFFSET(AQ26,11 - ROW(AQ26),0)</f>
        <v>0</v>
      </c>
      <c r="AR26" s="89">
        <v>0</v>
      </c>
      <c r="AS26" s="89">
        <f ca="1">OFFSET(AS26,0,-1) * OFFSET(AS26,11 - ROW(AS26),0)</f>
        <v>0</v>
      </c>
      <c r="AT26" s="89">
        <f t="shared" ca="1" si="40"/>
        <v>887176</v>
      </c>
      <c r="AU26" s="89">
        <v>0</v>
      </c>
      <c r="AV26" s="89">
        <f ca="1">OFFSET(AV26,0,-1) * OFFSET(AV26,11 - ROW(AV26),0)</f>
        <v>0</v>
      </c>
      <c r="AW26" s="89">
        <v>0</v>
      </c>
      <c r="AX26" s="89">
        <f ca="1">OFFSET(AX26,0,-1) * OFFSET(AX26,11 - ROW(AX26),0)</f>
        <v>0</v>
      </c>
      <c r="AY26" s="89">
        <v>0</v>
      </c>
      <c r="AZ26" s="89">
        <f ca="1">OFFSET(AZ26,0,-1) * OFFSET(AZ26,11 - ROW(AZ26),0)</f>
        <v>0</v>
      </c>
      <c r="BA26" s="89"/>
      <c r="BB26" s="89">
        <f ca="1">OFFSET(BB26,0,-1) * OFFSET(BB26,11 - ROW(BB26),0)</f>
        <v>0</v>
      </c>
      <c r="BC26" s="89"/>
      <c r="BD26" s="89">
        <f ca="1">OFFSET(BD26,0,-1) * OFFSET(BD26,11 - ROW(BD26),0)</f>
        <v>0</v>
      </c>
      <c r="BE26" s="89">
        <v>0</v>
      </c>
      <c r="BF26" s="89">
        <f ca="1">OFFSET(BF26,0,-1) * OFFSET(BF26,11 - ROW(BF26),0)</f>
        <v>0</v>
      </c>
      <c r="BG26" s="89">
        <f t="shared" ca="1" si="28"/>
        <v>0</v>
      </c>
      <c r="BH26" s="89"/>
      <c r="BI26" s="89">
        <f t="shared" ca="1" si="29"/>
        <v>2056277</v>
      </c>
      <c r="BJ26" s="89">
        <f t="shared" si="30"/>
        <v>9</v>
      </c>
      <c r="BK26" s="89">
        <f t="shared" ca="1" si="31"/>
        <v>13707</v>
      </c>
      <c r="BL26" s="89">
        <f t="shared" si="32"/>
        <v>9</v>
      </c>
      <c r="BM26" s="89">
        <f t="shared" ca="1" si="33"/>
        <v>666</v>
      </c>
      <c r="BN26" s="89">
        <f t="shared" si="34"/>
        <v>2</v>
      </c>
      <c r="BO26" s="89">
        <f t="shared" ca="1" si="35"/>
        <v>4294.2</v>
      </c>
      <c r="BP26" s="89">
        <f t="shared" si="36"/>
        <v>5</v>
      </c>
      <c r="BQ26" s="89">
        <f t="shared" ca="1" si="37"/>
        <v>14835.9</v>
      </c>
      <c r="BR26" s="89">
        <f t="shared" si="38"/>
        <v>2</v>
      </c>
      <c r="BS26" s="89">
        <f t="shared" ca="1" si="39"/>
        <v>6919.68</v>
      </c>
      <c r="BT26" s="89">
        <f t="shared" ca="1" si="3"/>
        <v>26049.78</v>
      </c>
      <c r="BU26" s="89">
        <f t="shared" ca="1" si="4"/>
        <v>2096699.78</v>
      </c>
      <c r="BV26" s="89"/>
      <c r="BW26" s="89">
        <f t="shared" ca="1" si="41"/>
        <v>2096699.78</v>
      </c>
    </row>
    <row r="27" spans="1:75">
      <c r="A27" s="35" t="s">
        <v>216</v>
      </c>
      <c r="B27" s="62" t="s">
        <v>217</v>
      </c>
      <c r="C27" s="62" t="s">
        <v>195</v>
      </c>
      <c r="D27" s="62" t="s">
        <v>196</v>
      </c>
      <c r="E27" s="89">
        <v>8</v>
      </c>
      <c r="F27" s="89">
        <f ca="1">OFFSET(F27,0,-1) * OFFSET(F27,10 - ROW(F27),0)</f>
        <v>909272</v>
      </c>
      <c r="G27" s="89">
        <v>0</v>
      </c>
      <c r="H27" s="89">
        <f ca="1">OFFSET(H27,0,-1) * OFFSET(H27,10 - ROW(H27),0)</f>
        <v>0</v>
      </c>
      <c r="I27" s="89">
        <v>14</v>
      </c>
      <c r="J27" s="89">
        <f ca="1">OFFSET(J27,0,-1) * OFFSET(J27,10 - ROW(J27),0)</f>
        <v>1997842</v>
      </c>
      <c r="K27" s="89">
        <v>0</v>
      </c>
      <c r="L27" s="89">
        <f ca="1">OFFSET(L27,0,-1) * OFFSET(L27,10 - ROW(L27),0)</f>
        <v>0</v>
      </c>
      <c r="M27" s="89">
        <v>0</v>
      </c>
      <c r="N27" s="89">
        <f ca="1">OFFSET(N27,0,-1) * OFFSET(N27,10 - ROW(N27),0)</f>
        <v>0</v>
      </c>
      <c r="O27" s="89">
        <v>0</v>
      </c>
      <c r="P27" s="89">
        <f ca="1">OFFSET(P27,0,-1) * OFFSET(P27,10 - ROW(P27),0)</f>
        <v>0</v>
      </c>
      <c r="Q27" s="89">
        <f t="shared" ca="1" si="7"/>
        <v>2907114</v>
      </c>
      <c r="R27" s="89">
        <v>0</v>
      </c>
      <c r="S27" s="89">
        <f ca="1">OFFSET(S27,0,-1) * OFFSET(S27,10 - ROW(S27),0)</f>
        <v>0</v>
      </c>
      <c r="T27" s="89">
        <v>0</v>
      </c>
      <c r="U27" s="89">
        <f ca="1">OFFSET(U27,0,-1) * OFFSET(U27,10 - ROW(U27),0)</f>
        <v>0</v>
      </c>
      <c r="V27" s="89">
        <v>0</v>
      </c>
      <c r="W27" s="89">
        <f ca="1">OFFSET(W27,0,-1) * OFFSET(W27,10 - ROW(W27),0)</f>
        <v>0</v>
      </c>
      <c r="X27" s="89"/>
      <c r="Y27" s="89">
        <f ca="1">OFFSET(Y27,0,-1) * OFFSET(Y27,10 - ROW(Y27),0)</f>
        <v>0</v>
      </c>
      <c r="Z27" s="89">
        <f t="shared" ca="1" si="12"/>
        <v>0</v>
      </c>
      <c r="AA27" s="89">
        <v>0</v>
      </c>
      <c r="AB27" s="89">
        <f ca="1">OFFSET(AB27,0,-1) * OFFSET(AB27,10 - ROW(AB27),0)</f>
        <v>0</v>
      </c>
      <c r="AC27" s="89">
        <v>0</v>
      </c>
      <c r="AD27" s="89">
        <f ca="1">OFFSET(AD27,0,-1) * OFFSET(AD27,10 - ROW(AD27),0)</f>
        <v>0</v>
      </c>
      <c r="AE27" s="89">
        <v>0</v>
      </c>
      <c r="AF27" s="89">
        <f ca="1">OFFSET(AF27,0,-1) * OFFSET(AF27,10 - ROW(AF27),0)</f>
        <v>0</v>
      </c>
      <c r="AG27" s="89">
        <f t="shared" ca="1" si="16"/>
        <v>0</v>
      </c>
      <c r="AH27" s="89">
        <v>0</v>
      </c>
      <c r="AI27" s="89">
        <f ca="1">OFFSET(AI27,0,-1) * OFFSET(AI27,10 - ROW(AI27),0)</f>
        <v>0</v>
      </c>
      <c r="AJ27" s="89">
        <v>1</v>
      </c>
      <c r="AK27" s="89">
        <f ca="1">OFFSET(AK27,0,-1) * OFFSET(AK27,10 - ROW(AK27),0)</f>
        <v>239941</v>
      </c>
      <c r="AL27" s="89">
        <v>1</v>
      </c>
      <c r="AM27" s="89">
        <f ca="1">OFFSET(AM27,0,-1) * OFFSET(AM27,10 - ROW(AM27),0)</f>
        <v>178242</v>
      </c>
      <c r="AN27" s="89">
        <v>0</v>
      </c>
      <c r="AO27" s="89">
        <f ca="1">OFFSET(AO27,0,-1) * OFFSET(AO27,10 - ROW(AO27),0)</f>
        <v>0</v>
      </c>
      <c r="AP27" s="89">
        <v>0</v>
      </c>
      <c r="AQ27" s="89">
        <f ca="1">OFFSET(AQ27,0,-1) * OFFSET(AQ27,10 - ROW(AQ27),0)</f>
        <v>0</v>
      </c>
      <c r="AR27" s="89">
        <v>0</v>
      </c>
      <c r="AS27" s="89">
        <f ca="1">OFFSET(AS27,0,-1) * OFFSET(AS27,10 - ROW(AS27),0)</f>
        <v>0</v>
      </c>
      <c r="AT27" s="89">
        <f t="shared" ca="1" si="40"/>
        <v>418183</v>
      </c>
      <c r="AU27" s="89">
        <v>0</v>
      </c>
      <c r="AV27" s="89">
        <f ca="1">OFFSET(AV27,0,-1) * OFFSET(AV27,10 - ROW(AV27),0)</f>
        <v>0</v>
      </c>
      <c r="AW27" s="89">
        <v>0</v>
      </c>
      <c r="AX27" s="89">
        <f ca="1">OFFSET(AX27,0,-1) * OFFSET(AX27,10 - ROW(AX27),0)</f>
        <v>0</v>
      </c>
      <c r="AY27" s="89">
        <v>0</v>
      </c>
      <c r="AZ27" s="89">
        <f ca="1">OFFSET(AZ27,0,-1) * OFFSET(AZ27,10 - ROW(AZ27),0)</f>
        <v>0</v>
      </c>
      <c r="BA27" s="89"/>
      <c r="BB27" s="89">
        <f ca="1">OFFSET(BB27,0,-1) * OFFSET(BB27,10 - ROW(BB27),0)</f>
        <v>0</v>
      </c>
      <c r="BC27" s="89"/>
      <c r="BD27" s="89">
        <f ca="1">OFFSET(BD27,0,-1) * OFFSET(BD27,10 - ROW(BD27),0)</f>
        <v>0</v>
      </c>
      <c r="BE27" s="89">
        <v>0</v>
      </c>
      <c r="BF27" s="89">
        <f ca="1">OFFSET(BF27,0,-1) * OFFSET(BF27,10 - ROW(BF27),0)</f>
        <v>0</v>
      </c>
      <c r="BG27" s="89">
        <f t="shared" ca="1" si="28"/>
        <v>0</v>
      </c>
      <c r="BH27" s="89"/>
      <c r="BI27" s="89">
        <f t="shared" ca="1" si="29"/>
        <v>3325297</v>
      </c>
      <c r="BJ27" s="89">
        <f t="shared" si="30"/>
        <v>24</v>
      </c>
      <c r="BK27" s="89">
        <f t="shared" ca="1" si="31"/>
        <v>36552</v>
      </c>
      <c r="BL27" s="89">
        <f t="shared" si="32"/>
        <v>24</v>
      </c>
      <c r="BM27" s="89">
        <f t="shared" ca="1" si="33"/>
        <v>1776</v>
      </c>
      <c r="BN27" s="89">
        <f t="shared" si="34"/>
        <v>9</v>
      </c>
      <c r="BO27" s="89">
        <f t="shared" ca="1" si="35"/>
        <v>19323.899999999998</v>
      </c>
      <c r="BP27" s="89">
        <f t="shared" si="36"/>
        <v>15</v>
      </c>
      <c r="BQ27" s="89">
        <f t="shared" ca="1" si="37"/>
        <v>44507.7</v>
      </c>
      <c r="BR27" s="89">
        <f t="shared" si="38"/>
        <v>0</v>
      </c>
      <c r="BS27" s="89">
        <f t="shared" ca="1" si="39"/>
        <v>0</v>
      </c>
      <c r="BT27" s="89">
        <f t="shared" ca="1" si="3"/>
        <v>63831.599999999991</v>
      </c>
      <c r="BU27" s="89">
        <f t="shared" ca="1" si="4"/>
        <v>3427456.6</v>
      </c>
      <c r="BV27" s="89"/>
      <c r="BW27" s="89">
        <f t="shared" ca="1" si="41"/>
        <v>3427456.6</v>
      </c>
    </row>
    <row r="28" spans="1:75">
      <c r="A28" s="35" t="s">
        <v>218</v>
      </c>
      <c r="B28" s="62" t="s">
        <v>219</v>
      </c>
      <c r="C28" s="62" t="s">
        <v>195</v>
      </c>
      <c r="D28" s="62" t="s">
        <v>196</v>
      </c>
      <c r="E28" s="89">
        <v>4</v>
      </c>
      <c r="F28" s="89">
        <f ca="1">OFFSET(F28,0,-1) * OFFSET(F28,10 - ROW(F28),0)</f>
        <v>454636</v>
      </c>
      <c r="G28" s="89">
        <v>1</v>
      </c>
      <c r="H28" s="89">
        <f ca="1">OFFSET(H28,0,-1) * OFFSET(H28,10 - ROW(H28),0)</f>
        <v>120680</v>
      </c>
      <c r="I28" s="89">
        <v>12</v>
      </c>
      <c r="J28" s="89">
        <f ca="1">OFFSET(J28,0,-1) * OFFSET(J28,10 - ROW(J28),0)</f>
        <v>1712436</v>
      </c>
      <c r="K28" s="89">
        <v>1</v>
      </c>
      <c r="L28" s="89">
        <f ca="1">OFFSET(L28,0,-1) * OFFSET(L28,10 - ROW(L28),0)</f>
        <v>152250</v>
      </c>
      <c r="M28" s="89">
        <v>1</v>
      </c>
      <c r="N28" s="89">
        <f ca="1">OFFSET(N28,0,-1) * OFFSET(N28,10 - ROW(N28),0)</f>
        <v>152578</v>
      </c>
      <c r="O28" s="89">
        <v>1</v>
      </c>
      <c r="P28" s="89">
        <f ca="1">OFFSET(P28,0,-1) * OFFSET(P28,10 - ROW(P28),0)</f>
        <v>162983</v>
      </c>
      <c r="Q28" s="89">
        <f t="shared" ca="1" si="7"/>
        <v>2755563</v>
      </c>
      <c r="R28" s="89">
        <v>0</v>
      </c>
      <c r="S28" s="89">
        <f ca="1">OFFSET(S28,0,-1) * OFFSET(S28,10 - ROW(S28),0)</f>
        <v>0</v>
      </c>
      <c r="T28" s="89">
        <v>0</v>
      </c>
      <c r="U28" s="89">
        <f ca="1">OFFSET(U28,0,-1) * OFFSET(U28,10 - ROW(U28),0)</f>
        <v>0</v>
      </c>
      <c r="V28" s="89">
        <v>0</v>
      </c>
      <c r="W28" s="89">
        <f ca="1">OFFSET(W28,0,-1) * OFFSET(W28,10 - ROW(W28),0)</f>
        <v>0</v>
      </c>
      <c r="X28" s="89"/>
      <c r="Y28" s="89">
        <f ca="1">OFFSET(Y28,0,-1) * OFFSET(Y28,10 - ROW(Y28),0)</f>
        <v>0</v>
      </c>
      <c r="Z28" s="89">
        <f t="shared" ca="1" si="12"/>
        <v>0</v>
      </c>
      <c r="AA28" s="89">
        <v>2</v>
      </c>
      <c r="AB28" s="89">
        <f ca="1">OFFSET(AB28,0,-1) * OFFSET(AB28,10 - ROW(AB28),0)</f>
        <v>567972</v>
      </c>
      <c r="AC28" s="89">
        <v>0</v>
      </c>
      <c r="AD28" s="89">
        <f ca="1">OFFSET(AD28,0,-1) * OFFSET(AD28,10 - ROW(AD28),0)</f>
        <v>0</v>
      </c>
      <c r="AE28" s="89">
        <v>0</v>
      </c>
      <c r="AF28" s="89">
        <f ca="1">OFFSET(AF28,0,-1) * OFFSET(AF28,10 - ROW(AF28),0)</f>
        <v>0</v>
      </c>
      <c r="AG28" s="89">
        <f t="shared" ca="1" si="16"/>
        <v>567972</v>
      </c>
      <c r="AH28" s="89">
        <v>0</v>
      </c>
      <c r="AI28" s="89">
        <f ca="1">OFFSET(AI28,0,-1) * OFFSET(AI28,10 - ROW(AI28),0)</f>
        <v>0</v>
      </c>
      <c r="AJ28" s="89">
        <v>0</v>
      </c>
      <c r="AK28" s="89">
        <f ca="1">OFFSET(AK28,0,-1) * OFFSET(AK28,10 - ROW(AK28),0)</f>
        <v>0</v>
      </c>
      <c r="AL28" s="89">
        <v>3</v>
      </c>
      <c r="AM28" s="89">
        <f ca="1">OFFSET(AM28,0,-1) * OFFSET(AM28,10 - ROW(AM28),0)</f>
        <v>534726</v>
      </c>
      <c r="AN28" s="89">
        <v>1</v>
      </c>
      <c r="AO28" s="89">
        <f ca="1">OFFSET(AO28,0,-1) * OFFSET(AO28,10 - ROW(AO28),0)</f>
        <v>222802</v>
      </c>
      <c r="AP28" s="89">
        <v>2</v>
      </c>
      <c r="AQ28" s="89">
        <f ca="1">OFFSET(AQ28,0,-1) * OFFSET(AQ28,10 - ROW(AQ28),0)</f>
        <v>438750</v>
      </c>
      <c r="AR28" s="89">
        <v>0</v>
      </c>
      <c r="AS28" s="89">
        <f ca="1">OFFSET(AS28,0,-1) * OFFSET(AS28,10 - ROW(AS28),0)</f>
        <v>0</v>
      </c>
      <c r="AT28" s="89">
        <f t="shared" ca="1" si="40"/>
        <v>1196278</v>
      </c>
      <c r="AU28" s="89">
        <v>0</v>
      </c>
      <c r="AV28" s="89">
        <f ca="1">OFFSET(AV28,0,-1) * OFFSET(AV28,10 - ROW(AV28),0)</f>
        <v>0</v>
      </c>
      <c r="AW28" s="89">
        <v>0</v>
      </c>
      <c r="AX28" s="89">
        <f ca="1">OFFSET(AX28,0,-1) * OFFSET(AX28,10 - ROW(AX28),0)</f>
        <v>0</v>
      </c>
      <c r="AY28" s="89">
        <v>0</v>
      </c>
      <c r="AZ28" s="89">
        <f ca="1">OFFSET(AZ28,0,-1) * OFFSET(AZ28,10 - ROW(AZ28),0)</f>
        <v>0</v>
      </c>
      <c r="BA28" s="89"/>
      <c r="BB28" s="89">
        <f ca="1">OFFSET(BB28,0,-1) * OFFSET(BB28,10 - ROW(BB28),0)</f>
        <v>0</v>
      </c>
      <c r="BC28" s="89"/>
      <c r="BD28" s="89">
        <f ca="1">OFFSET(BD28,0,-1) * OFFSET(BD28,10 - ROW(BD28),0)</f>
        <v>0</v>
      </c>
      <c r="BE28" s="89">
        <v>0</v>
      </c>
      <c r="BF28" s="89">
        <f ca="1">OFFSET(BF28,0,-1) * OFFSET(BF28,10 - ROW(BF28),0)</f>
        <v>0</v>
      </c>
      <c r="BG28" s="89">
        <f t="shared" ca="1" si="28"/>
        <v>0</v>
      </c>
      <c r="BH28" s="89"/>
      <c r="BI28" s="89">
        <f t="shared" ca="1" si="29"/>
        <v>4519813</v>
      </c>
      <c r="BJ28" s="89">
        <f t="shared" si="30"/>
        <v>28</v>
      </c>
      <c r="BK28" s="89">
        <f t="shared" ca="1" si="31"/>
        <v>42644</v>
      </c>
      <c r="BL28" s="89">
        <f t="shared" si="32"/>
        <v>28</v>
      </c>
      <c r="BM28" s="89">
        <f t="shared" ca="1" si="33"/>
        <v>2072</v>
      </c>
      <c r="BN28" s="89">
        <f t="shared" si="34"/>
        <v>7</v>
      </c>
      <c r="BO28" s="89">
        <f t="shared" ca="1" si="35"/>
        <v>15029.699999999999</v>
      </c>
      <c r="BP28" s="89">
        <f t="shared" si="36"/>
        <v>17</v>
      </c>
      <c r="BQ28" s="89">
        <f t="shared" ca="1" si="37"/>
        <v>50442.06</v>
      </c>
      <c r="BR28" s="89">
        <f t="shared" si="38"/>
        <v>4</v>
      </c>
      <c r="BS28" s="89">
        <f t="shared" ca="1" si="39"/>
        <v>13839.36</v>
      </c>
      <c r="BT28" s="89">
        <f t="shared" ca="1" si="3"/>
        <v>79311.12</v>
      </c>
      <c r="BU28" s="89">
        <f t="shared" ca="1" si="4"/>
        <v>4643840.12</v>
      </c>
      <c r="BV28" s="89"/>
      <c r="BW28" s="89">
        <f t="shared" ca="1" si="41"/>
        <v>4643840.12</v>
      </c>
    </row>
    <row r="29" spans="1:75">
      <c r="A29" s="35" t="s">
        <v>220</v>
      </c>
      <c r="B29" s="62" t="s">
        <v>221</v>
      </c>
      <c r="C29" s="62" t="s">
        <v>195</v>
      </c>
      <c r="D29" s="62" t="s">
        <v>213</v>
      </c>
      <c r="E29" s="89">
        <v>0</v>
      </c>
      <c r="F29" s="89">
        <f ca="1">OFFSET(F29,0,-1) * OFFSET(F29,11 - ROW(F29),0)</f>
        <v>0</v>
      </c>
      <c r="G29" s="89">
        <v>0</v>
      </c>
      <c r="H29" s="89">
        <f ca="1">OFFSET(H29,0,-1) * OFFSET(H29,11 - ROW(H29),0)</f>
        <v>0</v>
      </c>
      <c r="I29" s="89">
        <v>0</v>
      </c>
      <c r="J29" s="89">
        <f ca="1">OFFSET(J29,0,-1) * OFFSET(J29,11 - ROW(J29),0)</f>
        <v>0</v>
      </c>
      <c r="K29" s="89">
        <v>0</v>
      </c>
      <c r="L29" s="89">
        <f ca="1">OFFSET(L29,0,-1) * OFFSET(L29,11 - ROW(L29),0)</f>
        <v>0</v>
      </c>
      <c r="M29" s="89">
        <v>0</v>
      </c>
      <c r="N29" s="89">
        <f ca="1">OFFSET(N29,0,-1) * OFFSET(N29,11 - ROW(N29),0)</f>
        <v>0</v>
      </c>
      <c r="O29" s="89">
        <v>0</v>
      </c>
      <c r="P29" s="89">
        <f ca="1">OFFSET(P29,0,-1) * OFFSET(P29,11 - ROW(P29),0)</f>
        <v>0</v>
      </c>
      <c r="Q29" s="89">
        <f t="shared" ca="1" si="7"/>
        <v>0</v>
      </c>
      <c r="R29" s="89">
        <v>0</v>
      </c>
      <c r="S29" s="89">
        <f ca="1">OFFSET(S29,0,-1) * OFFSET(S29,11 - ROW(S29),0)</f>
        <v>0</v>
      </c>
      <c r="T29" s="89">
        <v>0</v>
      </c>
      <c r="U29" s="89">
        <f ca="1">OFFSET(U29,0,-1) * OFFSET(U29,11 - ROW(U29),0)</f>
        <v>0</v>
      </c>
      <c r="V29" s="89">
        <v>0</v>
      </c>
      <c r="W29" s="89">
        <f ca="1">OFFSET(W29,0,-1) * OFFSET(W29,11 - ROW(W29),0)</f>
        <v>0</v>
      </c>
      <c r="X29" s="89"/>
      <c r="Y29" s="89">
        <f ca="1">OFFSET(Y29,0,-1) * OFFSET(Y29,11 - ROW(Y29),0)</f>
        <v>0</v>
      </c>
      <c r="Z29" s="89">
        <f t="shared" ca="1" si="12"/>
        <v>0</v>
      </c>
      <c r="AA29" s="89">
        <v>0</v>
      </c>
      <c r="AB29" s="89">
        <f ca="1">OFFSET(AB29,0,-1) * OFFSET(AB29,11 - ROW(AB29),0)</f>
        <v>0</v>
      </c>
      <c r="AC29" s="89">
        <v>0</v>
      </c>
      <c r="AD29" s="89">
        <f ca="1">OFFSET(AD29,0,-1) * OFFSET(AD29,11 - ROW(AD29),0)</f>
        <v>0</v>
      </c>
      <c r="AE29" s="89">
        <v>0</v>
      </c>
      <c r="AF29" s="89">
        <f ca="1">OFFSET(AF29,0,-1) * OFFSET(AF29,11 - ROW(AF29),0)</f>
        <v>0</v>
      </c>
      <c r="AG29" s="89">
        <f t="shared" ca="1" si="16"/>
        <v>0</v>
      </c>
      <c r="AH29" s="89">
        <v>0</v>
      </c>
      <c r="AI29" s="89">
        <f ca="1">OFFSET(AI29,0,-1) * OFFSET(AI29,11 - ROW(AI29),0)</f>
        <v>0</v>
      </c>
      <c r="AJ29" s="89">
        <v>0</v>
      </c>
      <c r="AK29" s="89">
        <f ca="1">OFFSET(AK29,0,-1) * OFFSET(AK29,11 - ROW(AK29),0)</f>
        <v>0</v>
      </c>
      <c r="AL29" s="89">
        <v>0</v>
      </c>
      <c r="AM29" s="89">
        <f ca="1">OFFSET(AM29,0,-1) * OFFSET(AM29,11 - ROW(AM29),0)</f>
        <v>0</v>
      </c>
      <c r="AN29" s="89">
        <v>5</v>
      </c>
      <c r="AO29" s="89">
        <f ca="1">OFFSET(AO29,0,-1) * OFFSET(AO29,11 - ROW(AO29),0)</f>
        <v>1441660</v>
      </c>
      <c r="AP29" s="89">
        <v>0</v>
      </c>
      <c r="AQ29" s="89">
        <f ca="1">OFFSET(AQ29,0,-1) * OFFSET(AQ29,11 - ROW(AQ29),0)</f>
        <v>0</v>
      </c>
      <c r="AR29" s="89">
        <v>2</v>
      </c>
      <c r="AS29" s="89">
        <f ca="1">OFFSET(AS29,0,-1) * OFFSET(AS29,11 - ROW(AS29),0)</f>
        <v>709742</v>
      </c>
      <c r="AT29" s="89">
        <f t="shared" ca="1" si="40"/>
        <v>2151402</v>
      </c>
      <c r="AU29" s="89">
        <v>0</v>
      </c>
      <c r="AV29" s="89">
        <f ca="1">OFFSET(AV29,0,-1) * OFFSET(AV29,11 - ROW(AV29),0)</f>
        <v>0</v>
      </c>
      <c r="AW29" s="89">
        <v>0</v>
      </c>
      <c r="AX29" s="89">
        <f ca="1">OFFSET(AX29,0,-1) * OFFSET(AX29,11 - ROW(AX29),0)</f>
        <v>0</v>
      </c>
      <c r="AY29" s="89">
        <v>0</v>
      </c>
      <c r="AZ29" s="89">
        <f ca="1">OFFSET(AZ29,0,-1) * OFFSET(AZ29,11 - ROW(AZ29),0)</f>
        <v>0</v>
      </c>
      <c r="BA29" s="89"/>
      <c r="BB29" s="89">
        <f ca="1">OFFSET(BB29,0,-1) * OFFSET(BB29,11 - ROW(BB29),0)</f>
        <v>0</v>
      </c>
      <c r="BC29" s="89"/>
      <c r="BD29" s="89">
        <f ca="1">OFFSET(BD29,0,-1) * OFFSET(BD29,11 - ROW(BD29),0)</f>
        <v>0</v>
      </c>
      <c r="BE29" s="89">
        <v>0</v>
      </c>
      <c r="BF29" s="89">
        <f ca="1">OFFSET(BF29,0,-1) * OFFSET(BF29,11 - ROW(BF29),0)</f>
        <v>0</v>
      </c>
      <c r="BG29" s="89">
        <f t="shared" ca="1" si="28"/>
        <v>0</v>
      </c>
      <c r="BH29" s="89"/>
      <c r="BI29" s="89">
        <f t="shared" ca="1" si="29"/>
        <v>2151402</v>
      </c>
      <c r="BJ29" s="89">
        <f t="shared" si="30"/>
        <v>7</v>
      </c>
      <c r="BK29" s="89">
        <f t="shared" ca="1" si="31"/>
        <v>10661</v>
      </c>
      <c r="BL29" s="89">
        <f t="shared" si="32"/>
        <v>7</v>
      </c>
      <c r="BM29" s="89">
        <f t="shared" ca="1" si="33"/>
        <v>518</v>
      </c>
      <c r="BN29" s="89">
        <f t="shared" si="34"/>
        <v>0</v>
      </c>
      <c r="BO29" s="89">
        <f t="shared" ca="1" si="35"/>
        <v>0</v>
      </c>
      <c r="BP29" s="89">
        <f t="shared" si="36"/>
        <v>5</v>
      </c>
      <c r="BQ29" s="89">
        <f t="shared" ca="1" si="37"/>
        <v>14835.9</v>
      </c>
      <c r="BR29" s="89">
        <f t="shared" si="38"/>
        <v>2</v>
      </c>
      <c r="BS29" s="89">
        <f t="shared" ca="1" si="39"/>
        <v>6919.68</v>
      </c>
      <c r="BT29" s="89">
        <f t="shared" ca="1" si="3"/>
        <v>21755.58</v>
      </c>
      <c r="BU29" s="89">
        <f t="shared" ca="1" si="4"/>
        <v>2184336.58</v>
      </c>
      <c r="BV29" s="89"/>
      <c r="BW29" s="89">
        <f t="shared" ca="1" si="41"/>
        <v>2184336.58</v>
      </c>
    </row>
    <row r="30" spans="1:75">
      <c r="A30" s="35" t="s">
        <v>222</v>
      </c>
      <c r="B30" s="62" t="s">
        <v>223</v>
      </c>
      <c r="C30" s="62" t="s">
        <v>195</v>
      </c>
      <c r="D30" s="62" t="s">
        <v>196</v>
      </c>
      <c r="E30" s="89">
        <v>8</v>
      </c>
      <c r="F30" s="89">
        <f t="shared" ref="F30:P35" ca="1" si="42">OFFSET(F30,0,-1) * OFFSET(F30,10 - ROW(F30),0)</f>
        <v>909272</v>
      </c>
      <c r="G30" s="89">
        <v>5</v>
      </c>
      <c r="H30" s="89">
        <f t="shared" ca="1" si="42"/>
        <v>603400</v>
      </c>
      <c r="I30" s="89">
        <v>21</v>
      </c>
      <c r="J30" s="89">
        <f t="shared" ca="1" si="42"/>
        <v>2996763</v>
      </c>
      <c r="K30" s="89">
        <v>6</v>
      </c>
      <c r="L30" s="89">
        <f t="shared" ca="1" si="42"/>
        <v>913500</v>
      </c>
      <c r="M30" s="89">
        <v>0</v>
      </c>
      <c r="N30" s="89">
        <f t="shared" ca="1" si="42"/>
        <v>0</v>
      </c>
      <c r="O30" s="89">
        <v>1</v>
      </c>
      <c r="P30" s="89">
        <f t="shared" ca="1" si="42"/>
        <v>162983</v>
      </c>
      <c r="Q30" s="89">
        <f t="shared" ca="1" si="7"/>
        <v>5585918</v>
      </c>
      <c r="R30" s="89">
        <v>0</v>
      </c>
      <c r="S30" s="89">
        <f t="shared" ref="S30:S35" ca="1" si="43">OFFSET(S30,0,-1) * OFFSET(S30,10 - ROW(S30),0)</f>
        <v>0</v>
      </c>
      <c r="T30" s="89">
        <v>0</v>
      </c>
      <c r="U30" s="89">
        <f t="shared" ref="U30:U35" ca="1" si="44">OFFSET(U30,0,-1) * OFFSET(U30,10 - ROW(U30),0)</f>
        <v>0</v>
      </c>
      <c r="V30" s="89">
        <v>0</v>
      </c>
      <c r="W30" s="89">
        <f t="shared" ref="W30:W35" ca="1" si="45">OFFSET(W30,0,-1) * OFFSET(W30,10 - ROW(W30),0)</f>
        <v>0</v>
      </c>
      <c r="X30" s="89"/>
      <c r="Y30" s="89">
        <f t="shared" ref="Y30:Y35" ca="1" si="46">OFFSET(Y30,0,-1) * OFFSET(Y30,10 - ROW(Y30),0)</f>
        <v>0</v>
      </c>
      <c r="Z30" s="89">
        <f t="shared" ca="1" si="12"/>
        <v>0</v>
      </c>
      <c r="AA30" s="89">
        <v>0</v>
      </c>
      <c r="AB30" s="89">
        <f t="shared" ref="AB30:AB35" ca="1" si="47">OFFSET(AB30,0,-1) * OFFSET(AB30,10 - ROW(AB30),0)</f>
        <v>0</v>
      </c>
      <c r="AC30" s="89">
        <v>0</v>
      </c>
      <c r="AD30" s="89">
        <f t="shared" ref="AD30:AD35" ca="1" si="48">OFFSET(AD30,0,-1) * OFFSET(AD30,10 - ROW(AD30),0)</f>
        <v>0</v>
      </c>
      <c r="AE30" s="89">
        <v>0</v>
      </c>
      <c r="AF30" s="89">
        <f t="shared" ref="AF30:AF35" ca="1" si="49">OFFSET(AF30,0,-1) * OFFSET(AF30,10 - ROW(AF30),0)</f>
        <v>0</v>
      </c>
      <c r="AG30" s="89">
        <f t="shared" ca="1" si="16"/>
        <v>0</v>
      </c>
      <c r="AH30" s="89">
        <v>6</v>
      </c>
      <c r="AI30" s="89">
        <f t="shared" ref="AI30:AK35" ca="1" si="50">OFFSET(AI30,0,-1) * OFFSET(AI30,10 - ROW(AI30),0)</f>
        <v>1151718</v>
      </c>
      <c r="AJ30" s="89">
        <v>3</v>
      </c>
      <c r="AK30" s="89">
        <f t="shared" ca="1" si="50"/>
        <v>719823</v>
      </c>
      <c r="AL30" s="89">
        <v>17</v>
      </c>
      <c r="AM30" s="89">
        <f t="shared" ref="AM30:AM35" ca="1" si="51">OFFSET(AM30,0,-1) * OFFSET(AM30,10 - ROW(AM30),0)</f>
        <v>3030114</v>
      </c>
      <c r="AN30" s="89">
        <v>5</v>
      </c>
      <c r="AO30" s="89">
        <f t="shared" ref="AO30:AO35" ca="1" si="52">OFFSET(AO30,0,-1) * OFFSET(AO30,10 - ROW(AO30),0)</f>
        <v>1114010</v>
      </c>
      <c r="AP30" s="89">
        <v>2</v>
      </c>
      <c r="AQ30" s="89">
        <f t="shared" ref="AQ30:AQ35" ca="1" si="53">OFFSET(AQ30,0,-1) * OFFSET(AQ30,10 - ROW(AQ30),0)</f>
        <v>438750</v>
      </c>
      <c r="AR30" s="89">
        <v>0</v>
      </c>
      <c r="AS30" s="89">
        <f t="shared" ref="AS30:AS35" ca="1" si="54">OFFSET(AS30,0,-1) * OFFSET(AS30,10 - ROW(AS30),0)</f>
        <v>0</v>
      </c>
      <c r="AT30" s="89">
        <f t="shared" ca="1" si="40"/>
        <v>6454415</v>
      </c>
      <c r="AU30" s="89">
        <v>0</v>
      </c>
      <c r="AV30" s="89">
        <f t="shared" ref="AV30:AV35" ca="1" si="55">OFFSET(AV30,0,-1) * OFFSET(AV30,10 - ROW(AV30),0)</f>
        <v>0</v>
      </c>
      <c r="AW30" s="89">
        <v>0</v>
      </c>
      <c r="AX30" s="89">
        <f t="shared" ref="AX30:AX35" ca="1" si="56">OFFSET(AX30,0,-1) * OFFSET(AX30,10 - ROW(AX30),0)</f>
        <v>0</v>
      </c>
      <c r="AY30" s="89">
        <v>0</v>
      </c>
      <c r="AZ30" s="89">
        <f t="shared" ref="AZ30:AZ35" ca="1" si="57">OFFSET(AZ30,0,-1) * OFFSET(AZ30,10 - ROW(AZ30),0)</f>
        <v>0</v>
      </c>
      <c r="BA30" s="89"/>
      <c r="BB30" s="89">
        <f t="shared" ref="BB30:BB35" ca="1" si="58">OFFSET(BB30,0,-1) * OFFSET(BB30,10 - ROW(BB30),0)</f>
        <v>0</v>
      </c>
      <c r="BC30" s="89"/>
      <c r="BD30" s="89">
        <f t="shared" ref="BD30:BD35" ca="1" si="59">OFFSET(BD30,0,-1) * OFFSET(BD30,10 - ROW(BD30),0)</f>
        <v>0</v>
      </c>
      <c r="BE30" s="89">
        <v>0</v>
      </c>
      <c r="BF30" s="89">
        <f t="shared" ref="BF30:BF35" ca="1" si="60">OFFSET(BF30,0,-1) * OFFSET(BF30,10 - ROW(BF30),0)</f>
        <v>0</v>
      </c>
      <c r="BG30" s="89">
        <f t="shared" ca="1" si="28"/>
        <v>0</v>
      </c>
      <c r="BH30" s="89"/>
      <c r="BI30" s="89">
        <f t="shared" ca="1" si="29"/>
        <v>12040333</v>
      </c>
      <c r="BJ30" s="89">
        <f t="shared" si="30"/>
        <v>74</v>
      </c>
      <c r="BK30" s="89">
        <f t="shared" ca="1" si="31"/>
        <v>112702</v>
      </c>
      <c r="BL30" s="89">
        <f t="shared" si="32"/>
        <v>74</v>
      </c>
      <c r="BM30" s="89">
        <f t="shared" ca="1" si="33"/>
        <v>5476</v>
      </c>
      <c r="BN30" s="89">
        <f t="shared" si="34"/>
        <v>22</v>
      </c>
      <c r="BO30" s="89">
        <f t="shared" ca="1" si="35"/>
        <v>47236.2</v>
      </c>
      <c r="BP30" s="89">
        <f t="shared" si="36"/>
        <v>49</v>
      </c>
      <c r="BQ30" s="89">
        <f t="shared" ca="1" si="37"/>
        <v>145391.81999999998</v>
      </c>
      <c r="BR30" s="89">
        <f t="shared" si="38"/>
        <v>3</v>
      </c>
      <c r="BS30" s="89">
        <f t="shared" ca="1" si="39"/>
        <v>10379.52</v>
      </c>
      <c r="BT30" s="89">
        <f t="shared" ca="1" si="3"/>
        <v>203007.53999999995</v>
      </c>
      <c r="BU30" s="89">
        <f t="shared" ca="1" si="4"/>
        <v>12361518.539999999</v>
      </c>
      <c r="BV30" s="89"/>
      <c r="BW30" s="89">
        <f t="shared" ca="1" si="41"/>
        <v>12361518.539999999</v>
      </c>
    </row>
    <row r="31" spans="1:75">
      <c r="A31" s="35" t="s">
        <v>224</v>
      </c>
      <c r="B31" s="62" t="s">
        <v>225</v>
      </c>
      <c r="C31" s="62" t="s">
        <v>195</v>
      </c>
      <c r="D31" s="62" t="s">
        <v>196</v>
      </c>
      <c r="E31" s="89">
        <v>0</v>
      </c>
      <c r="F31" s="89">
        <f t="shared" ca="1" si="42"/>
        <v>0</v>
      </c>
      <c r="G31" s="89">
        <v>0</v>
      </c>
      <c r="H31" s="89">
        <f t="shared" ca="1" si="42"/>
        <v>0</v>
      </c>
      <c r="I31" s="89">
        <v>0</v>
      </c>
      <c r="J31" s="89">
        <f t="shared" ca="1" si="42"/>
        <v>0</v>
      </c>
      <c r="K31" s="89">
        <v>0</v>
      </c>
      <c r="L31" s="89">
        <f t="shared" ca="1" si="42"/>
        <v>0</v>
      </c>
      <c r="M31" s="89">
        <v>0</v>
      </c>
      <c r="N31" s="89">
        <f t="shared" ca="1" si="42"/>
        <v>0</v>
      </c>
      <c r="O31" s="89">
        <v>0</v>
      </c>
      <c r="P31" s="89">
        <f t="shared" ca="1" si="42"/>
        <v>0</v>
      </c>
      <c r="Q31" s="89">
        <f t="shared" ca="1" si="7"/>
        <v>0</v>
      </c>
      <c r="R31" s="89">
        <v>0</v>
      </c>
      <c r="S31" s="89">
        <f t="shared" ca="1" si="43"/>
        <v>0</v>
      </c>
      <c r="T31" s="89">
        <v>0</v>
      </c>
      <c r="U31" s="89">
        <f t="shared" ca="1" si="44"/>
        <v>0</v>
      </c>
      <c r="V31" s="89">
        <v>0</v>
      </c>
      <c r="W31" s="89">
        <f t="shared" ca="1" si="45"/>
        <v>0</v>
      </c>
      <c r="X31" s="89"/>
      <c r="Y31" s="89">
        <f t="shared" ca="1" si="46"/>
        <v>0</v>
      </c>
      <c r="Z31" s="89">
        <f t="shared" ca="1" si="12"/>
        <v>0</v>
      </c>
      <c r="AA31" s="89">
        <v>0</v>
      </c>
      <c r="AB31" s="89">
        <f t="shared" ca="1" si="47"/>
        <v>0</v>
      </c>
      <c r="AC31" s="89">
        <v>0</v>
      </c>
      <c r="AD31" s="89">
        <f t="shared" ca="1" si="48"/>
        <v>0</v>
      </c>
      <c r="AE31" s="89">
        <v>0</v>
      </c>
      <c r="AF31" s="89">
        <f t="shared" ca="1" si="49"/>
        <v>0</v>
      </c>
      <c r="AG31" s="89">
        <f t="shared" ca="1" si="16"/>
        <v>0</v>
      </c>
      <c r="AH31" s="89">
        <v>0</v>
      </c>
      <c r="AI31" s="89">
        <f t="shared" ca="1" si="50"/>
        <v>0</v>
      </c>
      <c r="AJ31" s="89">
        <v>11</v>
      </c>
      <c r="AK31" s="89">
        <f t="shared" ca="1" si="50"/>
        <v>2639351</v>
      </c>
      <c r="AL31" s="89">
        <v>0</v>
      </c>
      <c r="AM31" s="89">
        <f t="shared" ca="1" si="51"/>
        <v>0</v>
      </c>
      <c r="AN31" s="89">
        <v>1</v>
      </c>
      <c r="AO31" s="89">
        <f t="shared" ca="1" si="52"/>
        <v>222802</v>
      </c>
      <c r="AP31" s="89">
        <v>0</v>
      </c>
      <c r="AQ31" s="89">
        <f t="shared" ca="1" si="53"/>
        <v>0</v>
      </c>
      <c r="AR31" s="89">
        <v>0</v>
      </c>
      <c r="AS31" s="89">
        <f t="shared" ca="1" si="54"/>
        <v>0</v>
      </c>
      <c r="AT31" s="89">
        <f t="shared" ca="1" si="40"/>
        <v>2862153</v>
      </c>
      <c r="AU31" s="89">
        <v>0</v>
      </c>
      <c r="AV31" s="89">
        <f t="shared" ca="1" si="55"/>
        <v>0</v>
      </c>
      <c r="AW31" s="89">
        <v>0</v>
      </c>
      <c r="AX31" s="89">
        <f t="shared" ca="1" si="56"/>
        <v>0</v>
      </c>
      <c r="AY31" s="89">
        <v>0</v>
      </c>
      <c r="AZ31" s="89">
        <f t="shared" ca="1" si="57"/>
        <v>0</v>
      </c>
      <c r="BA31" s="89"/>
      <c r="BB31" s="89">
        <f t="shared" ca="1" si="58"/>
        <v>0</v>
      </c>
      <c r="BC31" s="89"/>
      <c r="BD31" s="89">
        <f t="shared" ca="1" si="59"/>
        <v>0</v>
      </c>
      <c r="BE31" s="89">
        <v>0</v>
      </c>
      <c r="BF31" s="89">
        <f t="shared" ca="1" si="60"/>
        <v>0</v>
      </c>
      <c r="BG31" s="89">
        <f t="shared" ca="1" si="28"/>
        <v>0</v>
      </c>
      <c r="BH31" s="89"/>
      <c r="BI31" s="89">
        <f t="shared" ca="1" si="29"/>
        <v>2862153</v>
      </c>
      <c r="BJ31" s="89">
        <f t="shared" si="30"/>
        <v>12</v>
      </c>
      <c r="BK31" s="89">
        <f t="shared" ca="1" si="31"/>
        <v>18276</v>
      </c>
      <c r="BL31" s="89">
        <f t="shared" si="32"/>
        <v>12</v>
      </c>
      <c r="BM31" s="89">
        <f t="shared" ca="1" si="33"/>
        <v>888</v>
      </c>
      <c r="BN31" s="89">
        <f t="shared" si="34"/>
        <v>11</v>
      </c>
      <c r="BO31" s="89">
        <f t="shared" ca="1" si="35"/>
        <v>23618.1</v>
      </c>
      <c r="BP31" s="89">
        <f t="shared" si="36"/>
        <v>1</v>
      </c>
      <c r="BQ31" s="89">
        <f t="shared" ca="1" si="37"/>
        <v>2967.18</v>
      </c>
      <c r="BR31" s="89">
        <f t="shared" si="38"/>
        <v>0</v>
      </c>
      <c r="BS31" s="89">
        <f t="shared" ca="1" si="39"/>
        <v>0</v>
      </c>
      <c r="BT31" s="89">
        <f t="shared" ca="1" si="3"/>
        <v>26585.279999999999</v>
      </c>
      <c r="BU31" s="89">
        <f t="shared" ca="1" si="4"/>
        <v>2907902.28</v>
      </c>
      <c r="BV31" s="89"/>
      <c r="BW31" s="89">
        <f t="shared" ca="1" si="41"/>
        <v>2907902.28</v>
      </c>
    </row>
    <row r="32" spans="1:75">
      <c r="A32" s="35" t="s">
        <v>226</v>
      </c>
      <c r="B32" s="62" t="s">
        <v>227</v>
      </c>
      <c r="C32" s="62" t="s">
        <v>195</v>
      </c>
      <c r="D32" s="62" t="s">
        <v>196</v>
      </c>
      <c r="E32" s="89">
        <v>8</v>
      </c>
      <c r="F32" s="89">
        <f t="shared" ca="1" si="42"/>
        <v>909272</v>
      </c>
      <c r="G32" s="89">
        <v>0</v>
      </c>
      <c r="H32" s="89">
        <f t="shared" ca="1" si="42"/>
        <v>0</v>
      </c>
      <c r="I32" s="89">
        <v>7</v>
      </c>
      <c r="J32" s="89">
        <f t="shared" ca="1" si="42"/>
        <v>998921</v>
      </c>
      <c r="K32" s="89">
        <v>0</v>
      </c>
      <c r="L32" s="89">
        <f t="shared" ca="1" si="42"/>
        <v>0</v>
      </c>
      <c r="M32" s="89">
        <v>2</v>
      </c>
      <c r="N32" s="89">
        <f t="shared" ca="1" si="42"/>
        <v>305156</v>
      </c>
      <c r="O32" s="89">
        <v>0</v>
      </c>
      <c r="P32" s="89">
        <f t="shared" ca="1" si="42"/>
        <v>0</v>
      </c>
      <c r="Q32" s="89">
        <f t="shared" ca="1" si="7"/>
        <v>2213349</v>
      </c>
      <c r="R32" s="89">
        <v>0</v>
      </c>
      <c r="S32" s="89">
        <f t="shared" ca="1" si="43"/>
        <v>0</v>
      </c>
      <c r="T32" s="89">
        <v>0</v>
      </c>
      <c r="U32" s="89">
        <f t="shared" ca="1" si="44"/>
        <v>0</v>
      </c>
      <c r="V32" s="89">
        <v>0</v>
      </c>
      <c r="W32" s="89">
        <f t="shared" ca="1" si="45"/>
        <v>0</v>
      </c>
      <c r="X32" s="89"/>
      <c r="Y32" s="89">
        <f t="shared" ca="1" si="46"/>
        <v>0</v>
      </c>
      <c r="Z32" s="89">
        <f t="shared" ca="1" si="12"/>
        <v>0</v>
      </c>
      <c r="AA32" s="89">
        <v>0</v>
      </c>
      <c r="AB32" s="89">
        <f t="shared" ca="1" si="47"/>
        <v>0</v>
      </c>
      <c r="AC32" s="89">
        <v>0</v>
      </c>
      <c r="AD32" s="89">
        <f t="shared" ca="1" si="48"/>
        <v>0</v>
      </c>
      <c r="AE32" s="89">
        <v>0</v>
      </c>
      <c r="AF32" s="89">
        <f t="shared" ca="1" si="49"/>
        <v>0</v>
      </c>
      <c r="AG32" s="89">
        <f t="shared" ca="1" si="16"/>
        <v>0</v>
      </c>
      <c r="AH32" s="89">
        <v>17</v>
      </c>
      <c r="AI32" s="89">
        <f t="shared" ca="1" si="50"/>
        <v>3263201</v>
      </c>
      <c r="AJ32" s="89">
        <v>4</v>
      </c>
      <c r="AK32" s="89">
        <f t="shared" ca="1" si="50"/>
        <v>959764</v>
      </c>
      <c r="AL32" s="89">
        <v>2</v>
      </c>
      <c r="AM32" s="89">
        <f t="shared" ca="1" si="51"/>
        <v>356484</v>
      </c>
      <c r="AN32" s="89">
        <v>8</v>
      </c>
      <c r="AO32" s="89">
        <f t="shared" ca="1" si="52"/>
        <v>1782416</v>
      </c>
      <c r="AP32" s="89">
        <v>0</v>
      </c>
      <c r="AQ32" s="89">
        <f t="shared" ca="1" si="53"/>
        <v>0</v>
      </c>
      <c r="AR32" s="89">
        <v>0</v>
      </c>
      <c r="AS32" s="89">
        <f t="shared" ca="1" si="54"/>
        <v>0</v>
      </c>
      <c r="AT32" s="89">
        <f t="shared" ca="1" si="40"/>
        <v>6361865</v>
      </c>
      <c r="AU32" s="89">
        <v>0</v>
      </c>
      <c r="AV32" s="89">
        <f t="shared" ca="1" si="55"/>
        <v>0</v>
      </c>
      <c r="AW32" s="89">
        <v>0</v>
      </c>
      <c r="AX32" s="89">
        <f t="shared" ca="1" si="56"/>
        <v>0</v>
      </c>
      <c r="AY32" s="89">
        <v>0</v>
      </c>
      <c r="AZ32" s="89">
        <f t="shared" ca="1" si="57"/>
        <v>0</v>
      </c>
      <c r="BA32" s="89"/>
      <c r="BB32" s="89">
        <f t="shared" ca="1" si="58"/>
        <v>0</v>
      </c>
      <c r="BC32" s="89"/>
      <c r="BD32" s="89">
        <f t="shared" ca="1" si="59"/>
        <v>0</v>
      </c>
      <c r="BE32" s="89">
        <v>0</v>
      </c>
      <c r="BF32" s="89">
        <f t="shared" ca="1" si="60"/>
        <v>0</v>
      </c>
      <c r="BG32" s="89">
        <f t="shared" ca="1" si="28"/>
        <v>0</v>
      </c>
      <c r="BH32" s="89"/>
      <c r="BI32" s="89">
        <f t="shared" ca="1" si="29"/>
        <v>8575214</v>
      </c>
      <c r="BJ32" s="89">
        <f t="shared" si="30"/>
        <v>48</v>
      </c>
      <c r="BK32" s="89">
        <f t="shared" ca="1" si="31"/>
        <v>73104</v>
      </c>
      <c r="BL32" s="89">
        <f t="shared" si="32"/>
        <v>48</v>
      </c>
      <c r="BM32" s="89">
        <f t="shared" ca="1" si="33"/>
        <v>3552</v>
      </c>
      <c r="BN32" s="89">
        <f t="shared" si="34"/>
        <v>29</v>
      </c>
      <c r="BO32" s="89">
        <f t="shared" ca="1" si="35"/>
        <v>62265.899999999994</v>
      </c>
      <c r="BP32" s="89">
        <f t="shared" si="36"/>
        <v>17</v>
      </c>
      <c r="BQ32" s="89">
        <f t="shared" ca="1" si="37"/>
        <v>50442.06</v>
      </c>
      <c r="BR32" s="89">
        <f t="shared" si="38"/>
        <v>2</v>
      </c>
      <c r="BS32" s="89">
        <f t="shared" ca="1" si="39"/>
        <v>6919.68</v>
      </c>
      <c r="BT32" s="89">
        <f t="shared" ca="1" si="3"/>
        <v>119627.63999999998</v>
      </c>
      <c r="BU32" s="89">
        <f t="shared" ca="1" si="4"/>
        <v>8771497.6400000006</v>
      </c>
      <c r="BV32" s="89"/>
      <c r="BW32" s="89">
        <f t="shared" ca="1" si="41"/>
        <v>8771497.6400000006</v>
      </c>
    </row>
    <row r="33" spans="1:75">
      <c r="A33" s="35" t="s">
        <v>228</v>
      </c>
      <c r="B33" s="62" t="s">
        <v>229</v>
      </c>
      <c r="C33" s="62" t="s">
        <v>195</v>
      </c>
      <c r="D33" s="62" t="s">
        <v>196</v>
      </c>
      <c r="E33" s="89">
        <v>0</v>
      </c>
      <c r="F33" s="89">
        <f t="shared" ca="1" si="42"/>
        <v>0</v>
      </c>
      <c r="G33" s="89">
        <v>0</v>
      </c>
      <c r="H33" s="89">
        <f t="shared" ca="1" si="42"/>
        <v>0</v>
      </c>
      <c r="I33" s="89">
        <v>0</v>
      </c>
      <c r="J33" s="89">
        <f t="shared" ca="1" si="42"/>
        <v>0</v>
      </c>
      <c r="K33" s="89">
        <v>0</v>
      </c>
      <c r="L33" s="89">
        <f t="shared" ca="1" si="42"/>
        <v>0</v>
      </c>
      <c r="M33" s="89">
        <v>0</v>
      </c>
      <c r="N33" s="89">
        <f t="shared" ca="1" si="42"/>
        <v>0</v>
      </c>
      <c r="O33" s="89">
        <v>0</v>
      </c>
      <c r="P33" s="89">
        <f t="shared" ca="1" si="42"/>
        <v>0</v>
      </c>
      <c r="Q33" s="89">
        <f t="shared" ca="1" si="7"/>
        <v>0</v>
      </c>
      <c r="R33" s="89">
        <v>0</v>
      </c>
      <c r="S33" s="89">
        <f t="shared" ca="1" si="43"/>
        <v>0</v>
      </c>
      <c r="T33" s="89">
        <v>0</v>
      </c>
      <c r="U33" s="89">
        <f t="shared" ca="1" si="44"/>
        <v>0</v>
      </c>
      <c r="V33" s="89">
        <v>0</v>
      </c>
      <c r="W33" s="89">
        <f t="shared" ca="1" si="45"/>
        <v>0</v>
      </c>
      <c r="X33" s="89"/>
      <c r="Y33" s="89">
        <f t="shared" ca="1" si="46"/>
        <v>0</v>
      </c>
      <c r="Z33" s="89">
        <f t="shared" ca="1" si="12"/>
        <v>0</v>
      </c>
      <c r="AA33" s="89">
        <v>0</v>
      </c>
      <c r="AB33" s="89">
        <f t="shared" ca="1" si="47"/>
        <v>0</v>
      </c>
      <c r="AC33" s="89">
        <v>0</v>
      </c>
      <c r="AD33" s="89">
        <f t="shared" ca="1" si="48"/>
        <v>0</v>
      </c>
      <c r="AE33" s="89">
        <v>0</v>
      </c>
      <c r="AF33" s="89">
        <f t="shared" ca="1" si="49"/>
        <v>0</v>
      </c>
      <c r="AG33" s="89">
        <f t="shared" ca="1" si="16"/>
        <v>0</v>
      </c>
      <c r="AH33" s="89">
        <v>0</v>
      </c>
      <c r="AI33" s="89">
        <f t="shared" ca="1" si="50"/>
        <v>0</v>
      </c>
      <c r="AJ33" s="89">
        <v>2</v>
      </c>
      <c r="AK33" s="89">
        <f t="shared" ca="1" si="50"/>
        <v>479882</v>
      </c>
      <c r="AL33" s="89">
        <v>0</v>
      </c>
      <c r="AM33" s="89">
        <f t="shared" ca="1" si="51"/>
        <v>0</v>
      </c>
      <c r="AN33" s="89">
        <v>6</v>
      </c>
      <c r="AO33" s="89">
        <f t="shared" ca="1" si="52"/>
        <v>1336812</v>
      </c>
      <c r="AP33" s="89">
        <v>0</v>
      </c>
      <c r="AQ33" s="89">
        <f t="shared" ca="1" si="53"/>
        <v>0</v>
      </c>
      <c r="AR33" s="89">
        <v>0</v>
      </c>
      <c r="AS33" s="89">
        <f t="shared" ca="1" si="54"/>
        <v>0</v>
      </c>
      <c r="AT33" s="89">
        <f t="shared" ca="1" si="40"/>
        <v>1816694</v>
      </c>
      <c r="AU33" s="89">
        <v>0</v>
      </c>
      <c r="AV33" s="89">
        <f t="shared" ca="1" si="55"/>
        <v>0</v>
      </c>
      <c r="AW33" s="89">
        <v>0</v>
      </c>
      <c r="AX33" s="89">
        <f t="shared" ca="1" si="56"/>
        <v>0</v>
      </c>
      <c r="AY33" s="89">
        <v>0</v>
      </c>
      <c r="AZ33" s="89">
        <f t="shared" ca="1" si="57"/>
        <v>0</v>
      </c>
      <c r="BA33" s="89"/>
      <c r="BB33" s="89">
        <f t="shared" ca="1" si="58"/>
        <v>0</v>
      </c>
      <c r="BC33" s="89"/>
      <c r="BD33" s="89">
        <f t="shared" ca="1" si="59"/>
        <v>0</v>
      </c>
      <c r="BE33" s="89">
        <v>0</v>
      </c>
      <c r="BF33" s="89">
        <f t="shared" ca="1" si="60"/>
        <v>0</v>
      </c>
      <c r="BG33" s="89">
        <f t="shared" ca="1" si="28"/>
        <v>0</v>
      </c>
      <c r="BH33" s="89"/>
      <c r="BI33" s="89">
        <f t="shared" ca="1" si="29"/>
        <v>1816694</v>
      </c>
      <c r="BJ33" s="89">
        <f t="shared" si="30"/>
        <v>8</v>
      </c>
      <c r="BK33" s="89">
        <f t="shared" ca="1" si="31"/>
        <v>12184</v>
      </c>
      <c r="BL33" s="89">
        <f t="shared" si="32"/>
        <v>8</v>
      </c>
      <c r="BM33" s="89">
        <f t="shared" ca="1" si="33"/>
        <v>592</v>
      </c>
      <c r="BN33" s="89">
        <f t="shared" si="34"/>
        <v>2</v>
      </c>
      <c r="BO33" s="89">
        <f t="shared" ca="1" si="35"/>
        <v>4294.2</v>
      </c>
      <c r="BP33" s="89">
        <f t="shared" si="36"/>
        <v>6</v>
      </c>
      <c r="BQ33" s="89">
        <f t="shared" ca="1" si="37"/>
        <v>17803.079999999998</v>
      </c>
      <c r="BR33" s="89">
        <f t="shared" si="38"/>
        <v>0</v>
      </c>
      <c r="BS33" s="89">
        <f t="shared" ca="1" si="39"/>
        <v>0</v>
      </c>
      <c r="BT33" s="89">
        <f t="shared" ca="1" si="3"/>
        <v>22097.279999999999</v>
      </c>
      <c r="BU33" s="89">
        <f t="shared" ca="1" si="4"/>
        <v>1851567.28</v>
      </c>
      <c r="BV33" s="89"/>
      <c r="BW33" s="89">
        <f t="shared" ca="1" si="41"/>
        <v>1851567.28</v>
      </c>
    </row>
    <row r="34" spans="1:75">
      <c r="A34" s="35" t="s">
        <v>230</v>
      </c>
      <c r="B34" s="62" t="s">
        <v>231</v>
      </c>
      <c r="C34" s="62" t="s">
        <v>195</v>
      </c>
      <c r="D34" s="62" t="s">
        <v>196</v>
      </c>
      <c r="E34" s="89">
        <v>0</v>
      </c>
      <c r="F34" s="89">
        <f t="shared" ca="1" si="42"/>
        <v>0</v>
      </c>
      <c r="G34" s="89">
        <v>8</v>
      </c>
      <c r="H34" s="89">
        <f t="shared" ca="1" si="42"/>
        <v>965440</v>
      </c>
      <c r="I34" s="89">
        <v>0</v>
      </c>
      <c r="J34" s="89">
        <f t="shared" ca="1" si="42"/>
        <v>0</v>
      </c>
      <c r="K34" s="89">
        <v>4</v>
      </c>
      <c r="L34" s="89">
        <f t="shared" ca="1" si="42"/>
        <v>609000</v>
      </c>
      <c r="M34" s="89">
        <v>0</v>
      </c>
      <c r="N34" s="89">
        <f t="shared" ca="1" si="42"/>
        <v>0</v>
      </c>
      <c r="O34" s="89">
        <v>0</v>
      </c>
      <c r="P34" s="89">
        <f t="shared" ca="1" si="42"/>
        <v>0</v>
      </c>
      <c r="Q34" s="89">
        <f t="shared" ca="1" si="7"/>
        <v>1574440</v>
      </c>
      <c r="R34" s="89">
        <v>0</v>
      </c>
      <c r="S34" s="89">
        <f t="shared" ca="1" si="43"/>
        <v>0</v>
      </c>
      <c r="T34" s="89">
        <v>0</v>
      </c>
      <c r="U34" s="89">
        <f t="shared" ca="1" si="44"/>
        <v>0</v>
      </c>
      <c r="V34" s="89">
        <v>0</v>
      </c>
      <c r="W34" s="89">
        <f t="shared" ca="1" si="45"/>
        <v>0</v>
      </c>
      <c r="X34" s="89"/>
      <c r="Y34" s="89">
        <f t="shared" ca="1" si="46"/>
        <v>0</v>
      </c>
      <c r="Z34" s="89">
        <f t="shared" ca="1" si="12"/>
        <v>0</v>
      </c>
      <c r="AA34" s="89">
        <v>0</v>
      </c>
      <c r="AB34" s="89">
        <f t="shared" ca="1" si="47"/>
        <v>0</v>
      </c>
      <c r="AC34" s="89">
        <v>0</v>
      </c>
      <c r="AD34" s="89">
        <f t="shared" ca="1" si="48"/>
        <v>0</v>
      </c>
      <c r="AE34" s="89">
        <v>3</v>
      </c>
      <c r="AF34" s="89">
        <f t="shared" ca="1" si="49"/>
        <v>1142400</v>
      </c>
      <c r="AG34" s="89">
        <f t="shared" ca="1" si="16"/>
        <v>1142400</v>
      </c>
      <c r="AH34" s="89">
        <v>0</v>
      </c>
      <c r="AI34" s="89">
        <f t="shared" ca="1" si="50"/>
        <v>0</v>
      </c>
      <c r="AJ34" s="89">
        <v>1</v>
      </c>
      <c r="AK34" s="89">
        <f t="shared" ca="1" si="50"/>
        <v>239941</v>
      </c>
      <c r="AL34" s="89">
        <v>0</v>
      </c>
      <c r="AM34" s="89">
        <f t="shared" ca="1" si="51"/>
        <v>0</v>
      </c>
      <c r="AN34" s="89">
        <v>1</v>
      </c>
      <c r="AO34" s="89">
        <f t="shared" ca="1" si="52"/>
        <v>222802</v>
      </c>
      <c r="AP34" s="89">
        <v>0</v>
      </c>
      <c r="AQ34" s="89">
        <f t="shared" ca="1" si="53"/>
        <v>0</v>
      </c>
      <c r="AR34" s="89">
        <v>0</v>
      </c>
      <c r="AS34" s="89">
        <f t="shared" ca="1" si="54"/>
        <v>0</v>
      </c>
      <c r="AT34" s="89">
        <f t="shared" ca="1" si="40"/>
        <v>462743</v>
      </c>
      <c r="AU34" s="89">
        <v>0</v>
      </c>
      <c r="AV34" s="89">
        <f t="shared" ca="1" si="55"/>
        <v>0</v>
      </c>
      <c r="AW34" s="89">
        <v>0</v>
      </c>
      <c r="AX34" s="89">
        <f t="shared" ca="1" si="56"/>
        <v>0</v>
      </c>
      <c r="AY34" s="89">
        <v>0</v>
      </c>
      <c r="AZ34" s="89">
        <f t="shared" ca="1" si="57"/>
        <v>0</v>
      </c>
      <c r="BA34" s="89"/>
      <c r="BB34" s="89">
        <f t="shared" ca="1" si="58"/>
        <v>0</v>
      </c>
      <c r="BC34" s="89"/>
      <c r="BD34" s="89">
        <f t="shared" ca="1" si="59"/>
        <v>0</v>
      </c>
      <c r="BE34" s="89">
        <v>0</v>
      </c>
      <c r="BF34" s="89">
        <f t="shared" ca="1" si="60"/>
        <v>0</v>
      </c>
      <c r="BG34" s="89">
        <f t="shared" ca="1" si="28"/>
        <v>0</v>
      </c>
      <c r="BH34" s="89"/>
      <c r="BI34" s="89">
        <f t="shared" ca="1" si="29"/>
        <v>3179583</v>
      </c>
      <c r="BJ34" s="89">
        <f t="shared" si="30"/>
        <v>17</v>
      </c>
      <c r="BK34" s="89">
        <f t="shared" ca="1" si="31"/>
        <v>25891</v>
      </c>
      <c r="BL34" s="89">
        <f t="shared" si="32"/>
        <v>17</v>
      </c>
      <c r="BM34" s="89">
        <f t="shared" ca="1" si="33"/>
        <v>1258</v>
      </c>
      <c r="BN34" s="89">
        <f t="shared" si="34"/>
        <v>9</v>
      </c>
      <c r="BO34" s="89">
        <f t="shared" ca="1" si="35"/>
        <v>19323.899999999998</v>
      </c>
      <c r="BP34" s="89">
        <f t="shared" si="36"/>
        <v>5</v>
      </c>
      <c r="BQ34" s="89">
        <f t="shared" ca="1" si="37"/>
        <v>14835.9</v>
      </c>
      <c r="BR34" s="89">
        <f t="shared" si="38"/>
        <v>3</v>
      </c>
      <c r="BS34" s="89">
        <f t="shared" ca="1" si="39"/>
        <v>10379.52</v>
      </c>
      <c r="BT34" s="89">
        <f t="shared" ca="1" si="3"/>
        <v>44539.319999999992</v>
      </c>
      <c r="BU34" s="89">
        <f t="shared" ca="1" si="4"/>
        <v>3251271.32</v>
      </c>
      <c r="BV34" s="89"/>
      <c r="BW34" s="89">
        <f t="shared" ca="1" si="41"/>
        <v>3251271.32</v>
      </c>
    </row>
    <row r="35" spans="1:75">
      <c r="A35" s="35" t="s">
        <v>232</v>
      </c>
      <c r="B35" s="62" t="s">
        <v>233</v>
      </c>
      <c r="C35" s="62" t="s">
        <v>234</v>
      </c>
      <c r="D35" s="62" t="s">
        <v>196</v>
      </c>
      <c r="E35" s="89">
        <v>103</v>
      </c>
      <c r="F35" s="89">
        <f t="shared" ca="1" si="42"/>
        <v>11706877</v>
      </c>
      <c r="G35" s="89">
        <v>0</v>
      </c>
      <c r="H35" s="89">
        <f t="shared" ca="1" si="42"/>
        <v>0</v>
      </c>
      <c r="I35" s="89">
        <v>113</v>
      </c>
      <c r="J35" s="89">
        <f t="shared" ca="1" si="42"/>
        <v>16125439</v>
      </c>
      <c r="K35" s="89">
        <v>0</v>
      </c>
      <c r="L35" s="89">
        <f t="shared" ca="1" si="42"/>
        <v>0</v>
      </c>
      <c r="M35" s="89">
        <v>28</v>
      </c>
      <c r="N35" s="89">
        <f t="shared" ca="1" si="42"/>
        <v>4272184</v>
      </c>
      <c r="O35" s="89">
        <v>0</v>
      </c>
      <c r="P35" s="89">
        <f t="shared" ca="1" si="42"/>
        <v>0</v>
      </c>
      <c r="Q35" s="89">
        <f t="shared" ca="1" si="7"/>
        <v>32104500</v>
      </c>
      <c r="R35" s="89">
        <v>3</v>
      </c>
      <c r="S35" s="89">
        <f t="shared" ca="1" si="43"/>
        <v>414390</v>
      </c>
      <c r="T35" s="89">
        <v>6</v>
      </c>
      <c r="U35" s="89">
        <f t="shared" ca="1" si="44"/>
        <v>1029186</v>
      </c>
      <c r="V35" s="89">
        <v>5</v>
      </c>
      <c r="W35" s="89">
        <f t="shared" ca="1" si="45"/>
        <v>914435</v>
      </c>
      <c r="X35" s="89"/>
      <c r="Y35" s="89">
        <f t="shared" ca="1" si="46"/>
        <v>0</v>
      </c>
      <c r="Z35" s="89">
        <f t="shared" ca="1" si="12"/>
        <v>2358011</v>
      </c>
      <c r="AA35" s="89">
        <v>23</v>
      </c>
      <c r="AB35" s="89">
        <f t="shared" ca="1" si="47"/>
        <v>6531678</v>
      </c>
      <c r="AC35" s="89">
        <v>56</v>
      </c>
      <c r="AD35" s="89">
        <f t="shared" ca="1" si="48"/>
        <v>19969376</v>
      </c>
      <c r="AE35" s="89">
        <v>0</v>
      </c>
      <c r="AF35" s="89">
        <f t="shared" ca="1" si="49"/>
        <v>0</v>
      </c>
      <c r="AG35" s="89">
        <f t="shared" ca="1" si="16"/>
        <v>26501054</v>
      </c>
      <c r="AH35" s="89">
        <v>1</v>
      </c>
      <c r="AI35" s="89">
        <f t="shared" ca="1" si="50"/>
        <v>191953</v>
      </c>
      <c r="AJ35" s="89">
        <v>0</v>
      </c>
      <c r="AK35" s="89">
        <f t="shared" ca="1" si="50"/>
        <v>0</v>
      </c>
      <c r="AL35" s="89">
        <v>6</v>
      </c>
      <c r="AM35" s="89">
        <f t="shared" ca="1" si="51"/>
        <v>1069452</v>
      </c>
      <c r="AN35" s="89">
        <v>1</v>
      </c>
      <c r="AO35" s="89">
        <f t="shared" ca="1" si="52"/>
        <v>222802</v>
      </c>
      <c r="AP35" s="89">
        <v>3</v>
      </c>
      <c r="AQ35" s="89">
        <f t="shared" ca="1" si="53"/>
        <v>658125</v>
      </c>
      <c r="AR35" s="89">
        <v>0</v>
      </c>
      <c r="AS35" s="89">
        <f t="shared" ca="1" si="54"/>
        <v>0</v>
      </c>
      <c r="AT35" s="89">
        <f t="shared" ca="1" si="40"/>
        <v>2142332</v>
      </c>
      <c r="AU35" s="89">
        <v>2</v>
      </c>
      <c r="AV35" s="89">
        <f t="shared" ca="1" si="55"/>
        <v>227318</v>
      </c>
      <c r="AW35" s="89">
        <v>2</v>
      </c>
      <c r="AX35" s="89">
        <f t="shared" ca="1" si="56"/>
        <v>285406</v>
      </c>
      <c r="AY35" s="89">
        <v>1</v>
      </c>
      <c r="AZ35" s="89">
        <f t="shared" ca="1" si="57"/>
        <v>152578</v>
      </c>
      <c r="BA35" s="89"/>
      <c r="BB35" s="89">
        <f t="shared" ca="1" si="58"/>
        <v>0</v>
      </c>
      <c r="BC35" s="89"/>
      <c r="BD35" s="89">
        <f t="shared" ca="1" si="59"/>
        <v>0</v>
      </c>
      <c r="BE35" s="89">
        <v>2</v>
      </c>
      <c r="BF35" s="89">
        <f t="shared" ca="1" si="60"/>
        <v>365774</v>
      </c>
      <c r="BG35" s="89">
        <f t="shared" ca="1" si="28"/>
        <v>1031076</v>
      </c>
      <c r="BH35" s="89"/>
      <c r="BI35" s="89">
        <f t="shared" ca="1" si="29"/>
        <v>64136973</v>
      </c>
      <c r="BJ35" s="89">
        <f t="shared" si="30"/>
        <v>355</v>
      </c>
      <c r="BK35" s="89">
        <f t="shared" ca="1" si="31"/>
        <v>540665</v>
      </c>
      <c r="BL35" s="89">
        <f t="shared" si="32"/>
        <v>355</v>
      </c>
      <c r="BM35" s="89">
        <f t="shared" ca="1" si="33"/>
        <v>26270</v>
      </c>
      <c r="BN35" s="89">
        <f t="shared" si="34"/>
        <v>132</v>
      </c>
      <c r="BO35" s="89">
        <f t="shared" ca="1" si="35"/>
        <v>283417.2</v>
      </c>
      <c r="BP35" s="89">
        <f t="shared" si="36"/>
        <v>184</v>
      </c>
      <c r="BQ35" s="89">
        <f t="shared" ca="1" si="37"/>
        <v>545961.12</v>
      </c>
      <c r="BR35" s="89">
        <f t="shared" si="38"/>
        <v>39</v>
      </c>
      <c r="BS35" s="89">
        <f t="shared" ca="1" si="39"/>
        <v>134933.76000000001</v>
      </c>
      <c r="BT35" s="89">
        <f t="shared" ca="1" si="3"/>
        <v>964312.08000000007</v>
      </c>
      <c r="BU35" s="89">
        <f t="shared" ca="1" si="4"/>
        <v>65668220.079999998</v>
      </c>
      <c r="BV35" s="89"/>
      <c r="BW35" s="89">
        <f t="shared" ca="1" si="41"/>
        <v>65668220.079999998</v>
      </c>
    </row>
    <row r="36" spans="1:75">
      <c r="A36" s="35" t="s">
        <v>235</v>
      </c>
      <c r="B36" s="62" t="s">
        <v>236</v>
      </c>
      <c r="C36" s="62" t="s">
        <v>234</v>
      </c>
      <c r="D36" s="62" t="s">
        <v>213</v>
      </c>
      <c r="E36" s="89">
        <v>62</v>
      </c>
      <c r="F36" s="89">
        <f ca="1">OFFSET(F36,0,-1) * OFFSET(F36,11 - ROW(F36),0)</f>
        <v>9119456</v>
      </c>
      <c r="G36" s="89">
        <v>0</v>
      </c>
      <c r="H36" s="89">
        <f ca="1">OFFSET(H36,0,-1) * OFFSET(H36,11 - ROW(H36),0)</f>
        <v>0</v>
      </c>
      <c r="I36" s="89">
        <v>53</v>
      </c>
      <c r="J36" s="89">
        <f ca="1">OFFSET(J36,0,-1) * OFFSET(J36,11 - ROW(J36),0)</f>
        <v>9787775</v>
      </c>
      <c r="K36" s="89">
        <v>0</v>
      </c>
      <c r="L36" s="89">
        <f ca="1">OFFSET(L36,0,-1) * OFFSET(L36,11 - ROW(L36),0)</f>
        <v>0</v>
      </c>
      <c r="M36" s="89">
        <v>0</v>
      </c>
      <c r="N36" s="89">
        <f ca="1">OFFSET(N36,0,-1) * OFFSET(N36,11 - ROW(N36),0)</f>
        <v>0</v>
      </c>
      <c r="O36" s="89">
        <v>0</v>
      </c>
      <c r="P36" s="89">
        <f ca="1">OFFSET(P36,0,-1) * OFFSET(P36,11 - ROW(P36),0)</f>
        <v>0</v>
      </c>
      <c r="Q36" s="89">
        <f t="shared" ca="1" si="7"/>
        <v>18907231</v>
      </c>
      <c r="R36" s="89">
        <v>17</v>
      </c>
      <c r="S36" s="89">
        <f ca="1">OFFSET(S36,0,-1) * OFFSET(S36,11 - ROW(S36),0)</f>
        <v>3038869</v>
      </c>
      <c r="T36" s="89">
        <v>34</v>
      </c>
      <c r="U36" s="89">
        <f ca="1">OFFSET(U36,0,-1) * OFFSET(U36,11 - ROW(U36),0)</f>
        <v>7547354</v>
      </c>
      <c r="V36" s="89">
        <v>38</v>
      </c>
      <c r="W36" s="89">
        <f ca="1">OFFSET(W36,0,-1) * OFFSET(W36,11 - ROW(W36),0)</f>
        <v>8993726</v>
      </c>
      <c r="X36" s="89"/>
      <c r="Y36" s="89">
        <f ca="1">OFFSET(Y36,0,-1) * OFFSET(Y36,11 - ROW(Y36),0)</f>
        <v>0</v>
      </c>
      <c r="Z36" s="89">
        <f t="shared" ca="1" si="12"/>
        <v>19579949</v>
      </c>
      <c r="AA36" s="89">
        <v>17</v>
      </c>
      <c r="AB36" s="89">
        <f ca="1">OFFSET(AB36,0,-1) * OFFSET(AB36,11 - ROW(AB36),0)</f>
        <v>6247704</v>
      </c>
      <c r="AC36" s="89">
        <v>13</v>
      </c>
      <c r="AD36" s="89">
        <f ca="1">OFFSET(AD36,0,-1) * OFFSET(AD36,11 - ROW(AD36),0)</f>
        <v>5999214</v>
      </c>
      <c r="AE36" s="89">
        <v>0</v>
      </c>
      <c r="AF36" s="89">
        <f ca="1">OFFSET(AF36,0,-1) * OFFSET(AF36,11 - ROW(AF36),0)</f>
        <v>0</v>
      </c>
      <c r="AG36" s="89">
        <f t="shared" ca="1" si="16"/>
        <v>12246918</v>
      </c>
      <c r="AH36" s="89">
        <v>6</v>
      </c>
      <c r="AI36" s="89">
        <f ca="1">OFFSET(AI36,0,-1) * OFFSET(AI36,11 - ROW(AI36),0)</f>
        <v>1490454</v>
      </c>
      <c r="AJ36" s="89">
        <v>1</v>
      </c>
      <c r="AK36" s="89">
        <f ca="1">OFFSET(AK36,0,-1) * OFFSET(AK36,11 - ROW(AK36),0)</f>
        <v>310512</v>
      </c>
      <c r="AL36" s="89">
        <v>9</v>
      </c>
      <c r="AM36" s="89">
        <f ca="1">OFFSET(AM36,0,-1) * OFFSET(AM36,11 - ROW(AM36),0)</f>
        <v>2075994</v>
      </c>
      <c r="AN36" s="89">
        <v>0</v>
      </c>
      <c r="AO36" s="89">
        <f ca="1">OFFSET(AO36,0,-1) * OFFSET(AO36,11 - ROW(AO36),0)</f>
        <v>0</v>
      </c>
      <c r="AP36" s="89">
        <v>7</v>
      </c>
      <c r="AQ36" s="89">
        <f ca="1">OFFSET(AQ36,0,-1) * OFFSET(AQ36,11 - ROW(AQ36),0)</f>
        <v>1987272</v>
      </c>
      <c r="AR36" s="89">
        <v>0</v>
      </c>
      <c r="AS36" s="89">
        <f ca="1">OFFSET(AS36,0,-1) * OFFSET(AS36,11 - ROW(AS36),0)</f>
        <v>0</v>
      </c>
      <c r="AT36" s="89">
        <f t="shared" ca="1" si="40"/>
        <v>5864232</v>
      </c>
      <c r="AU36" s="89">
        <v>0</v>
      </c>
      <c r="AV36" s="89">
        <f ca="1">OFFSET(AV36,0,-1) * OFFSET(AV36,11 - ROW(AV36),0)</f>
        <v>0</v>
      </c>
      <c r="AW36" s="89">
        <v>0</v>
      </c>
      <c r="AX36" s="89">
        <f ca="1">OFFSET(AX36,0,-1) * OFFSET(AX36,11 - ROW(AX36),0)</f>
        <v>0</v>
      </c>
      <c r="AY36" s="89">
        <v>0</v>
      </c>
      <c r="AZ36" s="89">
        <f ca="1">OFFSET(AZ36,0,-1) * OFFSET(AZ36,11 - ROW(AZ36),0)</f>
        <v>0</v>
      </c>
      <c r="BA36" s="89"/>
      <c r="BB36" s="89">
        <f ca="1">OFFSET(BB36,0,-1) * OFFSET(BB36,11 - ROW(BB36),0)</f>
        <v>0</v>
      </c>
      <c r="BC36" s="89"/>
      <c r="BD36" s="89">
        <f ca="1">OFFSET(BD36,0,-1) * OFFSET(BD36,11 - ROW(BD36),0)</f>
        <v>0</v>
      </c>
      <c r="BE36" s="89">
        <v>0</v>
      </c>
      <c r="BF36" s="89">
        <f ca="1">OFFSET(BF36,0,-1) * OFFSET(BF36,11 - ROW(BF36),0)</f>
        <v>0</v>
      </c>
      <c r="BG36" s="89">
        <f t="shared" ca="1" si="28"/>
        <v>0</v>
      </c>
      <c r="BH36" s="89"/>
      <c r="BI36" s="89">
        <f t="shared" ca="1" si="29"/>
        <v>56598330</v>
      </c>
      <c r="BJ36" s="89">
        <f t="shared" si="30"/>
        <v>257</v>
      </c>
      <c r="BK36" s="89">
        <f t="shared" ca="1" si="31"/>
        <v>391411</v>
      </c>
      <c r="BL36" s="89">
        <f t="shared" si="32"/>
        <v>257</v>
      </c>
      <c r="BM36" s="89">
        <f t="shared" ca="1" si="33"/>
        <v>19018</v>
      </c>
      <c r="BN36" s="89">
        <f t="shared" si="34"/>
        <v>103</v>
      </c>
      <c r="BO36" s="89">
        <f t="shared" ca="1" si="35"/>
        <v>221151.3</v>
      </c>
      <c r="BP36" s="89">
        <f t="shared" si="36"/>
        <v>109</v>
      </c>
      <c r="BQ36" s="89">
        <f t="shared" ca="1" si="37"/>
        <v>323422.62</v>
      </c>
      <c r="BR36" s="89">
        <f t="shared" si="38"/>
        <v>45</v>
      </c>
      <c r="BS36" s="89">
        <f t="shared" ca="1" si="39"/>
        <v>155692.80000000002</v>
      </c>
      <c r="BT36" s="89">
        <f t="shared" ca="1" si="3"/>
        <v>700266.72</v>
      </c>
      <c r="BU36" s="89">
        <f t="shared" ca="1" si="4"/>
        <v>57709025.719999999</v>
      </c>
      <c r="BV36" s="89"/>
      <c r="BW36" s="89">
        <f t="shared" ca="1" si="41"/>
        <v>57709025.719999999</v>
      </c>
    </row>
    <row r="37" spans="1:75">
      <c r="A37" s="35" t="s">
        <v>237</v>
      </c>
      <c r="B37" s="62" t="s">
        <v>238</v>
      </c>
      <c r="C37" s="62" t="s">
        <v>234</v>
      </c>
      <c r="D37" s="62" t="s">
        <v>196</v>
      </c>
      <c r="E37" s="89">
        <v>26</v>
      </c>
      <c r="F37" s="89">
        <f ca="1">OFFSET(F37,0,-1) * OFFSET(F37,10 - ROW(F37),0)</f>
        <v>2955134</v>
      </c>
      <c r="G37" s="89">
        <v>0</v>
      </c>
      <c r="H37" s="89">
        <f ca="1">OFFSET(H37,0,-1) * OFFSET(H37,10 - ROW(H37),0)</f>
        <v>0</v>
      </c>
      <c r="I37" s="89">
        <v>34</v>
      </c>
      <c r="J37" s="89">
        <f ca="1">OFFSET(J37,0,-1) * OFFSET(J37,10 - ROW(J37),0)</f>
        <v>4851902</v>
      </c>
      <c r="K37" s="89">
        <v>0</v>
      </c>
      <c r="L37" s="89">
        <f ca="1">OFFSET(L37,0,-1) * OFFSET(L37,10 - ROW(L37),0)</f>
        <v>0</v>
      </c>
      <c r="M37" s="89">
        <v>8</v>
      </c>
      <c r="N37" s="89">
        <f ca="1">OFFSET(N37,0,-1) * OFFSET(N37,10 - ROW(N37),0)</f>
        <v>1220624</v>
      </c>
      <c r="O37" s="89">
        <v>0</v>
      </c>
      <c r="P37" s="89">
        <f ca="1">OFFSET(P37,0,-1) * OFFSET(P37,10 - ROW(P37),0)</f>
        <v>0</v>
      </c>
      <c r="Q37" s="89">
        <f t="shared" ca="1" si="7"/>
        <v>9027660</v>
      </c>
      <c r="R37" s="89">
        <v>3</v>
      </c>
      <c r="S37" s="89">
        <f ca="1">OFFSET(S37,0,-1) * OFFSET(S37,10 - ROW(S37),0)</f>
        <v>414390</v>
      </c>
      <c r="T37" s="89">
        <v>1</v>
      </c>
      <c r="U37" s="89">
        <f ca="1">OFFSET(U37,0,-1) * OFFSET(U37,10 - ROW(U37),0)</f>
        <v>171531</v>
      </c>
      <c r="V37" s="89">
        <v>2</v>
      </c>
      <c r="W37" s="89">
        <f ca="1">OFFSET(W37,0,-1) * OFFSET(W37,10 - ROW(W37),0)</f>
        <v>365774</v>
      </c>
      <c r="X37" s="89"/>
      <c r="Y37" s="89">
        <f ca="1">OFFSET(Y37,0,-1) * OFFSET(Y37,10 - ROW(Y37),0)</f>
        <v>0</v>
      </c>
      <c r="Z37" s="89">
        <f t="shared" ca="1" si="12"/>
        <v>951695</v>
      </c>
      <c r="AA37" s="89">
        <v>11</v>
      </c>
      <c r="AB37" s="89">
        <f ca="1">OFFSET(AB37,0,-1) * OFFSET(AB37,10 - ROW(AB37),0)</f>
        <v>3123846</v>
      </c>
      <c r="AC37" s="89">
        <v>6</v>
      </c>
      <c r="AD37" s="89">
        <f ca="1">OFFSET(AD37,0,-1) * OFFSET(AD37,10 - ROW(AD37),0)</f>
        <v>2139576</v>
      </c>
      <c r="AE37" s="89">
        <v>0</v>
      </c>
      <c r="AF37" s="89">
        <f ca="1">OFFSET(AF37,0,-1) * OFFSET(AF37,10 - ROW(AF37),0)</f>
        <v>0</v>
      </c>
      <c r="AG37" s="89">
        <f t="shared" ca="1" si="16"/>
        <v>5263422</v>
      </c>
      <c r="AH37" s="89">
        <v>7</v>
      </c>
      <c r="AI37" s="89">
        <f ca="1">OFFSET(AI37,0,-1) * OFFSET(AI37,10 - ROW(AI37),0)</f>
        <v>1343671</v>
      </c>
      <c r="AJ37" s="89">
        <v>0</v>
      </c>
      <c r="AK37" s="89">
        <f ca="1">OFFSET(AK37,0,-1) * OFFSET(AK37,10 - ROW(AK37),0)</f>
        <v>0</v>
      </c>
      <c r="AL37" s="89">
        <v>11</v>
      </c>
      <c r="AM37" s="89">
        <f ca="1">OFFSET(AM37,0,-1) * OFFSET(AM37,10 - ROW(AM37),0)</f>
        <v>1960662</v>
      </c>
      <c r="AN37" s="89">
        <v>0</v>
      </c>
      <c r="AO37" s="89">
        <f ca="1">OFFSET(AO37,0,-1) * OFFSET(AO37,10 - ROW(AO37),0)</f>
        <v>0</v>
      </c>
      <c r="AP37" s="89">
        <v>4</v>
      </c>
      <c r="AQ37" s="89">
        <f ca="1">OFFSET(AQ37,0,-1) * OFFSET(AQ37,10 - ROW(AQ37),0)</f>
        <v>877500</v>
      </c>
      <c r="AR37" s="89">
        <v>0</v>
      </c>
      <c r="AS37" s="89">
        <f ca="1">OFFSET(AS37,0,-1) * OFFSET(AS37,10 - ROW(AS37),0)</f>
        <v>0</v>
      </c>
      <c r="AT37" s="89">
        <f t="shared" ca="1" si="40"/>
        <v>4181833</v>
      </c>
      <c r="AU37" s="89">
        <v>6</v>
      </c>
      <c r="AV37" s="89">
        <f ca="1">OFFSET(AV37,0,-1) * OFFSET(AV37,10 - ROW(AV37),0)</f>
        <v>681954</v>
      </c>
      <c r="AW37" s="89">
        <v>3</v>
      </c>
      <c r="AX37" s="89">
        <f ca="1">OFFSET(AX37,0,-1) * OFFSET(AX37,10 - ROW(AX37),0)</f>
        <v>428109</v>
      </c>
      <c r="AY37" s="89">
        <v>0</v>
      </c>
      <c r="AZ37" s="89">
        <f ca="1">OFFSET(AZ37,0,-1) * OFFSET(AZ37,10 - ROW(AZ37),0)</f>
        <v>0</v>
      </c>
      <c r="BA37" s="89"/>
      <c r="BB37" s="89">
        <f ca="1">OFFSET(BB37,0,-1) * OFFSET(BB37,10 - ROW(BB37),0)</f>
        <v>0</v>
      </c>
      <c r="BC37" s="89"/>
      <c r="BD37" s="89">
        <f ca="1">OFFSET(BD37,0,-1) * OFFSET(BD37,10 - ROW(BD37),0)</f>
        <v>0</v>
      </c>
      <c r="BE37" s="89">
        <v>0</v>
      </c>
      <c r="BF37" s="89">
        <f ca="1">OFFSET(BF37,0,-1) * OFFSET(BF37,10 - ROW(BF37),0)</f>
        <v>0</v>
      </c>
      <c r="BG37" s="89">
        <f t="shared" ca="1" si="28"/>
        <v>1110063</v>
      </c>
      <c r="BH37" s="89"/>
      <c r="BI37" s="89">
        <f t="shared" ca="1" si="29"/>
        <v>20534673</v>
      </c>
      <c r="BJ37" s="89">
        <f t="shared" si="30"/>
        <v>122</v>
      </c>
      <c r="BK37" s="89">
        <f t="shared" ca="1" si="31"/>
        <v>185806</v>
      </c>
      <c r="BL37" s="89">
        <f t="shared" si="32"/>
        <v>122</v>
      </c>
      <c r="BM37" s="89">
        <f t="shared" ca="1" si="33"/>
        <v>9028</v>
      </c>
      <c r="BN37" s="89">
        <f t="shared" si="34"/>
        <v>53</v>
      </c>
      <c r="BO37" s="89">
        <f t="shared" ca="1" si="35"/>
        <v>113796.29999999999</v>
      </c>
      <c r="BP37" s="89">
        <f t="shared" si="36"/>
        <v>55</v>
      </c>
      <c r="BQ37" s="89">
        <f t="shared" ca="1" si="37"/>
        <v>163194.9</v>
      </c>
      <c r="BR37" s="89">
        <f t="shared" si="38"/>
        <v>14</v>
      </c>
      <c r="BS37" s="89">
        <f t="shared" ca="1" si="39"/>
        <v>48437.760000000002</v>
      </c>
      <c r="BT37" s="89">
        <f t="shared" ca="1" si="3"/>
        <v>325428.95999999996</v>
      </c>
      <c r="BU37" s="89">
        <f t="shared" ca="1" si="4"/>
        <v>21054935.960000001</v>
      </c>
      <c r="BV37" s="89"/>
      <c r="BW37" s="89">
        <f t="shared" ca="1" si="41"/>
        <v>21054935.960000001</v>
      </c>
    </row>
    <row r="38" spans="1:75">
      <c r="A38" s="35" t="s">
        <v>239</v>
      </c>
      <c r="B38" s="62" t="s">
        <v>240</v>
      </c>
      <c r="C38" s="62" t="s">
        <v>234</v>
      </c>
      <c r="D38" s="62" t="s">
        <v>196</v>
      </c>
      <c r="E38" s="89">
        <v>10</v>
      </c>
      <c r="F38" s="89">
        <f ca="1">OFFSET(F38,0,-1) * OFFSET(F38,10 - ROW(F38),0)</f>
        <v>1136590</v>
      </c>
      <c r="G38" s="89">
        <v>0</v>
      </c>
      <c r="H38" s="89">
        <f ca="1">OFFSET(H38,0,-1) * OFFSET(H38,10 - ROW(H38),0)</f>
        <v>0</v>
      </c>
      <c r="I38" s="89">
        <v>19</v>
      </c>
      <c r="J38" s="89">
        <f ca="1">OFFSET(J38,0,-1) * OFFSET(J38,10 - ROW(J38),0)</f>
        <v>2711357</v>
      </c>
      <c r="K38" s="89">
        <v>0</v>
      </c>
      <c r="L38" s="89">
        <f ca="1">OFFSET(L38,0,-1) * OFFSET(L38,10 - ROW(L38),0)</f>
        <v>0</v>
      </c>
      <c r="M38" s="89">
        <v>2</v>
      </c>
      <c r="N38" s="89">
        <f ca="1">OFFSET(N38,0,-1) * OFFSET(N38,10 - ROW(N38),0)</f>
        <v>305156</v>
      </c>
      <c r="O38" s="89">
        <v>0</v>
      </c>
      <c r="P38" s="89">
        <f ca="1">OFFSET(P38,0,-1) * OFFSET(P38,10 - ROW(P38),0)</f>
        <v>0</v>
      </c>
      <c r="Q38" s="89">
        <f t="shared" ca="1" si="7"/>
        <v>4153103</v>
      </c>
      <c r="R38" s="89">
        <v>3</v>
      </c>
      <c r="S38" s="89">
        <f ca="1">OFFSET(S38,0,-1) * OFFSET(S38,10 - ROW(S38),0)</f>
        <v>414390</v>
      </c>
      <c r="T38" s="89">
        <v>4</v>
      </c>
      <c r="U38" s="89">
        <f ca="1">OFFSET(U38,0,-1) * OFFSET(U38,10 - ROW(U38),0)</f>
        <v>686124</v>
      </c>
      <c r="V38" s="89">
        <v>9</v>
      </c>
      <c r="W38" s="89">
        <f ca="1">OFFSET(W38,0,-1) * OFFSET(W38,10 - ROW(W38),0)</f>
        <v>1645983</v>
      </c>
      <c r="X38" s="89"/>
      <c r="Y38" s="89">
        <f ca="1">OFFSET(Y38,0,-1) * OFFSET(Y38,10 - ROW(Y38),0)</f>
        <v>0</v>
      </c>
      <c r="Z38" s="89">
        <f t="shared" ca="1" si="12"/>
        <v>2746497</v>
      </c>
      <c r="AA38" s="89">
        <v>3</v>
      </c>
      <c r="AB38" s="89">
        <f ca="1">OFFSET(AB38,0,-1) * OFFSET(AB38,10 - ROW(AB38),0)</f>
        <v>851958</v>
      </c>
      <c r="AC38" s="89">
        <v>2</v>
      </c>
      <c r="AD38" s="89">
        <f ca="1">OFFSET(AD38,0,-1) * OFFSET(AD38,10 - ROW(AD38),0)</f>
        <v>713192</v>
      </c>
      <c r="AE38" s="89">
        <v>0</v>
      </c>
      <c r="AF38" s="89">
        <f ca="1">OFFSET(AF38,0,-1) * OFFSET(AF38,10 - ROW(AF38),0)</f>
        <v>0</v>
      </c>
      <c r="AG38" s="89">
        <f t="shared" ca="1" si="16"/>
        <v>1565150</v>
      </c>
      <c r="AH38" s="89">
        <v>2</v>
      </c>
      <c r="AI38" s="89">
        <f ca="1">OFFSET(AI38,0,-1) * OFFSET(AI38,10 - ROW(AI38),0)</f>
        <v>383906</v>
      </c>
      <c r="AJ38" s="89">
        <v>0</v>
      </c>
      <c r="AK38" s="89">
        <f ca="1">OFFSET(AK38,0,-1) * OFFSET(AK38,10 - ROW(AK38),0)</f>
        <v>0</v>
      </c>
      <c r="AL38" s="89">
        <v>1</v>
      </c>
      <c r="AM38" s="89">
        <f ca="1">OFFSET(AM38,0,-1) * OFFSET(AM38,10 - ROW(AM38),0)</f>
        <v>178242</v>
      </c>
      <c r="AN38" s="89">
        <v>0</v>
      </c>
      <c r="AO38" s="89">
        <f ca="1">OFFSET(AO38,0,-1) * OFFSET(AO38,10 - ROW(AO38),0)</f>
        <v>0</v>
      </c>
      <c r="AP38" s="89">
        <v>1</v>
      </c>
      <c r="AQ38" s="89">
        <f ca="1">OFFSET(AQ38,0,-1) * OFFSET(AQ38,10 - ROW(AQ38),0)</f>
        <v>219375</v>
      </c>
      <c r="AR38" s="89">
        <v>0</v>
      </c>
      <c r="AS38" s="89">
        <f ca="1">OFFSET(AS38,0,-1) * OFFSET(AS38,10 - ROW(AS38),0)</f>
        <v>0</v>
      </c>
      <c r="AT38" s="89">
        <f t="shared" ca="1" si="40"/>
        <v>781523</v>
      </c>
      <c r="AU38" s="89">
        <v>0</v>
      </c>
      <c r="AV38" s="89">
        <f ca="1">OFFSET(AV38,0,-1) * OFFSET(AV38,10 - ROW(AV38),0)</f>
        <v>0</v>
      </c>
      <c r="AW38" s="89">
        <v>0</v>
      </c>
      <c r="AX38" s="89">
        <f ca="1">OFFSET(AX38,0,-1) * OFFSET(AX38,10 - ROW(AX38),0)</f>
        <v>0</v>
      </c>
      <c r="AY38" s="89">
        <v>0</v>
      </c>
      <c r="AZ38" s="89">
        <f ca="1">OFFSET(AZ38,0,-1) * OFFSET(AZ38,10 - ROW(AZ38),0)</f>
        <v>0</v>
      </c>
      <c r="BA38" s="89"/>
      <c r="BB38" s="89">
        <f ca="1">OFFSET(BB38,0,-1) * OFFSET(BB38,10 - ROW(BB38),0)</f>
        <v>0</v>
      </c>
      <c r="BC38" s="89"/>
      <c r="BD38" s="89">
        <f ca="1">OFFSET(BD38,0,-1) * OFFSET(BD38,10 - ROW(BD38),0)</f>
        <v>0</v>
      </c>
      <c r="BE38" s="89">
        <v>0</v>
      </c>
      <c r="BF38" s="89">
        <f ca="1">OFFSET(BF38,0,-1) * OFFSET(BF38,10 - ROW(BF38),0)</f>
        <v>0</v>
      </c>
      <c r="BG38" s="89">
        <f t="shared" ca="1" si="28"/>
        <v>0</v>
      </c>
      <c r="BH38" s="89"/>
      <c r="BI38" s="89">
        <f t="shared" ca="1" si="29"/>
        <v>9246273</v>
      </c>
      <c r="BJ38" s="89">
        <f t="shared" si="30"/>
        <v>56</v>
      </c>
      <c r="BK38" s="89">
        <f t="shared" ca="1" si="31"/>
        <v>85288</v>
      </c>
      <c r="BL38" s="89">
        <f t="shared" si="32"/>
        <v>56</v>
      </c>
      <c r="BM38" s="89">
        <f t="shared" ca="1" si="33"/>
        <v>4144</v>
      </c>
      <c r="BN38" s="89">
        <f t="shared" si="34"/>
        <v>18</v>
      </c>
      <c r="BO38" s="89">
        <f t="shared" ca="1" si="35"/>
        <v>38647.799999999996</v>
      </c>
      <c r="BP38" s="89">
        <f t="shared" si="36"/>
        <v>26</v>
      </c>
      <c r="BQ38" s="89">
        <f t="shared" ca="1" si="37"/>
        <v>77146.679999999993</v>
      </c>
      <c r="BR38" s="89">
        <f t="shared" si="38"/>
        <v>12</v>
      </c>
      <c r="BS38" s="89">
        <f t="shared" ca="1" si="39"/>
        <v>41518.080000000002</v>
      </c>
      <c r="BT38" s="89">
        <f t="shared" ca="1" si="3"/>
        <v>157312.56</v>
      </c>
      <c r="BU38" s="89">
        <f t="shared" ca="1" si="4"/>
        <v>9493017.5600000005</v>
      </c>
      <c r="BV38" s="89"/>
      <c r="BW38" s="89">
        <f t="shared" ca="1" si="41"/>
        <v>9493017.5600000005</v>
      </c>
    </row>
    <row r="39" spans="1:75">
      <c r="A39" s="35" t="s">
        <v>241</v>
      </c>
      <c r="B39" s="62" t="s">
        <v>242</v>
      </c>
      <c r="C39" s="62" t="s">
        <v>234</v>
      </c>
      <c r="D39" s="62" t="s">
        <v>196</v>
      </c>
      <c r="E39" s="89">
        <v>10</v>
      </c>
      <c r="F39" s="89">
        <f ca="1">OFFSET(F39,0,-1) * OFFSET(F39,10 - ROW(F39),0)</f>
        <v>1136590</v>
      </c>
      <c r="G39" s="89">
        <v>0</v>
      </c>
      <c r="H39" s="89">
        <f ca="1">OFFSET(H39,0,-1) * OFFSET(H39,10 - ROW(H39),0)</f>
        <v>0</v>
      </c>
      <c r="I39" s="89">
        <v>25</v>
      </c>
      <c r="J39" s="89">
        <f ca="1">OFFSET(J39,0,-1) * OFFSET(J39,10 - ROW(J39),0)</f>
        <v>3567575</v>
      </c>
      <c r="K39" s="89">
        <v>0</v>
      </c>
      <c r="L39" s="89">
        <f ca="1">OFFSET(L39,0,-1) * OFFSET(L39,10 - ROW(L39),0)</f>
        <v>0</v>
      </c>
      <c r="M39" s="89">
        <v>1</v>
      </c>
      <c r="N39" s="89">
        <f ca="1">OFFSET(N39,0,-1) * OFFSET(N39,10 - ROW(N39),0)</f>
        <v>152578</v>
      </c>
      <c r="O39" s="89">
        <v>0</v>
      </c>
      <c r="P39" s="89">
        <f ca="1">OFFSET(P39,0,-1) * OFFSET(P39,10 - ROW(P39),0)</f>
        <v>0</v>
      </c>
      <c r="Q39" s="89">
        <f t="shared" ca="1" si="7"/>
        <v>4856743</v>
      </c>
      <c r="R39" s="89">
        <v>0</v>
      </c>
      <c r="S39" s="89">
        <f ca="1">OFFSET(S39,0,-1) * OFFSET(S39,10 - ROW(S39),0)</f>
        <v>0</v>
      </c>
      <c r="T39" s="89">
        <v>1</v>
      </c>
      <c r="U39" s="89">
        <f ca="1">OFFSET(U39,0,-1) * OFFSET(U39,10 - ROW(U39),0)</f>
        <v>171531</v>
      </c>
      <c r="V39" s="89">
        <v>2</v>
      </c>
      <c r="W39" s="89">
        <f ca="1">OFFSET(W39,0,-1) * OFFSET(W39,10 - ROW(W39),0)</f>
        <v>365774</v>
      </c>
      <c r="X39" s="89"/>
      <c r="Y39" s="89">
        <f ca="1">OFFSET(Y39,0,-1) * OFFSET(Y39,10 - ROW(Y39),0)</f>
        <v>0</v>
      </c>
      <c r="Z39" s="89">
        <f t="shared" ca="1" si="12"/>
        <v>537305</v>
      </c>
      <c r="AA39" s="89">
        <v>3</v>
      </c>
      <c r="AB39" s="89">
        <f ca="1">OFFSET(AB39,0,-1) * OFFSET(AB39,10 - ROW(AB39),0)</f>
        <v>851958</v>
      </c>
      <c r="AC39" s="89">
        <v>2</v>
      </c>
      <c r="AD39" s="89">
        <f ca="1">OFFSET(AD39,0,-1) * OFFSET(AD39,10 - ROW(AD39),0)</f>
        <v>713192</v>
      </c>
      <c r="AE39" s="89">
        <v>0</v>
      </c>
      <c r="AF39" s="89">
        <f ca="1">OFFSET(AF39,0,-1) * OFFSET(AF39,10 - ROW(AF39),0)</f>
        <v>0</v>
      </c>
      <c r="AG39" s="89">
        <f t="shared" ca="1" si="16"/>
        <v>1565150</v>
      </c>
      <c r="AH39" s="89">
        <v>2</v>
      </c>
      <c r="AI39" s="89">
        <f ca="1">OFFSET(AI39,0,-1) * OFFSET(AI39,10 - ROW(AI39),0)</f>
        <v>383906</v>
      </c>
      <c r="AJ39" s="89">
        <v>0</v>
      </c>
      <c r="AK39" s="89">
        <f ca="1">OFFSET(AK39,0,-1) * OFFSET(AK39,10 - ROW(AK39),0)</f>
        <v>0</v>
      </c>
      <c r="AL39" s="89">
        <v>4</v>
      </c>
      <c r="AM39" s="89">
        <f ca="1">OFFSET(AM39,0,-1) * OFFSET(AM39,10 - ROW(AM39),0)</f>
        <v>712968</v>
      </c>
      <c r="AN39" s="89">
        <v>0</v>
      </c>
      <c r="AO39" s="89">
        <f ca="1">OFFSET(AO39,0,-1) * OFFSET(AO39,10 - ROW(AO39),0)</f>
        <v>0</v>
      </c>
      <c r="AP39" s="89">
        <v>0</v>
      </c>
      <c r="AQ39" s="89">
        <f ca="1">OFFSET(AQ39,0,-1) * OFFSET(AQ39,10 - ROW(AQ39),0)</f>
        <v>0</v>
      </c>
      <c r="AR39" s="89">
        <v>0</v>
      </c>
      <c r="AS39" s="89">
        <f ca="1">OFFSET(AS39,0,-1) * OFFSET(AS39,10 - ROW(AS39),0)</f>
        <v>0</v>
      </c>
      <c r="AT39" s="89">
        <f t="shared" ca="1" si="40"/>
        <v>1096874</v>
      </c>
      <c r="AU39" s="89">
        <v>0</v>
      </c>
      <c r="AV39" s="89">
        <f ca="1">OFFSET(AV39,0,-1) * OFFSET(AV39,10 - ROW(AV39),0)</f>
        <v>0</v>
      </c>
      <c r="AW39" s="89">
        <v>0</v>
      </c>
      <c r="AX39" s="89">
        <f ca="1">OFFSET(AX39,0,-1) * OFFSET(AX39,10 - ROW(AX39),0)</f>
        <v>0</v>
      </c>
      <c r="AY39" s="89">
        <v>0</v>
      </c>
      <c r="AZ39" s="89">
        <f ca="1">OFFSET(AZ39,0,-1) * OFFSET(AZ39,10 - ROW(AZ39),0)</f>
        <v>0</v>
      </c>
      <c r="BA39" s="89"/>
      <c r="BB39" s="89">
        <f ca="1">OFFSET(BB39,0,-1) * OFFSET(BB39,10 - ROW(BB39),0)</f>
        <v>0</v>
      </c>
      <c r="BC39" s="89"/>
      <c r="BD39" s="89">
        <f ca="1">OFFSET(BD39,0,-1) * OFFSET(BD39,10 - ROW(BD39),0)</f>
        <v>0</v>
      </c>
      <c r="BE39" s="89">
        <v>0</v>
      </c>
      <c r="BF39" s="89">
        <f ca="1">OFFSET(BF39,0,-1) * OFFSET(BF39,10 - ROW(BF39),0)</f>
        <v>0</v>
      </c>
      <c r="BG39" s="89">
        <f t="shared" ca="1" si="28"/>
        <v>0</v>
      </c>
      <c r="BH39" s="89"/>
      <c r="BI39" s="89">
        <f t="shared" ca="1" si="29"/>
        <v>8056072</v>
      </c>
      <c r="BJ39" s="89">
        <f t="shared" si="30"/>
        <v>50</v>
      </c>
      <c r="BK39" s="89">
        <f t="shared" ca="1" si="31"/>
        <v>76150</v>
      </c>
      <c r="BL39" s="89">
        <f t="shared" si="32"/>
        <v>50</v>
      </c>
      <c r="BM39" s="89">
        <f t="shared" ca="1" si="33"/>
        <v>3700</v>
      </c>
      <c r="BN39" s="89">
        <f t="shared" si="34"/>
        <v>15</v>
      </c>
      <c r="BO39" s="89">
        <f t="shared" ca="1" si="35"/>
        <v>32206.5</v>
      </c>
      <c r="BP39" s="89">
        <f t="shared" si="36"/>
        <v>32</v>
      </c>
      <c r="BQ39" s="89">
        <f t="shared" ca="1" si="37"/>
        <v>94949.759999999995</v>
      </c>
      <c r="BR39" s="89">
        <f t="shared" si="38"/>
        <v>3</v>
      </c>
      <c r="BS39" s="89">
        <f t="shared" ca="1" si="39"/>
        <v>10379.52</v>
      </c>
      <c r="BT39" s="89">
        <f t="shared" ca="1" si="3"/>
        <v>137535.78</v>
      </c>
      <c r="BU39" s="89">
        <f t="shared" ca="1" si="4"/>
        <v>8273457.7800000003</v>
      </c>
      <c r="BV39" s="89"/>
      <c r="BW39" s="89">
        <f t="shared" ca="1" si="41"/>
        <v>8273457.7800000003</v>
      </c>
    </row>
    <row r="40" spans="1:75">
      <c r="A40" s="35" t="s">
        <v>243</v>
      </c>
      <c r="B40" s="62" t="s">
        <v>244</v>
      </c>
      <c r="C40" s="62" t="s">
        <v>234</v>
      </c>
      <c r="D40" s="62" t="s">
        <v>196</v>
      </c>
      <c r="E40" s="89">
        <v>14</v>
      </c>
      <c r="F40" s="89">
        <f ca="1">OFFSET(F40,0,-1) * OFFSET(F40,10 - ROW(F40),0)</f>
        <v>1591226</v>
      </c>
      <c r="G40" s="89">
        <v>0</v>
      </c>
      <c r="H40" s="89">
        <f ca="1">OFFSET(H40,0,-1) * OFFSET(H40,10 - ROW(H40),0)</f>
        <v>0</v>
      </c>
      <c r="I40" s="89">
        <v>11</v>
      </c>
      <c r="J40" s="89">
        <f ca="1">OFFSET(J40,0,-1) * OFFSET(J40,10 - ROW(J40),0)</f>
        <v>1569733</v>
      </c>
      <c r="K40" s="89">
        <v>0</v>
      </c>
      <c r="L40" s="89">
        <f ca="1">OFFSET(L40,0,-1) * OFFSET(L40,10 - ROW(L40),0)</f>
        <v>0</v>
      </c>
      <c r="M40" s="89">
        <v>4</v>
      </c>
      <c r="N40" s="89">
        <f ca="1">OFFSET(N40,0,-1) * OFFSET(N40,10 - ROW(N40),0)</f>
        <v>610312</v>
      </c>
      <c r="O40" s="89">
        <v>0</v>
      </c>
      <c r="P40" s="89">
        <f ca="1">OFFSET(P40,0,-1) * OFFSET(P40,10 - ROW(P40),0)</f>
        <v>0</v>
      </c>
      <c r="Q40" s="89">
        <f t="shared" ca="1" si="7"/>
        <v>3771271</v>
      </c>
      <c r="R40" s="89">
        <v>0</v>
      </c>
      <c r="S40" s="89">
        <f ca="1">OFFSET(S40,0,-1) * OFFSET(S40,10 - ROW(S40),0)</f>
        <v>0</v>
      </c>
      <c r="T40" s="89">
        <v>0</v>
      </c>
      <c r="U40" s="89">
        <f ca="1">OFFSET(U40,0,-1) * OFFSET(U40,10 - ROW(U40),0)</f>
        <v>0</v>
      </c>
      <c r="V40" s="89">
        <v>0</v>
      </c>
      <c r="W40" s="89">
        <f ca="1">OFFSET(W40,0,-1) * OFFSET(W40,10 - ROW(W40),0)</f>
        <v>0</v>
      </c>
      <c r="X40" s="89"/>
      <c r="Y40" s="89">
        <f ca="1">OFFSET(Y40,0,-1) * OFFSET(Y40,10 - ROW(Y40),0)</f>
        <v>0</v>
      </c>
      <c r="Z40" s="89">
        <f t="shared" ca="1" si="12"/>
        <v>0</v>
      </c>
      <c r="AA40" s="89">
        <v>0</v>
      </c>
      <c r="AB40" s="89">
        <f ca="1">OFFSET(AB40,0,-1) * OFFSET(AB40,10 - ROW(AB40),0)</f>
        <v>0</v>
      </c>
      <c r="AC40" s="89">
        <v>8</v>
      </c>
      <c r="AD40" s="89">
        <f ca="1">OFFSET(AD40,0,-1) * OFFSET(AD40,10 - ROW(AD40),0)</f>
        <v>2852768</v>
      </c>
      <c r="AE40" s="89">
        <v>0</v>
      </c>
      <c r="AF40" s="89">
        <f ca="1">OFFSET(AF40,0,-1) * OFFSET(AF40,10 - ROW(AF40),0)</f>
        <v>0</v>
      </c>
      <c r="AG40" s="89">
        <f t="shared" ca="1" si="16"/>
        <v>2852768</v>
      </c>
      <c r="AH40" s="89">
        <v>5</v>
      </c>
      <c r="AI40" s="89">
        <f ca="1">OFFSET(AI40,0,-1) * OFFSET(AI40,10 - ROW(AI40),0)</f>
        <v>959765</v>
      </c>
      <c r="AJ40" s="89">
        <v>0</v>
      </c>
      <c r="AK40" s="89">
        <f ca="1">OFFSET(AK40,0,-1) * OFFSET(AK40,10 - ROW(AK40),0)</f>
        <v>0</v>
      </c>
      <c r="AL40" s="89">
        <v>2</v>
      </c>
      <c r="AM40" s="89">
        <f ca="1">OFFSET(AM40,0,-1) * OFFSET(AM40,10 - ROW(AM40),0)</f>
        <v>356484</v>
      </c>
      <c r="AN40" s="89">
        <v>0</v>
      </c>
      <c r="AO40" s="89">
        <f ca="1">OFFSET(AO40,0,-1) * OFFSET(AO40,10 - ROW(AO40),0)</f>
        <v>0</v>
      </c>
      <c r="AP40" s="89">
        <v>1</v>
      </c>
      <c r="AQ40" s="89">
        <f ca="1">OFFSET(AQ40,0,-1) * OFFSET(AQ40,10 - ROW(AQ40),0)</f>
        <v>219375</v>
      </c>
      <c r="AR40" s="89">
        <v>0</v>
      </c>
      <c r="AS40" s="89">
        <f ca="1">OFFSET(AS40,0,-1) * OFFSET(AS40,10 - ROW(AS40),0)</f>
        <v>0</v>
      </c>
      <c r="AT40" s="89">
        <f t="shared" ca="1" si="40"/>
        <v>1535624</v>
      </c>
      <c r="AU40" s="89">
        <v>0</v>
      </c>
      <c r="AV40" s="89">
        <f ca="1">OFFSET(AV40,0,-1) * OFFSET(AV40,10 - ROW(AV40),0)</f>
        <v>0</v>
      </c>
      <c r="AW40" s="89">
        <v>0</v>
      </c>
      <c r="AX40" s="89">
        <f ca="1">OFFSET(AX40,0,-1) * OFFSET(AX40,10 - ROW(AX40),0)</f>
        <v>0</v>
      </c>
      <c r="AY40" s="89"/>
      <c r="AZ40" s="89">
        <f ca="1">OFFSET(AZ40,0,-1) * OFFSET(AZ40,10 - ROW(AZ40),0)</f>
        <v>0</v>
      </c>
      <c r="BA40" s="89"/>
      <c r="BB40" s="89">
        <f ca="1">OFFSET(BB40,0,-1) * OFFSET(BB40,10 - ROW(BB40),0)</f>
        <v>0</v>
      </c>
      <c r="BC40" s="89"/>
      <c r="BD40" s="89">
        <f ca="1">OFFSET(BD40,0,-1) * OFFSET(BD40,10 - ROW(BD40),0)</f>
        <v>0</v>
      </c>
      <c r="BE40" s="89">
        <v>0</v>
      </c>
      <c r="BF40" s="89">
        <f ca="1">OFFSET(BF40,0,-1) * OFFSET(BF40,10 - ROW(BF40),0)</f>
        <v>0</v>
      </c>
      <c r="BG40" s="89">
        <f t="shared" ca="1" si="28"/>
        <v>0</v>
      </c>
      <c r="BH40" s="89"/>
      <c r="BI40" s="89">
        <f t="shared" ca="1" si="29"/>
        <v>8159663</v>
      </c>
      <c r="BJ40" s="89">
        <f t="shared" si="30"/>
        <v>45</v>
      </c>
      <c r="BK40" s="89">
        <f t="shared" ca="1" si="31"/>
        <v>68535</v>
      </c>
      <c r="BL40" s="89">
        <f t="shared" si="32"/>
        <v>45</v>
      </c>
      <c r="BM40" s="89">
        <f t="shared" ca="1" si="33"/>
        <v>3330</v>
      </c>
      <c r="BN40" s="89">
        <f t="shared" si="34"/>
        <v>19</v>
      </c>
      <c r="BO40" s="89">
        <f t="shared" ca="1" si="35"/>
        <v>40794.9</v>
      </c>
      <c r="BP40" s="89">
        <f t="shared" si="36"/>
        <v>21</v>
      </c>
      <c r="BQ40" s="89">
        <f t="shared" ca="1" si="37"/>
        <v>62310.78</v>
      </c>
      <c r="BR40" s="89">
        <f t="shared" si="38"/>
        <v>5</v>
      </c>
      <c r="BS40" s="89">
        <f t="shared" ca="1" si="39"/>
        <v>17299.2</v>
      </c>
      <c r="BT40" s="89">
        <f t="shared" ca="1" si="3"/>
        <v>120404.87999999999</v>
      </c>
      <c r="BU40" s="89">
        <f t="shared" ca="1" si="4"/>
        <v>8351932.8799999999</v>
      </c>
      <c r="BV40" s="89"/>
      <c r="BW40" s="89">
        <f t="shared" ca="1" si="41"/>
        <v>8351932.8799999999</v>
      </c>
    </row>
    <row r="41" spans="1:75" hidden="1">
      <c r="A41" s="1" t="s">
        <v>245</v>
      </c>
      <c r="B41" s="1" t="s">
        <v>246</v>
      </c>
      <c r="C41" s="1" t="s">
        <v>234</v>
      </c>
      <c r="D41" s="1" t="s">
        <v>213</v>
      </c>
      <c r="E41" s="88"/>
      <c r="F41" s="88">
        <f ca="1">OFFSET(F41,0,-1) * OFFSET(F41,11 - ROW(F41),0)</f>
        <v>0</v>
      </c>
      <c r="G41" s="88">
        <v>25</v>
      </c>
      <c r="H41" s="88">
        <v>2917110</v>
      </c>
      <c r="I41" s="88">
        <v>333</v>
      </c>
      <c r="J41" s="88">
        <v>47150391</v>
      </c>
      <c r="K41" s="88">
        <v>23</v>
      </c>
      <c r="L41" s="88">
        <v>3561781</v>
      </c>
      <c r="M41" s="88">
        <v>49</v>
      </c>
      <c r="N41" s="88">
        <v>7274575</v>
      </c>
      <c r="O41" s="88">
        <v>5</v>
      </c>
      <c r="P41" s="88">
        <f ca="1">OFFSET(P41,0,-1) * OFFSET(P41,11 - ROW(P41),0)</f>
        <v>1054600</v>
      </c>
      <c r="Q41" s="88">
        <f t="shared" ca="1" si="7"/>
        <v>61958457</v>
      </c>
      <c r="R41" s="88"/>
      <c r="S41" s="88">
        <f ca="1">OFFSET(S41,0,-1) * OFFSET(S41,11 - ROW(S41),0)</f>
        <v>0</v>
      </c>
      <c r="T41" s="88"/>
      <c r="U41" s="88">
        <f ca="1">OFFSET(U41,0,-1) * OFFSET(U41,11 - ROW(U41),0)</f>
        <v>0</v>
      </c>
      <c r="V41" s="88"/>
      <c r="W41" s="88">
        <f ca="1">OFFSET(W41,0,-1) * OFFSET(W41,11 - ROW(W41),0)</f>
        <v>0</v>
      </c>
      <c r="X41" s="88"/>
      <c r="Y41" s="88">
        <f ca="1">OFFSET(Y41,0,-1) * OFFSET(Y41,11 - ROW(Y41),0)</f>
        <v>0</v>
      </c>
      <c r="Z41" s="88">
        <f t="shared" ca="1" si="12"/>
        <v>0</v>
      </c>
      <c r="AA41" s="88"/>
      <c r="AB41" s="88">
        <f ca="1">OFFSET(AB41,0,-1) * OFFSET(AB41,11 - ROW(AB41),0)</f>
        <v>0</v>
      </c>
      <c r="AC41" s="88"/>
      <c r="AD41" s="88">
        <f ca="1">OFFSET(AD41,0,-1) * OFFSET(AD41,11 - ROW(AD41),0)</f>
        <v>0</v>
      </c>
      <c r="AE41" s="88"/>
      <c r="AF41" s="88">
        <f ca="1">OFFSET(AF41,0,-1) * OFFSET(AF41,11 - ROW(AF41),0)</f>
        <v>0</v>
      </c>
      <c r="AG41" s="88">
        <f t="shared" ca="1" si="16"/>
        <v>0</v>
      </c>
      <c r="AH41" s="88"/>
      <c r="AI41" s="88">
        <f ca="1">OFFSET(AI41,0,-1) * OFFSET(AI41,11 - ROW(AI41),0)</f>
        <v>0</v>
      </c>
      <c r="AJ41" s="88"/>
      <c r="AK41" s="88">
        <f ca="1">OFFSET(AK41,0,-1) * OFFSET(AK41,11 - ROW(AK41),0)</f>
        <v>0</v>
      </c>
      <c r="AL41" s="88"/>
      <c r="AM41" s="88">
        <f ca="1">OFFSET(AM41,0,-1) * OFFSET(AM41,11 - ROW(AM41),0)</f>
        <v>0</v>
      </c>
      <c r="AN41" s="88"/>
      <c r="AO41" s="88">
        <f ca="1">OFFSET(AO41,0,-1) * OFFSET(AO41,11 - ROW(AO41),0)</f>
        <v>0</v>
      </c>
      <c r="AP41" s="88"/>
      <c r="AQ41" s="88">
        <f ca="1">OFFSET(AQ41,0,-1) * OFFSET(AQ41,11 - ROW(AQ41),0)</f>
        <v>0</v>
      </c>
      <c r="AR41" s="88"/>
      <c r="AS41" s="88">
        <f ca="1">OFFSET(AS41,0,-1) * OFFSET(AS41,11 - ROW(AS41),0)</f>
        <v>0</v>
      </c>
      <c r="AT41" s="88">
        <f t="shared" ref="AT41" ca="1" si="61">SUM(AI41,AK41,AM41,AO41,AQ41,AS41)</f>
        <v>0</v>
      </c>
      <c r="AU41" s="88"/>
      <c r="AV41" s="88">
        <f ca="1">OFFSET(AV41,0,-1) * OFFSET(AV41,11 - ROW(AV41),0)</f>
        <v>0</v>
      </c>
      <c r="AW41" s="88"/>
      <c r="AX41" s="88">
        <f ca="1">OFFSET(AX41,0,-1) * OFFSET(AX41,11 - ROW(AX41),0)</f>
        <v>0</v>
      </c>
      <c r="AY41" s="88"/>
      <c r="AZ41" s="88">
        <f ca="1">OFFSET(AZ41,0,-1) * OFFSET(AZ41,11 - ROW(AZ41),0)</f>
        <v>0</v>
      </c>
      <c r="BA41" s="88"/>
      <c r="BB41" s="88">
        <f ca="1">OFFSET(BB41,0,-1) * OFFSET(BB41,11 - ROW(BB41),0)</f>
        <v>0</v>
      </c>
      <c r="BC41" s="88"/>
      <c r="BD41" s="88">
        <f ca="1">OFFSET(BD41,0,-1) * OFFSET(BD41,11 - ROW(BD41),0)</f>
        <v>0</v>
      </c>
      <c r="BE41" s="88"/>
      <c r="BF41" s="88">
        <f ca="1">OFFSET(BF41,0,-1) * OFFSET(BF41,11 - ROW(BF41),0)</f>
        <v>0</v>
      </c>
      <c r="BG41" s="88">
        <f t="shared" ca="1" si="28"/>
        <v>0</v>
      </c>
      <c r="BH41" s="88"/>
      <c r="BI41" s="88">
        <f t="shared" ca="1" si="29"/>
        <v>61958457</v>
      </c>
      <c r="BJ41" s="88">
        <f t="shared" si="30"/>
        <v>435</v>
      </c>
      <c r="BK41" s="88">
        <f t="shared" ca="1" si="31"/>
        <v>662505</v>
      </c>
      <c r="BL41" s="88">
        <f t="shared" si="32"/>
        <v>435</v>
      </c>
      <c r="BM41" s="88">
        <f t="shared" ca="1" si="33"/>
        <v>32190</v>
      </c>
      <c r="BN41" s="88">
        <f t="shared" si="34"/>
        <v>25</v>
      </c>
      <c r="BO41" s="88">
        <f t="shared" ca="1" si="35"/>
        <v>53677.5</v>
      </c>
      <c r="BP41" s="88">
        <f t="shared" si="36"/>
        <v>356</v>
      </c>
      <c r="BQ41" s="88">
        <f t="shared" ca="1" si="37"/>
        <v>1056316.0799999998</v>
      </c>
      <c r="BR41" s="88">
        <f t="shared" si="38"/>
        <v>54</v>
      </c>
      <c r="BS41" s="88">
        <f t="shared" ca="1" si="39"/>
        <v>186831.36000000002</v>
      </c>
      <c r="BT41" s="88">
        <f t="shared" ca="1" si="3"/>
        <v>1296824.94</v>
      </c>
      <c r="BU41" s="88">
        <f t="shared" ca="1" si="4"/>
        <v>63949976.939999998</v>
      </c>
      <c r="BV41" s="88"/>
      <c r="BW41" s="89">
        <f t="shared" ca="1" si="41"/>
        <v>63949976.939999998</v>
      </c>
    </row>
    <row r="42" spans="1:75"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</row>
    <row r="43" spans="1:75"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</row>
    <row r="44" spans="1:75"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</row>
  </sheetData>
  <mergeCells count="65">
    <mergeCell ref="BW3:BW6"/>
    <mergeCell ref="BV3:BV6"/>
    <mergeCell ref="BU3:BU6"/>
    <mergeCell ref="BN3:BT5"/>
    <mergeCell ref="BL3:BM6"/>
    <mergeCell ref="BJ3:BK6"/>
    <mergeCell ref="BH3:BH6"/>
    <mergeCell ref="BI3:BI6"/>
    <mergeCell ref="BG5:BG6"/>
    <mergeCell ref="BR6:BS6"/>
    <mergeCell ref="BN6:BO6"/>
    <mergeCell ref="BP6:BQ6"/>
    <mergeCell ref="BE6:BF6"/>
    <mergeCell ref="BC6:BD6"/>
    <mergeCell ref="BA6:BB6"/>
    <mergeCell ref="E4:P4"/>
    <mergeCell ref="BA5:BF5"/>
    <mergeCell ref="AH3:AT4"/>
    <mergeCell ref="AU3:BG4"/>
    <mergeCell ref="AA4:AF4"/>
    <mergeCell ref="E3:AG3"/>
    <mergeCell ref="AH5:AK5"/>
    <mergeCell ref="M5:P5"/>
    <mergeCell ref="AY6:AZ6"/>
    <mergeCell ref="AT5:AT6"/>
    <mergeCell ref="AU6:AV6"/>
    <mergeCell ref="AU5:AZ5"/>
    <mergeCell ref="AW6:AX6"/>
    <mergeCell ref="AN6:AO6"/>
    <mergeCell ref="AL6:AM6"/>
    <mergeCell ref="AL5:AO5"/>
    <mergeCell ref="AR6:AS6"/>
    <mergeCell ref="AP6:AQ6"/>
    <mergeCell ref="AP5:AS5"/>
    <mergeCell ref="AJ6:AK6"/>
    <mergeCell ref="AH6:AI6"/>
    <mergeCell ref="AG4:AG6"/>
    <mergeCell ref="Z4:Z6"/>
    <mergeCell ref="AA5:AB6"/>
    <mergeCell ref="AC5:AD6"/>
    <mergeCell ref="AE5:AF6"/>
    <mergeCell ref="V5:Y5"/>
    <mergeCell ref="X6:Y6"/>
    <mergeCell ref="R4:Y4"/>
    <mergeCell ref="V6:W6"/>
    <mergeCell ref="R6:S6"/>
    <mergeCell ref="T6:U6"/>
    <mergeCell ref="R5:S5"/>
    <mergeCell ref="T5:U5"/>
    <mergeCell ref="Q4:Q6"/>
    <mergeCell ref="O6:P6"/>
    <mergeCell ref="M6:N6"/>
    <mergeCell ref="A3:C7"/>
    <mergeCell ref="A8:C8"/>
    <mergeCell ref="G6:H6"/>
    <mergeCell ref="E5:H5"/>
    <mergeCell ref="I6:J6"/>
    <mergeCell ref="K6:L6"/>
    <mergeCell ref="I5:L5"/>
    <mergeCell ref="E1:O1"/>
    <mergeCell ref="A9:C9"/>
    <mergeCell ref="A10:C10"/>
    <mergeCell ref="A11:C11"/>
    <mergeCell ref="A12:C12"/>
    <mergeCell ref="E6:F6"/>
  </mergeCells>
  <conditionalFormatting sqref="AB5:AB6 AD5:AD6 AF6 AA5 AC5 AE5:AF5 AA4:AF4 AG4:AG5 AH3:AT6 AP9:AT12 BA6:BF6 AU3:BD4 AU5:AZ6 BA5:BC5 BG5:BG6 AU8:BH12 BJ3:BM12 BN11:BT12 BU3:BW12 A2:B2 AF3:AG3 Y4:Z5 R4:W4 Q4:Q6 E5:P6 E8:AO12 E3:Y3 E4:K4 E7:K7 V6:Y6 R5 T5 V5:W5 BH8:BL8">
    <cfRule type="expression" dxfId="36" priority="57">
      <formula>LockedByCondition()</formula>
    </cfRule>
    <cfRule type="expression" dxfId="35" priority="59">
      <formula>HasError()</formula>
    </cfRule>
  </conditionalFormatting>
  <conditionalFormatting sqref="A8:A12 A3:A6 AO8:AW8">
    <cfRule type="expression" dxfId="34" priority="131">
      <formula>Locked()</formula>
    </cfRule>
    <cfRule type="expression" dxfId="33" priority="134">
      <formula>LockedByCondition()</formula>
    </cfRule>
    <cfRule type="expression" dxfId="32" priority="137">
      <formula>HasError()</formula>
    </cfRule>
  </conditionalFormatting>
  <conditionalFormatting sqref="BI8:BI12 BI3:BI6">
    <cfRule type="expression" dxfId="31" priority="198">
      <formula>HasError()</formula>
    </cfRule>
    <cfRule type="expression" dxfId="30" priority="202">
      <formula>LockedByCondition()</formula>
    </cfRule>
  </conditionalFormatting>
  <conditionalFormatting sqref="A1 C1:D1 F1:O1">
    <cfRule type="expression" dxfId="29" priority="232">
      <formula>Locked()</formula>
    </cfRule>
  </conditionalFormatting>
  <conditionalFormatting sqref="R6:S6">
    <cfRule type="expression" dxfId="28" priority="7">
      <formula>LockedByCondition()</formula>
    </cfRule>
    <cfRule type="expression" dxfId="27" priority="8">
      <formula>HasError()</formula>
    </cfRule>
  </conditionalFormatting>
  <conditionalFormatting sqref="T6:U6">
    <cfRule type="expression" dxfId="26" priority="5">
      <formula>LockedByCondition()</formula>
    </cfRule>
    <cfRule type="expression" dxfId="25" priority="6">
      <formula>HasError()</formula>
    </cfRule>
  </conditionalFormatting>
  <conditionalFormatting sqref="AS8">
    <cfRule type="expression" dxfId="24" priority="3">
      <formula>LockedByCondition()</formula>
    </cfRule>
    <cfRule type="expression" dxfId="23" priority="4">
      <formula>HasError()</formula>
    </cfRule>
  </conditionalFormatting>
  <conditionalFormatting sqref="BG8">
    <cfRule type="expression" dxfId="22" priority="1">
      <formula>HasError()</formula>
    </cfRule>
    <cfRule type="expression" dxfId="21" priority="2">
      <formula>LockedByCondition()</formula>
    </cfRule>
  </conditionalFormatting>
  <dataValidations count="1">
    <dataValidation allowBlank="1" showInputMessage="1" showErrorMessage="1" sqref="E12:BI12 A1 AU3 BU8:BV8 AU5 K8:AG8 A8:A12 E1 AX8:BL8"/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AE41"/>
  <sheetViews>
    <sheetView topLeftCell="B1" workbookViewId="0"/>
  </sheetViews>
  <sheetFormatPr defaultRowHeight="15"/>
  <cols>
    <col min="1" max="1" width="9.140625" style="1" hidden="1"/>
    <col min="2" max="2" width="46.140625" style="1" customWidth="1"/>
    <col min="3" max="4" width="9.140625" style="1" hidden="1"/>
    <col min="5" max="5" width="8.85546875" style="1" hidden="1" customWidth="1"/>
    <col min="6" max="6" width="14" style="1" hidden="1" customWidth="1"/>
    <col min="7" max="7" width="7.42578125" style="1" customWidth="1"/>
    <col min="8" max="8" width="14" style="1" customWidth="1"/>
    <col min="9" max="9" width="11.7109375" style="1" hidden="1" customWidth="1"/>
    <col min="10" max="10" width="14" style="1" hidden="1" customWidth="1"/>
    <col min="11" max="11" width="11.85546875" style="1" hidden="1" customWidth="1"/>
    <col min="12" max="12" width="14" style="1" hidden="1" customWidth="1"/>
    <col min="13" max="13" width="9.140625" style="1" customWidth="1"/>
    <col min="14" max="14" width="13.5703125" style="1" customWidth="1"/>
    <col min="15" max="15" width="8.28515625" style="1" customWidth="1"/>
    <col min="16" max="16" width="13.5703125" style="1" customWidth="1"/>
    <col min="17" max="17" width="8.5703125" style="1" customWidth="1"/>
    <col min="18" max="18" width="13.28515625" style="1" customWidth="1"/>
    <col min="19" max="19" width="8.5703125" style="1" customWidth="1"/>
    <col min="20" max="20" width="13.28515625" style="1" customWidth="1"/>
    <col min="21" max="21" width="17.28515625" style="1" hidden="1" customWidth="1"/>
    <col min="22" max="22" width="16.85546875" style="1" customWidth="1"/>
    <col min="23" max="23" width="11.5703125" style="1" customWidth="1"/>
    <col min="24" max="24" width="17.28515625" style="1" customWidth="1"/>
    <col min="25" max="25" width="11.7109375" style="1" customWidth="1"/>
    <col min="26" max="26" width="14" style="1" customWidth="1"/>
    <col min="27" max="27" width="13.7109375" style="1" hidden="1" customWidth="1"/>
    <col min="28" max="28" width="17.28515625" style="1" hidden="1" customWidth="1"/>
    <col min="29" max="29" width="16.42578125" style="1" customWidth="1"/>
  </cols>
  <sheetData>
    <row r="1" spans="1:31" ht="41.25" customHeight="1">
      <c r="C1" s="113"/>
      <c r="D1" s="113"/>
      <c r="E1" s="216" t="s">
        <v>1002</v>
      </c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</row>
    <row r="2" spans="1:31">
      <c r="B2" s="2" t="s">
        <v>349</v>
      </c>
    </row>
    <row r="3" spans="1:31" s="36" customFormat="1" ht="57.75" customHeight="1">
      <c r="B3" s="124" t="s">
        <v>1</v>
      </c>
      <c r="C3" s="124"/>
      <c r="D3" s="124"/>
      <c r="E3" s="277" t="s">
        <v>350</v>
      </c>
      <c r="F3" s="278"/>
      <c r="G3" s="278"/>
      <c r="H3" s="278"/>
      <c r="I3" s="278"/>
      <c r="J3" s="278"/>
      <c r="K3" s="278"/>
      <c r="L3" s="279"/>
      <c r="M3" s="286" t="s">
        <v>351</v>
      </c>
      <c r="N3" s="286"/>
      <c r="O3" s="286"/>
      <c r="P3" s="286"/>
      <c r="Q3" s="286" t="s">
        <v>352</v>
      </c>
      <c r="R3" s="286"/>
      <c r="S3" s="286"/>
      <c r="T3" s="286"/>
      <c r="U3" s="286" t="s">
        <v>251</v>
      </c>
      <c r="V3" s="286" t="s">
        <v>353</v>
      </c>
      <c r="W3" s="287" t="s">
        <v>253</v>
      </c>
      <c r="X3" s="287"/>
      <c r="Y3" s="287" t="s">
        <v>254</v>
      </c>
      <c r="Z3" s="287"/>
      <c r="AA3" s="288" t="s">
        <v>354</v>
      </c>
      <c r="AB3" s="288" t="s">
        <v>256</v>
      </c>
      <c r="AC3" s="288" t="str">
        <f>CONCATENATE("Всего расходы на ","2022"," год, рублей - 3 часть субвенции")</f>
        <v>Всего расходы на 2022 год, рублей - 3 часть субвенции</v>
      </c>
    </row>
    <row r="4" spans="1:31" s="36" customFormat="1" ht="15" customHeight="1">
      <c r="B4" s="124"/>
      <c r="C4" s="124"/>
      <c r="D4" s="124"/>
      <c r="E4" s="280"/>
      <c r="F4" s="281"/>
      <c r="G4" s="281"/>
      <c r="H4" s="281"/>
      <c r="I4" s="281"/>
      <c r="J4" s="281"/>
      <c r="K4" s="281"/>
      <c r="L4" s="282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7"/>
      <c r="X4" s="287"/>
      <c r="Y4" s="287"/>
      <c r="Z4" s="287"/>
      <c r="AA4" s="288"/>
      <c r="AB4" s="288"/>
      <c r="AC4" s="288"/>
    </row>
    <row r="5" spans="1:31" s="36" customFormat="1" ht="53.25" customHeight="1">
      <c r="B5" s="124"/>
      <c r="C5" s="124"/>
      <c r="D5" s="124"/>
      <c r="E5" s="283"/>
      <c r="F5" s="284"/>
      <c r="G5" s="284"/>
      <c r="H5" s="284"/>
      <c r="I5" s="284"/>
      <c r="J5" s="284"/>
      <c r="K5" s="284"/>
      <c r="L5" s="285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7"/>
      <c r="X5" s="287"/>
      <c r="Y5" s="287"/>
      <c r="Z5" s="287"/>
      <c r="AA5" s="288"/>
      <c r="AB5" s="288"/>
      <c r="AC5" s="288"/>
    </row>
    <row r="6" spans="1:31" s="36" customFormat="1">
      <c r="B6" s="124"/>
      <c r="C6" s="124"/>
      <c r="D6" s="124"/>
      <c r="E6" s="175" t="s">
        <v>59</v>
      </c>
      <c r="F6" s="175"/>
      <c r="G6" s="175" t="s">
        <v>60</v>
      </c>
      <c r="H6" s="175"/>
      <c r="I6" s="175" t="s">
        <v>59</v>
      </c>
      <c r="J6" s="175"/>
      <c r="K6" s="175" t="s">
        <v>60</v>
      </c>
      <c r="L6" s="175"/>
      <c r="M6" s="175" t="s">
        <v>59</v>
      </c>
      <c r="N6" s="175"/>
      <c r="O6" s="175" t="s">
        <v>60</v>
      </c>
      <c r="P6" s="175"/>
      <c r="Q6" s="175" t="s">
        <v>59</v>
      </c>
      <c r="R6" s="175"/>
      <c r="S6" s="175" t="s">
        <v>60</v>
      </c>
      <c r="T6" s="175"/>
      <c r="U6" s="286"/>
      <c r="V6" s="286"/>
      <c r="W6" s="287"/>
      <c r="X6" s="287"/>
      <c r="Y6" s="287"/>
      <c r="Z6" s="287"/>
      <c r="AA6" s="288"/>
      <c r="AB6" s="288"/>
      <c r="AC6" s="288"/>
    </row>
    <row r="7" spans="1:31" s="36" customFormat="1">
      <c r="B7" s="124"/>
      <c r="C7" s="124"/>
      <c r="D7" s="124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93"/>
      <c r="S7" s="93"/>
      <c r="T7" s="93"/>
      <c r="U7" s="93"/>
      <c r="V7" s="93"/>
      <c r="W7" s="65"/>
      <c r="X7" s="65"/>
      <c r="Y7" s="65"/>
      <c r="Z7" s="65"/>
      <c r="AA7" s="93"/>
      <c r="AB7" s="93"/>
      <c r="AC7" s="93"/>
    </row>
    <row r="8" spans="1:31" s="36" customFormat="1" ht="22.5">
      <c r="B8" s="226">
        <v>1</v>
      </c>
      <c r="C8" s="226"/>
      <c r="D8" s="226"/>
      <c r="E8" s="94" t="s">
        <v>355</v>
      </c>
      <c r="F8" s="94" t="s">
        <v>65</v>
      </c>
      <c r="G8" s="94" t="s">
        <v>355</v>
      </c>
      <c r="H8" s="94" t="s">
        <v>65</v>
      </c>
      <c r="I8" s="94">
        <v>6</v>
      </c>
      <c r="J8" s="94" t="s">
        <v>67</v>
      </c>
      <c r="K8" s="94">
        <v>8</v>
      </c>
      <c r="L8" s="94" t="s">
        <v>68</v>
      </c>
      <c r="M8" s="94">
        <v>4</v>
      </c>
      <c r="N8" s="43" t="s">
        <v>66</v>
      </c>
      <c r="O8" s="94">
        <v>6</v>
      </c>
      <c r="P8" s="43" t="s">
        <v>976</v>
      </c>
      <c r="Q8" s="94">
        <v>8</v>
      </c>
      <c r="R8" s="43" t="s">
        <v>68</v>
      </c>
      <c r="S8" s="94">
        <v>10</v>
      </c>
      <c r="T8" s="43" t="s">
        <v>356</v>
      </c>
      <c r="U8" s="94" t="s">
        <v>357</v>
      </c>
      <c r="V8" s="43" t="s">
        <v>977</v>
      </c>
      <c r="W8" s="68" t="s">
        <v>978</v>
      </c>
      <c r="X8" s="43" t="s">
        <v>979</v>
      </c>
      <c r="Y8" s="43" t="s">
        <v>980</v>
      </c>
      <c r="Z8" s="43" t="s">
        <v>981</v>
      </c>
      <c r="AA8" s="94" t="s">
        <v>358</v>
      </c>
      <c r="AB8" s="94">
        <v>24</v>
      </c>
      <c r="AC8" s="43" t="s">
        <v>982</v>
      </c>
    </row>
    <row r="9" spans="1:31" s="36" customFormat="1" ht="33.75">
      <c r="B9" s="218"/>
      <c r="C9" s="218"/>
      <c r="D9" s="218"/>
      <c r="E9" s="28" t="s">
        <v>359</v>
      </c>
      <c r="F9" s="29" t="s">
        <v>177</v>
      </c>
      <c r="G9" s="28" t="s">
        <v>359</v>
      </c>
      <c r="H9" s="29" t="s">
        <v>177</v>
      </c>
      <c r="I9" s="28" t="s">
        <v>359</v>
      </c>
      <c r="J9" s="29" t="s">
        <v>177</v>
      </c>
      <c r="K9" s="28" t="s">
        <v>359</v>
      </c>
      <c r="L9" s="29" t="s">
        <v>177</v>
      </c>
      <c r="M9" s="28" t="s">
        <v>359</v>
      </c>
      <c r="N9" s="29" t="s">
        <v>177</v>
      </c>
      <c r="O9" s="28" t="s">
        <v>359</v>
      </c>
      <c r="P9" s="29" t="s">
        <v>177</v>
      </c>
      <c r="Q9" s="28" t="s">
        <v>359</v>
      </c>
      <c r="R9" s="29" t="s">
        <v>177</v>
      </c>
      <c r="S9" s="28" t="s">
        <v>359</v>
      </c>
      <c r="T9" s="29" t="s">
        <v>177</v>
      </c>
      <c r="U9" s="30" t="s">
        <v>177</v>
      </c>
      <c r="V9" s="30" t="s">
        <v>177</v>
      </c>
      <c r="W9" s="31" t="s">
        <v>276</v>
      </c>
      <c r="X9" s="16" t="s">
        <v>177</v>
      </c>
      <c r="Y9" s="31" t="s">
        <v>276</v>
      </c>
      <c r="Z9" s="32" t="s">
        <v>177</v>
      </c>
      <c r="AA9" s="29" t="s">
        <v>177</v>
      </c>
      <c r="AB9" s="30" t="s">
        <v>177</v>
      </c>
      <c r="AC9" s="29" t="s">
        <v>177</v>
      </c>
    </row>
    <row r="10" spans="1:31" s="36" customFormat="1" ht="31.5" customHeight="1">
      <c r="B10" s="219" t="s">
        <v>181</v>
      </c>
      <c r="C10" s="219"/>
      <c r="D10" s="219"/>
      <c r="E10" s="95"/>
      <c r="F10" s="96">
        <f>E14</f>
        <v>84403</v>
      </c>
      <c r="G10" s="97"/>
      <c r="H10" s="96">
        <f>G14</f>
        <v>71951</v>
      </c>
      <c r="I10" s="95"/>
      <c r="J10" s="96">
        <f>I14</f>
        <v>12909</v>
      </c>
      <c r="K10" s="95"/>
      <c r="L10" s="96">
        <f>K14</f>
        <v>10986</v>
      </c>
      <c r="M10" s="97"/>
      <c r="N10" s="96">
        <f>M14</f>
        <v>12947</v>
      </c>
      <c r="O10" s="97"/>
      <c r="P10" s="96">
        <f>O14</f>
        <v>11004</v>
      </c>
      <c r="Q10" s="97"/>
      <c r="R10" s="96">
        <f>Q14</f>
        <v>16432</v>
      </c>
      <c r="S10" s="96"/>
      <c r="T10" s="96">
        <f>S14</f>
        <v>13967</v>
      </c>
      <c r="U10" s="96"/>
      <c r="V10" s="96"/>
      <c r="W10" s="71"/>
      <c r="X10" s="71"/>
      <c r="Y10" s="71"/>
      <c r="Z10" s="98"/>
      <c r="AA10" s="95"/>
      <c r="AB10" s="95"/>
      <c r="AC10" s="95"/>
      <c r="AE10" s="119">
        <f>G12+O12+S12</f>
        <v>12357</v>
      </c>
    </row>
    <row r="11" spans="1:31" s="36" customFormat="1">
      <c r="B11" s="219" t="s">
        <v>182</v>
      </c>
      <c r="C11" s="219"/>
      <c r="D11" s="219"/>
      <c r="E11" s="95"/>
      <c r="F11" s="96">
        <f>E15</f>
        <v>109228</v>
      </c>
      <c r="G11" s="97"/>
      <c r="H11" s="96">
        <f>G15</f>
        <v>93113</v>
      </c>
      <c r="I11" s="95"/>
      <c r="J11" s="96">
        <f>I15</f>
        <v>16705</v>
      </c>
      <c r="K11" s="95"/>
      <c r="L11" s="96">
        <f>K15</f>
        <v>14217</v>
      </c>
      <c r="M11" s="97"/>
      <c r="N11" s="96">
        <f>M15</f>
        <v>16754</v>
      </c>
      <c r="O11" s="97"/>
      <c r="P11" s="96">
        <f>O15</f>
        <v>14241</v>
      </c>
      <c r="Q11" s="97"/>
      <c r="R11" s="96">
        <f>Q15</f>
        <v>21265</v>
      </c>
      <c r="S11" s="96"/>
      <c r="T11" s="96">
        <f>S15</f>
        <v>18075</v>
      </c>
      <c r="U11" s="96"/>
      <c r="V11" s="96"/>
      <c r="W11" s="71"/>
      <c r="X11" s="99">
        <f>W15</f>
        <v>798</v>
      </c>
      <c r="Y11" s="71"/>
      <c r="Z11" s="100">
        <f>Y15</f>
        <v>74</v>
      </c>
      <c r="AA11" s="95"/>
      <c r="AB11" s="95"/>
      <c r="AC11" s="95"/>
      <c r="AE11" s="119">
        <f>M12+Q12</f>
        <v>15516</v>
      </c>
    </row>
    <row r="12" spans="1:31" s="36" customFormat="1">
      <c r="B12" s="220" t="s">
        <v>183</v>
      </c>
      <c r="C12" s="220"/>
      <c r="D12" s="220"/>
      <c r="E12" s="101">
        <f t="shared" ref="E12:AC12" si="0">SUM(E16:E41)</f>
        <v>0</v>
      </c>
      <c r="F12" s="101">
        <f t="shared" ca="1" si="0"/>
        <v>0</v>
      </c>
      <c r="G12" s="101">
        <f t="shared" si="0"/>
        <v>55</v>
      </c>
      <c r="H12" s="101">
        <f t="shared" ca="1" si="0"/>
        <v>3957305</v>
      </c>
      <c r="I12" s="101">
        <f t="shared" si="0"/>
        <v>0</v>
      </c>
      <c r="J12" s="101">
        <f t="shared" ca="1" si="0"/>
        <v>0</v>
      </c>
      <c r="K12" s="101">
        <f t="shared" si="0"/>
        <v>0</v>
      </c>
      <c r="L12" s="101">
        <f t="shared" ca="1" si="0"/>
        <v>0</v>
      </c>
      <c r="M12" s="101">
        <f t="shared" si="0"/>
        <v>13448</v>
      </c>
      <c r="N12" s="101">
        <f t="shared" ca="1" si="0"/>
        <v>175828213</v>
      </c>
      <c r="O12" s="101">
        <f t="shared" si="0"/>
        <v>10979</v>
      </c>
      <c r="P12" s="101">
        <f t="shared" ca="1" si="0"/>
        <v>122518815</v>
      </c>
      <c r="Q12" s="101">
        <f t="shared" si="0"/>
        <v>2068</v>
      </c>
      <c r="R12" s="101">
        <f t="shared" ca="1" si="0"/>
        <v>34271356</v>
      </c>
      <c r="S12" s="101">
        <f t="shared" si="0"/>
        <v>1323</v>
      </c>
      <c r="T12" s="101">
        <f t="shared" ca="1" si="0"/>
        <v>18963085</v>
      </c>
      <c r="U12" s="101">
        <f t="shared" si="0"/>
        <v>0</v>
      </c>
      <c r="V12" s="101">
        <f t="shared" ca="1" si="0"/>
        <v>355538774</v>
      </c>
      <c r="W12" s="57">
        <f t="shared" si="0"/>
        <v>27873</v>
      </c>
      <c r="X12" s="57">
        <f t="shared" ca="1" si="0"/>
        <v>22242654</v>
      </c>
      <c r="Y12" s="57">
        <f t="shared" si="0"/>
        <v>27873</v>
      </c>
      <c r="Z12" s="57">
        <f t="shared" ca="1" si="0"/>
        <v>2062602</v>
      </c>
      <c r="AA12" s="57">
        <f t="shared" ca="1" si="0"/>
        <v>379844030</v>
      </c>
      <c r="AB12" s="57">
        <f t="shared" si="0"/>
        <v>0</v>
      </c>
      <c r="AC12" s="57">
        <f t="shared" ca="1" si="0"/>
        <v>379844030</v>
      </c>
    </row>
    <row r="13" spans="1:31" hidden="1">
      <c r="A13" s="1" t="s">
        <v>184</v>
      </c>
      <c r="B13" s="1" t="s">
        <v>185</v>
      </c>
      <c r="C13" s="1" t="s">
        <v>360</v>
      </c>
      <c r="E13" s="1" t="s">
        <v>361</v>
      </c>
      <c r="F13" s="1" t="s">
        <v>362</v>
      </c>
      <c r="G13" s="1" t="s">
        <v>363</v>
      </c>
      <c r="H13" s="1" t="s">
        <v>364</v>
      </c>
      <c r="I13" s="1" t="s">
        <v>365</v>
      </c>
      <c r="J13" s="1" t="s">
        <v>366</v>
      </c>
      <c r="K13" s="1" t="s">
        <v>367</v>
      </c>
      <c r="L13" s="1" t="s">
        <v>368</v>
      </c>
      <c r="M13" s="1" t="s">
        <v>369</v>
      </c>
      <c r="N13" s="1" t="s">
        <v>370</v>
      </c>
      <c r="O13" s="1" t="s">
        <v>371</v>
      </c>
      <c r="P13" s="1" t="s">
        <v>372</v>
      </c>
      <c r="Q13" s="1" t="s">
        <v>373</v>
      </c>
      <c r="R13" s="1" t="s">
        <v>374</v>
      </c>
      <c r="S13" s="1" t="s">
        <v>375</v>
      </c>
      <c r="T13" s="1" t="s">
        <v>376</v>
      </c>
      <c r="U13" s="1" t="s">
        <v>377</v>
      </c>
      <c r="V13" s="1" t="s">
        <v>378</v>
      </c>
      <c r="W13" s="1" t="s">
        <v>379</v>
      </c>
      <c r="X13" s="1" t="s">
        <v>380</v>
      </c>
      <c r="Y13" s="1" t="s">
        <v>381</v>
      </c>
      <c r="Z13" s="1" t="s">
        <v>382</v>
      </c>
      <c r="AA13" s="1" t="s">
        <v>383</v>
      </c>
      <c r="AB13" s="1" t="s">
        <v>384</v>
      </c>
      <c r="AC13" s="1" t="s">
        <v>385</v>
      </c>
    </row>
    <row r="14" spans="1:31" hidden="1">
      <c r="A14" s="1" t="s">
        <v>187</v>
      </c>
      <c r="B14" s="1" t="s">
        <v>188</v>
      </c>
      <c r="E14" s="1">
        <v>84403</v>
      </c>
      <c r="F14" s="1" t="s">
        <v>975</v>
      </c>
      <c r="G14" s="1">
        <v>71951</v>
      </c>
      <c r="H14" s="1" t="s">
        <v>975</v>
      </c>
      <c r="I14" s="1">
        <v>12909</v>
      </c>
      <c r="J14" s="1" t="s">
        <v>975</v>
      </c>
      <c r="K14" s="1">
        <v>10986</v>
      </c>
      <c r="L14" s="1" t="s">
        <v>975</v>
      </c>
      <c r="M14" s="1">
        <v>12947</v>
      </c>
      <c r="N14" s="1" t="s">
        <v>975</v>
      </c>
      <c r="O14" s="1">
        <v>11004</v>
      </c>
      <c r="P14" s="1" t="s">
        <v>975</v>
      </c>
      <c r="Q14" s="1">
        <v>16432</v>
      </c>
      <c r="R14" s="1" t="s">
        <v>975</v>
      </c>
      <c r="S14" s="1">
        <v>13967</v>
      </c>
      <c r="T14" s="1">
        <f>{0}</f>
        <v>0</v>
      </c>
      <c r="V14" s="1">
        <f t="shared" ref="V14:V41" si="1">SUM(F14,H14,J14,L14,N14,P14,R14,T14:U14)</f>
        <v>0</v>
      </c>
      <c r="W14" s="1">
        <f>{0}</f>
        <v>0</v>
      </c>
      <c r="X14" s="1">
        <f>{0}</f>
        <v>0</v>
      </c>
      <c r="Y14" s="1">
        <f>{0}</f>
        <v>0</v>
      </c>
      <c r="Z14" s="1">
        <f>{0}</f>
        <v>0</v>
      </c>
      <c r="AA14" s="1">
        <f t="shared" ref="AA14:AA41" si="2">SUM(V14,X14,Z14)</f>
        <v>0</v>
      </c>
      <c r="AC14" s="1">
        <f t="shared" ref="AC14:AC41" si="3">SUM(V14,X14,Z14,AB14)</f>
        <v>0</v>
      </c>
    </row>
    <row r="15" spans="1:31" hidden="1">
      <c r="A15" s="1" t="s">
        <v>189</v>
      </c>
      <c r="B15" s="1" t="s">
        <v>190</v>
      </c>
      <c r="E15" s="1">
        <v>109228</v>
      </c>
      <c r="G15" s="1">
        <v>93113</v>
      </c>
      <c r="I15" s="1">
        <v>16705</v>
      </c>
      <c r="K15" s="1">
        <v>14217</v>
      </c>
      <c r="M15" s="1">
        <v>16754</v>
      </c>
      <c r="O15" s="1">
        <v>14241</v>
      </c>
      <c r="Q15" s="1">
        <v>21265</v>
      </c>
      <c r="S15" s="1">
        <v>18075</v>
      </c>
      <c r="T15" s="1">
        <f>{0}</f>
        <v>0</v>
      </c>
      <c r="V15" s="1">
        <f t="shared" si="1"/>
        <v>0</v>
      </c>
      <c r="W15" s="115">
        <v>798</v>
      </c>
      <c r="X15" s="1">
        <f>{0}</f>
        <v>0</v>
      </c>
      <c r="Y15" s="1">
        <v>74</v>
      </c>
      <c r="Z15" s="1">
        <f>{0}</f>
        <v>0</v>
      </c>
      <c r="AA15" s="1">
        <f t="shared" si="2"/>
        <v>0</v>
      </c>
      <c r="AC15" s="1">
        <f t="shared" si="3"/>
        <v>0</v>
      </c>
    </row>
    <row r="16" spans="1:31">
      <c r="A16" s="1" t="s">
        <v>193</v>
      </c>
      <c r="B16" s="62" t="s">
        <v>194</v>
      </c>
      <c r="C16" s="62" t="s">
        <v>195</v>
      </c>
      <c r="D16" s="62" t="s">
        <v>196</v>
      </c>
      <c r="E16" s="89">
        <v>0</v>
      </c>
      <c r="F16" s="89">
        <f t="shared" ref="F16:F24" ca="1" si="4">OFFSET(F16,0,-1) * OFFSET(F16,10 - ROW(F16),0)</f>
        <v>0</v>
      </c>
      <c r="G16" s="89">
        <v>0</v>
      </c>
      <c r="H16" s="89">
        <f t="shared" ref="H16:H24" ca="1" si="5">OFFSET(H16,0,-1) * OFFSET(H16,10 - ROW(H16),0)</f>
        <v>0</v>
      </c>
      <c r="I16" s="89"/>
      <c r="J16" s="89">
        <f t="shared" ref="J16:J24" ca="1" si="6">OFFSET(J16,0,-1) * OFFSET(J16,10 - ROW(J16),0)</f>
        <v>0</v>
      </c>
      <c r="K16" s="89"/>
      <c r="L16" s="89">
        <f t="shared" ref="L16:L24" ca="1" si="7">OFFSET(L16,0,-1) * OFFSET(L16,10 - ROW(L16),0)</f>
        <v>0</v>
      </c>
      <c r="M16" s="89">
        <v>200</v>
      </c>
      <c r="N16" s="89">
        <f t="shared" ref="N16:N24" ca="1" si="8">OFFSET(N16,0,-1) * OFFSET(N16,10 - ROW(N16),0)</f>
        <v>2589400</v>
      </c>
      <c r="O16" s="89">
        <v>0</v>
      </c>
      <c r="P16" s="89">
        <f t="shared" ref="P16:P24" ca="1" si="9">OFFSET(P16,0,-1) * OFFSET(P16,10 - ROW(P16),0)</f>
        <v>0</v>
      </c>
      <c r="Q16" s="89">
        <v>0</v>
      </c>
      <c r="R16" s="89">
        <f t="shared" ref="R16:R24" ca="1" si="10">OFFSET(R16,0,-1) * OFFSET(R16,10 - ROW(R16),0)</f>
        <v>0</v>
      </c>
      <c r="S16" s="89">
        <v>0</v>
      </c>
      <c r="T16" s="89">
        <f t="shared" ref="T16:T24" ca="1" si="11">OFFSET(T16,0,-1) * OFFSET(T16,10 - ROW(T16),0)</f>
        <v>0</v>
      </c>
      <c r="U16" s="89"/>
      <c r="V16" s="89">
        <f ca="1">SUM(F16,H16,J16,L16,N16,P16,R16,T16:U16)</f>
        <v>2589400</v>
      </c>
      <c r="W16" s="89">
        <f>SUM(E16,G16,I16,K16,M16,O16,Q16,S16)</f>
        <v>200</v>
      </c>
      <c r="X16" s="89">
        <f ca="1">OFFSET(X16,0,-1) * OFFSET(X16,11 - ROW(X16),0)</f>
        <v>159600</v>
      </c>
      <c r="Y16" s="89">
        <f t="shared" ref="Y16:Y41" si="12">SUM(E16,G16,I16,K16,M16,O16,Q16,S16)</f>
        <v>200</v>
      </c>
      <c r="Z16" s="89">
        <f t="shared" ref="Z16:Z41" ca="1" si="13">OFFSET(Z16,0,-1) * OFFSET(Z16,11 - ROW(Z16),0)</f>
        <v>14800</v>
      </c>
      <c r="AA16" s="89">
        <f t="shared" ca="1" si="2"/>
        <v>2763800</v>
      </c>
      <c r="AB16" s="89"/>
      <c r="AC16" s="89">
        <f ca="1">SUM(V16,X16,Z16,AB16)</f>
        <v>2763800</v>
      </c>
      <c r="AD16" s="91"/>
    </row>
    <row r="17" spans="1:30">
      <c r="A17" s="1" t="s">
        <v>197</v>
      </c>
      <c r="B17" s="62" t="s">
        <v>198</v>
      </c>
      <c r="C17" s="62" t="s">
        <v>195</v>
      </c>
      <c r="D17" s="62" t="s">
        <v>196</v>
      </c>
      <c r="E17" s="89">
        <v>0</v>
      </c>
      <c r="F17" s="89">
        <f t="shared" ca="1" si="4"/>
        <v>0</v>
      </c>
      <c r="G17" s="89">
        <v>0</v>
      </c>
      <c r="H17" s="89">
        <f t="shared" ca="1" si="5"/>
        <v>0</v>
      </c>
      <c r="I17" s="89"/>
      <c r="J17" s="89">
        <f t="shared" ca="1" si="6"/>
        <v>0</v>
      </c>
      <c r="K17" s="89"/>
      <c r="L17" s="89">
        <f t="shared" ca="1" si="7"/>
        <v>0</v>
      </c>
      <c r="M17" s="89">
        <v>0</v>
      </c>
      <c r="N17" s="89">
        <f t="shared" ca="1" si="8"/>
        <v>0</v>
      </c>
      <c r="O17" s="89">
        <v>0</v>
      </c>
      <c r="P17" s="89">
        <f t="shared" ca="1" si="9"/>
        <v>0</v>
      </c>
      <c r="Q17" s="89">
        <v>0</v>
      </c>
      <c r="R17" s="89">
        <f t="shared" ca="1" si="10"/>
        <v>0</v>
      </c>
      <c r="S17" s="89">
        <v>0</v>
      </c>
      <c r="T17" s="89">
        <f t="shared" ca="1" si="11"/>
        <v>0</v>
      </c>
      <c r="U17" s="89"/>
      <c r="V17" s="89">
        <f t="shared" ca="1" si="1"/>
        <v>0</v>
      </c>
      <c r="W17" s="89">
        <f t="shared" ref="W17:W41" si="14">SUM(E17,G17,I17,K17,M17,O17,Q17,S17)</f>
        <v>0</v>
      </c>
      <c r="X17" s="89">
        <f t="shared" ref="X17:X41" ca="1" si="15">OFFSET(X17,0,-1) * OFFSET(X17,11 - ROW(X17),0)</f>
        <v>0</v>
      </c>
      <c r="Y17" s="89">
        <f t="shared" si="12"/>
        <v>0</v>
      </c>
      <c r="Z17" s="89">
        <f t="shared" ca="1" si="13"/>
        <v>0</v>
      </c>
      <c r="AA17" s="89">
        <f t="shared" ca="1" si="2"/>
        <v>0</v>
      </c>
      <c r="AB17" s="89"/>
      <c r="AC17" s="89">
        <f t="shared" ca="1" si="3"/>
        <v>0</v>
      </c>
      <c r="AD17" s="91"/>
    </row>
    <row r="18" spans="1:30">
      <c r="A18" s="1" t="s">
        <v>199</v>
      </c>
      <c r="B18" s="62" t="s">
        <v>985</v>
      </c>
      <c r="C18" s="62" t="s">
        <v>195</v>
      </c>
      <c r="D18" s="62" t="s">
        <v>196</v>
      </c>
      <c r="E18" s="89">
        <v>0</v>
      </c>
      <c r="F18" s="89">
        <f t="shared" ca="1" si="4"/>
        <v>0</v>
      </c>
      <c r="G18" s="89">
        <v>0</v>
      </c>
      <c r="H18" s="89">
        <f t="shared" ca="1" si="5"/>
        <v>0</v>
      </c>
      <c r="I18" s="89"/>
      <c r="J18" s="89">
        <f t="shared" ca="1" si="6"/>
        <v>0</v>
      </c>
      <c r="K18" s="89"/>
      <c r="L18" s="89">
        <f t="shared" ca="1" si="7"/>
        <v>0</v>
      </c>
      <c r="M18" s="89">
        <v>0</v>
      </c>
      <c r="N18" s="89">
        <f t="shared" ca="1" si="8"/>
        <v>0</v>
      </c>
      <c r="O18" s="89">
        <v>875</v>
      </c>
      <c r="P18" s="89">
        <f t="shared" ca="1" si="9"/>
        <v>9628500</v>
      </c>
      <c r="Q18" s="89">
        <v>0</v>
      </c>
      <c r="R18" s="89">
        <f t="shared" ca="1" si="10"/>
        <v>0</v>
      </c>
      <c r="S18" s="89">
        <v>75</v>
      </c>
      <c r="T18" s="89">
        <f t="shared" ca="1" si="11"/>
        <v>1047525</v>
      </c>
      <c r="U18" s="89"/>
      <c r="V18" s="89">
        <f t="shared" ca="1" si="1"/>
        <v>10676025</v>
      </c>
      <c r="W18" s="89">
        <f t="shared" si="14"/>
        <v>950</v>
      </c>
      <c r="X18" s="89">
        <f t="shared" ca="1" si="15"/>
        <v>758100</v>
      </c>
      <c r="Y18" s="89">
        <f t="shared" si="12"/>
        <v>950</v>
      </c>
      <c r="Z18" s="89">
        <f t="shared" ca="1" si="13"/>
        <v>70300</v>
      </c>
      <c r="AA18" s="89">
        <f t="shared" ca="1" si="2"/>
        <v>11504425</v>
      </c>
      <c r="AB18" s="89"/>
      <c r="AC18" s="89">
        <f t="shared" ca="1" si="3"/>
        <v>11504425</v>
      </c>
      <c r="AD18" s="91"/>
    </row>
    <row r="19" spans="1:30">
      <c r="A19" s="1" t="s">
        <v>200</v>
      </c>
      <c r="B19" s="62" t="s">
        <v>201</v>
      </c>
      <c r="C19" s="62" t="s">
        <v>195</v>
      </c>
      <c r="D19" s="62" t="s">
        <v>196</v>
      </c>
      <c r="E19" s="89">
        <v>0</v>
      </c>
      <c r="F19" s="89">
        <f t="shared" ca="1" si="4"/>
        <v>0</v>
      </c>
      <c r="G19" s="89">
        <v>0</v>
      </c>
      <c r="H19" s="89">
        <f t="shared" ca="1" si="5"/>
        <v>0</v>
      </c>
      <c r="I19" s="89"/>
      <c r="J19" s="89">
        <f t="shared" ca="1" si="6"/>
        <v>0</v>
      </c>
      <c r="K19" s="89"/>
      <c r="L19" s="89">
        <f t="shared" ca="1" si="7"/>
        <v>0</v>
      </c>
      <c r="M19" s="89">
        <v>0</v>
      </c>
      <c r="N19" s="89">
        <f t="shared" ca="1" si="8"/>
        <v>0</v>
      </c>
      <c r="O19" s="89">
        <v>0</v>
      </c>
      <c r="P19" s="89">
        <f t="shared" ca="1" si="9"/>
        <v>0</v>
      </c>
      <c r="Q19" s="89">
        <v>0</v>
      </c>
      <c r="R19" s="89">
        <f t="shared" ca="1" si="10"/>
        <v>0</v>
      </c>
      <c r="S19" s="89">
        <v>0</v>
      </c>
      <c r="T19" s="89">
        <f t="shared" ca="1" si="11"/>
        <v>0</v>
      </c>
      <c r="U19" s="89"/>
      <c r="V19" s="89">
        <f t="shared" ca="1" si="1"/>
        <v>0</v>
      </c>
      <c r="W19" s="89">
        <f t="shared" si="14"/>
        <v>0</v>
      </c>
      <c r="X19" s="89">
        <f t="shared" ca="1" si="15"/>
        <v>0</v>
      </c>
      <c r="Y19" s="89">
        <f t="shared" si="12"/>
        <v>0</v>
      </c>
      <c r="Z19" s="89">
        <f t="shared" ca="1" si="13"/>
        <v>0</v>
      </c>
      <c r="AA19" s="89">
        <f t="shared" ca="1" si="2"/>
        <v>0</v>
      </c>
      <c r="AB19" s="89"/>
      <c r="AC19" s="89">
        <f t="shared" ca="1" si="3"/>
        <v>0</v>
      </c>
      <c r="AD19" s="91"/>
    </row>
    <row r="20" spans="1:30">
      <c r="A20" s="1" t="s">
        <v>202</v>
      </c>
      <c r="B20" s="62" t="s">
        <v>986</v>
      </c>
      <c r="C20" s="62" t="s">
        <v>195</v>
      </c>
      <c r="D20" s="62" t="s">
        <v>196</v>
      </c>
      <c r="E20" s="89">
        <v>0</v>
      </c>
      <c r="F20" s="89">
        <f t="shared" ca="1" si="4"/>
        <v>0</v>
      </c>
      <c r="G20" s="89">
        <v>0</v>
      </c>
      <c r="H20" s="89">
        <f t="shared" ca="1" si="5"/>
        <v>0</v>
      </c>
      <c r="I20" s="89"/>
      <c r="J20" s="89">
        <f t="shared" ca="1" si="6"/>
        <v>0</v>
      </c>
      <c r="K20" s="89"/>
      <c r="L20" s="89">
        <f t="shared" ca="1" si="7"/>
        <v>0</v>
      </c>
      <c r="M20" s="89">
        <v>0</v>
      </c>
      <c r="N20" s="89">
        <f t="shared" ca="1" si="8"/>
        <v>0</v>
      </c>
      <c r="O20" s="89">
        <v>0</v>
      </c>
      <c r="P20" s="89">
        <f t="shared" ca="1" si="9"/>
        <v>0</v>
      </c>
      <c r="Q20" s="89">
        <v>0</v>
      </c>
      <c r="R20" s="89">
        <f t="shared" ca="1" si="10"/>
        <v>0</v>
      </c>
      <c r="S20" s="89">
        <v>0</v>
      </c>
      <c r="T20" s="89">
        <f t="shared" ca="1" si="11"/>
        <v>0</v>
      </c>
      <c r="U20" s="89"/>
      <c r="V20" s="89">
        <f t="shared" ca="1" si="1"/>
        <v>0</v>
      </c>
      <c r="W20" s="89">
        <f t="shared" si="14"/>
        <v>0</v>
      </c>
      <c r="X20" s="89">
        <f t="shared" ca="1" si="15"/>
        <v>0</v>
      </c>
      <c r="Y20" s="89">
        <f t="shared" si="12"/>
        <v>0</v>
      </c>
      <c r="Z20" s="89">
        <f t="shared" ca="1" si="13"/>
        <v>0</v>
      </c>
      <c r="AA20" s="89">
        <f t="shared" ca="1" si="2"/>
        <v>0</v>
      </c>
      <c r="AB20" s="89"/>
      <c r="AC20" s="89">
        <f t="shared" ca="1" si="3"/>
        <v>0</v>
      </c>
      <c r="AD20" s="91"/>
    </row>
    <row r="21" spans="1:30">
      <c r="A21" s="1" t="s">
        <v>203</v>
      </c>
      <c r="B21" s="62" t="s">
        <v>204</v>
      </c>
      <c r="C21" s="62" t="s">
        <v>195</v>
      </c>
      <c r="D21" s="62" t="s">
        <v>196</v>
      </c>
      <c r="E21" s="89">
        <v>0</v>
      </c>
      <c r="F21" s="89">
        <f t="shared" ca="1" si="4"/>
        <v>0</v>
      </c>
      <c r="G21" s="89">
        <v>0</v>
      </c>
      <c r="H21" s="89">
        <f t="shared" ca="1" si="5"/>
        <v>0</v>
      </c>
      <c r="I21" s="89"/>
      <c r="J21" s="89">
        <f t="shared" ca="1" si="6"/>
        <v>0</v>
      </c>
      <c r="K21" s="89"/>
      <c r="L21" s="89">
        <f t="shared" ca="1" si="7"/>
        <v>0</v>
      </c>
      <c r="M21" s="89">
        <v>0</v>
      </c>
      <c r="N21" s="89">
        <f t="shared" ca="1" si="8"/>
        <v>0</v>
      </c>
      <c r="O21" s="89">
        <v>0</v>
      </c>
      <c r="P21" s="89">
        <f t="shared" ca="1" si="9"/>
        <v>0</v>
      </c>
      <c r="Q21" s="89">
        <v>0</v>
      </c>
      <c r="R21" s="89">
        <f t="shared" ca="1" si="10"/>
        <v>0</v>
      </c>
      <c r="S21" s="89">
        <v>0</v>
      </c>
      <c r="T21" s="89">
        <f t="shared" ca="1" si="11"/>
        <v>0</v>
      </c>
      <c r="U21" s="89"/>
      <c r="V21" s="89">
        <f t="shared" ca="1" si="1"/>
        <v>0</v>
      </c>
      <c r="W21" s="89">
        <f t="shared" si="14"/>
        <v>0</v>
      </c>
      <c r="X21" s="89">
        <f t="shared" ca="1" si="15"/>
        <v>0</v>
      </c>
      <c r="Y21" s="89">
        <f t="shared" si="12"/>
        <v>0</v>
      </c>
      <c r="Z21" s="89">
        <f t="shared" ca="1" si="13"/>
        <v>0</v>
      </c>
      <c r="AA21" s="89">
        <f t="shared" ca="1" si="2"/>
        <v>0</v>
      </c>
      <c r="AB21" s="89"/>
      <c r="AC21" s="89">
        <f t="shared" ca="1" si="3"/>
        <v>0</v>
      </c>
      <c r="AD21" s="91"/>
    </row>
    <row r="22" spans="1:30">
      <c r="A22" s="1" t="s">
        <v>205</v>
      </c>
      <c r="B22" s="62" t="s">
        <v>206</v>
      </c>
      <c r="C22" s="62" t="s">
        <v>195</v>
      </c>
      <c r="D22" s="62" t="s">
        <v>196</v>
      </c>
      <c r="E22" s="89">
        <v>0</v>
      </c>
      <c r="F22" s="89">
        <f t="shared" ca="1" si="4"/>
        <v>0</v>
      </c>
      <c r="G22" s="89">
        <v>0</v>
      </c>
      <c r="H22" s="89">
        <f t="shared" ca="1" si="5"/>
        <v>0</v>
      </c>
      <c r="I22" s="89"/>
      <c r="J22" s="89">
        <f t="shared" ca="1" si="6"/>
        <v>0</v>
      </c>
      <c r="K22" s="89"/>
      <c r="L22" s="89">
        <f t="shared" ca="1" si="7"/>
        <v>0</v>
      </c>
      <c r="M22" s="89">
        <v>1300</v>
      </c>
      <c r="N22" s="89">
        <f t="shared" ca="1" si="8"/>
        <v>16831100</v>
      </c>
      <c r="O22" s="89">
        <v>0</v>
      </c>
      <c r="P22" s="89">
        <f t="shared" ca="1" si="9"/>
        <v>0</v>
      </c>
      <c r="Q22" s="89">
        <v>250</v>
      </c>
      <c r="R22" s="89">
        <f t="shared" ca="1" si="10"/>
        <v>4108000</v>
      </c>
      <c r="S22" s="89">
        <v>0</v>
      </c>
      <c r="T22" s="89">
        <f t="shared" ca="1" si="11"/>
        <v>0</v>
      </c>
      <c r="U22" s="89"/>
      <c r="V22" s="89">
        <f t="shared" ca="1" si="1"/>
        <v>20939100</v>
      </c>
      <c r="W22" s="89">
        <f t="shared" si="14"/>
        <v>1550</v>
      </c>
      <c r="X22" s="89">
        <f t="shared" ca="1" si="15"/>
        <v>1236900</v>
      </c>
      <c r="Y22" s="89">
        <f t="shared" si="12"/>
        <v>1550</v>
      </c>
      <c r="Z22" s="89">
        <f t="shared" ca="1" si="13"/>
        <v>114700</v>
      </c>
      <c r="AA22" s="89">
        <f t="shared" ca="1" si="2"/>
        <v>22290700</v>
      </c>
      <c r="AB22" s="89"/>
      <c r="AC22" s="89">
        <f t="shared" ca="1" si="3"/>
        <v>22290700</v>
      </c>
      <c r="AD22" s="91"/>
    </row>
    <row r="23" spans="1:30">
      <c r="A23" s="1" t="s">
        <v>207</v>
      </c>
      <c r="B23" s="62" t="s">
        <v>208</v>
      </c>
      <c r="C23" s="62" t="s">
        <v>195</v>
      </c>
      <c r="D23" s="62" t="s">
        <v>196</v>
      </c>
      <c r="E23" s="89">
        <v>0</v>
      </c>
      <c r="F23" s="89">
        <f t="shared" ca="1" si="4"/>
        <v>0</v>
      </c>
      <c r="G23" s="89">
        <v>0</v>
      </c>
      <c r="H23" s="89">
        <f t="shared" ca="1" si="5"/>
        <v>0</v>
      </c>
      <c r="I23" s="89"/>
      <c r="J23" s="89">
        <f t="shared" ca="1" si="6"/>
        <v>0</v>
      </c>
      <c r="K23" s="89"/>
      <c r="L23" s="89">
        <f t="shared" ca="1" si="7"/>
        <v>0</v>
      </c>
      <c r="M23" s="89">
        <v>0</v>
      </c>
      <c r="N23" s="89">
        <f t="shared" ca="1" si="8"/>
        <v>0</v>
      </c>
      <c r="O23" s="89">
        <v>1000</v>
      </c>
      <c r="P23" s="89">
        <f t="shared" ca="1" si="9"/>
        <v>11004000</v>
      </c>
      <c r="Q23" s="89">
        <v>0</v>
      </c>
      <c r="R23" s="89">
        <f t="shared" ca="1" si="10"/>
        <v>0</v>
      </c>
      <c r="S23" s="89">
        <v>0</v>
      </c>
      <c r="T23" s="89">
        <f t="shared" ca="1" si="11"/>
        <v>0</v>
      </c>
      <c r="U23" s="89"/>
      <c r="V23" s="89">
        <f t="shared" ca="1" si="1"/>
        <v>11004000</v>
      </c>
      <c r="W23" s="89">
        <f t="shared" si="14"/>
        <v>1000</v>
      </c>
      <c r="X23" s="89">
        <f t="shared" ca="1" si="15"/>
        <v>798000</v>
      </c>
      <c r="Y23" s="89">
        <f t="shared" si="12"/>
        <v>1000</v>
      </c>
      <c r="Z23" s="89">
        <f t="shared" ca="1" si="13"/>
        <v>74000</v>
      </c>
      <c r="AA23" s="89">
        <f t="shared" ca="1" si="2"/>
        <v>11876000</v>
      </c>
      <c r="AB23" s="89"/>
      <c r="AC23" s="89">
        <f t="shared" ca="1" si="3"/>
        <v>11876000</v>
      </c>
      <c r="AD23" s="91"/>
    </row>
    <row r="24" spans="1:30">
      <c r="A24" s="1" t="s">
        <v>209</v>
      </c>
      <c r="B24" s="62" t="s">
        <v>210</v>
      </c>
      <c r="C24" s="62" t="s">
        <v>195</v>
      </c>
      <c r="D24" s="62" t="s">
        <v>196</v>
      </c>
      <c r="E24" s="89">
        <v>0</v>
      </c>
      <c r="F24" s="89">
        <f t="shared" ca="1" si="4"/>
        <v>0</v>
      </c>
      <c r="G24" s="89">
        <v>0</v>
      </c>
      <c r="H24" s="89">
        <f t="shared" ca="1" si="5"/>
        <v>0</v>
      </c>
      <c r="I24" s="89"/>
      <c r="J24" s="89">
        <f t="shared" ca="1" si="6"/>
        <v>0</v>
      </c>
      <c r="K24" s="89"/>
      <c r="L24" s="89">
        <f t="shared" ca="1" si="7"/>
        <v>0</v>
      </c>
      <c r="M24" s="89">
        <v>0</v>
      </c>
      <c r="N24" s="89">
        <f t="shared" ca="1" si="8"/>
        <v>0</v>
      </c>
      <c r="O24" s="89">
        <v>1454</v>
      </c>
      <c r="P24" s="89">
        <f t="shared" ca="1" si="9"/>
        <v>15999816</v>
      </c>
      <c r="Q24" s="89">
        <v>0</v>
      </c>
      <c r="R24" s="89">
        <f t="shared" ca="1" si="10"/>
        <v>0</v>
      </c>
      <c r="S24" s="89">
        <v>255</v>
      </c>
      <c r="T24" s="89">
        <f t="shared" ca="1" si="11"/>
        <v>3561585</v>
      </c>
      <c r="U24" s="89"/>
      <c r="V24" s="89">
        <f t="shared" ca="1" si="1"/>
        <v>19561401</v>
      </c>
      <c r="W24" s="89">
        <f t="shared" si="14"/>
        <v>1709</v>
      </c>
      <c r="X24" s="89">
        <f t="shared" ca="1" si="15"/>
        <v>1363782</v>
      </c>
      <c r="Y24" s="89">
        <f t="shared" si="12"/>
        <v>1709</v>
      </c>
      <c r="Z24" s="89">
        <f t="shared" ca="1" si="13"/>
        <v>126466</v>
      </c>
      <c r="AA24" s="89">
        <f t="shared" ca="1" si="2"/>
        <v>21051649</v>
      </c>
      <c r="AB24" s="89"/>
      <c r="AC24" s="89">
        <f t="shared" ca="1" si="3"/>
        <v>21051649</v>
      </c>
      <c r="AD24" s="91"/>
    </row>
    <row r="25" spans="1:30">
      <c r="A25" s="1" t="s">
        <v>211</v>
      </c>
      <c r="B25" s="62" t="s">
        <v>212</v>
      </c>
      <c r="C25" s="62" t="s">
        <v>195</v>
      </c>
      <c r="D25" s="62" t="s">
        <v>213</v>
      </c>
      <c r="E25" s="89">
        <v>0</v>
      </c>
      <c r="F25" s="89">
        <f ca="1">OFFSET(F25,0,-1) * OFFSET(F25,11 - ROW(F25),0)</f>
        <v>0</v>
      </c>
      <c r="G25" s="89">
        <v>0</v>
      </c>
      <c r="H25" s="89">
        <f ca="1">OFFSET(H25,0,-1) * OFFSET(H25,11 - ROW(H25),0)</f>
        <v>0</v>
      </c>
      <c r="I25" s="89"/>
      <c r="J25" s="89">
        <f ca="1">OFFSET(J25,0,-1) * OFFSET(J25,11 - ROW(J25),0)</f>
        <v>0</v>
      </c>
      <c r="K25" s="89"/>
      <c r="L25" s="89">
        <f ca="1">OFFSET(L25,0,-1) * OFFSET(L25,11 - ROW(L25),0)</f>
        <v>0</v>
      </c>
      <c r="M25" s="89">
        <v>0</v>
      </c>
      <c r="N25" s="89">
        <f ca="1">OFFSET(N25,0,-1) * OFFSET(N25,11 - ROW(N25),0)</f>
        <v>0</v>
      </c>
      <c r="O25" s="89">
        <v>447</v>
      </c>
      <c r="P25" s="89">
        <f ca="1">OFFSET(P25,0,-1) * OFFSET(P25,11 - ROW(P25),0)</f>
        <v>6365727</v>
      </c>
      <c r="Q25" s="89">
        <v>0</v>
      </c>
      <c r="R25" s="89">
        <f ca="1">OFFSET(R25,0,-1) * OFFSET(R25,11 - ROW(R25),0)</f>
        <v>0</v>
      </c>
      <c r="S25" s="89">
        <v>118</v>
      </c>
      <c r="T25" s="89">
        <f ca="1">OFFSET(T25,0,-1) * OFFSET(T25,11 - ROW(T25),0)</f>
        <v>2132850</v>
      </c>
      <c r="U25" s="89"/>
      <c r="V25" s="89">
        <f t="shared" ca="1" si="1"/>
        <v>8498577</v>
      </c>
      <c r="W25" s="89">
        <f t="shared" si="14"/>
        <v>565</v>
      </c>
      <c r="X25" s="89">
        <f t="shared" ca="1" si="15"/>
        <v>450870</v>
      </c>
      <c r="Y25" s="89">
        <f t="shared" si="12"/>
        <v>565</v>
      </c>
      <c r="Z25" s="89">
        <f t="shared" ca="1" si="13"/>
        <v>41810</v>
      </c>
      <c r="AA25" s="89">
        <f t="shared" ca="1" si="2"/>
        <v>8991257</v>
      </c>
      <c r="AB25" s="89"/>
      <c r="AC25" s="89">
        <f t="shared" ca="1" si="3"/>
        <v>8991257</v>
      </c>
      <c r="AD25" s="91"/>
    </row>
    <row r="26" spans="1:30">
      <c r="A26" s="1" t="s">
        <v>214</v>
      </c>
      <c r="B26" s="62" t="s">
        <v>215</v>
      </c>
      <c r="C26" s="62" t="s">
        <v>195</v>
      </c>
      <c r="D26" s="62" t="s">
        <v>213</v>
      </c>
      <c r="E26" s="89">
        <v>0</v>
      </c>
      <c r="F26" s="89">
        <f ca="1">OFFSET(F26,0,-1) * OFFSET(F26,11 - ROW(F26),0)</f>
        <v>0</v>
      </c>
      <c r="G26" s="89">
        <v>0</v>
      </c>
      <c r="H26" s="89">
        <f ca="1">OFFSET(H26,0,-1) * OFFSET(H26,11 - ROW(H26),0)</f>
        <v>0</v>
      </c>
      <c r="I26" s="89"/>
      <c r="J26" s="89">
        <f ca="1">OFFSET(J26,0,-1) * OFFSET(J26,11 - ROW(J26),0)</f>
        <v>0</v>
      </c>
      <c r="K26" s="89"/>
      <c r="L26" s="89">
        <f ca="1">OFFSET(L26,0,-1) * OFFSET(L26,11 - ROW(L26),0)</f>
        <v>0</v>
      </c>
      <c r="M26" s="89">
        <v>451</v>
      </c>
      <c r="N26" s="89">
        <f ca="1">OFFSET(N26,0,-1) * OFFSET(N26,11 - ROW(N26),0)</f>
        <v>7556054</v>
      </c>
      <c r="O26" s="89">
        <v>80</v>
      </c>
      <c r="P26" s="89">
        <f ca="1">OFFSET(P26,0,-1) * OFFSET(P26,11 - ROW(P26),0)</f>
        <v>1139280</v>
      </c>
      <c r="Q26" s="89">
        <v>60</v>
      </c>
      <c r="R26" s="89">
        <f ca="1">OFFSET(R26,0,-1) * OFFSET(R26,11 - ROW(R26),0)</f>
        <v>1275900</v>
      </c>
      <c r="S26" s="89">
        <v>0</v>
      </c>
      <c r="T26" s="89">
        <f ca="1">OFFSET(T26,0,-1) * OFFSET(T26,11 - ROW(T26),0)</f>
        <v>0</v>
      </c>
      <c r="U26" s="89"/>
      <c r="V26" s="89">
        <f t="shared" ca="1" si="1"/>
        <v>9971234</v>
      </c>
      <c r="W26" s="89">
        <f t="shared" si="14"/>
        <v>591</v>
      </c>
      <c r="X26" s="89">
        <f t="shared" ca="1" si="15"/>
        <v>471618</v>
      </c>
      <c r="Y26" s="89">
        <f t="shared" si="12"/>
        <v>591</v>
      </c>
      <c r="Z26" s="89">
        <f t="shared" ca="1" si="13"/>
        <v>43734</v>
      </c>
      <c r="AA26" s="89">
        <f t="shared" ca="1" si="2"/>
        <v>10486586</v>
      </c>
      <c r="AB26" s="89"/>
      <c r="AC26" s="89">
        <f t="shared" ca="1" si="3"/>
        <v>10486586</v>
      </c>
      <c r="AD26" s="91"/>
    </row>
    <row r="27" spans="1:30">
      <c r="A27" s="1" t="s">
        <v>216</v>
      </c>
      <c r="B27" s="62" t="s">
        <v>217</v>
      </c>
      <c r="C27" s="62" t="s">
        <v>195</v>
      </c>
      <c r="D27" s="62" t="s">
        <v>196</v>
      </c>
      <c r="E27" s="89">
        <v>0</v>
      </c>
      <c r="F27" s="89">
        <f ca="1">OFFSET(F27,0,-1) * OFFSET(F27,10 - ROW(F27),0)</f>
        <v>0</v>
      </c>
      <c r="G27" s="89">
        <v>0</v>
      </c>
      <c r="H27" s="89">
        <f ca="1">OFFSET(H27,0,-1) * OFFSET(H27,10 - ROW(H27),0)</f>
        <v>0</v>
      </c>
      <c r="I27" s="89"/>
      <c r="J27" s="89">
        <f ca="1">OFFSET(J27,0,-1) * OFFSET(J27,10 - ROW(J27),0)</f>
        <v>0</v>
      </c>
      <c r="K27" s="89"/>
      <c r="L27" s="89">
        <f ca="1">OFFSET(L27,0,-1) * OFFSET(L27,10 - ROW(L27),0)</f>
        <v>0</v>
      </c>
      <c r="M27" s="89">
        <v>0</v>
      </c>
      <c r="N27" s="89">
        <f ca="1">OFFSET(N27,0,-1) * OFFSET(N27,10 - ROW(N27),0)</f>
        <v>0</v>
      </c>
      <c r="O27" s="89">
        <v>0</v>
      </c>
      <c r="P27" s="89">
        <f ca="1">OFFSET(P27,0,-1) * OFFSET(P27,10 - ROW(P27),0)</f>
        <v>0</v>
      </c>
      <c r="Q27" s="89">
        <v>0</v>
      </c>
      <c r="R27" s="89">
        <f ca="1">OFFSET(R27,0,-1) * OFFSET(R27,10 - ROW(R27),0)</f>
        <v>0</v>
      </c>
      <c r="S27" s="89">
        <v>0</v>
      </c>
      <c r="T27" s="89">
        <f ca="1">OFFSET(T27,0,-1) * OFFSET(T27,10 - ROW(T27),0)</f>
        <v>0</v>
      </c>
      <c r="U27" s="89"/>
      <c r="V27" s="89">
        <f t="shared" ca="1" si="1"/>
        <v>0</v>
      </c>
      <c r="W27" s="89">
        <f t="shared" si="14"/>
        <v>0</v>
      </c>
      <c r="X27" s="89">
        <f t="shared" ca="1" si="15"/>
        <v>0</v>
      </c>
      <c r="Y27" s="89">
        <f t="shared" si="12"/>
        <v>0</v>
      </c>
      <c r="Z27" s="89">
        <f t="shared" ca="1" si="13"/>
        <v>0</v>
      </c>
      <c r="AA27" s="89">
        <f t="shared" ca="1" si="2"/>
        <v>0</v>
      </c>
      <c r="AB27" s="89"/>
      <c r="AC27" s="89">
        <f t="shared" ca="1" si="3"/>
        <v>0</v>
      </c>
      <c r="AD27" s="91"/>
    </row>
    <row r="28" spans="1:30">
      <c r="A28" s="1" t="s">
        <v>218</v>
      </c>
      <c r="B28" s="62" t="s">
        <v>219</v>
      </c>
      <c r="C28" s="62" t="s">
        <v>195</v>
      </c>
      <c r="D28" s="62" t="s">
        <v>196</v>
      </c>
      <c r="E28" s="89">
        <v>0</v>
      </c>
      <c r="F28" s="89">
        <f ca="1">OFFSET(F28,0,-1) * OFFSET(F28,10 - ROW(F28),0)</f>
        <v>0</v>
      </c>
      <c r="G28" s="89">
        <v>0</v>
      </c>
      <c r="H28" s="89">
        <f ca="1">OFFSET(H28,0,-1) * OFFSET(H28,10 - ROW(H28),0)</f>
        <v>0</v>
      </c>
      <c r="I28" s="89"/>
      <c r="J28" s="89">
        <f ca="1">OFFSET(J28,0,-1) * OFFSET(J28,10 - ROW(J28),0)</f>
        <v>0</v>
      </c>
      <c r="K28" s="89"/>
      <c r="L28" s="89">
        <f ca="1">OFFSET(L28,0,-1) * OFFSET(L28,10 - ROW(L28),0)</f>
        <v>0</v>
      </c>
      <c r="M28" s="89">
        <v>3257</v>
      </c>
      <c r="N28" s="89">
        <f ca="1">OFFSET(N28,0,-1) * OFFSET(N28,10 - ROW(N28),0)</f>
        <v>42168379</v>
      </c>
      <c r="O28" s="89">
        <v>100</v>
      </c>
      <c r="P28" s="89">
        <f ca="1">OFFSET(P28,0,-1) * OFFSET(P28,10 - ROW(P28),0)</f>
        <v>1100400</v>
      </c>
      <c r="Q28" s="89">
        <v>530</v>
      </c>
      <c r="R28" s="89">
        <f ca="1">OFFSET(R28,0,-1) * OFFSET(R28,10 - ROW(R28),0)</f>
        <v>8708960</v>
      </c>
      <c r="S28" s="89">
        <v>25</v>
      </c>
      <c r="T28" s="89">
        <f ca="1">OFFSET(T28,0,-1) * OFFSET(T28,10 - ROW(T28),0)</f>
        <v>349175</v>
      </c>
      <c r="U28" s="89"/>
      <c r="V28" s="89">
        <f t="shared" ca="1" si="1"/>
        <v>52326914</v>
      </c>
      <c r="W28" s="89">
        <f t="shared" si="14"/>
        <v>3912</v>
      </c>
      <c r="X28" s="89">
        <f t="shared" ca="1" si="15"/>
        <v>3121776</v>
      </c>
      <c r="Y28" s="89">
        <f t="shared" si="12"/>
        <v>3912</v>
      </c>
      <c r="Z28" s="89">
        <f t="shared" ca="1" si="13"/>
        <v>289488</v>
      </c>
      <c r="AA28" s="89">
        <f t="shared" ca="1" si="2"/>
        <v>55738178</v>
      </c>
      <c r="AB28" s="89"/>
      <c r="AC28" s="89">
        <f t="shared" ca="1" si="3"/>
        <v>55738178</v>
      </c>
      <c r="AD28" s="91"/>
    </row>
    <row r="29" spans="1:30">
      <c r="A29" s="1" t="s">
        <v>220</v>
      </c>
      <c r="B29" s="62" t="s">
        <v>221</v>
      </c>
      <c r="C29" s="62" t="s">
        <v>195</v>
      </c>
      <c r="D29" s="62" t="s">
        <v>213</v>
      </c>
      <c r="E29" s="89">
        <v>0</v>
      </c>
      <c r="F29" s="89">
        <f ca="1">OFFSET(F29,0,-1) * OFFSET(F29,11 - ROW(F29),0)</f>
        <v>0</v>
      </c>
      <c r="G29" s="89">
        <v>0</v>
      </c>
      <c r="H29" s="89">
        <f ca="1">OFFSET(H29,0,-1) * OFFSET(H29,11 - ROW(H29),0)</f>
        <v>0</v>
      </c>
      <c r="I29" s="89"/>
      <c r="J29" s="89">
        <f ca="1">OFFSET(J29,0,-1) * OFFSET(J29,11 - ROW(J29),0)</f>
        <v>0</v>
      </c>
      <c r="K29" s="89"/>
      <c r="L29" s="89">
        <f ca="1">OFFSET(L29,0,-1) * OFFSET(L29,11 - ROW(L29),0)</f>
        <v>0</v>
      </c>
      <c r="M29" s="89">
        <v>0</v>
      </c>
      <c r="N29" s="89">
        <f ca="1">OFFSET(N29,0,-1) * OFFSET(N29,11 - ROW(N29),0)</f>
        <v>0</v>
      </c>
      <c r="O29" s="89">
        <v>0</v>
      </c>
      <c r="P29" s="89">
        <f ca="1">OFFSET(P29,0,-1) * OFFSET(P29,11 - ROW(P29),0)</f>
        <v>0</v>
      </c>
      <c r="Q29" s="89">
        <v>0</v>
      </c>
      <c r="R29" s="89">
        <f ca="1">OFFSET(R29,0,-1) * OFFSET(R29,11 - ROW(R29),0)</f>
        <v>0</v>
      </c>
      <c r="S29" s="89">
        <v>0</v>
      </c>
      <c r="T29" s="89">
        <f ca="1">OFFSET(T29,0,-1) * OFFSET(T29,11 - ROW(T29),0)</f>
        <v>0</v>
      </c>
      <c r="U29" s="89"/>
      <c r="V29" s="89">
        <f t="shared" ca="1" si="1"/>
        <v>0</v>
      </c>
      <c r="W29" s="89">
        <f t="shared" si="14"/>
        <v>0</v>
      </c>
      <c r="X29" s="89">
        <f t="shared" ca="1" si="15"/>
        <v>0</v>
      </c>
      <c r="Y29" s="89">
        <f t="shared" si="12"/>
        <v>0</v>
      </c>
      <c r="Z29" s="89">
        <f t="shared" ca="1" si="13"/>
        <v>0</v>
      </c>
      <c r="AA29" s="89">
        <f t="shared" ca="1" si="2"/>
        <v>0</v>
      </c>
      <c r="AB29" s="89"/>
      <c r="AC29" s="89">
        <f t="shared" ca="1" si="3"/>
        <v>0</v>
      </c>
      <c r="AD29" s="91"/>
    </row>
    <row r="30" spans="1:30">
      <c r="A30" s="1" t="s">
        <v>222</v>
      </c>
      <c r="B30" s="62" t="s">
        <v>223</v>
      </c>
      <c r="C30" s="62" t="s">
        <v>195</v>
      </c>
      <c r="D30" s="62" t="s">
        <v>196</v>
      </c>
      <c r="E30" s="89">
        <v>0</v>
      </c>
      <c r="F30" s="89">
        <f t="shared" ref="F30:F35" ca="1" si="16">OFFSET(F30,0,-1) * OFFSET(F30,10 - ROW(F30),0)</f>
        <v>0</v>
      </c>
      <c r="G30" s="89">
        <v>0</v>
      </c>
      <c r="H30" s="89">
        <f t="shared" ref="H30:H35" ca="1" si="17">OFFSET(H30,0,-1) * OFFSET(H30,10 - ROW(H30),0)</f>
        <v>0</v>
      </c>
      <c r="I30" s="89"/>
      <c r="J30" s="89">
        <f t="shared" ref="J30:J35" ca="1" si="18">OFFSET(J30,0,-1) * OFFSET(J30,10 - ROW(J30),0)</f>
        <v>0</v>
      </c>
      <c r="K30" s="89"/>
      <c r="L30" s="89">
        <f t="shared" ref="L30:L35" ca="1" si="19">OFFSET(L30,0,-1) * OFFSET(L30,10 - ROW(L30),0)</f>
        <v>0</v>
      </c>
      <c r="M30" s="89">
        <v>4321</v>
      </c>
      <c r="N30" s="89">
        <f t="shared" ref="N30:N35" ca="1" si="20">OFFSET(N30,0,-1) * OFFSET(N30,10 - ROW(N30),0)</f>
        <v>55943987</v>
      </c>
      <c r="O30" s="89">
        <v>557</v>
      </c>
      <c r="P30" s="89">
        <f t="shared" ref="P30:P35" ca="1" si="21">OFFSET(P30,0,-1) * OFFSET(P30,10 - ROW(P30),0)</f>
        <v>6129228</v>
      </c>
      <c r="Q30" s="89">
        <v>446</v>
      </c>
      <c r="R30" s="89">
        <f t="shared" ref="R30:R35" ca="1" si="22">OFFSET(R30,0,-1) * OFFSET(R30,10 - ROW(R30),0)</f>
        <v>7328672</v>
      </c>
      <c r="S30" s="89">
        <v>120</v>
      </c>
      <c r="T30" s="89">
        <f t="shared" ref="T30:T35" ca="1" si="23">OFFSET(T30,0,-1) * OFFSET(T30,10 - ROW(T30),0)</f>
        <v>1676040</v>
      </c>
      <c r="U30" s="89"/>
      <c r="V30" s="89">
        <f t="shared" ca="1" si="1"/>
        <v>71077927</v>
      </c>
      <c r="W30" s="89">
        <f t="shared" si="14"/>
        <v>5444</v>
      </c>
      <c r="X30" s="89">
        <f t="shared" ca="1" si="15"/>
        <v>4344312</v>
      </c>
      <c r="Y30" s="89">
        <f t="shared" si="12"/>
        <v>5444</v>
      </c>
      <c r="Z30" s="89">
        <f t="shared" ca="1" si="13"/>
        <v>402856</v>
      </c>
      <c r="AA30" s="89">
        <f t="shared" ca="1" si="2"/>
        <v>75825095</v>
      </c>
      <c r="AB30" s="89"/>
      <c r="AC30" s="89">
        <f t="shared" ca="1" si="3"/>
        <v>75825095</v>
      </c>
      <c r="AD30" s="91"/>
    </row>
    <row r="31" spans="1:30">
      <c r="A31" s="1" t="s">
        <v>224</v>
      </c>
      <c r="B31" s="62" t="s">
        <v>225</v>
      </c>
      <c r="C31" s="62" t="s">
        <v>195</v>
      </c>
      <c r="D31" s="62" t="s">
        <v>196</v>
      </c>
      <c r="E31" s="89">
        <v>0</v>
      </c>
      <c r="F31" s="89">
        <f t="shared" ca="1" si="16"/>
        <v>0</v>
      </c>
      <c r="G31" s="89">
        <v>0</v>
      </c>
      <c r="H31" s="89">
        <f t="shared" ca="1" si="17"/>
        <v>0</v>
      </c>
      <c r="I31" s="89"/>
      <c r="J31" s="89">
        <f t="shared" ca="1" si="18"/>
        <v>0</v>
      </c>
      <c r="K31" s="89"/>
      <c r="L31" s="89">
        <f t="shared" ca="1" si="19"/>
        <v>0</v>
      </c>
      <c r="M31" s="89">
        <v>0</v>
      </c>
      <c r="N31" s="89">
        <f t="shared" ca="1" si="20"/>
        <v>0</v>
      </c>
      <c r="O31" s="89">
        <v>1687</v>
      </c>
      <c r="P31" s="89">
        <f t="shared" ca="1" si="21"/>
        <v>18563748</v>
      </c>
      <c r="Q31" s="89">
        <v>0</v>
      </c>
      <c r="R31" s="89">
        <f t="shared" ca="1" si="22"/>
        <v>0</v>
      </c>
      <c r="S31" s="89">
        <v>275</v>
      </c>
      <c r="T31" s="89">
        <f t="shared" ca="1" si="23"/>
        <v>3840925</v>
      </c>
      <c r="U31" s="89"/>
      <c r="V31" s="89">
        <f t="shared" ca="1" si="1"/>
        <v>22404673</v>
      </c>
      <c r="W31" s="89">
        <f t="shared" si="14"/>
        <v>1962</v>
      </c>
      <c r="X31" s="89">
        <f t="shared" ca="1" si="15"/>
        <v>1565676</v>
      </c>
      <c r="Y31" s="89">
        <f t="shared" si="12"/>
        <v>1962</v>
      </c>
      <c r="Z31" s="89">
        <f t="shared" ca="1" si="13"/>
        <v>145188</v>
      </c>
      <c r="AA31" s="89">
        <f t="shared" ca="1" si="2"/>
        <v>24115537</v>
      </c>
      <c r="AB31" s="89"/>
      <c r="AC31" s="89">
        <f t="shared" ca="1" si="3"/>
        <v>24115537</v>
      </c>
      <c r="AD31" s="91"/>
    </row>
    <row r="32" spans="1:30">
      <c r="A32" s="1" t="s">
        <v>226</v>
      </c>
      <c r="B32" s="62" t="s">
        <v>227</v>
      </c>
      <c r="C32" s="62" t="s">
        <v>195</v>
      </c>
      <c r="D32" s="62" t="s">
        <v>196</v>
      </c>
      <c r="E32" s="89">
        <v>0</v>
      </c>
      <c r="F32" s="89">
        <f t="shared" ca="1" si="16"/>
        <v>0</v>
      </c>
      <c r="G32" s="89">
        <v>0</v>
      </c>
      <c r="H32" s="89">
        <f t="shared" ca="1" si="17"/>
        <v>0</v>
      </c>
      <c r="I32" s="89"/>
      <c r="J32" s="89">
        <f t="shared" ca="1" si="18"/>
        <v>0</v>
      </c>
      <c r="K32" s="89"/>
      <c r="L32" s="89">
        <f t="shared" ca="1" si="19"/>
        <v>0</v>
      </c>
      <c r="M32" s="89">
        <v>1694</v>
      </c>
      <c r="N32" s="89">
        <f t="shared" ca="1" si="20"/>
        <v>21932218</v>
      </c>
      <c r="O32" s="89">
        <v>3398</v>
      </c>
      <c r="P32" s="89">
        <f t="shared" ca="1" si="21"/>
        <v>37391592</v>
      </c>
      <c r="Q32" s="89">
        <v>362</v>
      </c>
      <c r="R32" s="89">
        <f t="shared" ca="1" si="22"/>
        <v>5948384</v>
      </c>
      <c r="S32" s="89">
        <v>355</v>
      </c>
      <c r="T32" s="89">
        <f t="shared" ca="1" si="23"/>
        <v>4958285</v>
      </c>
      <c r="U32" s="89"/>
      <c r="V32" s="89">
        <f t="shared" ca="1" si="1"/>
        <v>70230479</v>
      </c>
      <c r="W32" s="89">
        <f t="shared" si="14"/>
        <v>5809</v>
      </c>
      <c r="X32" s="89">
        <f t="shared" ca="1" si="15"/>
        <v>4635582</v>
      </c>
      <c r="Y32" s="89">
        <f t="shared" si="12"/>
        <v>5809</v>
      </c>
      <c r="Z32" s="89">
        <f t="shared" ca="1" si="13"/>
        <v>429866</v>
      </c>
      <c r="AA32" s="89">
        <f t="shared" ca="1" si="2"/>
        <v>75295927</v>
      </c>
      <c r="AB32" s="89"/>
      <c r="AC32" s="89">
        <f t="shared" ca="1" si="3"/>
        <v>75295927</v>
      </c>
      <c r="AD32" s="91"/>
    </row>
    <row r="33" spans="1:30">
      <c r="A33" s="1" t="s">
        <v>228</v>
      </c>
      <c r="B33" s="62" t="s">
        <v>229</v>
      </c>
      <c r="C33" s="62" t="s">
        <v>195</v>
      </c>
      <c r="D33" s="62" t="s">
        <v>196</v>
      </c>
      <c r="E33" s="89">
        <v>0</v>
      </c>
      <c r="F33" s="89">
        <f t="shared" ca="1" si="16"/>
        <v>0</v>
      </c>
      <c r="G33" s="89">
        <v>55</v>
      </c>
      <c r="H33" s="89">
        <f t="shared" ca="1" si="17"/>
        <v>3957305</v>
      </c>
      <c r="I33" s="89"/>
      <c r="J33" s="89">
        <f t="shared" ca="1" si="18"/>
        <v>0</v>
      </c>
      <c r="K33" s="89"/>
      <c r="L33" s="89">
        <f t="shared" ca="1" si="19"/>
        <v>0</v>
      </c>
      <c r="M33" s="89">
        <v>0</v>
      </c>
      <c r="N33" s="89">
        <f t="shared" ca="1" si="20"/>
        <v>0</v>
      </c>
      <c r="O33" s="89">
        <v>1381</v>
      </c>
      <c r="P33" s="89">
        <f t="shared" ca="1" si="21"/>
        <v>15196524</v>
      </c>
      <c r="Q33" s="89">
        <v>0</v>
      </c>
      <c r="R33" s="89">
        <f t="shared" ca="1" si="22"/>
        <v>0</v>
      </c>
      <c r="S33" s="89">
        <v>100</v>
      </c>
      <c r="T33" s="89">
        <f t="shared" ca="1" si="23"/>
        <v>1396700</v>
      </c>
      <c r="U33" s="89"/>
      <c r="V33" s="89">
        <f t="shared" ca="1" si="1"/>
        <v>20550529</v>
      </c>
      <c r="W33" s="89">
        <f t="shared" si="14"/>
        <v>1536</v>
      </c>
      <c r="X33" s="89">
        <f t="shared" ca="1" si="15"/>
        <v>1225728</v>
      </c>
      <c r="Y33" s="89">
        <f t="shared" si="12"/>
        <v>1536</v>
      </c>
      <c r="Z33" s="89">
        <f t="shared" ca="1" si="13"/>
        <v>113664</v>
      </c>
      <c r="AA33" s="89">
        <f t="shared" ca="1" si="2"/>
        <v>21889921</v>
      </c>
      <c r="AB33" s="89"/>
      <c r="AC33" s="89">
        <f t="shared" ca="1" si="3"/>
        <v>21889921</v>
      </c>
      <c r="AD33" s="91"/>
    </row>
    <row r="34" spans="1:30">
      <c r="A34" s="1" t="s">
        <v>230</v>
      </c>
      <c r="B34" s="62" t="s">
        <v>231</v>
      </c>
      <c r="C34" s="62" t="s">
        <v>195</v>
      </c>
      <c r="D34" s="62" t="s">
        <v>196</v>
      </c>
      <c r="E34" s="89">
        <v>0</v>
      </c>
      <c r="F34" s="89">
        <f t="shared" ca="1" si="16"/>
        <v>0</v>
      </c>
      <c r="G34" s="89">
        <v>0</v>
      </c>
      <c r="H34" s="89">
        <f t="shared" ca="1" si="17"/>
        <v>0</v>
      </c>
      <c r="I34" s="89"/>
      <c r="J34" s="89">
        <f t="shared" ca="1" si="18"/>
        <v>0</v>
      </c>
      <c r="K34" s="89"/>
      <c r="L34" s="89">
        <f t="shared" ca="1" si="19"/>
        <v>0</v>
      </c>
      <c r="M34" s="89">
        <v>450</v>
      </c>
      <c r="N34" s="89">
        <f t="shared" ca="1" si="20"/>
        <v>5826150</v>
      </c>
      <c r="O34" s="89">
        <v>0</v>
      </c>
      <c r="P34" s="89">
        <f t="shared" ca="1" si="21"/>
        <v>0</v>
      </c>
      <c r="Q34" s="89">
        <v>50</v>
      </c>
      <c r="R34" s="89">
        <f t="shared" ca="1" si="22"/>
        <v>821600</v>
      </c>
      <c r="S34" s="89">
        <v>0</v>
      </c>
      <c r="T34" s="89">
        <f t="shared" ca="1" si="23"/>
        <v>0</v>
      </c>
      <c r="U34" s="89"/>
      <c r="V34" s="89">
        <f t="shared" ca="1" si="1"/>
        <v>6647750</v>
      </c>
      <c r="W34" s="89">
        <f t="shared" si="14"/>
        <v>500</v>
      </c>
      <c r="X34" s="89">
        <f t="shared" ca="1" si="15"/>
        <v>399000</v>
      </c>
      <c r="Y34" s="89">
        <f t="shared" si="12"/>
        <v>500</v>
      </c>
      <c r="Z34" s="89">
        <f t="shared" ca="1" si="13"/>
        <v>37000</v>
      </c>
      <c r="AA34" s="89">
        <f t="shared" ca="1" si="2"/>
        <v>7083750</v>
      </c>
      <c r="AB34" s="89"/>
      <c r="AC34" s="89">
        <f t="shared" ca="1" si="3"/>
        <v>7083750</v>
      </c>
      <c r="AD34" s="91"/>
    </row>
    <row r="35" spans="1:30">
      <c r="A35" s="1" t="s">
        <v>232</v>
      </c>
      <c r="B35" s="62" t="s">
        <v>233</v>
      </c>
      <c r="C35" s="62" t="s">
        <v>234</v>
      </c>
      <c r="D35" s="62" t="s">
        <v>196</v>
      </c>
      <c r="E35" s="89">
        <v>0</v>
      </c>
      <c r="F35" s="89">
        <f t="shared" ca="1" si="16"/>
        <v>0</v>
      </c>
      <c r="G35" s="89">
        <v>0</v>
      </c>
      <c r="H35" s="89">
        <f t="shared" ca="1" si="17"/>
        <v>0</v>
      </c>
      <c r="I35" s="89"/>
      <c r="J35" s="89">
        <f t="shared" ca="1" si="18"/>
        <v>0</v>
      </c>
      <c r="K35" s="89"/>
      <c r="L35" s="89">
        <f t="shared" ca="1" si="19"/>
        <v>0</v>
      </c>
      <c r="M35" s="89">
        <v>0</v>
      </c>
      <c r="N35" s="89">
        <f t="shared" ca="1" si="20"/>
        <v>0</v>
      </c>
      <c r="O35" s="89">
        <v>0</v>
      </c>
      <c r="P35" s="89">
        <f t="shared" ca="1" si="21"/>
        <v>0</v>
      </c>
      <c r="Q35" s="89">
        <v>220</v>
      </c>
      <c r="R35" s="89">
        <f t="shared" ca="1" si="22"/>
        <v>3615040</v>
      </c>
      <c r="S35" s="89">
        <v>0</v>
      </c>
      <c r="T35" s="89">
        <f t="shared" ca="1" si="23"/>
        <v>0</v>
      </c>
      <c r="U35" s="89"/>
      <c r="V35" s="89">
        <f t="shared" ca="1" si="1"/>
        <v>3615040</v>
      </c>
      <c r="W35" s="89">
        <f t="shared" si="14"/>
        <v>220</v>
      </c>
      <c r="X35" s="89">
        <f t="shared" ca="1" si="15"/>
        <v>175560</v>
      </c>
      <c r="Y35" s="89">
        <f t="shared" si="12"/>
        <v>220</v>
      </c>
      <c r="Z35" s="89">
        <f t="shared" ca="1" si="13"/>
        <v>16280</v>
      </c>
      <c r="AA35" s="89">
        <f t="shared" ca="1" si="2"/>
        <v>3806880</v>
      </c>
      <c r="AB35" s="89"/>
      <c r="AC35" s="89">
        <f t="shared" ca="1" si="3"/>
        <v>3806880</v>
      </c>
      <c r="AD35" s="91"/>
    </row>
    <row r="36" spans="1:30">
      <c r="A36" s="1" t="s">
        <v>235</v>
      </c>
      <c r="B36" s="62" t="s">
        <v>236</v>
      </c>
      <c r="C36" s="62" t="s">
        <v>234</v>
      </c>
      <c r="D36" s="62" t="s">
        <v>213</v>
      </c>
      <c r="E36" s="89">
        <v>0</v>
      </c>
      <c r="F36" s="89">
        <f ca="1">OFFSET(F36,0,-1) * OFFSET(F36,11 - ROW(F36),0)</f>
        <v>0</v>
      </c>
      <c r="G36" s="89">
        <v>0</v>
      </c>
      <c r="H36" s="89">
        <f ca="1">OFFSET(H36,0,-1) * OFFSET(H36,11 - ROW(H36),0)</f>
        <v>0</v>
      </c>
      <c r="I36" s="89"/>
      <c r="J36" s="89">
        <f ca="1">OFFSET(J36,0,-1) * OFFSET(J36,11 - ROW(J36),0)</f>
        <v>0</v>
      </c>
      <c r="K36" s="89"/>
      <c r="L36" s="89">
        <f ca="1">OFFSET(L36,0,-1) * OFFSET(L36,11 - ROW(L36),0)</f>
        <v>0</v>
      </c>
      <c r="M36" s="89">
        <v>0</v>
      </c>
      <c r="N36" s="89">
        <f ca="1">OFFSET(N36,0,-1) * OFFSET(N36,11 - ROW(N36),0)</f>
        <v>0</v>
      </c>
      <c r="O36" s="89">
        <v>0</v>
      </c>
      <c r="P36" s="89">
        <f ca="1">OFFSET(P36,0,-1) * OFFSET(P36,11 - ROW(P36),0)</f>
        <v>0</v>
      </c>
      <c r="Q36" s="89">
        <v>0</v>
      </c>
      <c r="R36" s="89">
        <f ca="1">OFFSET(R36,0,-1) * OFFSET(R36,11 - ROW(R36),0)</f>
        <v>0</v>
      </c>
      <c r="S36" s="89">
        <v>0</v>
      </c>
      <c r="T36" s="89">
        <f ca="1">OFFSET(T36,0,-1) * OFFSET(T36,11 - ROW(T36),0)</f>
        <v>0</v>
      </c>
      <c r="U36" s="89"/>
      <c r="V36" s="89">
        <f t="shared" ca="1" si="1"/>
        <v>0</v>
      </c>
      <c r="W36" s="89">
        <f t="shared" si="14"/>
        <v>0</v>
      </c>
      <c r="X36" s="89">
        <f t="shared" ca="1" si="15"/>
        <v>0</v>
      </c>
      <c r="Y36" s="89">
        <f t="shared" si="12"/>
        <v>0</v>
      </c>
      <c r="Z36" s="89">
        <f t="shared" ca="1" si="13"/>
        <v>0</v>
      </c>
      <c r="AA36" s="89">
        <f t="shared" ca="1" si="2"/>
        <v>0</v>
      </c>
      <c r="AB36" s="89"/>
      <c r="AC36" s="89">
        <f t="shared" ca="1" si="3"/>
        <v>0</v>
      </c>
      <c r="AD36" s="91"/>
    </row>
    <row r="37" spans="1:30">
      <c r="A37" s="1" t="s">
        <v>237</v>
      </c>
      <c r="B37" s="62" t="s">
        <v>238</v>
      </c>
      <c r="C37" s="62" t="s">
        <v>234</v>
      </c>
      <c r="D37" s="62" t="s">
        <v>196</v>
      </c>
      <c r="E37" s="89">
        <v>0</v>
      </c>
      <c r="F37" s="89">
        <f ca="1">OFFSET(F37,0,-1) * OFFSET(F37,10 - ROW(F37),0)</f>
        <v>0</v>
      </c>
      <c r="G37" s="89">
        <v>0</v>
      </c>
      <c r="H37" s="89">
        <f ca="1">OFFSET(H37,0,-1) * OFFSET(H37,10 - ROW(H37),0)</f>
        <v>0</v>
      </c>
      <c r="I37" s="89"/>
      <c r="J37" s="89">
        <f ca="1">OFFSET(J37,0,-1) * OFFSET(J37,10 - ROW(J37),0)</f>
        <v>0</v>
      </c>
      <c r="K37" s="89"/>
      <c r="L37" s="89">
        <f ca="1">OFFSET(L37,0,-1) * OFFSET(L37,10 - ROW(L37),0)</f>
        <v>0</v>
      </c>
      <c r="M37" s="89">
        <v>200</v>
      </c>
      <c r="N37" s="89">
        <f ca="1">OFFSET(N37,0,-1) * OFFSET(N37,10 - ROW(N37),0)</f>
        <v>2589400</v>
      </c>
      <c r="O37" s="89">
        <v>0</v>
      </c>
      <c r="P37" s="89">
        <f ca="1">OFFSET(P37,0,-1) * OFFSET(P37,10 - ROW(P37),0)</f>
        <v>0</v>
      </c>
      <c r="Q37" s="89">
        <v>0</v>
      </c>
      <c r="R37" s="89">
        <f ca="1">OFFSET(R37,0,-1) * OFFSET(R37,10 - ROW(R37),0)</f>
        <v>0</v>
      </c>
      <c r="S37" s="89">
        <v>0</v>
      </c>
      <c r="T37" s="89">
        <f ca="1">OFFSET(T37,0,-1) * OFFSET(T37,10 - ROW(T37),0)</f>
        <v>0</v>
      </c>
      <c r="U37" s="89"/>
      <c r="V37" s="89">
        <f t="shared" ca="1" si="1"/>
        <v>2589400</v>
      </c>
      <c r="W37" s="89">
        <f t="shared" si="14"/>
        <v>200</v>
      </c>
      <c r="X37" s="89">
        <f t="shared" ca="1" si="15"/>
        <v>159600</v>
      </c>
      <c r="Y37" s="89">
        <f t="shared" si="12"/>
        <v>200</v>
      </c>
      <c r="Z37" s="89">
        <f t="shared" ca="1" si="13"/>
        <v>14800</v>
      </c>
      <c r="AA37" s="89">
        <f t="shared" ca="1" si="2"/>
        <v>2763800</v>
      </c>
      <c r="AB37" s="89"/>
      <c r="AC37" s="89">
        <f t="shared" ca="1" si="3"/>
        <v>2763800</v>
      </c>
      <c r="AD37" s="91"/>
    </row>
    <row r="38" spans="1:30">
      <c r="A38" s="1" t="s">
        <v>239</v>
      </c>
      <c r="B38" s="62" t="s">
        <v>240</v>
      </c>
      <c r="C38" s="62" t="s">
        <v>234</v>
      </c>
      <c r="D38" s="62" t="s">
        <v>196</v>
      </c>
      <c r="E38" s="89">
        <v>0</v>
      </c>
      <c r="F38" s="89">
        <f ca="1">OFFSET(F38,0,-1) * OFFSET(F38,10 - ROW(F38),0)</f>
        <v>0</v>
      </c>
      <c r="G38" s="89">
        <v>0</v>
      </c>
      <c r="H38" s="89">
        <f ca="1">OFFSET(H38,0,-1) * OFFSET(H38,10 - ROW(H38),0)</f>
        <v>0</v>
      </c>
      <c r="I38" s="89"/>
      <c r="J38" s="89">
        <f ca="1">OFFSET(J38,0,-1) * OFFSET(J38,10 - ROW(J38),0)</f>
        <v>0</v>
      </c>
      <c r="K38" s="89"/>
      <c r="L38" s="89">
        <f ca="1">OFFSET(L38,0,-1) * OFFSET(L38,10 - ROW(L38),0)</f>
        <v>0</v>
      </c>
      <c r="M38" s="89">
        <v>0</v>
      </c>
      <c r="N38" s="89">
        <f ca="1">OFFSET(N38,0,-1) * OFFSET(N38,10 - ROW(N38),0)</f>
        <v>0</v>
      </c>
      <c r="O38" s="89">
        <v>0</v>
      </c>
      <c r="P38" s="89">
        <f ca="1">OFFSET(P38,0,-1) * OFFSET(P38,10 - ROW(P38),0)</f>
        <v>0</v>
      </c>
      <c r="Q38" s="89">
        <v>0</v>
      </c>
      <c r="R38" s="89">
        <f ca="1">OFFSET(R38,0,-1) * OFFSET(R38,10 - ROW(R38),0)</f>
        <v>0</v>
      </c>
      <c r="S38" s="89">
        <v>0</v>
      </c>
      <c r="T38" s="89">
        <f ca="1">OFFSET(T38,0,-1) * OFFSET(T38,10 - ROW(T38),0)</f>
        <v>0</v>
      </c>
      <c r="U38" s="89"/>
      <c r="V38" s="89">
        <f t="shared" ca="1" si="1"/>
        <v>0</v>
      </c>
      <c r="W38" s="89">
        <f t="shared" si="14"/>
        <v>0</v>
      </c>
      <c r="X38" s="89">
        <f t="shared" ca="1" si="15"/>
        <v>0</v>
      </c>
      <c r="Y38" s="89">
        <f t="shared" si="12"/>
        <v>0</v>
      </c>
      <c r="Z38" s="89">
        <f t="shared" ca="1" si="13"/>
        <v>0</v>
      </c>
      <c r="AA38" s="89">
        <f t="shared" ca="1" si="2"/>
        <v>0</v>
      </c>
      <c r="AB38" s="89"/>
      <c r="AC38" s="89">
        <f t="shared" ca="1" si="3"/>
        <v>0</v>
      </c>
      <c r="AD38" s="91"/>
    </row>
    <row r="39" spans="1:30">
      <c r="A39" s="1" t="s">
        <v>241</v>
      </c>
      <c r="B39" s="62" t="s">
        <v>242</v>
      </c>
      <c r="C39" s="62" t="s">
        <v>234</v>
      </c>
      <c r="D39" s="62" t="s">
        <v>196</v>
      </c>
      <c r="E39" s="89">
        <v>0</v>
      </c>
      <c r="F39" s="89">
        <f ca="1">OFFSET(F39,0,-1) * OFFSET(F39,10 - ROW(F39),0)</f>
        <v>0</v>
      </c>
      <c r="G39" s="89">
        <v>0</v>
      </c>
      <c r="H39" s="89">
        <f ca="1">OFFSET(H39,0,-1) * OFFSET(H39,10 - ROW(H39),0)</f>
        <v>0</v>
      </c>
      <c r="I39" s="89"/>
      <c r="J39" s="89">
        <f ca="1">OFFSET(J39,0,-1) * OFFSET(J39,10 - ROW(J39),0)</f>
        <v>0</v>
      </c>
      <c r="K39" s="89"/>
      <c r="L39" s="89">
        <f ca="1">OFFSET(L39,0,-1) * OFFSET(L39,10 - ROW(L39),0)</f>
        <v>0</v>
      </c>
      <c r="M39" s="89">
        <v>1575</v>
      </c>
      <c r="N39" s="89">
        <f ca="1">OFFSET(N39,0,-1) * OFFSET(N39,10 - ROW(N39),0)</f>
        <v>20391525</v>
      </c>
      <c r="O39" s="89">
        <v>0</v>
      </c>
      <c r="P39" s="89">
        <f ca="1">OFFSET(P39,0,-1) * OFFSET(P39,10 - ROW(P39),0)</f>
        <v>0</v>
      </c>
      <c r="Q39" s="89">
        <v>150</v>
      </c>
      <c r="R39" s="89">
        <f ca="1">OFFSET(R39,0,-1) * OFFSET(R39,10 - ROW(R39),0)</f>
        <v>2464800</v>
      </c>
      <c r="S39" s="89">
        <v>0</v>
      </c>
      <c r="T39" s="89">
        <f ca="1">OFFSET(T39,0,-1) * OFFSET(T39,10 - ROW(T39),0)</f>
        <v>0</v>
      </c>
      <c r="U39" s="89"/>
      <c r="V39" s="89">
        <f t="shared" ca="1" si="1"/>
        <v>22856325</v>
      </c>
      <c r="W39" s="89">
        <f t="shared" si="14"/>
        <v>1725</v>
      </c>
      <c r="X39" s="89">
        <f t="shared" ca="1" si="15"/>
        <v>1376550</v>
      </c>
      <c r="Y39" s="89">
        <f t="shared" si="12"/>
        <v>1725</v>
      </c>
      <c r="Z39" s="89">
        <f t="shared" ca="1" si="13"/>
        <v>127650</v>
      </c>
      <c r="AA39" s="89">
        <f t="shared" ca="1" si="2"/>
        <v>24360525</v>
      </c>
      <c r="AB39" s="89"/>
      <c r="AC39" s="89">
        <f t="shared" ca="1" si="3"/>
        <v>24360525</v>
      </c>
      <c r="AD39" s="91"/>
    </row>
    <row r="40" spans="1:30">
      <c r="A40" s="1" t="s">
        <v>243</v>
      </c>
      <c r="B40" s="62" t="s">
        <v>244</v>
      </c>
      <c r="C40" s="62" t="s">
        <v>234</v>
      </c>
      <c r="D40" s="62" t="s">
        <v>196</v>
      </c>
      <c r="E40" s="89"/>
      <c r="F40" s="89">
        <f ca="1">OFFSET(F40,0,-1) * OFFSET(F40,10 - ROW(F40),0)</f>
        <v>0</v>
      </c>
      <c r="G40" s="89">
        <v>0</v>
      </c>
      <c r="H40" s="89">
        <f ca="1">OFFSET(H40,0,-1) * OFFSET(H40,10 - ROW(H40),0)</f>
        <v>0</v>
      </c>
      <c r="I40" s="89"/>
      <c r="J40" s="89">
        <f ca="1">OFFSET(J40,0,-1) * OFFSET(J40,10 - ROW(J40),0)</f>
        <v>0</v>
      </c>
      <c r="K40" s="89"/>
      <c r="L40" s="89">
        <f ca="1">OFFSET(L40,0,-1) * OFFSET(L40,10 - ROW(L40),0)</f>
        <v>0</v>
      </c>
      <c r="M40" s="89">
        <v>0</v>
      </c>
      <c r="N40" s="89">
        <f ca="1">OFFSET(N40,0,-1) * OFFSET(N40,10 - ROW(N40),0)</f>
        <v>0</v>
      </c>
      <c r="O40" s="89">
        <v>0</v>
      </c>
      <c r="P40" s="89">
        <f ca="1">OFFSET(P40,0,-1) * OFFSET(P40,10 - ROW(P40),0)</f>
        <v>0</v>
      </c>
      <c r="Q40" s="89">
        <v>0</v>
      </c>
      <c r="R40" s="89">
        <f ca="1">OFFSET(R40,0,-1) * OFFSET(R40,10 - ROW(R40),0)</f>
        <v>0</v>
      </c>
      <c r="S40" s="89">
        <v>0</v>
      </c>
      <c r="T40" s="89">
        <f ca="1">OFFSET(T40,0,-1) * OFFSET(T40,10 - ROW(T40),0)</f>
        <v>0</v>
      </c>
      <c r="U40" s="89"/>
      <c r="V40" s="89">
        <f t="shared" ca="1" si="1"/>
        <v>0</v>
      </c>
      <c r="W40" s="89">
        <f t="shared" si="14"/>
        <v>0</v>
      </c>
      <c r="X40" s="89">
        <f t="shared" ca="1" si="15"/>
        <v>0</v>
      </c>
      <c r="Y40" s="89">
        <f t="shared" si="12"/>
        <v>0</v>
      </c>
      <c r="Z40" s="89">
        <f t="shared" ca="1" si="13"/>
        <v>0</v>
      </c>
      <c r="AA40" s="89">
        <f t="shared" ca="1" si="2"/>
        <v>0</v>
      </c>
      <c r="AB40" s="89"/>
      <c r="AC40" s="89">
        <f t="shared" ca="1" si="3"/>
        <v>0</v>
      </c>
      <c r="AD40" s="91"/>
    </row>
    <row r="41" spans="1:30" hidden="1">
      <c r="A41" s="1" t="s">
        <v>245</v>
      </c>
      <c r="B41" s="62" t="s">
        <v>246</v>
      </c>
      <c r="C41" s="62" t="s">
        <v>234</v>
      </c>
      <c r="D41" s="62" t="s">
        <v>213</v>
      </c>
      <c r="E41" s="89"/>
      <c r="F41" s="89">
        <f ca="1">OFFSET(F41,0,-1) * OFFSET(F41,11 - ROW(F41),0)</f>
        <v>0</v>
      </c>
      <c r="G41" s="89"/>
      <c r="H41" s="89">
        <f ca="1">OFFSET(H41,0,-1) * OFFSET(H41,11 - ROW(H41),0)</f>
        <v>0</v>
      </c>
      <c r="I41" s="89"/>
      <c r="J41" s="89">
        <f ca="1">OFFSET(J41,0,-1) * OFFSET(J41,11 - ROW(J41),0)</f>
        <v>0</v>
      </c>
      <c r="K41" s="89"/>
      <c r="L41" s="89">
        <f ca="1">OFFSET(L41,0,-1) * OFFSET(L41,11 - ROW(L41),0)</f>
        <v>0</v>
      </c>
      <c r="M41" s="89"/>
      <c r="N41" s="89">
        <f ca="1">OFFSET(N41,0,-1) * OFFSET(N41,11 - ROW(N41),0)</f>
        <v>0</v>
      </c>
      <c r="O41" s="89"/>
      <c r="P41" s="89">
        <f ca="1">OFFSET(P41,0,-1) * OFFSET(P41,11 - ROW(P41),0)</f>
        <v>0</v>
      </c>
      <c r="Q41" s="89"/>
      <c r="R41" s="89">
        <f ca="1">OFFSET(R41,0,-1) * OFFSET(R41,11 - ROW(R41),0)</f>
        <v>0</v>
      </c>
      <c r="S41" s="89"/>
      <c r="T41" s="89">
        <f ca="1">OFFSET(T41,0,-1) * OFFSET(T41,11 - ROW(T41),0)</f>
        <v>0</v>
      </c>
      <c r="U41" s="89"/>
      <c r="V41" s="89">
        <f t="shared" ca="1" si="1"/>
        <v>0</v>
      </c>
      <c r="W41" s="89">
        <f t="shared" si="14"/>
        <v>0</v>
      </c>
      <c r="X41" s="89">
        <f t="shared" ca="1" si="15"/>
        <v>0</v>
      </c>
      <c r="Y41" s="89">
        <f t="shared" si="12"/>
        <v>0</v>
      </c>
      <c r="Z41" s="89">
        <f t="shared" ca="1" si="13"/>
        <v>0</v>
      </c>
      <c r="AA41" s="89">
        <f t="shared" ca="1" si="2"/>
        <v>0</v>
      </c>
      <c r="AB41" s="89"/>
      <c r="AC41" s="89">
        <f t="shared" ca="1" si="3"/>
        <v>0</v>
      </c>
      <c r="AD41" s="91"/>
    </row>
  </sheetData>
  <mergeCells count="25">
    <mergeCell ref="V3:V6"/>
    <mergeCell ref="M6:N6"/>
    <mergeCell ref="O6:P6"/>
    <mergeCell ref="W3:X6"/>
    <mergeCell ref="AC3:AC6"/>
    <mergeCell ref="AB3:AB6"/>
    <mergeCell ref="AA3:AA6"/>
    <mergeCell ref="Q3:T5"/>
    <mergeCell ref="U3:U6"/>
    <mergeCell ref="S6:T6"/>
    <mergeCell ref="Q6:R6"/>
    <mergeCell ref="Y3:Z6"/>
    <mergeCell ref="E1:T1"/>
    <mergeCell ref="E3:L5"/>
    <mergeCell ref="B12:D12"/>
    <mergeCell ref="B3:D7"/>
    <mergeCell ref="B8:D8"/>
    <mergeCell ref="B9:D9"/>
    <mergeCell ref="B10:D10"/>
    <mergeCell ref="M3:P5"/>
    <mergeCell ref="B11:D11"/>
    <mergeCell ref="I6:J6"/>
    <mergeCell ref="E6:F6"/>
    <mergeCell ref="G6:H6"/>
    <mergeCell ref="K6:L6"/>
  </mergeCells>
  <conditionalFormatting sqref="W3:AC12 E3 M3:U5 B2 E6:U12">
    <cfRule type="expression" dxfId="20" priority="1">
      <formula>LockedByCondition()</formula>
    </cfRule>
    <cfRule type="expression" dxfId="19" priority="4">
      <formula>HasError()</formula>
    </cfRule>
  </conditionalFormatting>
  <conditionalFormatting sqref="V3:V12">
    <cfRule type="expression" dxfId="18" priority="17">
      <formula>HasError()</formula>
    </cfRule>
    <cfRule type="expression" dxfId="17" priority="18">
      <formula>LockedByCondition()</formula>
    </cfRule>
  </conditionalFormatting>
  <conditionalFormatting sqref="B8:B12 B3:B6">
    <cfRule type="expression" dxfId="16" priority="25">
      <formula>Locked()</formula>
    </cfRule>
    <cfRule type="expression" dxfId="15" priority="27">
      <formula>LockedByCondition()</formula>
    </cfRule>
    <cfRule type="expression" dxfId="14" priority="28">
      <formula>HasError()</formula>
    </cfRule>
  </conditionalFormatting>
  <dataValidations count="1">
    <dataValidation allowBlank="1" showInputMessage="1" showErrorMessage="1" sqref="E1 B8:B12 X8 I8:P8 E8 R10:V11 J10:J11 P10:P11 N10:N11 L10:L11 K7 H10:H11 G12:V12 E12 F10:F12 Q7:V8 G8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W49"/>
  <sheetViews>
    <sheetView topLeftCell="B1" workbookViewId="0">
      <selection activeCell="A3" sqref="A3:C7"/>
    </sheetView>
  </sheetViews>
  <sheetFormatPr defaultRowHeight="15"/>
  <cols>
    <col min="1" max="1" width="9.140625" style="36" hidden="1"/>
    <col min="2" max="2" width="43.140625" style="36" customWidth="1"/>
    <col min="3" max="4" width="9.140625" style="36" hidden="1"/>
    <col min="5" max="5" width="7.28515625" style="36" customWidth="1"/>
    <col min="6" max="6" width="12.85546875" style="36" customWidth="1"/>
    <col min="7" max="14" width="12.85546875" style="36" hidden="1" customWidth="1"/>
    <col min="15" max="15" width="9.140625" style="36" customWidth="1"/>
    <col min="16" max="16" width="12.85546875" style="36" customWidth="1"/>
    <col min="17" max="17" width="9.28515625" style="36" customWidth="1"/>
    <col min="18" max="19" width="12.85546875" style="36" customWidth="1"/>
    <col min="20" max="21" width="12.85546875" style="36" hidden="1" customWidth="1"/>
    <col min="22" max="22" width="9.7109375" style="36" customWidth="1"/>
    <col min="23" max="23" width="12.85546875" style="36" customWidth="1"/>
    <col min="24" max="25" width="12.85546875" style="36" hidden="1" customWidth="1"/>
    <col min="26" max="26" width="9.28515625" style="36" customWidth="1"/>
    <col min="27" max="27" width="12.85546875" style="36" customWidth="1"/>
    <col min="28" max="29" width="12.85546875" style="36" hidden="1" customWidth="1"/>
    <col min="30" max="30" width="10.85546875" style="36" customWidth="1"/>
    <col min="31" max="31" width="12.85546875" style="36" customWidth="1"/>
    <col min="32" max="33" width="12.85546875" style="36" hidden="1" customWidth="1"/>
    <col min="34" max="34" width="10.42578125" style="36" customWidth="1"/>
    <col min="35" max="35" width="12.85546875" style="36" customWidth="1"/>
    <col min="36" max="36" width="10" style="36" customWidth="1"/>
    <col min="37" max="37" width="12.85546875" style="36" customWidth="1"/>
    <col min="38" max="38" width="8.5703125" style="36" customWidth="1"/>
    <col min="39" max="39" width="12.85546875" style="36" customWidth="1"/>
    <col min="40" max="41" width="12.85546875" style="36" hidden="1" customWidth="1"/>
    <col min="42" max="42" width="12.85546875" style="36" customWidth="1"/>
    <col min="43" max="58" width="12.85546875" style="36" hidden="1" customWidth="1"/>
    <col min="59" max="63" width="12.85546875" style="36" customWidth="1"/>
    <col min="64" max="65" width="12.85546875" style="36" hidden="1" customWidth="1"/>
    <col min="66" max="66" width="9" style="36" customWidth="1"/>
    <col min="67" max="67" width="12.85546875" style="36" customWidth="1"/>
    <col min="68" max="69" width="12.85546875" style="36" hidden="1" customWidth="1"/>
    <col min="70" max="70" width="9.85546875" style="36" customWidth="1"/>
    <col min="71" max="71" width="12.85546875" style="36" customWidth="1"/>
    <col min="72" max="73" width="12.85546875" style="36" hidden="1" customWidth="1"/>
    <col min="74" max="74" width="10" style="36" customWidth="1"/>
    <col min="75" max="75" width="12.85546875" style="36" customWidth="1"/>
    <col min="76" max="77" width="12.85546875" style="36" hidden="1" customWidth="1"/>
    <col min="78" max="78" width="9.28515625" style="36" customWidth="1"/>
    <col min="79" max="79" width="12.85546875" style="36" customWidth="1"/>
    <col min="80" max="80" width="7.42578125" style="36" customWidth="1"/>
    <col min="81" max="81" width="12.85546875" style="36" customWidth="1"/>
    <col min="82" max="82" width="8" style="36" customWidth="1"/>
    <col min="83" max="84" width="12.85546875" style="36" customWidth="1"/>
    <col min="85" max="85" width="8.85546875" style="36" customWidth="1"/>
    <col min="86" max="86" width="12.85546875" style="36" customWidth="1"/>
    <col min="87" max="87" width="8.140625" style="36" customWidth="1"/>
    <col min="88" max="88" width="12.85546875" style="36" customWidth="1"/>
    <col min="89" max="89" width="10.140625" style="36" customWidth="1"/>
    <col min="90" max="90" width="12.85546875" style="36" customWidth="1"/>
    <col min="91" max="91" width="9.85546875" style="36" customWidth="1"/>
    <col min="92" max="92" width="12.85546875" style="36" customWidth="1"/>
    <col min="93" max="93" width="9.140625" style="36" customWidth="1"/>
    <col min="94" max="94" width="12.85546875" style="36" customWidth="1"/>
    <col min="95" max="95" width="9.7109375" style="36" customWidth="1"/>
    <col min="96" max="96" width="12.85546875" style="36" customWidth="1"/>
    <col min="97" max="97" width="8.7109375" style="36" customWidth="1"/>
    <col min="98" max="98" width="12.85546875" style="36" customWidth="1"/>
    <col min="99" max="99" width="7.140625" style="36" customWidth="1"/>
    <col min="100" max="100" width="12.85546875" style="36" customWidth="1"/>
    <col min="101" max="108" width="12.85546875" style="36" hidden="1" customWidth="1"/>
    <col min="109" max="109" width="9.5703125" style="36" customWidth="1"/>
    <col min="110" max="110" width="12.85546875" style="36" customWidth="1"/>
    <col min="111" max="111" width="8.85546875" style="36" customWidth="1"/>
    <col min="112" max="112" width="12.85546875" style="36" customWidth="1"/>
    <col min="113" max="113" width="6.7109375" style="36" hidden="1" customWidth="1"/>
    <col min="114" max="114" width="12.85546875" style="36" hidden="1" customWidth="1"/>
    <col min="115" max="115" width="16.140625" style="36" customWidth="1"/>
    <col min="116" max="116" width="10" style="36" customWidth="1"/>
    <col min="117" max="117" width="16.85546875" style="36" customWidth="1"/>
    <col min="118" max="118" width="10.85546875" style="36" customWidth="1"/>
    <col min="119" max="119" width="12.85546875" style="36" customWidth="1"/>
    <col min="120" max="120" width="10.42578125" style="36" customWidth="1"/>
    <col min="121" max="121" width="17.5703125" style="36" customWidth="1"/>
    <col min="122" max="122" width="9.28515625" style="36" customWidth="1"/>
    <col min="123" max="123" width="12.85546875" style="36" customWidth="1"/>
    <col min="124" max="124" width="8.7109375" style="36" customWidth="1"/>
    <col min="125" max="125" width="12.85546875" style="36" customWidth="1"/>
    <col min="126" max="126" width="9.7109375" style="36" customWidth="1"/>
    <col min="127" max="127" width="12.85546875" style="36" customWidth="1"/>
    <col min="128" max="128" width="9.85546875" style="36" customWidth="1"/>
    <col min="129" max="129" width="15.7109375" style="36" customWidth="1"/>
    <col min="130" max="130" width="10.140625" style="36" customWidth="1"/>
    <col min="131" max="131" width="12.85546875" style="36" customWidth="1"/>
    <col min="132" max="139" width="12.85546875" style="36" hidden="1" customWidth="1"/>
    <col min="140" max="140" width="9.7109375" style="36" customWidth="1"/>
    <col min="141" max="141" width="12.85546875" style="36" customWidth="1"/>
    <col min="142" max="142" width="9" style="36" customWidth="1"/>
    <col min="143" max="143" width="12.85546875" style="36" customWidth="1"/>
    <col min="144" max="144" width="15.5703125" style="36" customWidth="1"/>
    <col min="145" max="145" width="9.42578125" style="36" hidden="1" customWidth="1"/>
    <col min="146" max="148" width="12.85546875" style="36" hidden="1" customWidth="1"/>
    <col min="149" max="149" width="10" style="36" hidden="1" customWidth="1"/>
    <col min="150" max="152" width="12.85546875" style="36" hidden="1" customWidth="1"/>
    <col min="153" max="160" width="12.85546875" style="36" customWidth="1"/>
    <col min="161" max="161" width="9" style="36" customWidth="1"/>
    <col min="162" max="162" width="12.85546875" style="36" customWidth="1"/>
    <col min="163" max="163" width="9.42578125" style="36" customWidth="1"/>
    <col min="164" max="164" width="12.85546875" style="36" customWidth="1"/>
    <col min="165" max="165" width="11.140625" style="36" customWidth="1"/>
    <col min="166" max="166" width="12.85546875" style="36" customWidth="1"/>
    <col min="167" max="167" width="10.140625" style="36" customWidth="1"/>
    <col min="168" max="169" width="12.85546875" style="36" customWidth="1"/>
    <col min="170" max="170" width="9.28515625" style="36" customWidth="1"/>
    <col min="171" max="171" width="11.5703125" style="36" customWidth="1"/>
    <col min="172" max="172" width="8.42578125" style="36" customWidth="1"/>
    <col min="173" max="174" width="12.85546875" style="36" customWidth="1"/>
    <col min="175" max="175" width="15.140625" style="36" hidden="1" customWidth="1"/>
    <col min="176" max="184" width="12.85546875" style="36" hidden="1" customWidth="1"/>
    <col min="185" max="185" width="17.28515625" style="36" customWidth="1"/>
    <col min="186" max="187" width="12.85546875" style="36" hidden="1" customWidth="1"/>
    <col min="188" max="188" width="8.85546875" style="36" customWidth="1"/>
    <col min="189" max="189" width="12.85546875" style="36" customWidth="1"/>
    <col min="190" max="191" width="12.85546875" style="36" hidden="1" customWidth="1"/>
    <col min="192" max="192" width="9.85546875" style="36" customWidth="1"/>
    <col min="193" max="193" width="12.85546875" style="36" customWidth="1"/>
    <col min="194" max="195" width="12.85546875" style="36" hidden="1" customWidth="1"/>
    <col min="196" max="196" width="12.85546875" style="36" customWidth="1"/>
    <col min="197" max="197" width="11.5703125" style="36" hidden="1" customWidth="1"/>
    <col min="198" max="198" width="14.42578125" style="36" hidden="1" customWidth="1"/>
    <col min="199" max="199" width="12.28515625" style="36" hidden="1" customWidth="1"/>
    <col min="200" max="201" width="12.85546875" style="36" hidden="1" customWidth="1"/>
    <col min="202" max="202" width="8.140625" style="36" customWidth="1"/>
    <col min="203" max="203" width="12.85546875" style="36" customWidth="1"/>
    <col min="204" max="205" width="12.85546875" style="36" hidden="1" customWidth="1"/>
    <col min="206" max="206" width="8.42578125" style="36" customWidth="1"/>
    <col min="207" max="208" width="12.85546875" style="36" customWidth="1"/>
    <col min="209" max="209" width="9.42578125" style="36" customWidth="1"/>
    <col min="210" max="210" width="12.85546875" style="36" customWidth="1"/>
    <col min="211" max="211" width="9.85546875" style="36" customWidth="1"/>
    <col min="212" max="212" width="12.85546875" style="36" customWidth="1"/>
    <col min="213" max="213" width="8" style="36" customWidth="1"/>
    <col min="214" max="214" width="12.85546875" style="36" customWidth="1"/>
    <col min="215" max="215" width="9.140625" style="36" customWidth="1"/>
    <col min="216" max="216" width="12.85546875" style="36" customWidth="1"/>
    <col min="217" max="218" width="12.85546875" style="36" hidden="1" customWidth="1"/>
    <col min="219" max="219" width="7.28515625" style="36" customWidth="1"/>
    <col min="220" max="221" width="12.85546875" style="36" customWidth="1"/>
    <col min="222" max="222" width="9.28515625" style="36" customWidth="1"/>
    <col min="223" max="223" width="12.85546875" style="36" customWidth="1"/>
    <col min="224" max="224" width="8.85546875" style="36" customWidth="1"/>
    <col min="225" max="225" width="12.85546875" style="36" customWidth="1"/>
    <col min="226" max="226" width="8.28515625" style="36" customWidth="1"/>
    <col min="227" max="227" width="12.85546875" style="36" customWidth="1"/>
    <col min="228" max="228" width="7.28515625" style="36" customWidth="1"/>
    <col min="229" max="229" width="12.85546875" style="36" customWidth="1"/>
    <col min="230" max="233" width="12.85546875" style="36" hidden="1" customWidth="1"/>
    <col min="234" max="234" width="12.85546875" style="36" customWidth="1"/>
    <col min="235" max="243" width="12.85546875" style="36" hidden="1" customWidth="1"/>
    <col min="244" max="244" width="15.7109375" style="36" customWidth="1"/>
    <col min="245" max="246" width="12.85546875" style="36" hidden="1" customWidth="1"/>
    <col min="247" max="247" width="8.42578125" style="36" hidden="1" customWidth="1"/>
    <col min="248" max="251" width="12.85546875" style="36" hidden="1" customWidth="1"/>
    <col min="252" max="252" width="10.42578125" style="36" customWidth="1"/>
    <col min="253" max="253" width="12.85546875" style="36" customWidth="1"/>
    <col min="254" max="254" width="10" style="36" customWidth="1"/>
    <col min="255" max="255" width="12.85546875" style="36" customWidth="1"/>
    <col min="256" max="257" width="12.85546875" style="36" hidden="1" customWidth="1"/>
    <col min="258" max="258" width="12.85546875" style="36" customWidth="1"/>
    <col min="259" max="259" width="7.42578125" style="36" customWidth="1"/>
    <col min="260" max="261" width="12.85546875" style="36" customWidth="1"/>
    <col min="262" max="262" width="8" style="36" customWidth="1"/>
    <col min="263" max="263" width="12.85546875" style="36" customWidth="1"/>
    <col min="264" max="264" width="9.5703125" style="36" customWidth="1"/>
    <col min="265" max="265" width="12.85546875" style="36" customWidth="1"/>
    <col min="266" max="266" width="9.7109375" style="36" customWidth="1"/>
    <col min="267" max="267" width="12.85546875" style="36" customWidth="1"/>
    <col min="268" max="268" width="9.85546875" style="36" customWidth="1"/>
    <col min="269" max="270" width="12.85546875" style="36" customWidth="1"/>
    <col min="271" max="271" width="9.140625" style="36" customWidth="1"/>
    <col min="272" max="272" width="12.85546875" style="36" customWidth="1"/>
    <col min="273" max="273" width="9.28515625" style="36" customWidth="1"/>
    <col min="274" max="274" width="12.85546875" style="36" customWidth="1"/>
    <col min="275" max="275" width="7.7109375" style="36" customWidth="1"/>
    <col min="276" max="276" width="12.85546875" style="36" customWidth="1"/>
    <col min="277" max="277" width="9.42578125" style="36" customWidth="1"/>
    <col min="278" max="278" width="12.85546875" style="36" customWidth="1"/>
    <col min="279" max="279" width="7" style="36" customWidth="1"/>
    <col min="280" max="281" width="12.85546875" style="36" customWidth="1"/>
    <col min="282" max="282" width="7.7109375" style="36" customWidth="1"/>
    <col min="283" max="283" width="15.42578125" style="36" customWidth="1"/>
    <col min="284" max="284" width="6.42578125" style="36" customWidth="1"/>
    <col min="285" max="285" width="12.85546875" style="36" customWidth="1"/>
    <col min="286" max="286" width="7" style="36" customWidth="1"/>
    <col min="287" max="287" width="12.85546875" style="36" customWidth="1"/>
    <col min="288" max="288" width="8.85546875" style="36" customWidth="1"/>
    <col min="289" max="289" width="12.85546875" style="36" customWidth="1"/>
    <col min="290" max="291" width="12.85546875" style="36" hidden="1" customWidth="1"/>
    <col min="292" max="292" width="14.7109375" style="36" customWidth="1"/>
    <col min="293" max="293" width="9.28515625" style="36" customWidth="1"/>
    <col min="294" max="294" width="12.85546875" style="36" customWidth="1"/>
    <col min="295" max="295" width="8.5703125" style="36" customWidth="1"/>
    <col min="296" max="296" width="12.85546875" style="36" customWidth="1"/>
    <col min="297" max="297" width="8.5703125" style="36" customWidth="1"/>
    <col min="298" max="301" width="12.85546875" style="36" customWidth="1"/>
    <col min="302" max="302" width="9.140625" style="36" customWidth="1"/>
    <col min="303" max="303" width="13.28515625" style="36" customWidth="1"/>
    <col min="304" max="304" width="9.7109375" style="36" customWidth="1"/>
    <col min="305" max="306" width="13.28515625" style="36" customWidth="1"/>
    <col min="307" max="307" width="9" style="36" customWidth="1"/>
    <col min="308" max="308" width="13.28515625" style="36" customWidth="1"/>
    <col min="309" max="309" width="8.85546875" style="36" customWidth="1"/>
    <col min="310" max="311" width="13.28515625" style="36" customWidth="1"/>
    <col min="312" max="312" width="15.5703125" style="36" customWidth="1"/>
    <col min="313" max="313" width="8.140625" style="36" customWidth="1"/>
    <col min="314" max="314" width="12.7109375" style="36" customWidth="1"/>
    <col min="315" max="316" width="12.7109375" style="36" hidden="1" customWidth="1"/>
    <col min="317" max="317" width="9.5703125" style="36" customWidth="1"/>
    <col min="318" max="318" width="12.7109375" style="36" customWidth="1"/>
    <col min="319" max="320" width="12.7109375" style="36" hidden="1" customWidth="1"/>
    <col min="321" max="321" width="14.28515625" style="36" customWidth="1"/>
    <col min="322" max="322" width="9" style="36" customWidth="1"/>
    <col min="323" max="323" width="12.7109375" style="36" customWidth="1"/>
    <col min="324" max="324" width="8.5703125" style="36" customWidth="1"/>
    <col min="325" max="325" width="12.7109375" style="36" customWidth="1"/>
    <col min="326" max="327" width="12.7109375" style="36" hidden="1" customWidth="1"/>
    <col min="328" max="328" width="12.7109375" style="36" customWidth="1"/>
    <col min="329" max="329" width="12.5703125" style="36" hidden="1" customWidth="1"/>
    <col min="330" max="330" width="12.7109375" style="36" hidden="1" customWidth="1"/>
    <col min="331" max="331" width="10.140625" style="36" customWidth="1"/>
    <col min="332" max="332" width="12.7109375" style="36" customWidth="1"/>
    <col min="333" max="334" width="12.7109375" style="36" hidden="1" customWidth="1"/>
    <col min="335" max="335" width="9.85546875" style="36" customWidth="1"/>
    <col min="336" max="337" width="12.7109375" style="36" customWidth="1"/>
    <col min="338" max="338" width="8.85546875" style="36" customWidth="1"/>
    <col min="339" max="339" width="12.7109375" style="36" customWidth="1"/>
    <col min="340" max="340" width="9.140625" style="36" customWidth="1"/>
    <col min="341" max="341" width="12.7109375" style="36" customWidth="1"/>
    <col min="342" max="342" width="9.28515625" style="36" customWidth="1"/>
    <col min="343" max="343" width="12.7109375" style="36" customWidth="1"/>
    <col min="344" max="344" width="7.5703125" style="36" customWidth="1"/>
    <col min="345" max="345" width="12.7109375" style="36" customWidth="1"/>
    <col min="346" max="349" width="12.7109375" style="36" hidden="1" customWidth="1"/>
    <col min="350" max="350" width="12.7109375" style="36" customWidth="1"/>
    <col min="351" max="351" width="9.7109375" style="36" customWidth="1"/>
    <col min="352" max="352" width="12.7109375" style="36" customWidth="1"/>
    <col min="353" max="353" width="9.28515625" style="36" customWidth="1"/>
    <col min="354" max="354" width="12.7109375" style="36" customWidth="1"/>
    <col min="355" max="355" width="9.5703125" style="36" customWidth="1"/>
    <col min="356" max="356" width="12.7109375" style="36" customWidth="1"/>
    <col min="357" max="357" width="10.5703125" style="36" customWidth="1"/>
    <col min="358" max="358" width="12.7109375" style="36" customWidth="1"/>
    <col min="359" max="360" width="12.7109375" style="36" hidden="1" customWidth="1"/>
    <col min="361" max="361" width="12.7109375" style="36" customWidth="1"/>
    <col min="362" max="362" width="9.42578125" style="36" customWidth="1"/>
    <col min="363" max="363" width="12.7109375" style="36" customWidth="1"/>
    <col min="364" max="369" width="12.7109375" style="36" hidden="1" customWidth="1"/>
    <col min="370" max="370" width="12.7109375" style="36" customWidth="1"/>
    <col min="371" max="371" width="8.5703125" style="36" customWidth="1"/>
    <col min="372" max="372" width="12.7109375" style="36" customWidth="1"/>
    <col min="373" max="373" width="7.85546875" style="36" customWidth="1"/>
    <col min="374" max="378" width="12.7109375" style="36" customWidth="1"/>
    <col min="379" max="384" width="12.7109375" style="36" hidden="1" customWidth="1"/>
    <col min="385" max="387" width="12.7109375" style="36" customWidth="1"/>
    <col min="388" max="388" width="9" style="36" customWidth="1"/>
    <col min="389" max="389" width="12.7109375" style="36" customWidth="1"/>
    <col min="390" max="391" width="12.7109375" style="36" hidden="1" customWidth="1"/>
    <col min="392" max="392" width="9.5703125" style="36" customWidth="1"/>
    <col min="393" max="393" width="12.7109375" style="36" customWidth="1"/>
    <col min="394" max="395" width="12.7109375" style="36" hidden="1" customWidth="1"/>
    <col min="396" max="396" width="12.7109375" style="36" customWidth="1"/>
    <col min="397" max="398" width="12.7109375" style="36" hidden="1" customWidth="1"/>
    <col min="399" max="399" width="10.5703125" style="36" hidden="1" customWidth="1"/>
    <col min="400" max="407" width="12.7109375" style="36" hidden="1" customWidth="1"/>
    <col min="408" max="408" width="8.85546875" style="36" customWidth="1"/>
    <col min="409" max="409" width="12.7109375" style="36" customWidth="1"/>
    <col min="410" max="411" width="12.7109375" style="36" hidden="1" customWidth="1"/>
    <col min="412" max="412" width="9" style="36" customWidth="1"/>
    <col min="413" max="414" width="12.7109375" style="36" customWidth="1"/>
    <col min="415" max="415" width="8.7109375" style="36" customWidth="1"/>
    <col min="416" max="416" width="12.7109375" style="36" customWidth="1"/>
    <col min="417" max="417" width="9" style="36" customWidth="1"/>
    <col min="418" max="418" width="12.7109375" style="36" customWidth="1"/>
    <col min="419" max="419" width="7.7109375" style="36" customWidth="1"/>
    <col min="420" max="420" width="12.7109375" style="36" customWidth="1"/>
    <col min="421" max="421" width="8" style="36" customWidth="1"/>
    <col min="422" max="422" width="12.7109375" style="36" customWidth="1"/>
    <col min="423" max="424" width="12.7109375" style="36" hidden="1" customWidth="1"/>
    <col min="425" max="425" width="7.85546875" style="36" customWidth="1"/>
    <col min="426" max="427" width="12.7109375" style="36" customWidth="1"/>
    <col min="428" max="428" width="9" style="36" customWidth="1"/>
    <col min="429" max="429" width="12.7109375" style="36" customWidth="1"/>
    <col min="430" max="430" width="8.28515625" style="36" customWidth="1"/>
    <col min="431" max="431" width="12.7109375" style="36" customWidth="1"/>
    <col min="432" max="432" width="8.7109375" style="36" customWidth="1"/>
    <col min="433" max="433" width="12.7109375" style="36" customWidth="1"/>
    <col min="434" max="434" width="8.5703125" style="36" customWidth="1"/>
    <col min="435" max="435" width="12.7109375" style="36" customWidth="1"/>
    <col min="436" max="436" width="9" style="36" hidden="1" customWidth="1"/>
    <col min="437" max="437" width="12.7109375" style="36" hidden="1" customWidth="1"/>
    <col min="438" max="438" width="9.42578125" style="36" hidden="1" customWidth="1"/>
    <col min="439" max="439" width="12.7109375" style="36" hidden="1" customWidth="1"/>
    <col min="440" max="440" width="12.7109375" style="36" customWidth="1"/>
    <col min="441" max="441" width="10.140625" style="36" customWidth="1"/>
    <col min="442" max="442" width="12.7109375" style="36" customWidth="1"/>
    <col min="443" max="443" width="8.85546875" style="36" hidden="1" customWidth="1"/>
    <col min="444" max="444" width="12.7109375" style="36" hidden="1" customWidth="1"/>
    <col min="445" max="445" width="9" style="36" customWidth="1"/>
    <col min="446" max="446" width="12.7109375" style="36" customWidth="1"/>
    <col min="447" max="447" width="11.85546875" style="36" hidden="1" customWidth="1"/>
    <col min="448" max="448" width="12.7109375" style="36" hidden="1" customWidth="1"/>
    <col min="449" max="449" width="12.7109375" style="36" customWidth="1"/>
    <col min="450" max="450" width="16.5703125" style="36" customWidth="1"/>
    <col min="451" max="451" width="15.140625" style="36" hidden="1" customWidth="1"/>
    <col min="452" max="452" width="17.140625" style="36" customWidth="1"/>
    <col min="453" max="453" width="9.85546875" style="36" customWidth="1"/>
    <col min="454" max="454" width="12.7109375" style="36" customWidth="1"/>
    <col min="455" max="455" width="7.85546875" style="36" customWidth="1"/>
    <col min="456" max="456" width="15" style="36" customWidth="1"/>
    <col min="457" max="457" width="14" style="36" customWidth="1"/>
    <col min="458" max="458" width="10.140625" style="36" customWidth="1"/>
    <col min="459" max="459" width="12.7109375" style="36" customWidth="1"/>
    <col min="460" max="460" width="9" style="36" customWidth="1"/>
    <col min="461" max="461" width="15" style="36" customWidth="1"/>
    <col min="462" max="462" width="14.140625" style="36" customWidth="1"/>
    <col min="463" max="463" width="19.7109375" style="36" customWidth="1"/>
    <col min="464" max="464" width="16.7109375" style="36" hidden="1" customWidth="1"/>
    <col min="465" max="465" width="16.5703125" style="36" hidden="1" customWidth="1"/>
    <col min="466" max="16384" width="9.140625" style="36"/>
  </cols>
  <sheetData>
    <row r="1" spans="1:465" ht="45" customHeight="1">
      <c r="C1" s="356"/>
      <c r="D1" s="356"/>
      <c r="E1" s="357" t="s">
        <v>1004</v>
      </c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QG1" s="119">
        <f ca="1">PX13+QG13</f>
        <v>103753024</v>
      </c>
    </row>
    <row r="2" spans="1:465">
      <c r="B2" s="336" t="s">
        <v>386</v>
      </c>
    </row>
    <row r="3" spans="1:465" ht="15.75">
      <c r="A3" s="124" t="s">
        <v>1</v>
      </c>
      <c r="B3" s="124"/>
      <c r="C3" s="124"/>
      <c r="D3" s="102"/>
      <c r="E3" s="293" t="s">
        <v>387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3"/>
      <c r="BE3" s="293"/>
      <c r="BF3" s="293"/>
      <c r="BG3" s="293"/>
      <c r="BH3" s="293"/>
      <c r="BI3" s="293"/>
      <c r="BJ3" s="293"/>
      <c r="BK3" s="293"/>
      <c r="BL3" s="293"/>
      <c r="BM3" s="293"/>
      <c r="BN3" s="293"/>
      <c r="BO3" s="293"/>
      <c r="BP3" s="293"/>
      <c r="BQ3" s="293"/>
      <c r="BR3" s="293"/>
      <c r="BS3" s="293"/>
      <c r="BT3" s="293"/>
      <c r="BU3" s="293"/>
      <c r="BV3" s="293"/>
      <c r="BW3" s="293"/>
      <c r="BX3" s="293"/>
      <c r="BY3" s="293"/>
      <c r="BZ3" s="293"/>
      <c r="CA3" s="2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  <c r="CL3" s="293"/>
      <c r="CM3" s="293"/>
      <c r="CN3" s="293"/>
      <c r="CO3" s="293"/>
      <c r="CP3" s="293"/>
      <c r="CQ3" s="293"/>
      <c r="CR3" s="293"/>
      <c r="CS3" s="293"/>
      <c r="CT3" s="293"/>
      <c r="CU3" s="293"/>
      <c r="CV3" s="293"/>
      <c r="CW3" s="293"/>
      <c r="CX3" s="293"/>
      <c r="CY3" s="293"/>
      <c r="CZ3" s="293"/>
      <c r="DA3" s="293"/>
      <c r="DB3" s="293"/>
      <c r="DC3" s="293"/>
      <c r="DD3" s="293"/>
      <c r="DE3" s="293"/>
      <c r="DF3" s="293"/>
      <c r="DG3" s="293"/>
      <c r="DH3" s="293"/>
      <c r="DI3" s="293"/>
      <c r="DJ3" s="293"/>
      <c r="DK3" s="293"/>
      <c r="DL3" s="293"/>
      <c r="DM3" s="293"/>
      <c r="DN3" s="293"/>
      <c r="DO3" s="293"/>
      <c r="DP3" s="293"/>
      <c r="DQ3" s="293"/>
      <c r="DR3" s="293"/>
      <c r="DS3" s="293"/>
      <c r="DT3" s="293"/>
      <c r="DU3" s="293"/>
      <c r="DV3" s="293"/>
      <c r="DW3" s="293"/>
      <c r="DX3" s="293"/>
      <c r="DY3" s="293"/>
      <c r="DZ3" s="293"/>
      <c r="EA3" s="293"/>
      <c r="EB3" s="293"/>
      <c r="EC3" s="293"/>
      <c r="ED3" s="293"/>
      <c r="EE3" s="293"/>
      <c r="EF3" s="293"/>
      <c r="EG3" s="293"/>
      <c r="EH3" s="293"/>
      <c r="EI3" s="293"/>
      <c r="EJ3" s="293"/>
      <c r="EK3" s="293"/>
      <c r="EL3" s="293"/>
      <c r="EM3" s="293"/>
      <c r="EN3" s="293"/>
      <c r="EO3" s="293"/>
      <c r="EP3" s="293"/>
      <c r="EQ3" s="293"/>
      <c r="ER3" s="293"/>
      <c r="ES3" s="293"/>
      <c r="ET3" s="293"/>
      <c r="EU3" s="293"/>
      <c r="EV3" s="293"/>
      <c r="EW3" s="293"/>
      <c r="EX3" s="293"/>
      <c r="EY3" s="293"/>
      <c r="EZ3" s="293"/>
      <c r="FA3" s="293"/>
      <c r="FB3" s="293"/>
      <c r="FC3" s="293"/>
      <c r="FD3" s="293"/>
      <c r="FE3" s="293"/>
      <c r="FF3" s="293"/>
      <c r="FG3" s="293"/>
      <c r="FH3" s="293"/>
      <c r="FI3" s="293"/>
      <c r="FJ3" s="293"/>
      <c r="FK3" s="293"/>
      <c r="FL3" s="293"/>
      <c r="FM3" s="293"/>
      <c r="FN3" s="294"/>
      <c r="FO3" s="294"/>
      <c r="FP3" s="294"/>
      <c r="FQ3" s="294"/>
      <c r="FR3" s="294"/>
      <c r="FS3" s="293"/>
      <c r="FT3" s="293"/>
      <c r="FU3" s="293"/>
      <c r="FV3" s="293"/>
      <c r="FW3" s="293"/>
      <c r="FX3" s="293"/>
      <c r="FY3" s="293"/>
      <c r="FZ3" s="293"/>
      <c r="GA3" s="293"/>
      <c r="GB3" s="293"/>
      <c r="GC3" s="304" t="s">
        <v>388</v>
      </c>
      <c r="GD3" s="305" t="s">
        <v>389</v>
      </c>
      <c r="GE3" s="306"/>
      <c r="GF3" s="306"/>
      <c r="GG3" s="306"/>
      <c r="GH3" s="306"/>
      <c r="GI3" s="306"/>
      <c r="GJ3" s="306"/>
      <c r="GK3" s="306"/>
      <c r="GL3" s="306"/>
      <c r="GM3" s="306"/>
      <c r="GN3" s="306"/>
      <c r="GO3" s="306"/>
      <c r="GP3" s="306"/>
      <c r="GQ3" s="306"/>
      <c r="GR3" s="306"/>
      <c r="GS3" s="306"/>
      <c r="GT3" s="306"/>
      <c r="GU3" s="306"/>
      <c r="GV3" s="306"/>
      <c r="GW3" s="306"/>
      <c r="GX3" s="306"/>
      <c r="GY3" s="306"/>
      <c r="GZ3" s="306"/>
      <c r="HA3" s="306"/>
      <c r="HB3" s="306"/>
      <c r="HC3" s="306"/>
      <c r="HD3" s="306"/>
      <c r="HE3" s="306"/>
      <c r="HF3" s="306"/>
      <c r="HG3" s="306"/>
      <c r="HH3" s="306"/>
      <c r="HI3" s="306"/>
      <c r="HJ3" s="306"/>
      <c r="HK3" s="306"/>
      <c r="HL3" s="306"/>
      <c r="HM3" s="306"/>
      <c r="HN3" s="306"/>
      <c r="HO3" s="306"/>
      <c r="HP3" s="306"/>
      <c r="HQ3" s="306"/>
      <c r="HR3" s="306"/>
      <c r="HS3" s="306"/>
      <c r="HT3" s="306"/>
      <c r="HU3" s="306"/>
      <c r="HV3" s="306"/>
      <c r="HW3" s="306"/>
      <c r="HX3" s="306"/>
      <c r="HY3" s="306"/>
      <c r="HZ3" s="306"/>
      <c r="IA3" s="306"/>
      <c r="IB3" s="306"/>
      <c r="IC3" s="306"/>
      <c r="ID3" s="306"/>
      <c r="IE3" s="306"/>
      <c r="IF3" s="306"/>
      <c r="IG3" s="306"/>
      <c r="IH3" s="306"/>
      <c r="II3" s="307"/>
      <c r="IJ3" s="309" t="s">
        <v>390</v>
      </c>
      <c r="IK3" s="305" t="s">
        <v>391</v>
      </c>
      <c r="IL3" s="306"/>
      <c r="IM3" s="306"/>
      <c r="IN3" s="306"/>
      <c r="IO3" s="306"/>
      <c r="IP3" s="306"/>
      <c r="IQ3" s="306"/>
      <c r="IR3" s="306"/>
      <c r="IS3" s="306"/>
      <c r="IT3" s="306"/>
      <c r="IU3" s="306"/>
      <c r="IV3" s="306"/>
      <c r="IW3" s="306"/>
      <c r="IX3" s="306"/>
      <c r="IY3" s="306"/>
      <c r="IZ3" s="306"/>
      <c r="JA3" s="306"/>
      <c r="JB3" s="306"/>
      <c r="JC3" s="306"/>
      <c r="JD3" s="306"/>
      <c r="JE3" s="306"/>
      <c r="JF3" s="306"/>
      <c r="JG3" s="306"/>
      <c r="JH3" s="306"/>
      <c r="JI3" s="306"/>
      <c r="JJ3" s="306"/>
      <c r="JK3" s="306"/>
      <c r="JL3" s="306"/>
      <c r="JM3" s="306"/>
      <c r="JN3" s="306"/>
      <c r="JO3" s="306"/>
      <c r="JP3" s="306"/>
      <c r="JQ3" s="306"/>
      <c r="JR3" s="306"/>
      <c r="JS3" s="306"/>
      <c r="JT3" s="306"/>
      <c r="JU3" s="306"/>
      <c r="JV3" s="306"/>
      <c r="JW3" s="306"/>
      <c r="JX3" s="306"/>
      <c r="JY3" s="306"/>
      <c r="JZ3" s="306"/>
      <c r="KA3" s="306"/>
      <c r="KB3" s="306"/>
      <c r="KC3" s="306"/>
      <c r="KD3" s="306"/>
      <c r="KE3" s="306"/>
      <c r="KF3" s="306"/>
      <c r="KG3" s="306"/>
      <c r="KH3" s="306"/>
      <c r="KI3" s="306"/>
      <c r="KJ3" s="306"/>
      <c r="KK3" s="306"/>
      <c r="KL3" s="306"/>
      <c r="KM3" s="306"/>
      <c r="KN3" s="306"/>
      <c r="KO3" s="306"/>
      <c r="KP3" s="306"/>
      <c r="KQ3" s="306"/>
      <c r="KR3" s="306"/>
      <c r="KS3" s="306"/>
      <c r="KT3" s="306"/>
      <c r="KU3" s="306"/>
      <c r="KV3" s="306"/>
      <c r="KW3" s="306"/>
      <c r="KX3" s="306"/>
      <c r="KY3" s="311"/>
      <c r="KZ3" s="310" t="s">
        <v>392</v>
      </c>
      <c r="LA3" s="313" t="s">
        <v>393</v>
      </c>
      <c r="LB3" s="313"/>
      <c r="LC3" s="313"/>
      <c r="LD3" s="313"/>
      <c r="LE3" s="313"/>
      <c r="LF3" s="313"/>
      <c r="LG3" s="313"/>
      <c r="LH3" s="313"/>
      <c r="LI3" s="313"/>
      <c r="LJ3" s="313"/>
      <c r="LK3" s="313"/>
      <c r="LL3" s="313"/>
      <c r="LM3" s="313"/>
      <c r="LN3" s="313"/>
      <c r="LO3" s="313"/>
      <c r="LP3" s="313"/>
      <c r="LQ3" s="313"/>
      <c r="LR3" s="313"/>
      <c r="LS3" s="313"/>
      <c r="LT3" s="313"/>
      <c r="LU3" s="313"/>
      <c r="LV3" s="313"/>
      <c r="LW3" s="313"/>
      <c r="LX3" s="313"/>
      <c r="LY3" s="313"/>
      <c r="LZ3" s="313"/>
      <c r="MA3" s="313"/>
      <c r="MB3" s="313"/>
      <c r="MC3" s="313"/>
      <c r="MD3" s="313"/>
      <c r="ME3" s="313"/>
      <c r="MF3" s="313"/>
      <c r="MG3" s="313"/>
      <c r="MH3" s="313"/>
      <c r="MI3" s="313"/>
      <c r="MJ3" s="313"/>
      <c r="MK3" s="313"/>
      <c r="ML3" s="313"/>
      <c r="MM3" s="313"/>
      <c r="MN3" s="313"/>
      <c r="MO3" s="313"/>
      <c r="MP3" s="313"/>
      <c r="MQ3" s="313"/>
      <c r="MR3" s="313"/>
      <c r="MS3" s="313"/>
      <c r="MT3" s="313"/>
      <c r="MU3" s="313"/>
      <c r="MV3" s="313"/>
      <c r="MW3" s="313"/>
      <c r="MX3" s="313"/>
      <c r="MY3" s="313"/>
      <c r="MZ3" s="313"/>
      <c r="NA3" s="313"/>
      <c r="NB3" s="313"/>
      <c r="NC3" s="313"/>
      <c r="ND3" s="313"/>
      <c r="NE3" s="313"/>
      <c r="NF3" s="313"/>
      <c r="NG3" s="313"/>
      <c r="NH3" s="313"/>
      <c r="NI3" s="313"/>
      <c r="NJ3" s="313"/>
      <c r="NK3" s="313"/>
      <c r="NL3" s="304" t="s">
        <v>394</v>
      </c>
      <c r="NM3" s="317" t="s">
        <v>395</v>
      </c>
      <c r="NN3" s="317"/>
      <c r="NO3" s="317"/>
      <c r="NP3" s="317"/>
      <c r="NQ3" s="317"/>
      <c r="NR3" s="317"/>
      <c r="NS3" s="317"/>
      <c r="NT3" s="317"/>
      <c r="NU3" s="317"/>
      <c r="NV3" s="317"/>
      <c r="NW3" s="317"/>
      <c r="NX3" s="317"/>
      <c r="NY3" s="317"/>
      <c r="NZ3" s="317"/>
      <c r="OA3" s="317"/>
      <c r="OB3" s="317"/>
      <c r="OC3" s="317"/>
      <c r="OD3" s="317"/>
      <c r="OE3" s="317"/>
      <c r="OF3" s="317"/>
      <c r="OG3" s="317"/>
      <c r="OH3" s="317"/>
      <c r="OI3" s="317"/>
      <c r="OJ3" s="317"/>
      <c r="OK3" s="317"/>
      <c r="OL3" s="317"/>
      <c r="OM3" s="317"/>
      <c r="ON3" s="317"/>
      <c r="OO3" s="317"/>
      <c r="OP3" s="317"/>
      <c r="OQ3" s="317"/>
      <c r="OR3" s="317"/>
      <c r="OS3" s="317"/>
      <c r="OT3" s="317"/>
      <c r="OU3" s="317"/>
      <c r="OV3" s="317"/>
      <c r="OW3" s="317"/>
      <c r="OX3" s="317"/>
      <c r="OY3" s="317"/>
      <c r="OZ3" s="317"/>
      <c r="PA3" s="317"/>
      <c r="PB3" s="317"/>
      <c r="PC3" s="317"/>
      <c r="PD3" s="317"/>
      <c r="PE3" s="317"/>
      <c r="PF3" s="317"/>
      <c r="PG3" s="317"/>
      <c r="PH3" s="317"/>
      <c r="PI3" s="317"/>
      <c r="PJ3" s="317"/>
      <c r="PK3" s="317"/>
      <c r="PL3" s="317"/>
      <c r="PM3" s="317"/>
      <c r="PN3" s="317"/>
      <c r="PO3" s="317"/>
      <c r="PP3" s="317"/>
      <c r="PQ3" s="317"/>
      <c r="PR3" s="317"/>
      <c r="PS3" s="317"/>
      <c r="PT3" s="317"/>
      <c r="PU3" s="317"/>
      <c r="PV3" s="317"/>
      <c r="PW3" s="317"/>
      <c r="PX3" s="317"/>
      <c r="PY3" s="317"/>
      <c r="PZ3" s="317"/>
      <c r="QA3" s="317"/>
      <c r="QB3" s="317"/>
      <c r="QC3" s="317"/>
      <c r="QD3" s="317"/>
      <c r="QE3" s="317"/>
      <c r="QF3" s="317"/>
      <c r="QG3" s="317"/>
      <c r="QH3" s="317"/>
      <c r="QI3" s="321" t="s">
        <v>251</v>
      </c>
      <c r="QJ3" s="322" t="s">
        <v>396</v>
      </c>
      <c r="QK3" s="320"/>
      <c r="QL3" s="320"/>
      <c r="QM3" s="320"/>
      <c r="QN3" s="320"/>
      <c r="QO3" s="320"/>
      <c r="QP3" s="320"/>
      <c r="QQ3" s="320"/>
      <c r="QR3" s="320"/>
      <c r="QS3" s="320"/>
      <c r="QT3" s="320"/>
      <c r="QU3" s="324" t="str">
        <f>CONCATENATE("Всего расходы на ","2022"," год, рублей - 4 часть субвенции")</f>
        <v>Всего расходы на 2022 год, рублей - 4 часть субвенции</v>
      </c>
      <c r="QV3" s="325" t="s">
        <v>256</v>
      </c>
      <c r="QW3" s="324" t="str">
        <f>CONCATENATE("Всего расходы на ","2020"," год, рублей - 4 часть субвенции")</f>
        <v>Всего расходы на 2020 год, рублей - 4 часть субвенции</v>
      </c>
    </row>
    <row r="4" spans="1:465" ht="36" customHeight="1">
      <c r="A4" s="124"/>
      <c r="B4" s="124"/>
      <c r="C4" s="124"/>
      <c r="D4" s="102"/>
      <c r="E4" s="290" t="s">
        <v>397</v>
      </c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1" t="s">
        <v>44</v>
      </c>
      <c r="T4" s="289" t="s">
        <v>398</v>
      </c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91" t="s">
        <v>44</v>
      </c>
      <c r="AQ4" s="289" t="s">
        <v>399</v>
      </c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91" t="s">
        <v>44</v>
      </c>
      <c r="BL4" s="289" t="s">
        <v>400</v>
      </c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91" t="s">
        <v>44</v>
      </c>
      <c r="CG4" s="289" t="s">
        <v>401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 t="s">
        <v>16</v>
      </c>
      <c r="DL4" s="289" t="s">
        <v>402</v>
      </c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  <c r="EI4" s="289"/>
      <c r="EJ4" s="289"/>
      <c r="EK4" s="289"/>
      <c r="EL4" s="289"/>
      <c r="EM4" s="289"/>
      <c r="EN4" s="289" t="s">
        <v>16</v>
      </c>
      <c r="EO4" s="330" t="s">
        <v>403</v>
      </c>
      <c r="EP4" s="331"/>
      <c r="EQ4" s="331"/>
      <c r="ER4" s="331"/>
      <c r="ES4" s="331"/>
      <c r="ET4" s="331"/>
      <c r="EU4" s="331"/>
      <c r="EV4" s="331"/>
      <c r="EW4" s="331"/>
      <c r="EX4" s="331"/>
      <c r="EY4" s="331"/>
      <c r="EZ4" s="331"/>
      <c r="FA4" s="331"/>
      <c r="FB4" s="331"/>
      <c r="FC4" s="331"/>
      <c r="FD4" s="331"/>
      <c r="FE4" s="331"/>
      <c r="FF4" s="331"/>
      <c r="FG4" s="331"/>
      <c r="FH4" s="331"/>
      <c r="FI4" s="331"/>
      <c r="FJ4" s="331"/>
      <c r="FK4" s="331"/>
      <c r="FL4" s="331"/>
      <c r="FM4" s="331"/>
      <c r="FN4" s="331"/>
      <c r="FO4" s="331"/>
      <c r="FP4" s="331"/>
      <c r="FQ4" s="331"/>
      <c r="FR4" s="332"/>
      <c r="FS4" s="295" t="s">
        <v>16</v>
      </c>
      <c r="FT4" s="295" t="s">
        <v>404</v>
      </c>
      <c r="FU4" s="295"/>
      <c r="FV4" s="295"/>
      <c r="FW4" s="295"/>
      <c r="FX4" s="295"/>
      <c r="FY4" s="295"/>
      <c r="FZ4" s="295"/>
      <c r="GA4" s="295"/>
      <c r="GB4" s="295" t="s">
        <v>16</v>
      </c>
      <c r="GC4" s="304"/>
      <c r="GD4" s="290" t="s">
        <v>405</v>
      </c>
      <c r="GE4" s="290"/>
      <c r="GF4" s="290"/>
      <c r="GG4" s="290"/>
      <c r="GH4" s="290"/>
      <c r="GI4" s="290"/>
      <c r="GJ4" s="290"/>
      <c r="GK4" s="290"/>
      <c r="GL4" s="290"/>
      <c r="GM4" s="290"/>
      <c r="GN4" s="301" t="s">
        <v>16</v>
      </c>
      <c r="GO4" s="302" t="s">
        <v>406</v>
      </c>
      <c r="GP4" s="302"/>
      <c r="GQ4" s="308" t="s">
        <v>16</v>
      </c>
      <c r="GR4" s="290" t="s">
        <v>407</v>
      </c>
      <c r="GS4" s="290"/>
      <c r="GT4" s="290"/>
      <c r="GU4" s="290"/>
      <c r="GV4" s="290"/>
      <c r="GW4" s="290"/>
      <c r="GX4" s="290"/>
      <c r="GY4" s="290"/>
      <c r="GZ4" s="290" t="s">
        <v>16</v>
      </c>
      <c r="HA4" s="290" t="s">
        <v>408</v>
      </c>
      <c r="HB4" s="290"/>
      <c r="HC4" s="290"/>
      <c r="HD4" s="290"/>
      <c r="HE4" s="290"/>
      <c r="HF4" s="290"/>
      <c r="HG4" s="290"/>
      <c r="HH4" s="290"/>
      <c r="HI4" s="290"/>
      <c r="HJ4" s="290"/>
      <c r="HK4" s="290"/>
      <c r="HL4" s="290"/>
      <c r="HM4" s="290" t="s">
        <v>16</v>
      </c>
      <c r="HN4" s="290" t="s">
        <v>409</v>
      </c>
      <c r="HO4" s="290"/>
      <c r="HP4" s="290"/>
      <c r="HQ4" s="290"/>
      <c r="HR4" s="290"/>
      <c r="HS4" s="290"/>
      <c r="HT4" s="290"/>
      <c r="HU4" s="290"/>
      <c r="HV4" s="290"/>
      <c r="HW4" s="290"/>
      <c r="HX4" s="290"/>
      <c r="HY4" s="290"/>
      <c r="HZ4" s="290" t="s">
        <v>16</v>
      </c>
      <c r="IA4" s="290" t="s">
        <v>410</v>
      </c>
      <c r="IB4" s="290"/>
      <c r="IC4" s="290"/>
      <c r="ID4" s="290"/>
      <c r="IE4" s="290"/>
      <c r="IF4" s="290"/>
      <c r="IG4" s="290"/>
      <c r="IH4" s="290"/>
      <c r="II4" s="290" t="s">
        <v>16</v>
      </c>
      <c r="IJ4" s="304"/>
      <c r="IK4" s="312" t="s">
        <v>411</v>
      </c>
      <c r="IL4" s="312"/>
      <c r="IM4" s="312"/>
      <c r="IN4" s="312"/>
      <c r="IO4" s="300" t="s">
        <v>16</v>
      </c>
      <c r="IP4" s="300" t="s">
        <v>412</v>
      </c>
      <c r="IQ4" s="300"/>
      <c r="IR4" s="300"/>
      <c r="IS4" s="300"/>
      <c r="IT4" s="300"/>
      <c r="IU4" s="300"/>
      <c r="IV4" s="300"/>
      <c r="IW4" s="300"/>
      <c r="IX4" s="300" t="s">
        <v>16</v>
      </c>
      <c r="IY4" s="312" t="s">
        <v>406</v>
      </c>
      <c r="IZ4" s="312"/>
      <c r="JA4" s="300" t="s">
        <v>16</v>
      </c>
      <c r="JB4" s="300" t="s">
        <v>407</v>
      </c>
      <c r="JC4" s="300"/>
      <c r="JD4" s="300"/>
      <c r="JE4" s="300"/>
      <c r="JF4" s="300"/>
      <c r="JG4" s="300"/>
      <c r="JH4" s="300"/>
      <c r="JI4" s="300"/>
      <c r="JJ4" s="300" t="s">
        <v>16</v>
      </c>
      <c r="JK4" s="300" t="s">
        <v>408</v>
      </c>
      <c r="JL4" s="300"/>
      <c r="JM4" s="300"/>
      <c r="JN4" s="300"/>
      <c r="JO4" s="300"/>
      <c r="JP4" s="300"/>
      <c r="JQ4" s="300"/>
      <c r="JR4" s="300"/>
      <c r="JS4" s="300"/>
      <c r="JT4" s="300"/>
      <c r="JU4" s="300" t="s">
        <v>16</v>
      </c>
      <c r="JV4" s="300" t="s">
        <v>409</v>
      </c>
      <c r="JW4" s="300"/>
      <c r="JX4" s="300"/>
      <c r="JY4" s="300"/>
      <c r="JZ4" s="300"/>
      <c r="KA4" s="300"/>
      <c r="KB4" s="300"/>
      <c r="KC4" s="300"/>
      <c r="KD4" s="300"/>
      <c r="KE4" s="300"/>
      <c r="KF4" s="300" t="s">
        <v>16</v>
      </c>
      <c r="KG4" s="300" t="s">
        <v>413</v>
      </c>
      <c r="KH4" s="300"/>
      <c r="KI4" s="300"/>
      <c r="KJ4" s="300"/>
      <c r="KK4" s="300"/>
      <c r="KL4" s="300"/>
      <c r="KM4" s="300"/>
      <c r="KN4" s="300"/>
      <c r="KO4" s="300" t="s">
        <v>16</v>
      </c>
      <c r="KP4" s="300" t="s">
        <v>414</v>
      </c>
      <c r="KQ4" s="300"/>
      <c r="KR4" s="300"/>
      <c r="KS4" s="300"/>
      <c r="KT4" s="300" t="s">
        <v>16</v>
      </c>
      <c r="KU4" s="300" t="s">
        <v>414</v>
      </c>
      <c r="KV4" s="300"/>
      <c r="KW4" s="300"/>
      <c r="KX4" s="300"/>
      <c r="KY4" s="300" t="s">
        <v>16</v>
      </c>
      <c r="KZ4" s="304"/>
      <c r="LA4" s="290" t="s">
        <v>397</v>
      </c>
      <c r="LB4" s="290"/>
      <c r="LC4" s="290"/>
      <c r="LD4" s="290"/>
      <c r="LE4" s="290"/>
      <c r="LF4" s="290"/>
      <c r="LG4" s="290"/>
      <c r="LH4" s="290"/>
      <c r="LI4" s="290" t="s">
        <v>16</v>
      </c>
      <c r="LJ4" s="290" t="s">
        <v>398</v>
      </c>
      <c r="LK4" s="290"/>
      <c r="LL4" s="290"/>
      <c r="LM4" s="290"/>
      <c r="LN4" s="290"/>
      <c r="LO4" s="290"/>
      <c r="LP4" s="290" t="s">
        <v>16</v>
      </c>
      <c r="LQ4" s="290" t="s">
        <v>415</v>
      </c>
      <c r="LR4" s="290"/>
      <c r="LS4" s="290"/>
      <c r="LT4" s="290"/>
      <c r="LU4" s="290"/>
      <c r="LV4" s="290"/>
      <c r="LW4" s="290"/>
      <c r="LX4" s="290"/>
      <c r="LY4" s="290" t="s">
        <v>16</v>
      </c>
      <c r="LZ4" s="290" t="s">
        <v>408</v>
      </c>
      <c r="MA4" s="290"/>
      <c r="MB4" s="290"/>
      <c r="MC4" s="290"/>
      <c r="MD4" s="290"/>
      <c r="ME4" s="290"/>
      <c r="MF4" s="290"/>
      <c r="MG4" s="290"/>
      <c r="MH4" s="290"/>
      <c r="MI4" s="290"/>
      <c r="MJ4" s="290"/>
      <c r="MK4" s="290"/>
      <c r="ML4" s="290" t="s">
        <v>16</v>
      </c>
      <c r="MM4" s="290" t="s">
        <v>409</v>
      </c>
      <c r="MN4" s="290"/>
      <c r="MO4" s="290"/>
      <c r="MP4" s="290"/>
      <c r="MQ4" s="290"/>
      <c r="MR4" s="290"/>
      <c r="MS4" s="290"/>
      <c r="MT4" s="290"/>
      <c r="MU4" s="290"/>
      <c r="MV4" s="290"/>
      <c r="MW4" s="290" t="s">
        <v>16</v>
      </c>
      <c r="MX4" s="314" t="s">
        <v>416</v>
      </c>
      <c r="MY4" s="315"/>
      <c r="MZ4" s="315"/>
      <c r="NA4" s="315"/>
      <c r="NB4" s="315"/>
      <c r="NC4" s="315"/>
      <c r="ND4" s="315"/>
      <c r="NE4" s="316"/>
      <c r="NF4" s="290" t="s">
        <v>16</v>
      </c>
      <c r="NG4" s="290" t="s">
        <v>414</v>
      </c>
      <c r="NH4" s="290"/>
      <c r="NI4" s="290"/>
      <c r="NJ4" s="290"/>
      <c r="NK4" s="290" t="s">
        <v>16</v>
      </c>
      <c r="NL4" s="304"/>
      <c r="NM4" s="303" t="s">
        <v>397</v>
      </c>
      <c r="NN4" s="303"/>
      <c r="NO4" s="303"/>
      <c r="NP4" s="303"/>
      <c r="NQ4" s="303"/>
      <c r="NR4" s="303"/>
      <c r="NS4" s="303"/>
      <c r="NT4" s="303"/>
      <c r="NU4" s="290" t="s">
        <v>16</v>
      </c>
      <c r="NV4" s="290" t="s">
        <v>398</v>
      </c>
      <c r="NW4" s="290"/>
      <c r="NX4" s="290"/>
      <c r="NY4" s="290"/>
      <c r="NZ4" s="290"/>
      <c r="OA4" s="290"/>
      <c r="OB4" s="290"/>
      <c r="OC4" s="290"/>
      <c r="OD4" s="290"/>
      <c r="OE4" s="290"/>
      <c r="OF4" s="290" t="s">
        <v>16</v>
      </c>
      <c r="OG4" s="290" t="s">
        <v>417</v>
      </c>
      <c r="OH4" s="290"/>
      <c r="OI4" s="290"/>
      <c r="OJ4" s="290"/>
      <c r="OK4" s="290"/>
      <c r="OL4" s="290"/>
      <c r="OM4" s="290"/>
      <c r="ON4" s="290"/>
      <c r="OO4" s="290" t="s">
        <v>16</v>
      </c>
      <c r="OP4" s="290" t="s">
        <v>415</v>
      </c>
      <c r="OQ4" s="290"/>
      <c r="OR4" s="290"/>
      <c r="OS4" s="290"/>
      <c r="OT4" s="290"/>
      <c r="OU4" s="290"/>
      <c r="OV4" s="290"/>
      <c r="OW4" s="290"/>
      <c r="OX4" s="290" t="s">
        <v>16</v>
      </c>
      <c r="OY4" s="290" t="s">
        <v>408</v>
      </c>
      <c r="OZ4" s="290"/>
      <c r="PA4" s="290"/>
      <c r="PB4" s="290"/>
      <c r="PC4" s="290"/>
      <c r="PD4" s="290"/>
      <c r="PE4" s="290"/>
      <c r="PF4" s="290"/>
      <c r="PG4" s="290"/>
      <c r="PH4" s="290"/>
      <c r="PI4" s="290"/>
      <c r="PJ4" s="290"/>
      <c r="PK4" s="290" t="s">
        <v>16</v>
      </c>
      <c r="PL4" s="290" t="s">
        <v>418</v>
      </c>
      <c r="PM4" s="290"/>
      <c r="PN4" s="290"/>
      <c r="PO4" s="290"/>
      <c r="PP4" s="290"/>
      <c r="PQ4" s="290"/>
      <c r="PR4" s="290"/>
      <c r="PS4" s="290"/>
      <c r="PT4" s="290"/>
      <c r="PU4" s="290"/>
      <c r="PV4" s="290"/>
      <c r="PW4" s="290"/>
      <c r="PX4" s="290" t="s">
        <v>16</v>
      </c>
      <c r="PY4" s="290" t="s">
        <v>419</v>
      </c>
      <c r="PZ4" s="290"/>
      <c r="QA4" s="290"/>
      <c r="QB4" s="290"/>
      <c r="QC4" s="290"/>
      <c r="QD4" s="290"/>
      <c r="QE4" s="290"/>
      <c r="QF4" s="290"/>
      <c r="QG4" s="290" t="s">
        <v>16</v>
      </c>
      <c r="QH4" s="304" t="s">
        <v>420</v>
      </c>
      <c r="QI4" s="321"/>
      <c r="QJ4" s="323"/>
      <c r="QK4" s="318" t="s">
        <v>421</v>
      </c>
      <c r="QL4" s="318"/>
      <c r="QM4" s="318"/>
      <c r="QN4" s="318"/>
      <c r="QO4" s="329" t="s">
        <v>16</v>
      </c>
      <c r="QP4" s="328" t="s">
        <v>422</v>
      </c>
      <c r="QQ4" s="328"/>
      <c r="QR4" s="328"/>
      <c r="QS4" s="328"/>
      <c r="QT4" s="323" t="s">
        <v>16</v>
      </c>
      <c r="QU4" s="324"/>
      <c r="QV4" s="326"/>
      <c r="QW4" s="324"/>
    </row>
    <row r="5" spans="1:465" ht="29.25" customHeight="1">
      <c r="A5" s="124"/>
      <c r="B5" s="124"/>
      <c r="C5" s="124"/>
      <c r="D5" s="102"/>
      <c r="E5" s="289" t="s">
        <v>423</v>
      </c>
      <c r="F5" s="289"/>
      <c r="G5" s="289" t="s">
        <v>424</v>
      </c>
      <c r="H5" s="289"/>
      <c r="I5" s="289" t="s">
        <v>425</v>
      </c>
      <c r="J5" s="289"/>
      <c r="K5" s="292" t="s">
        <v>426</v>
      </c>
      <c r="L5" s="292"/>
      <c r="M5" s="292"/>
      <c r="N5" s="292"/>
      <c r="O5" s="292" t="s">
        <v>427</v>
      </c>
      <c r="P5" s="292"/>
      <c r="Q5" s="292" t="s">
        <v>428</v>
      </c>
      <c r="R5" s="292"/>
      <c r="S5" s="291"/>
      <c r="T5" s="289" t="s">
        <v>429</v>
      </c>
      <c r="U5" s="289"/>
      <c r="V5" s="289"/>
      <c r="W5" s="289"/>
      <c r="X5" s="289" t="s">
        <v>430</v>
      </c>
      <c r="Y5" s="289"/>
      <c r="Z5" s="289"/>
      <c r="AA5" s="289"/>
      <c r="AB5" s="292" t="s">
        <v>428</v>
      </c>
      <c r="AC5" s="292"/>
      <c r="AD5" s="292"/>
      <c r="AE5" s="292"/>
      <c r="AF5" s="292"/>
      <c r="AG5" s="292"/>
      <c r="AH5" s="292"/>
      <c r="AI5" s="292"/>
      <c r="AJ5" s="292" t="s">
        <v>427</v>
      </c>
      <c r="AK5" s="292"/>
      <c r="AL5" s="292" t="s">
        <v>428</v>
      </c>
      <c r="AM5" s="292"/>
      <c r="AN5" s="292" t="s">
        <v>431</v>
      </c>
      <c r="AO5" s="292"/>
      <c r="AP5" s="291"/>
      <c r="AQ5" s="289" t="s">
        <v>429</v>
      </c>
      <c r="AR5" s="289"/>
      <c r="AS5" s="289"/>
      <c r="AT5" s="289"/>
      <c r="AU5" s="289" t="s">
        <v>430</v>
      </c>
      <c r="AV5" s="289"/>
      <c r="AW5" s="289"/>
      <c r="AX5" s="289"/>
      <c r="AY5" s="292" t="s">
        <v>428</v>
      </c>
      <c r="AZ5" s="292"/>
      <c r="BA5" s="292"/>
      <c r="BB5" s="292"/>
      <c r="BC5" s="292"/>
      <c r="BD5" s="292"/>
      <c r="BE5" s="292"/>
      <c r="BF5" s="292"/>
      <c r="BG5" s="292" t="s">
        <v>427</v>
      </c>
      <c r="BH5" s="292"/>
      <c r="BI5" s="292" t="s">
        <v>428</v>
      </c>
      <c r="BJ5" s="292"/>
      <c r="BK5" s="291"/>
      <c r="BL5" s="289" t="s">
        <v>429</v>
      </c>
      <c r="BM5" s="289"/>
      <c r="BN5" s="289"/>
      <c r="BO5" s="289"/>
      <c r="BP5" s="289" t="s">
        <v>430</v>
      </c>
      <c r="BQ5" s="289"/>
      <c r="BR5" s="289"/>
      <c r="BS5" s="289"/>
      <c r="BT5" s="292" t="s">
        <v>428</v>
      </c>
      <c r="BU5" s="292"/>
      <c r="BV5" s="292"/>
      <c r="BW5" s="292"/>
      <c r="BX5" s="292"/>
      <c r="BY5" s="292"/>
      <c r="BZ5" s="292"/>
      <c r="CA5" s="292"/>
      <c r="CB5" s="292" t="s">
        <v>427</v>
      </c>
      <c r="CC5" s="292"/>
      <c r="CD5" s="292" t="s">
        <v>428</v>
      </c>
      <c r="CE5" s="292"/>
      <c r="CF5" s="291"/>
      <c r="CG5" s="289" t="s">
        <v>429</v>
      </c>
      <c r="CH5" s="289"/>
      <c r="CI5" s="289"/>
      <c r="CJ5" s="289"/>
      <c r="CK5" s="289" t="s">
        <v>430</v>
      </c>
      <c r="CL5" s="289"/>
      <c r="CM5" s="289"/>
      <c r="CN5" s="289"/>
      <c r="CO5" s="292" t="s">
        <v>428</v>
      </c>
      <c r="CP5" s="292"/>
      <c r="CQ5" s="292"/>
      <c r="CR5" s="292"/>
      <c r="CS5" s="292"/>
      <c r="CT5" s="292"/>
      <c r="CU5" s="292"/>
      <c r="CV5" s="292"/>
      <c r="CW5" s="292" t="s">
        <v>432</v>
      </c>
      <c r="CX5" s="292"/>
      <c r="CY5" s="292"/>
      <c r="CZ5" s="292"/>
      <c r="DA5" s="292"/>
      <c r="DB5" s="292"/>
      <c r="DC5" s="292"/>
      <c r="DD5" s="292"/>
      <c r="DE5" s="292" t="s">
        <v>427</v>
      </c>
      <c r="DF5" s="292"/>
      <c r="DG5" s="292" t="s">
        <v>428</v>
      </c>
      <c r="DH5" s="292"/>
      <c r="DI5" s="292" t="s">
        <v>432</v>
      </c>
      <c r="DJ5" s="292"/>
      <c r="DK5" s="289"/>
      <c r="DL5" s="289" t="s">
        <v>429</v>
      </c>
      <c r="DM5" s="289"/>
      <c r="DN5" s="289"/>
      <c r="DO5" s="289"/>
      <c r="DP5" s="289" t="s">
        <v>430</v>
      </c>
      <c r="DQ5" s="289"/>
      <c r="DR5" s="289"/>
      <c r="DS5" s="289"/>
      <c r="DT5" s="292" t="s">
        <v>428</v>
      </c>
      <c r="DU5" s="292"/>
      <c r="DV5" s="292"/>
      <c r="DW5" s="292"/>
      <c r="DX5" s="292"/>
      <c r="DY5" s="292"/>
      <c r="DZ5" s="292"/>
      <c r="EA5" s="292"/>
      <c r="EB5" s="292" t="s">
        <v>432</v>
      </c>
      <c r="EC5" s="292"/>
      <c r="ED5" s="292"/>
      <c r="EE5" s="292"/>
      <c r="EF5" s="292"/>
      <c r="EG5" s="292"/>
      <c r="EH5" s="292"/>
      <c r="EI5" s="292"/>
      <c r="EJ5" s="292" t="s">
        <v>427</v>
      </c>
      <c r="EK5" s="292"/>
      <c r="EL5" s="292" t="s">
        <v>426</v>
      </c>
      <c r="EM5" s="292"/>
      <c r="EN5" s="289"/>
      <c r="EO5" s="299" t="s">
        <v>433</v>
      </c>
      <c r="EP5" s="299"/>
      <c r="EQ5" s="299"/>
      <c r="ER5" s="299"/>
      <c r="ES5" s="299"/>
      <c r="ET5" s="299"/>
      <c r="EU5" s="299"/>
      <c r="EV5" s="299"/>
      <c r="EW5" s="299" t="s">
        <v>1003</v>
      </c>
      <c r="EX5" s="299"/>
      <c r="EY5" s="299"/>
      <c r="EZ5" s="299"/>
      <c r="FA5" s="299"/>
      <c r="FB5" s="299"/>
      <c r="FC5" s="299"/>
      <c r="FD5" s="299"/>
      <c r="FE5" s="299" t="s">
        <v>987</v>
      </c>
      <c r="FF5" s="299"/>
      <c r="FG5" s="299"/>
      <c r="FH5" s="299"/>
      <c r="FI5" s="299"/>
      <c r="FJ5" s="299"/>
      <c r="FK5" s="299"/>
      <c r="FL5" s="299"/>
      <c r="FM5" s="296" t="s">
        <v>16</v>
      </c>
      <c r="FN5" s="299" t="s">
        <v>988</v>
      </c>
      <c r="FO5" s="299"/>
      <c r="FP5" s="299"/>
      <c r="FQ5" s="299"/>
      <c r="FR5" s="295" t="s">
        <v>16</v>
      </c>
      <c r="FS5" s="295"/>
      <c r="FT5" s="295" t="s">
        <v>430</v>
      </c>
      <c r="FU5" s="295"/>
      <c r="FV5" s="295"/>
      <c r="FW5" s="295"/>
      <c r="FX5" s="299" t="s">
        <v>428</v>
      </c>
      <c r="FY5" s="299"/>
      <c r="FZ5" s="299"/>
      <c r="GA5" s="299"/>
      <c r="GB5" s="295"/>
      <c r="GC5" s="304"/>
      <c r="GD5" s="290" t="s">
        <v>59</v>
      </c>
      <c r="GE5" s="290"/>
      <c r="GF5" s="290" t="s">
        <v>60</v>
      </c>
      <c r="GG5" s="290"/>
      <c r="GH5" s="303" t="s">
        <v>434</v>
      </c>
      <c r="GI5" s="303"/>
      <c r="GJ5" s="303"/>
      <c r="GK5" s="303"/>
      <c r="GL5" s="303" t="s">
        <v>432</v>
      </c>
      <c r="GM5" s="303"/>
      <c r="GN5" s="290"/>
      <c r="GO5" s="300" t="s">
        <v>60</v>
      </c>
      <c r="GP5" s="300"/>
      <c r="GQ5" s="213"/>
      <c r="GR5" s="290" t="s">
        <v>59</v>
      </c>
      <c r="GS5" s="290"/>
      <c r="GT5" s="290" t="s">
        <v>60</v>
      </c>
      <c r="GU5" s="290"/>
      <c r="GV5" s="303" t="s">
        <v>434</v>
      </c>
      <c r="GW5" s="303"/>
      <c r="GX5" s="303"/>
      <c r="GY5" s="303"/>
      <c r="GZ5" s="290"/>
      <c r="HA5" s="290" t="s">
        <v>59</v>
      </c>
      <c r="HB5" s="290"/>
      <c r="HC5" s="290" t="s">
        <v>60</v>
      </c>
      <c r="HD5" s="290"/>
      <c r="HE5" s="303" t="s">
        <v>426</v>
      </c>
      <c r="HF5" s="303"/>
      <c r="HG5" s="303"/>
      <c r="HH5" s="303"/>
      <c r="HI5" s="303" t="s">
        <v>432</v>
      </c>
      <c r="HJ5" s="303"/>
      <c r="HK5" s="303"/>
      <c r="HL5" s="303"/>
      <c r="HM5" s="290"/>
      <c r="HN5" s="290" t="s">
        <v>59</v>
      </c>
      <c r="HO5" s="290"/>
      <c r="HP5" s="290" t="s">
        <v>60</v>
      </c>
      <c r="HQ5" s="290"/>
      <c r="HR5" s="303" t="s">
        <v>434</v>
      </c>
      <c r="HS5" s="303"/>
      <c r="HT5" s="303"/>
      <c r="HU5" s="303"/>
      <c r="HV5" s="303" t="s">
        <v>432</v>
      </c>
      <c r="HW5" s="303"/>
      <c r="HX5" s="303"/>
      <c r="HY5" s="303"/>
      <c r="HZ5" s="290"/>
      <c r="IA5" s="290" t="s">
        <v>59</v>
      </c>
      <c r="IB5" s="290"/>
      <c r="IC5" s="290" t="s">
        <v>60</v>
      </c>
      <c r="ID5" s="290"/>
      <c r="IE5" s="303" t="s">
        <v>434</v>
      </c>
      <c r="IF5" s="303"/>
      <c r="IG5" s="303"/>
      <c r="IH5" s="303"/>
      <c r="II5" s="290"/>
      <c r="IJ5" s="304"/>
      <c r="IK5" s="290" t="s">
        <v>59</v>
      </c>
      <c r="IL5" s="290"/>
      <c r="IM5" s="290" t="s">
        <v>60</v>
      </c>
      <c r="IN5" s="290"/>
      <c r="IO5" s="290"/>
      <c r="IP5" s="290" t="s">
        <v>59</v>
      </c>
      <c r="IQ5" s="290"/>
      <c r="IR5" s="290" t="s">
        <v>60</v>
      </c>
      <c r="IS5" s="290"/>
      <c r="IT5" s="303" t="s">
        <v>426</v>
      </c>
      <c r="IU5" s="303"/>
      <c r="IV5" s="303" t="s">
        <v>432</v>
      </c>
      <c r="IW5" s="303"/>
      <c r="IX5" s="290"/>
      <c r="IY5" s="290" t="s">
        <v>36</v>
      </c>
      <c r="IZ5" s="290"/>
      <c r="JA5" s="290"/>
      <c r="JB5" s="290" t="s">
        <v>59</v>
      </c>
      <c r="JC5" s="290"/>
      <c r="JD5" s="290" t="s">
        <v>60</v>
      </c>
      <c r="JE5" s="290"/>
      <c r="JF5" s="303" t="s">
        <v>434</v>
      </c>
      <c r="JG5" s="303"/>
      <c r="JH5" s="303"/>
      <c r="JI5" s="303"/>
      <c r="JJ5" s="290"/>
      <c r="JK5" s="290" t="s">
        <v>59</v>
      </c>
      <c r="JL5" s="290"/>
      <c r="JM5" s="290" t="s">
        <v>60</v>
      </c>
      <c r="JN5" s="290"/>
      <c r="JO5" s="303" t="s">
        <v>426</v>
      </c>
      <c r="JP5" s="303"/>
      <c r="JQ5" s="303"/>
      <c r="JR5" s="303"/>
      <c r="JS5" s="303" t="s">
        <v>432</v>
      </c>
      <c r="JT5" s="303"/>
      <c r="JU5" s="290"/>
      <c r="JV5" s="290" t="s">
        <v>59</v>
      </c>
      <c r="JW5" s="290"/>
      <c r="JX5" s="290" t="s">
        <v>60</v>
      </c>
      <c r="JY5" s="290"/>
      <c r="JZ5" s="303" t="s">
        <v>426</v>
      </c>
      <c r="KA5" s="303"/>
      <c r="KB5" s="303"/>
      <c r="KC5" s="303"/>
      <c r="KD5" s="303" t="s">
        <v>432</v>
      </c>
      <c r="KE5" s="303"/>
      <c r="KF5" s="290"/>
      <c r="KG5" s="290" t="s">
        <v>59</v>
      </c>
      <c r="KH5" s="290"/>
      <c r="KI5" s="290" t="s">
        <v>60</v>
      </c>
      <c r="KJ5" s="290"/>
      <c r="KK5" s="303" t="s">
        <v>426</v>
      </c>
      <c r="KL5" s="303"/>
      <c r="KM5" s="303"/>
      <c r="KN5" s="303"/>
      <c r="KO5" s="290"/>
      <c r="KP5" s="290" t="s">
        <v>59</v>
      </c>
      <c r="KQ5" s="290"/>
      <c r="KR5" s="303" t="s">
        <v>426</v>
      </c>
      <c r="KS5" s="303"/>
      <c r="KT5" s="290"/>
      <c r="KU5" s="290" t="s">
        <v>60</v>
      </c>
      <c r="KV5" s="290"/>
      <c r="KW5" s="303" t="s">
        <v>426</v>
      </c>
      <c r="KX5" s="303"/>
      <c r="KY5" s="290"/>
      <c r="KZ5" s="304"/>
      <c r="LA5" s="290" t="s">
        <v>59</v>
      </c>
      <c r="LB5" s="290"/>
      <c r="LC5" s="290" t="s">
        <v>60</v>
      </c>
      <c r="LD5" s="290"/>
      <c r="LE5" s="303" t="s">
        <v>434</v>
      </c>
      <c r="LF5" s="303"/>
      <c r="LG5" s="303"/>
      <c r="LH5" s="303"/>
      <c r="LI5" s="290"/>
      <c r="LJ5" s="290" t="s">
        <v>60</v>
      </c>
      <c r="LK5" s="290"/>
      <c r="LL5" s="303" t="s">
        <v>426</v>
      </c>
      <c r="LM5" s="303"/>
      <c r="LN5" s="303" t="s">
        <v>432</v>
      </c>
      <c r="LO5" s="303"/>
      <c r="LP5" s="290"/>
      <c r="LQ5" s="290" t="s">
        <v>59</v>
      </c>
      <c r="LR5" s="290"/>
      <c r="LS5" s="290" t="s">
        <v>60</v>
      </c>
      <c r="LT5" s="290"/>
      <c r="LU5" s="303" t="s">
        <v>434</v>
      </c>
      <c r="LV5" s="303"/>
      <c r="LW5" s="303"/>
      <c r="LX5" s="303"/>
      <c r="LY5" s="290"/>
      <c r="LZ5" s="290" t="s">
        <v>59</v>
      </c>
      <c r="MA5" s="290"/>
      <c r="MB5" s="290" t="s">
        <v>60</v>
      </c>
      <c r="MC5" s="290"/>
      <c r="MD5" s="303" t="s">
        <v>426</v>
      </c>
      <c r="ME5" s="303"/>
      <c r="MF5" s="303"/>
      <c r="MG5" s="303"/>
      <c r="MH5" s="303" t="s">
        <v>432</v>
      </c>
      <c r="MI5" s="303"/>
      <c r="MJ5" s="303"/>
      <c r="MK5" s="303"/>
      <c r="ML5" s="290"/>
      <c r="MM5" s="290" t="s">
        <v>59</v>
      </c>
      <c r="MN5" s="290"/>
      <c r="MO5" s="290" t="s">
        <v>60</v>
      </c>
      <c r="MP5" s="290"/>
      <c r="MQ5" s="303" t="s">
        <v>426</v>
      </c>
      <c r="MR5" s="303"/>
      <c r="MS5" s="303"/>
      <c r="MT5" s="303"/>
      <c r="MU5" s="303" t="s">
        <v>432</v>
      </c>
      <c r="MV5" s="303"/>
      <c r="MW5" s="290"/>
      <c r="MX5" s="290" t="s">
        <v>59</v>
      </c>
      <c r="MY5" s="290"/>
      <c r="MZ5" s="290" t="s">
        <v>60</v>
      </c>
      <c r="NA5" s="290"/>
      <c r="NB5" s="303" t="s">
        <v>434</v>
      </c>
      <c r="NC5" s="303"/>
      <c r="ND5" s="303"/>
      <c r="NE5" s="303"/>
      <c r="NF5" s="290"/>
      <c r="NG5" s="290" t="s">
        <v>59</v>
      </c>
      <c r="NH5" s="290"/>
      <c r="NI5" s="303" t="s">
        <v>426</v>
      </c>
      <c r="NJ5" s="303"/>
      <c r="NK5" s="290"/>
      <c r="NL5" s="304"/>
      <c r="NM5" s="290" t="s">
        <v>59</v>
      </c>
      <c r="NN5" s="290"/>
      <c r="NO5" s="290" t="s">
        <v>60</v>
      </c>
      <c r="NP5" s="290"/>
      <c r="NQ5" s="303" t="s">
        <v>434</v>
      </c>
      <c r="NR5" s="303"/>
      <c r="NS5" s="303"/>
      <c r="NT5" s="303"/>
      <c r="NU5" s="290"/>
      <c r="NV5" s="290" t="s">
        <v>59</v>
      </c>
      <c r="NW5" s="290"/>
      <c r="NX5" s="290" t="s">
        <v>60</v>
      </c>
      <c r="NY5" s="290"/>
      <c r="NZ5" s="303" t="s">
        <v>434</v>
      </c>
      <c r="OA5" s="303"/>
      <c r="OB5" s="303"/>
      <c r="OC5" s="303"/>
      <c r="OD5" s="303" t="s">
        <v>434</v>
      </c>
      <c r="OE5" s="303"/>
      <c r="OF5" s="290"/>
      <c r="OG5" s="290" t="s">
        <v>59</v>
      </c>
      <c r="OH5" s="290"/>
      <c r="OI5" s="290" t="s">
        <v>60</v>
      </c>
      <c r="OJ5" s="290"/>
      <c r="OK5" s="303" t="s">
        <v>434</v>
      </c>
      <c r="OL5" s="303"/>
      <c r="OM5" s="303"/>
      <c r="ON5" s="303"/>
      <c r="OO5" s="290"/>
      <c r="OP5" s="290" t="s">
        <v>59</v>
      </c>
      <c r="OQ5" s="290"/>
      <c r="OR5" s="290" t="s">
        <v>60</v>
      </c>
      <c r="OS5" s="290"/>
      <c r="OT5" s="303" t="s">
        <v>434</v>
      </c>
      <c r="OU5" s="303"/>
      <c r="OV5" s="303"/>
      <c r="OW5" s="303"/>
      <c r="OX5" s="290"/>
      <c r="OY5" s="290" t="s">
        <v>59</v>
      </c>
      <c r="OZ5" s="290"/>
      <c r="PA5" s="290" t="s">
        <v>60</v>
      </c>
      <c r="PB5" s="290"/>
      <c r="PC5" s="303" t="s">
        <v>426</v>
      </c>
      <c r="PD5" s="303"/>
      <c r="PE5" s="303"/>
      <c r="PF5" s="303"/>
      <c r="PG5" s="303" t="s">
        <v>432</v>
      </c>
      <c r="PH5" s="303"/>
      <c r="PI5" s="303"/>
      <c r="PJ5" s="303"/>
      <c r="PK5" s="290"/>
      <c r="PL5" s="290" t="s">
        <v>59</v>
      </c>
      <c r="PM5" s="290"/>
      <c r="PN5" s="290" t="s">
        <v>60</v>
      </c>
      <c r="PO5" s="290"/>
      <c r="PP5" s="303" t="s">
        <v>426</v>
      </c>
      <c r="PQ5" s="303"/>
      <c r="PR5" s="303"/>
      <c r="PS5" s="303"/>
      <c r="PT5" s="303" t="s">
        <v>432</v>
      </c>
      <c r="PU5" s="303"/>
      <c r="PV5" s="303"/>
      <c r="PW5" s="303"/>
      <c r="PX5" s="290"/>
      <c r="PY5" s="290" t="s">
        <v>59</v>
      </c>
      <c r="PZ5" s="290"/>
      <c r="QA5" s="290" t="s">
        <v>60</v>
      </c>
      <c r="QB5" s="290"/>
      <c r="QC5" s="303" t="s">
        <v>434</v>
      </c>
      <c r="QD5" s="303"/>
      <c r="QE5" s="303"/>
      <c r="QF5" s="303"/>
      <c r="QG5" s="290"/>
      <c r="QH5" s="304"/>
      <c r="QI5" s="321"/>
      <c r="QJ5" s="323"/>
      <c r="QK5" s="319"/>
      <c r="QL5" s="319"/>
      <c r="QM5" s="319"/>
      <c r="QN5" s="319"/>
      <c r="QO5" s="323"/>
      <c r="QP5" s="328"/>
      <c r="QQ5" s="328"/>
      <c r="QR5" s="328"/>
      <c r="QS5" s="328"/>
      <c r="QT5" s="323"/>
      <c r="QU5" s="324"/>
      <c r="QV5" s="326"/>
      <c r="QW5" s="324"/>
    </row>
    <row r="6" spans="1:465" ht="25.5" customHeight="1">
      <c r="A6" s="124"/>
      <c r="B6" s="124"/>
      <c r="C6" s="124"/>
      <c r="D6" s="102"/>
      <c r="E6" s="289"/>
      <c r="F6" s="289"/>
      <c r="G6" s="289"/>
      <c r="H6" s="289"/>
      <c r="I6" s="289"/>
      <c r="J6" s="289"/>
      <c r="K6" s="292"/>
      <c r="L6" s="292"/>
      <c r="M6" s="292"/>
      <c r="N6" s="292"/>
      <c r="O6" s="292"/>
      <c r="P6" s="292"/>
      <c r="Q6" s="292"/>
      <c r="R6" s="292"/>
      <c r="S6" s="291"/>
      <c r="T6" s="289"/>
      <c r="U6" s="289"/>
      <c r="V6" s="289"/>
      <c r="W6" s="289"/>
      <c r="X6" s="289"/>
      <c r="Y6" s="289"/>
      <c r="Z6" s="289"/>
      <c r="AA6" s="289"/>
      <c r="AB6" s="289" t="s">
        <v>429</v>
      </c>
      <c r="AC6" s="289"/>
      <c r="AD6" s="289"/>
      <c r="AE6" s="289"/>
      <c r="AF6" s="289" t="s">
        <v>430</v>
      </c>
      <c r="AG6" s="289"/>
      <c r="AH6" s="289"/>
      <c r="AI6" s="289"/>
      <c r="AJ6" s="292"/>
      <c r="AK6" s="292"/>
      <c r="AL6" s="292"/>
      <c r="AM6" s="292"/>
      <c r="AN6" s="292"/>
      <c r="AO6" s="292"/>
      <c r="AP6" s="291"/>
      <c r="AQ6" s="289"/>
      <c r="AR6" s="289"/>
      <c r="AS6" s="289"/>
      <c r="AT6" s="289"/>
      <c r="AU6" s="289"/>
      <c r="AV6" s="289"/>
      <c r="AW6" s="289"/>
      <c r="AX6" s="289"/>
      <c r="AY6" s="289" t="s">
        <v>429</v>
      </c>
      <c r="AZ6" s="289"/>
      <c r="BA6" s="289"/>
      <c r="BB6" s="289"/>
      <c r="BC6" s="289" t="s">
        <v>430</v>
      </c>
      <c r="BD6" s="289"/>
      <c r="BE6" s="289"/>
      <c r="BF6" s="289"/>
      <c r="BG6" s="292"/>
      <c r="BH6" s="292"/>
      <c r="BI6" s="292"/>
      <c r="BJ6" s="292"/>
      <c r="BK6" s="291"/>
      <c r="BL6" s="289"/>
      <c r="BM6" s="289"/>
      <c r="BN6" s="289"/>
      <c r="BO6" s="289"/>
      <c r="BP6" s="289"/>
      <c r="BQ6" s="289"/>
      <c r="BR6" s="289"/>
      <c r="BS6" s="289"/>
      <c r="BT6" s="289" t="s">
        <v>429</v>
      </c>
      <c r="BU6" s="289"/>
      <c r="BV6" s="289"/>
      <c r="BW6" s="289"/>
      <c r="BX6" s="289" t="s">
        <v>430</v>
      </c>
      <c r="BY6" s="289"/>
      <c r="BZ6" s="289"/>
      <c r="CA6" s="289"/>
      <c r="CB6" s="292"/>
      <c r="CC6" s="292"/>
      <c r="CD6" s="292"/>
      <c r="CE6" s="292"/>
      <c r="CF6" s="291"/>
      <c r="CG6" s="289"/>
      <c r="CH6" s="289"/>
      <c r="CI6" s="289"/>
      <c r="CJ6" s="289"/>
      <c r="CK6" s="289"/>
      <c r="CL6" s="289"/>
      <c r="CM6" s="289"/>
      <c r="CN6" s="289"/>
      <c r="CO6" s="289" t="s">
        <v>429</v>
      </c>
      <c r="CP6" s="289"/>
      <c r="CQ6" s="289"/>
      <c r="CR6" s="289"/>
      <c r="CS6" s="289" t="s">
        <v>430</v>
      </c>
      <c r="CT6" s="289"/>
      <c r="CU6" s="289"/>
      <c r="CV6" s="289"/>
      <c r="CW6" s="289" t="s">
        <v>429</v>
      </c>
      <c r="CX6" s="289"/>
      <c r="CY6" s="289"/>
      <c r="CZ6" s="289"/>
      <c r="DA6" s="289" t="s">
        <v>430</v>
      </c>
      <c r="DB6" s="289"/>
      <c r="DC6" s="289"/>
      <c r="DD6" s="289"/>
      <c r="DE6" s="292"/>
      <c r="DF6" s="292"/>
      <c r="DG6" s="292"/>
      <c r="DH6" s="292"/>
      <c r="DI6" s="292"/>
      <c r="DJ6" s="292"/>
      <c r="DK6" s="289"/>
      <c r="DL6" s="289"/>
      <c r="DM6" s="289"/>
      <c r="DN6" s="289"/>
      <c r="DO6" s="289"/>
      <c r="DP6" s="289"/>
      <c r="DQ6" s="289"/>
      <c r="DR6" s="289"/>
      <c r="DS6" s="289"/>
      <c r="DT6" s="289" t="s">
        <v>429</v>
      </c>
      <c r="DU6" s="289"/>
      <c r="DV6" s="289"/>
      <c r="DW6" s="289"/>
      <c r="DX6" s="289" t="s">
        <v>430</v>
      </c>
      <c r="DY6" s="289"/>
      <c r="DZ6" s="289"/>
      <c r="EA6" s="289"/>
      <c r="EB6" s="289" t="s">
        <v>429</v>
      </c>
      <c r="EC6" s="289"/>
      <c r="ED6" s="289"/>
      <c r="EE6" s="289"/>
      <c r="EF6" s="289" t="s">
        <v>430</v>
      </c>
      <c r="EG6" s="289"/>
      <c r="EH6" s="289"/>
      <c r="EI6" s="289"/>
      <c r="EJ6" s="292"/>
      <c r="EK6" s="292"/>
      <c r="EL6" s="292"/>
      <c r="EM6" s="292"/>
      <c r="EN6" s="289"/>
      <c r="EO6" s="295" t="s">
        <v>429</v>
      </c>
      <c r="EP6" s="295"/>
      <c r="EQ6" s="295" t="s">
        <v>430</v>
      </c>
      <c r="ER6" s="295"/>
      <c r="ES6" s="295" t="s">
        <v>426</v>
      </c>
      <c r="ET6" s="295"/>
      <c r="EU6" s="295"/>
      <c r="EV6" s="295"/>
      <c r="EW6" s="295" t="s">
        <v>429</v>
      </c>
      <c r="EX6" s="295"/>
      <c r="EY6" s="295" t="s">
        <v>430</v>
      </c>
      <c r="EZ6" s="295"/>
      <c r="FA6" s="295" t="s">
        <v>426</v>
      </c>
      <c r="FB6" s="295"/>
      <c r="FC6" s="295"/>
      <c r="FD6" s="295"/>
      <c r="FE6" s="299" t="s">
        <v>429</v>
      </c>
      <c r="FF6" s="299"/>
      <c r="FG6" s="299" t="s">
        <v>430</v>
      </c>
      <c r="FH6" s="299"/>
      <c r="FI6" s="299" t="s">
        <v>426</v>
      </c>
      <c r="FJ6" s="299"/>
      <c r="FK6" s="299"/>
      <c r="FL6" s="299"/>
      <c r="FM6" s="297"/>
      <c r="FN6" s="299" t="s">
        <v>429</v>
      </c>
      <c r="FO6" s="299"/>
      <c r="FP6" s="299" t="s">
        <v>426</v>
      </c>
      <c r="FQ6" s="299"/>
      <c r="FR6" s="295"/>
      <c r="FS6" s="295"/>
      <c r="FT6" s="295"/>
      <c r="FU6" s="295"/>
      <c r="FV6" s="295"/>
      <c r="FW6" s="295"/>
      <c r="FX6" s="295" t="s">
        <v>430</v>
      </c>
      <c r="FY6" s="295"/>
      <c r="FZ6" s="295"/>
      <c r="GA6" s="295"/>
      <c r="GB6" s="295"/>
      <c r="GC6" s="304"/>
      <c r="GD6" s="290"/>
      <c r="GE6" s="290"/>
      <c r="GF6" s="290"/>
      <c r="GG6" s="290"/>
      <c r="GH6" s="303"/>
      <c r="GI6" s="303"/>
      <c r="GJ6" s="303"/>
      <c r="GK6" s="303"/>
      <c r="GL6" s="303"/>
      <c r="GM6" s="303"/>
      <c r="GN6" s="290"/>
      <c r="GO6" s="290"/>
      <c r="GP6" s="290"/>
      <c r="GQ6" s="213"/>
      <c r="GR6" s="290"/>
      <c r="GS6" s="290"/>
      <c r="GT6" s="290"/>
      <c r="GU6" s="290"/>
      <c r="GV6" s="303"/>
      <c r="GW6" s="303"/>
      <c r="GX6" s="303"/>
      <c r="GY6" s="303"/>
      <c r="GZ6" s="290"/>
      <c r="HA6" s="290"/>
      <c r="HB6" s="290"/>
      <c r="HC6" s="290"/>
      <c r="HD6" s="290"/>
      <c r="HE6" s="303"/>
      <c r="HF6" s="303"/>
      <c r="HG6" s="303"/>
      <c r="HH6" s="303"/>
      <c r="HI6" s="303"/>
      <c r="HJ6" s="303"/>
      <c r="HK6" s="303"/>
      <c r="HL6" s="303"/>
      <c r="HM6" s="290"/>
      <c r="HN6" s="290"/>
      <c r="HO6" s="290"/>
      <c r="HP6" s="290"/>
      <c r="HQ6" s="290"/>
      <c r="HR6" s="303"/>
      <c r="HS6" s="303"/>
      <c r="HT6" s="303"/>
      <c r="HU6" s="303"/>
      <c r="HV6" s="303"/>
      <c r="HW6" s="303"/>
      <c r="HX6" s="303"/>
      <c r="HY6" s="303"/>
      <c r="HZ6" s="290"/>
      <c r="IA6" s="290"/>
      <c r="IB6" s="290"/>
      <c r="IC6" s="290"/>
      <c r="ID6" s="290"/>
      <c r="IE6" s="303"/>
      <c r="IF6" s="303"/>
      <c r="IG6" s="303"/>
      <c r="IH6" s="303"/>
      <c r="II6" s="290"/>
      <c r="IJ6" s="304"/>
      <c r="IK6" s="290"/>
      <c r="IL6" s="290"/>
      <c r="IM6" s="290"/>
      <c r="IN6" s="290"/>
      <c r="IO6" s="290"/>
      <c r="IP6" s="290"/>
      <c r="IQ6" s="290"/>
      <c r="IR6" s="290"/>
      <c r="IS6" s="290"/>
      <c r="IT6" s="303"/>
      <c r="IU6" s="303"/>
      <c r="IV6" s="303"/>
      <c r="IW6" s="303"/>
      <c r="IX6" s="290"/>
      <c r="IY6" s="290"/>
      <c r="IZ6" s="290"/>
      <c r="JA6" s="290"/>
      <c r="JB6" s="290"/>
      <c r="JC6" s="290"/>
      <c r="JD6" s="290"/>
      <c r="JE6" s="290"/>
      <c r="JF6" s="303"/>
      <c r="JG6" s="303"/>
      <c r="JH6" s="303"/>
      <c r="JI6" s="303"/>
      <c r="JJ6" s="290"/>
      <c r="JK6" s="290"/>
      <c r="JL6" s="290"/>
      <c r="JM6" s="290"/>
      <c r="JN6" s="290"/>
      <c r="JO6" s="303"/>
      <c r="JP6" s="303"/>
      <c r="JQ6" s="303"/>
      <c r="JR6" s="303"/>
      <c r="JS6" s="303"/>
      <c r="JT6" s="303"/>
      <c r="JU6" s="290"/>
      <c r="JV6" s="290"/>
      <c r="JW6" s="290"/>
      <c r="JX6" s="290"/>
      <c r="JY6" s="290"/>
      <c r="JZ6" s="303"/>
      <c r="KA6" s="303"/>
      <c r="KB6" s="303"/>
      <c r="KC6" s="303"/>
      <c r="KD6" s="303"/>
      <c r="KE6" s="303"/>
      <c r="KF6" s="290"/>
      <c r="KG6" s="290"/>
      <c r="KH6" s="290"/>
      <c r="KI6" s="290"/>
      <c r="KJ6" s="290"/>
      <c r="KK6" s="303"/>
      <c r="KL6" s="303"/>
      <c r="KM6" s="303"/>
      <c r="KN6" s="303"/>
      <c r="KO6" s="290"/>
      <c r="KP6" s="290"/>
      <c r="KQ6" s="290"/>
      <c r="KR6" s="303"/>
      <c r="KS6" s="303"/>
      <c r="KT6" s="290"/>
      <c r="KU6" s="290"/>
      <c r="KV6" s="290"/>
      <c r="KW6" s="303"/>
      <c r="KX6" s="303"/>
      <c r="KY6" s="290"/>
      <c r="KZ6" s="304"/>
      <c r="LA6" s="290"/>
      <c r="LB6" s="290"/>
      <c r="LC6" s="290"/>
      <c r="LD6" s="290"/>
      <c r="LE6" s="303"/>
      <c r="LF6" s="303"/>
      <c r="LG6" s="303"/>
      <c r="LH6" s="303"/>
      <c r="LI6" s="290"/>
      <c r="LJ6" s="290"/>
      <c r="LK6" s="290"/>
      <c r="LL6" s="303"/>
      <c r="LM6" s="303"/>
      <c r="LN6" s="303"/>
      <c r="LO6" s="303"/>
      <c r="LP6" s="290"/>
      <c r="LQ6" s="290"/>
      <c r="LR6" s="290"/>
      <c r="LS6" s="290"/>
      <c r="LT6" s="290"/>
      <c r="LU6" s="303"/>
      <c r="LV6" s="303"/>
      <c r="LW6" s="303"/>
      <c r="LX6" s="303"/>
      <c r="LY6" s="290"/>
      <c r="LZ6" s="290"/>
      <c r="MA6" s="290"/>
      <c r="MB6" s="290"/>
      <c r="MC6" s="290"/>
      <c r="MD6" s="303"/>
      <c r="ME6" s="303"/>
      <c r="MF6" s="303"/>
      <c r="MG6" s="303"/>
      <c r="MH6" s="303"/>
      <c r="MI6" s="303"/>
      <c r="MJ6" s="303"/>
      <c r="MK6" s="303"/>
      <c r="ML6" s="290"/>
      <c r="MM6" s="290"/>
      <c r="MN6" s="290"/>
      <c r="MO6" s="290"/>
      <c r="MP6" s="290"/>
      <c r="MQ6" s="303"/>
      <c r="MR6" s="303"/>
      <c r="MS6" s="303"/>
      <c r="MT6" s="303"/>
      <c r="MU6" s="303"/>
      <c r="MV6" s="303"/>
      <c r="MW6" s="290"/>
      <c r="MX6" s="290"/>
      <c r="MY6" s="290"/>
      <c r="MZ6" s="290"/>
      <c r="NA6" s="290"/>
      <c r="NB6" s="303"/>
      <c r="NC6" s="303"/>
      <c r="ND6" s="303"/>
      <c r="NE6" s="303"/>
      <c r="NF6" s="290"/>
      <c r="NG6" s="290"/>
      <c r="NH6" s="290"/>
      <c r="NI6" s="303"/>
      <c r="NJ6" s="303"/>
      <c r="NK6" s="290"/>
      <c r="NL6" s="304"/>
      <c r="NM6" s="290"/>
      <c r="NN6" s="290"/>
      <c r="NO6" s="290"/>
      <c r="NP6" s="290"/>
      <c r="NQ6" s="303"/>
      <c r="NR6" s="303"/>
      <c r="NS6" s="303"/>
      <c r="NT6" s="303"/>
      <c r="NU6" s="290"/>
      <c r="NV6" s="290"/>
      <c r="NW6" s="290"/>
      <c r="NX6" s="290"/>
      <c r="NY6" s="290"/>
      <c r="NZ6" s="303"/>
      <c r="OA6" s="303"/>
      <c r="OB6" s="303"/>
      <c r="OC6" s="303"/>
      <c r="OD6" s="303"/>
      <c r="OE6" s="303"/>
      <c r="OF6" s="290"/>
      <c r="OG6" s="290"/>
      <c r="OH6" s="290"/>
      <c r="OI6" s="290"/>
      <c r="OJ6" s="290"/>
      <c r="OK6" s="303"/>
      <c r="OL6" s="303"/>
      <c r="OM6" s="303"/>
      <c r="ON6" s="303"/>
      <c r="OO6" s="290"/>
      <c r="OP6" s="290"/>
      <c r="OQ6" s="290"/>
      <c r="OR6" s="290"/>
      <c r="OS6" s="290"/>
      <c r="OT6" s="303"/>
      <c r="OU6" s="303"/>
      <c r="OV6" s="303"/>
      <c r="OW6" s="303"/>
      <c r="OX6" s="290"/>
      <c r="OY6" s="290"/>
      <c r="OZ6" s="290"/>
      <c r="PA6" s="290"/>
      <c r="PB6" s="290"/>
      <c r="PC6" s="303"/>
      <c r="PD6" s="303"/>
      <c r="PE6" s="303"/>
      <c r="PF6" s="303"/>
      <c r="PG6" s="303"/>
      <c r="PH6" s="303"/>
      <c r="PI6" s="303"/>
      <c r="PJ6" s="303"/>
      <c r="PK6" s="290"/>
      <c r="PL6" s="290"/>
      <c r="PM6" s="290"/>
      <c r="PN6" s="290"/>
      <c r="PO6" s="290"/>
      <c r="PP6" s="303"/>
      <c r="PQ6" s="303"/>
      <c r="PR6" s="303"/>
      <c r="PS6" s="303"/>
      <c r="PT6" s="303"/>
      <c r="PU6" s="303"/>
      <c r="PV6" s="303"/>
      <c r="PW6" s="303"/>
      <c r="PX6" s="290"/>
      <c r="PY6" s="290"/>
      <c r="PZ6" s="290"/>
      <c r="QA6" s="290"/>
      <c r="QB6" s="290"/>
      <c r="QC6" s="303"/>
      <c r="QD6" s="303"/>
      <c r="QE6" s="303"/>
      <c r="QF6" s="303"/>
      <c r="QG6" s="290"/>
      <c r="QH6" s="304"/>
      <c r="QI6" s="321"/>
      <c r="QJ6" s="323"/>
      <c r="QK6" s="319"/>
      <c r="QL6" s="319"/>
      <c r="QM6" s="319"/>
      <c r="QN6" s="319"/>
      <c r="QO6" s="323"/>
      <c r="QP6" s="328"/>
      <c r="QQ6" s="328"/>
      <c r="QR6" s="328"/>
      <c r="QS6" s="328"/>
      <c r="QT6" s="323"/>
      <c r="QU6" s="324"/>
      <c r="QV6" s="326"/>
      <c r="QW6" s="324"/>
    </row>
    <row r="7" spans="1:465">
      <c r="A7" s="124"/>
      <c r="B7" s="124"/>
      <c r="C7" s="124"/>
      <c r="D7" s="102"/>
      <c r="E7" s="289"/>
      <c r="F7" s="289"/>
      <c r="G7" s="289"/>
      <c r="H7" s="289"/>
      <c r="I7" s="289"/>
      <c r="J7" s="289"/>
      <c r="K7" s="289" t="s">
        <v>424</v>
      </c>
      <c r="L7" s="289"/>
      <c r="M7" s="289" t="s">
        <v>435</v>
      </c>
      <c r="N7" s="289"/>
      <c r="O7" s="292"/>
      <c r="P7" s="292"/>
      <c r="Q7" s="289" t="s">
        <v>436</v>
      </c>
      <c r="R7" s="289"/>
      <c r="S7" s="291"/>
      <c r="T7" s="289" t="s">
        <v>34</v>
      </c>
      <c r="U7" s="289"/>
      <c r="V7" s="289" t="s">
        <v>36</v>
      </c>
      <c r="W7" s="289"/>
      <c r="X7" s="289" t="s">
        <v>34</v>
      </c>
      <c r="Y7" s="289"/>
      <c r="Z7" s="289" t="s">
        <v>36</v>
      </c>
      <c r="AA7" s="289"/>
      <c r="AB7" s="289" t="s">
        <v>34</v>
      </c>
      <c r="AC7" s="289"/>
      <c r="AD7" s="289" t="s">
        <v>36</v>
      </c>
      <c r="AE7" s="289"/>
      <c r="AF7" s="289" t="s">
        <v>34</v>
      </c>
      <c r="AG7" s="289"/>
      <c r="AH7" s="289" t="s">
        <v>36</v>
      </c>
      <c r="AI7" s="289"/>
      <c r="AJ7" s="292"/>
      <c r="AK7" s="292"/>
      <c r="AL7" s="289" t="s">
        <v>36</v>
      </c>
      <c r="AM7" s="289"/>
      <c r="AN7" s="289" t="s">
        <v>36</v>
      </c>
      <c r="AO7" s="289"/>
      <c r="AP7" s="291"/>
      <c r="AQ7" s="289" t="s">
        <v>34</v>
      </c>
      <c r="AR7" s="289"/>
      <c r="AS7" s="289" t="s">
        <v>36</v>
      </c>
      <c r="AT7" s="289"/>
      <c r="AU7" s="289" t="s">
        <v>34</v>
      </c>
      <c r="AV7" s="289"/>
      <c r="AW7" s="289" t="s">
        <v>36</v>
      </c>
      <c r="AX7" s="289"/>
      <c r="AY7" s="289" t="s">
        <v>34</v>
      </c>
      <c r="AZ7" s="289"/>
      <c r="BA7" s="289" t="s">
        <v>36</v>
      </c>
      <c r="BB7" s="289"/>
      <c r="BC7" s="289" t="s">
        <v>34</v>
      </c>
      <c r="BD7" s="289"/>
      <c r="BE7" s="289" t="s">
        <v>36</v>
      </c>
      <c r="BF7" s="289"/>
      <c r="BG7" s="292"/>
      <c r="BH7" s="292"/>
      <c r="BI7" s="289" t="s">
        <v>36</v>
      </c>
      <c r="BJ7" s="289"/>
      <c r="BK7" s="291"/>
      <c r="BL7" s="289" t="s">
        <v>34</v>
      </c>
      <c r="BM7" s="289"/>
      <c r="BN7" s="289" t="s">
        <v>36</v>
      </c>
      <c r="BO7" s="289"/>
      <c r="BP7" s="289" t="s">
        <v>34</v>
      </c>
      <c r="BQ7" s="289"/>
      <c r="BR7" s="289" t="s">
        <v>36</v>
      </c>
      <c r="BS7" s="289"/>
      <c r="BT7" s="289" t="s">
        <v>34</v>
      </c>
      <c r="BU7" s="289"/>
      <c r="BV7" s="289" t="s">
        <v>36</v>
      </c>
      <c r="BW7" s="289"/>
      <c r="BX7" s="289" t="s">
        <v>34</v>
      </c>
      <c r="BY7" s="289"/>
      <c r="BZ7" s="289" t="s">
        <v>36</v>
      </c>
      <c r="CA7" s="289"/>
      <c r="CB7" s="292"/>
      <c r="CC7" s="292"/>
      <c r="CD7" s="289" t="s">
        <v>36</v>
      </c>
      <c r="CE7" s="289"/>
      <c r="CF7" s="291"/>
      <c r="CG7" s="289" t="s">
        <v>34</v>
      </c>
      <c r="CH7" s="289"/>
      <c r="CI7" s="289" t="s">
        <v>36</v>
      </c>
      <c r="CJ7" s="289"/>
      <c r="CK7" s="289" t="s">
        <v>34</v>
      </c>
      <c r="CL7" s="289"/>
      <c r="CM7" s="289" t="s">
        <v>36</v>
      </c>
      <c r="CN7" s="289"/>
      <c r="CO7" s="289" t="s">
        <v>34</v>
      </c>
      <c r="CP7" s="289"/>
      <c r="CQ7" s="289" t="s">
        <v>36</v>
      </c>
      <c r="CR7" s="289"/>
      <c r="CS7" s="289" t="s">
        <v>34</v>
      </c>
      <c r="CT7" s="289"/>
      <c r="CU7" s="289" t="s">
        <v>36</v>
      </c>
      <c r="CV7" s="289"/>
      <c r="CW7" s="289" t="s">
        <v>34</v>
      </c>
      <c r="CX7" s="289"/>
      <c r="CY7" s="289" t="s">
        <v>36</v>
      </c>
      <c r="CZ7" s="289"/>
      <c r="DA7" s="289" t="s">
        <v>34</v>
      </c>
      <c r="DB7" s="289"/>
      <c r="DC7" s="289" t="s">
        <v>36</v>
      </c>
      <c r="DD7" s="289"/>
      <c r="DE7" s="292"/>
      <c r="DF7" s="292"/>
      <c r="DG7" s="289" t="s">
        <v>36</v>
      </c>
      <c r="DH7" s="289"/>
      <c r="DI7" s="289" t="s">
        <v>36</v>
      </c>
      <c r="DJ7" s="289"/>
      <c r="DK7" s="289"/>
      <c r="DL7" s="289" t="s">
        <v>34</v>
      </c>
      <c r="DM7" s="289"/>
      <c r="DN7" s="289" t="s">
        <v>36</v>
      </c>
      <c r="DO7" s="289"/>
      <c r="DP7" s="289" t="s">
        <v>34</v>
      </c>
      <c r="DQ7" s="289"/>
      <c r="DR7" s="289" t="s">
        <v>36</v>
      </c>
      <c r="DS7" s="289"/>
      <c r="DT7" s="289" t="s">
        <v>34</v>
      </c>
      <c r="DU7" s="289"/>
      <c r="DV7" s="289" t="s">
        <v>36</v>
      </c>
      <c r="DW7" s="289"/>
      <c r="DX7" s="289" t="s">
        <v>34</v>
      </c>
      <c r="DY7" s="289"/>
      <c r="DZ7" s="289" t="s">
        <v>36</v>
      </c>
      <c r="EA7" s="289"/>
      <c r="EB7" s="289" t="s">
        <v>34</v>
      </c>
      <c r="EC7" s="289"/>
      <c r="ED7" s="289" t="s">
        <v>36</v>
      </c>
      <c r="EE7" s="289"/>
      <c r="EF7" s="289" t="s">
        <v>34</v>
      </c>
      <c r="EG7" s="289"/>
      <c r="EH7" s="289" t="s">
        <v>36</v>
      </c>
      <c r="EI7" s="289"/>
      <c r="EJ7" s="292"/>
      <c r="EK7" s="292"/>
      <c r="EL7" s="289" t="s">
        <v>36</v>
      </c>
      <c r="EM7" s="289"/>
      <c r="EN7" s="289"/>
      <c r="EO7" s="295"/>
      <c r="EP7" s="295"/>
      <c r="EQ7" s="295"/>
      <c r="ER7" s="295"/>
      <c r="ES7" s="295" t="s">
        <v>429</v>
      </c>
      <c r="ET7" s="295"/>
      <c r="EU7" s="295" t="s">
        <v>430</v>
      </c>
      <c r="EV7" s="295"/>
      <c r="EW7" s="295"/>
      <c r="EX7" s="295"/>
      <c r="EY7" s="295"/>
      <c r="EZ7" s="295"/>
      <c r="FA7" s="295" t="s">
        <v>429</v>
      </c>
      <c r="FB7" s="295"/>
      <c r="FC7" s="295" t="s">
        <v>430</v>
      </c>
      <c r="FD7" s="295"/>
      <c r="FE7" s="299"/>
      <c r="FF7" s="299"/>
      <c r="FG7" s="299"/>
      <c r="FH7" s="299"/>
      <c r="FI7" s="295" t="s">
        <v>429</v>
      </c>
      <c r="FJ7" s="295"/>
      <c r="FK7" s="295" t="s">
        <v>430</v>
      </c>
      <c r="FL7" s="295"/>
      <c r="FM7" s="298"/>
      <c r="FN7" s="299"/>
      <c r="FO7" s="299"/>
      <c r="FP7" s="295" t="s">
        <v>429</v>
      </c>
      <c r="FQ7" s="295"/>
      <c r="FR7" s="295"/>
      <c r="FS7" s="295"/>
      <c r="FT7" s="295" t="s">
        <v>34</v>
      </c>
      <c r="FU7" s="295"/>
      <c r="FV7" s="295" t="s">
        <v>36</v>
      </c>
      <c r="FW7" s="295"/>
      <c r="FX7" s="295" t="s">
        <v>34</v>
      </c>
      <c r="FY7" s="295"/>
      <c r="FZ7" s="295" t="s">
        <v>36</v>
      </c>
      <c r="GA7" s="295"/>
      <c r="GB7" s="295"/>
      <c r="GC7" s="304"/>
      <c r="GD7" s="290"/>
      <c r="GE7" s="290"/>
      <c r="GF7" s="290"/>
      <c r="GG7" s="290"/>
      <c r="GH7" s="290" t="s">
        <v>59</v>
      </c>
      <c r="GI7" s="290"/>
      <c r="GJ7" s="290" t="s">
        <v>60</v>
      </c>
      <c r="GK7" s="290"/>
      <c r="GL7" s="290" t="s">
        <v>60</v>
      </c>
      <c r="GM7" s="290"/>
      <c r="GN7" s="290"/>
      <c r="GO7" s="290"/>
      <c r="GP7" s="290"/>
      <c r="GQ7" s="213"/>
      <c r="GR7" s="290"/>
      <c r="GS7" s="290"/>
      <c r="GT7" s="290"/>
      <c r="GU7" s="290"/>
      <c r="GV7" s="290" t="s">
        <v>59</v>
      </c>
      <c r="GW7" s="290"/>
      <c r="GX7" s="290" t="s">
        <v>60</v>
      </c>
      <c r="GY7" s="290"/>
      <c r="GZ7" s="290"/>
      <c r="HA7" s="290"/>
      <c r="HB7" s="290"/>
      <c r="HC7" s="290"/>
      <c r="HD7" s="290"/>
      <c r="HE7" s="290" t="s">
        <v>59</v>
      </c>
      <c r="HF7" s="290"/>
      <c r="HG7" s="290" t="s">
        <v>60</v>
      </c>
      <c r="HH7" s="290"/>
      <c r="HI7" s="290" t="s">
        <v>59</v>
      </c>
      <c r="HJ7" s="290"/>
      <c r="HK7" s="290" t="s">
        <v>60</v>
      </c>
      <c r="HL7" s="290"/>
      <c r="HM7" s="290"/>
      <c r="HN7" s="290"/>
      <c r="HO7" s="290"/>
      <c r="HP7" s="290"/>
      <c r="HQ7" s="290"/>
      <c r="HR7" s="290" t="s">
        <v>59</v>
      </c>
      <c r="HS7" s="290"/>
      <c r="HT7" s="290" t="s">
        <v>60</v>
      </c>
      <c r="HU7" s="290"/>
      <c r="HV7" s="290" t="s">
        <v>59</v>
      </c>
      <c r="HW7" s="290"/>
      <c r="HX7" s="290" t="s">
        <v>60</v>
      </c>
      <c r="HY7" s="290"/>
      <c r="HZ7" s="290"/>
      <c r="IA7" s="290"/>
      <c r="IB7" s="290"/>
      <c r="IC7" s="290"/>
      <c r="ID7" s="290"/>
      <c r="IE7" s="290" t="s">
        <v>59</v>
      </c>
      <c r="IF7" s="290"/>
      <c r="IG7" s="290" t="s">
        <v>60</v>
      </c>
      <c r="IH7" s="290"/>
      <c r="II7" s="290"/>
      <c r="IJ7" s="304"/>
      <c r="IK7" s="290"/>
      <c r="IL7" s="290"/>
      <c r="IM7" s="290"/>
      <c r="IN7" s="290"/>
      <c r="IO7" s="290"/>
      <c r="IP7" s="290"/>
      <c r="IQ7" s="290"/>
      <c r="IR7" s="290"/>
      <c r="IS7" s="290"/>
      <c r="IT7" s="303" t="s">
        <v>60</v>
      </c>
      <c r="IU7" s="303"/>
      <c r="IV7" s="303" t="s">
        <v>60</v>
      </c>
      <c r="IW7" s="303"/>
      <c r="IX7" s="290"/>
      <c r="IY7" s="290"/>
      <c r="IZ7" s="290"/>
      <c r="JA7" s="290"/>
      <c r="JB7" s="290"/>
      <c r="JC7" s="290"/>
      <c r="JD7" s="290"/>
      <c r="JE7" s="290"/>
      <c r="JF7" s="290" t="s">
        <v>59</v>
      </c>
      <c r="JG7" s="290"/>
      <c r="JH7" s="290" t="s">
        <v>60</v>
      </c>
      <c r="JI7" s="290"/>
      <c r="JJ7" s="290"/>
      <c r="JK7" s="290"/>
      <c r="JL7" s="290"/>
      <c r="JM7" s="290"/>
      <c r="JN7" s="290"/>
      <c r="JO7" s="290" t="s">
        <v>59</v>
      </c>
      <c r="JP7" s="290"/>
      <c r="JQ7" s="290" t="s">
        <v>60</v>
      </c>
      <c r="JR7" s="290"/>
      <c r="JS7" s="290" t="s">
        <v>60</v>
      </c>
      <c r="JT7" s="290"/>
      <c r="JU7" s="290"/>
      <c r="JV7" s="290"/>
      <c r="JW7" s="290"/>
      <c r="JX7" s="290"/>
      <c r="JY7" s="290"/>
      <c r="JZ7" s="290" t="s">
        <v>59</v>
      </c>
      <c r="KA7" s="290"/>
      <c r="KB7" s="290" t="s">
        <v>60</v>
      </c>
      <c r="KC7" s="290"/>
      <c r="KD7" s="290" t="s">
        <v>59</v>
      </c>
      <c r="KE7" s="290"/>
      <c r="KF7" s="290"/>
      <c r="KG7" s="290"/>
      <c r="KH7" s="290"/>
      <c r="KI7" s="290"/>
      <c r="KJ7" s="290"/>
      <c r="KK7" s="290" t="s">
        <v>59</v>
      </c>
      <c r="KL7" s="290"/>
      <c r="KM7" s="290" t="s">
        <v>60</v>
      </c>
      <c r="KN7" s="290"/>
      <c r="KO7" s="290"/>
      <c r="KP7" s="290"/>
      <c r="KQ7" s="290"/>
      <c r="KR7" s="290" t="s">
        <v>59</v>
      </c>
      <c r="KS7" s="290"/>
      <c r="KT7" s="290"/>
      <c r="KU7" s="290"/>
      <c r="KV7" s="290"/>
      <c r="KW7" s="290" t="s">
        <v>60</v>
      </c>
      <c r="KX7" s="290"/>
      <c r="KY7" s="290"/>
      <c r="KZ7" s="304"/>
      <c r="LA7" s="290"/>
      <c r="LB7" s="290"/>
      <c r="LC7" s="290"/>
      <c r="LD7" s="290"/>
      <c r="LE7" s="290" t="s">
        <v>59</v>
      </c>
      <c r="LF7" s="290"/>
      <c r="LG7" s="290" t="s">
        <v>60</v>
      </c>
      <c r="LH7" s="290"/>
      <c r="LI7" s="290"/>
      <c r="LJ7" s="290"/>
      <c r="LK7" s="290"/>
      <c r="LL7" s="290" t="s">
        <v>60</v>
      </c>
      <c r="LM7" s="290"/>
      <c r="LN7" s="290" t="s">
        <v>60</v>
      </c>
      <c r="LO7" s="290"/>
      <c r="LP7" s="290"/>
      <c r="LQ7" s="290"/>
      <c r="LR7" s="290"/>
      <c r="LS7" s="290"/>
      <c r="LT7" s="290"/>
      <c r="LU7" s="290" t="s">
        <v>59</v>
      </c>
      <c r="LV7" s="290"/>
      <c r="LW7" s="290" t="s">
        <v>60</v>
      </c>
      <c r="LX7" s="290"/>
      <c r="LY7" s="290"/>
      <c r="LZ7" s="290"/>
      <c r="MA7" s="290"/>
      <c r="MB7" s="290"/>
      <c r="MC7" s="290"/>
      <c r="MD7" s="290" t="s">
        <v>59</v>
      </c>
      <c r="ME7" s="290"/>
      <c r="MF7" s="290" t="s">
        <v>60</v>
      </c>
      <c r="MG7" s="290"/>
      <c r="MH7" s="290" t="s">
        <v>59</v>
      </c>
      <c r="MI7" s="290"/>
      <c r="MJ7" s="290" t="s">
        <v>60</v>
      </c>
      <c r="MK7" s="290"/>
      <c r="ML7" s="290"/>
      <c r="MM7" s="290"/>
      <c r="MN7" s="290"/>
      <c r="MO7" s="290"/>
      <c r="MP7" s="290"/>
      <c r="MQ7" s="290" t="s">
        <v>59</v>
      </c>
      <c r="MR7" s="290"/>
      <c r="MS7" s="290" t="s">
        <v>60</v>
      </c>
      <c r="MT7" s="290"/>
      <c r="MU7" s="290" t="s">
        <v>59</v>
      </c>
      <c r="MV7" s="290"/>
      <c r="MW7" s="290"/>
      <c r="MX7" s="290"/>
      <c r="MY7" s="290"/>
      <c r="MZ7" s="290"/>
      <c r="NA7" s="290"/>
      <c r="NB7" s="290" t="s">
        <v>59</v>
      </c>
      <c r="NC7" s="290"/>
      <c r="ND7" s="290" t="s">
        <v>60</v>
      </c>
      <c r="NE7" s="290"/>
      <c r="NF7" s="290"/>
      <c r="NG7" s="290"/>
      <c r="NH7" s="290"/>
      <c r="NI7" s="290" t="s">
        <v>59</v>
      </c>
      <c r="NJ7" s="290"/>
      <c r="NK7" s="290"/>
      <c r="NL7" s="304"/>
      <c r="NM7" s="290"/>
      <c r="NN7" s="290"/>
      <c r="NO7" s="290"/>
      <c r="NP7" s="290"/>
      <c r="NQ7" s="290" t="s">
        <v>59</v>
      </c>
      <c r="NR7" s="290"/>
      <c r="NS7" s="290" t="s">
        <v>60</v>
      </c>
      <c r="NT7" s="290"/>
      <c r="NU7" s="290"/>
      <c r="NV7" s="290"/>
      <c r="NW7" s="290"/>
      <c r="NX7" s="290"/>
      <c r="NY7" s="290"/>
      <c r="NZ7" s="290" t="s">
        <v>59</v>
      </c>
      <c r="OA7" s="290"/>
      <c r="OB7" s="290" t="s">
        <v>60</v>
      </c>
      <c r="OC7" s="290"/>
      <c r="OD7" s="290" t="s">
        <v>60</v>
      </c>
      <c r="OE7" s="290"/>
      <c r="OF7" s="290"/>
      <c r="OG7" s="290"/>
      <c r="OH7" s="290"/>
      <c r="OI7" s="290"/>
      <c r="OJ7" s="290"/>
      <c r="OK7" s="290" t="s">
        <v>59</v>
      </c>
      <c r="OL7" s="290"/>
      <c r="OM7" s="290" t="s">
        <v>60</v>
      </c>
      <c r="ON7" s="290"/>
      <c r="OO7" s="290"/>
      <c r="OP7" s="290"/>
      <c r="OQ7" s="290"/>
      <c r="OR7" s="290"/>
      <c r="OS7" s="290"/>
      <c r="OT7" s="290" t="s">
        <v>59</v>
      </c>
      <c r="OU7" s="290"/>
      <c r="OV7" s="290" t="s">
        <v>60</v>
      </c>
      <c r="OW7" s="290"/>
      <c r="OX7" s="290"/>
      <c r="OY7" s="290"/>
      <c r="OZ7" s="290"/>
      <c r="PA7" s="290"/>
      <c r="PB7" s="290"/>
      <c r="PC7" s="290" t="s">
        <v>59</v>
      </c>
      <c r="PD7" s="290"/>
      <c r="PE7" s="290" t="s">
        <v>60</v>
      </c>
      <c r="PF7" s="290"/>
      <c r="PG7" s="290" t="s">
        <v>59</v>
      </c>
      <c r="PH7" s="290"/>
      <c r="PI7" s="290" t="s">
        <v>60</v>
      </c>
      <c r="PJ7" s="290"/>
      <c r="PK7" s="290"/>
      <c r="PL7" s="290"/>
      <c r="PM7" s="290"/>
      <c r="PN7" s="290"/>
      <c r="PO7" s="290"/>
      <c r="PP7" s="290" t="s">
        <v>59</v>
      </c>
      <c r="PQ7" s="290"/>
      <c r="PR7" s="290" t="s">
        <v>60</v>
      </c>
      <c r="PS7" s="290"/>
      <c r="PT7" s="290" t="s">
        <v>59</v>
      </c>
      <c r="PU7" s="290"/>
      <c r="PV7" s="290" t="s">
        <v>60</v>
      </c>
      <c r="PW7" s="290"/>
      <c r="PX7" s="290"/>
      <c r="PY7" s="290"/>
      <c r="PZ7" s="290"/>
      <c r="QA7" s="290"/>
      <c r="QB7" s="290"/>
      <c r="QC7" s="290" t="s">
        <v>59</v>
      </c>
      <c r="QD7" s="290"/>
      <c r="QE7" s="290" t="s">
        <v>60</v>
      </c>
      <c r="QF7" s="290"/>
      <c r="QG7" s="290"/>
      <c r="QH7" s="304"/>
      <c r="QI7" s="321"/>
      <c r="QJ7" s="323"/>
      <c r="QK7" s="290" t="s">
        <v>437</v>
      </c>
      <c r="QL7" s="290"/>
      <c r="QM7" s="290" t="s">
        <v>438</v>
      </c>
      <c r="QN7" s="290"/>
      <c r="QO7" s="323"/>
      <c r="QP7" s="290" t="s">
        <v>437</v>
      </c>
      <c r="QQ7" s="290"/>
      <c r="QR7" s="290" t="s">
        <v>438</v>
      </c>
      <c r="QS7" s="290"/>
      <c r="QT7" s="323"/>
      <c r="QU7" s="324"/>
      <c r="QV7" s="327"/>
      <c r="QW7" s="324"/>
    </row>
    <row r="8" spans="1:465" ht="33.75">
      <c r="A8" s="226">
        <v>1</v>
      </c>
      <c r="B8" s="226"/>
      <c r="C8" s="226"/>
      <c r="D8" s="102"/>
      <c r="E8" s="103" t="s">
        <v>355</v>
      </c>
      <c r="F8" s="103" t="s">
        <v>65</v>
      </c>
      <c r="G8" s="103">
        <v>4</v>
      </c>
      <c r="H8" s="103" t="s">
        <v>66</v>
      </c>
      <c r="I8" s="103">
        <v>6</v>
      </c>
      <c r="J8" s="103" t="s">
        <v>67</v>
      </c>
      <c r="K8" s="103">
        <v>8</v>
      </c>
      <c r="L8" s="103" t="s">
        <v>68</v>
      </c>
      <c r="M8" s="103">
        <v>10</v>
      </c>
      <c r="N8" s="103" t="s">
        <v>356</v>
      </c>
      <c r="O8" s="103">
        <v>4</v>
      </c>
      <c r="P8" s="103" t="s">
        <v>66</v>
      </c>
      <c r="Q8" s="103">
        <v>6</v>
      </c>
      <c r="R8" s="103" t="s">
        <v>67</v>
      </c>
      <c r="S8" s="103">
        <v>8</v>
      </c>
      <c r="T8" s="103">
        <v>17</v>
      </c>
      <c r="U8" s="103" t="s">
        <v>263</v>
      </c>
      <c r="V8" s="103">
        <v>19</v>
      </c>
      <c r="W8" s="103" t="s">
        <v>264</v>
      </c>
      <c r="X8" s="103">
        <v>21</v>
      </c>
      <c r="Y8" s="103" t="s">
        <v>439</v>
      </c>
      <c r="Z8" s="103">
        <v>23</v>
      </c>
      <c r="AA8" s="103" t="s">
        <v>440</v>
      </c>
      <c r="AB8" s="103">
        <v>25</v>
      </c>
      <c r="AC8" s="103" t="s">
        <v>441</v>
      </c>
      <c r="AD8" s="103">
        <v>27</v>
      </c>
      <c r="AE8" s="103" t="s">
        <v>442</v>
      </c>
      <c r="AF8" s="103">
        <v>29</v>
      </c>
      <c r="AG8" s="103" t="s">
        <v>267</v>
      </c>
      <c r="AH8" s="103">
        <v>31</v>
      </c>
      <c r="AI8" s="103" t="s">
        <v>268</v>
      </c>
      <c r="AJ8" s="103">
        <v>33</v>
      </c>
      <c r="AK8" s="103" t="s">
        <v>269</v>
      </c>
      <c r="AL8" s="103">
        <v>35</v>
      </c>
      <c r="AM8" s="103" t="s">
        <v>270</v>
      </c>
      <c r="AN8" s="103">
        <v>37</v>
      </c>
      <c r="AO8" s="103" t="s">
        <v>271</v>
      </c>
      <c r="AP8" s="103">
        <v>39</v>
      </c>
      <c r="AQ8" s="103">
        <v>40</v>
      </c>
      <c r="AR8" s="103" t="s">
        <v>443</v>
      </c>
      <c r="AS8" s="103">
        <v>42</v>
      </c>
      <c r="AT8" s="103" t="s">
        <v>85</v>
      </c>
      <c r="AU8" s="103">
        <v>44</v>
      </c>
      <c r="AV8" s="103" t="s">
        <v>86</v>
      </c>
      <c r="AW8" s="103">
        <v>46</v>
      </c>
      <c r="AX8" s="103" t="s">
        <v>87</v>
      </c>
      <c r="AY8" s="103">
        <v>48</v>
      </c>
      <c r="AZ8" s="103" t="s">
        <v>88</v>
      </c>
      <c r="BA8" s="103">
        <v>50</v>
      </c>
      <c r="BB8" s="103" t="s">
        <v>273</v>
      </c>
      <c r="BC8" s="103">
        <v>52</v>
      </c>
      <c r="BD8" s="103" t="s">
        <v>274</v>
      </c>
      <c r="BE8" s="103">
        <v>54</v>
      </c>
      <c r="BF8" s="103" t="s">
        <v>444</v>
      </c>
      <c r="BG8" s="103">
        <v>56</v>
      </c>
      <c r="BH8" s="103" t="s">
        <v>445</v>
      </c>
      <c r="BI8" s="103">
        <v>58</v>
      </c>
      <c r="BJ8" s="103" t="s">
        <v>446</v>
      </c>
      <c r="BK8" s="103">
        <v>60</v>
      </c>
      <c r="BL8" s="103">
        <v>61</v>
      </c>
      <c r="BM8" s="103" t="s">
        <v>94</v>
      </c>
      <c r="BN8" s="103">
        <v>63</v>
      </c>
      <c r="BO8" s="103" t="s">
        <v>95</v>
      </c>
      <c r="BP8" s="103">
        <v>65</v>
      </c>
      <c r="BQ8" s="103" t="s">
        <v>96</v>
      </c>
      <c r="BR8" s="103">
        <v>67</v>
      </c>
      <c r="BS8" s="103" t="s">
        <v>97</v>
      </c>
      <c r="BT8" s="103">
        <v>69</v>
      </c>
      <c r="BU8" s="103" t="s">
        <v>98</v>
      </c>
      <c r="BV8" s="103">
        <v>71</v>
      </c>
      <c r="BW8" s="103" t="s">
        <v>99</v>
      </c>
      <c r="BX8" s="103">
        <v>73</v>
      </c>
      <c r="BY8" s="103" t="s">
        <v>100</v>
      </c>
      <c r="BZ8" s="103">
        <v>75</v>
      </c>
      <c r="CA8" s="103" t="s">
        <v>101</v>
      </c>
      <c r="CB8" s="103">
        <v>77</v>
      </c>
      <c r="CC8" s="103" t="s">
        <v>102</v>
      </c>
      <c r="CD8" s="103">
        <v>79</v>
      </c>
      <c r="CE8" s="103" t="s">
        <v>103</v>
      </c>
      <c r="CF8" s="103">
        <v>81</v>
      </c>
      <c r="CG8" s="103">
        <v>82</v>
      </c>
      <c r="CH8" s="103" t="s">
        <v>447</v>
      </c>
      <c r="CI8" s="103">
        <v>84</v>
      </c>
      <c r="CJ8" s="103" t="s">
        <v>448</v>
      </c>
      <c r="CK8" s="103">
        <v>86</v>
      </c>
      <c r="CL8" s="103" t="s">
        <v>449</v>
      </c>
      <c r="CM8" s="103">
        <v>88</v>
      </c>
      <c r="CN8" s="103" t="s">
        <v>450</v>
      </c>
      <c r="CO8" s="103">
        <v>90</v>
      </c>
      <c r="CP8" s="103" t="s">
        <v>451</v>
      </c>
      <c r="CQ8" s="103">
        <v>92</v>
      </c>
      <c r="CR8" s="103" t="s">
        <v>452</v>
      </c>
      <c r="CS8" s="103">
        <v>94</v>
      </c>
      <c r="CT8" s="103" t="s">
        <v>453</v>
      </c>
      <c r="CU8" s="103">
        <v>96</v>
      </c>
      <c r="CV8" s="103" t="s">
        <v>454</v>
      </c>
      <c r="CW8" s="103">
        <v>98</v>
      </c>
      <c r="CX8" s="103" t="s">
        <v>455</v>
      </c>
      <c r="CY8" s="103">
        <v>100</v>
      </c>
      <c r="CZ8" s="103" t="s">
        <v>456</v>
      </c>
      <c r="DA8" s="103">
        <v>102</v>
      </c>
      <c r="DB8" s="103" t="s">
        <v>457</v>
      </c>
      <c r="DC8" s="103">
        <v>104</v>
      </c>
      <c r="DD8" s="103" t="s">
        <v>115</v>
      </c>
      <c r="DE8" s="103">
        <v>106</v>
      </c>
      <c r="DF8" s="103" t="s">
        <v>116</v>
      </c>
      <c r="DG8" s="103">
        <v>108</v>
      </c>
      <c r="DH8" s="103" t="s">
        <v>117</v>
      </c>
      <c r="DI8" s="104">
        <v>108.1</v>
      </c>
      <c r="DJ8" s="103" t="s">
        <v>458</v>
      </c>
      <c r="DK8" s="103">
        <v>110</v>
      </c>
      <c r="DL8" s="103">
        <v>111</v>
      </c>
      <c r="DM8" s="103" t="s">
        <v>459</v>
      </c>
      <c r="DN8" s="103">
        <v>113</v>
      </c>
      <c r="DO8" s="103" t="s">
        <v>460</v>
      </c>
      <c r="DP8" s="103">
        <v>115</v>
      </c>
      <c r="DQ8" s="103" t="s">
        <v>461</v>
      </c>
      <c r="DR8" s="103">
        <v>117</v>
      </c>
      <c r="DS8" s="103" t="s">
        <v>462</v>
      </c>
      <c r="DT8" s="103">
        <v>119</v>
      </c>
      <c r="DU8" s="103" t="s">
        <v>463</v>
      </c>
      <c r="DV8" s="103">
        <v>121</v>
      </c>
      <c r="DW8" s="103" t="s">
        <v>464</v>
      </c>
      <c r="DX8" s="103">
        <v>123</v>
      </c>
      <c r="DY8" s="103" t="s">
        <v>465</v>
      </c>
      <c r="DZ8" s="103">
        <v>125</v>
      </c>
      <c r="EA8" s="103" t="s">
        <v>466</v>
      </c>
      <c r="EB8" s="104">
        <v>125.1</v>
      </c>
      <c r="EC8" s="104" t="s">
        <v>467</v>
      </c>
      <c r="ED8" s="104" t="s">
        <v>468</v>
      </c>
      <c r="EE8" s="104" t="s">
        <v>469</v>
      </c>
      <c r="EF8" s="104" t="s">
        <v>470</v>
      </c>
      <c r="EG8" s="104" t="s">
        <v>471</v>
      </c>
      <c r="EH8" s="104" t="s">
        <v>472</v>
      </c>
      <c r="EI8" s="104" t="s">
        <v>473</v>
      </c>
      <c r="EJ8" s="103">
        <v>127</v>
      </c>
      <c r="EK8" s="103" t="s">
        <v>474</v>
      </c>
      <c r="EL8" s="103">
        <v>129</v>
      </c>
      <c r="EM8" s="103" t="s">
        <v>475</v>
      </c>
      <c r="EN8" s="103">
        <v>131</v>
      </c>
      <c r="EO8" s="105">
        <v>111</v>
      </c>
      <c r="EP8" s="105" t="s">
        <v>459</v>
      </c>
      <c r="EQ8" s="105">
        <v>113</v>
      </c>
      <c r="ER8" s="105" t="s">
        <v>460</v>
      </c>
      <c r="ES8" s="105">
        <v>115</v>
      </c>
      <c r="ET8" s="105" t="s">
        <v>461</v>
      </c>
      <c r="EU8" s="105">
        <v>117</v>
      </c>
      <c r="EV8" s="105" t="s">
        <v>462</v>
      </c>
      <c r="EW8" s="105">
        <v>119</v>
      </c>
      <c r="EX8" s="105" t="s">
        <v>463</v>
      </c>
      <c r="EY8" s="105">
        <v>121</v>
      </c>
      <c r="EZ8" s="105" t="s">
        <v>464</v>
      </c>
      <c r="FA8" s="105">
        <v>123</v>
      </c>
      <c r="FB8" s="105" t="s">
        <v>465</v>
      </c>
      <c r="FC8" s="105">
        <v>125</v>
      </c>
      <c r="FD8" s="105" t="s">
        <v>466</v>
      </c>
      <c r="FE8" s="105">
        <v>131</v>
      </c>
      <c r="FF8" s="105" t="s">
        <v>476</v>
      </c>
      <c r="FG8" s="105">
        <v>133</v>
      </c>
      <c r="FH8" s="105" t="s">
        <v>477</v>
      </c>
      <c r="FI8" s="106" t="s">
        <v>989</v>
      </c>
      <c r="FJ8" s="106" t="s">
        <v>990</v>
      </c>
      <c r="FK8" s="106" t="s">
        <v>991</v>
      </c>
      <c r="FL8" s="106" t="s">
        <v>992</v>
      </c>
      <c r="FM8" s="106" t="s">
        <v>993</v>
      </c>
      <c r="FN8" s="105" t="s">
        <v>994</v>
      </c>
      <c r="FO8" s="105" t="s">
        <v>995</v>
      </c>
      <c r="FP8" s="106" t="s">
        <v>996</v>
      </c>
      <c r="FQ8" s="106" t="s">
        <v>997</v>
      </c>
      <c r="FR8" s="106" t="s">
        <v>998</v>
      </c>
      <c r="FS8" s="105">
        <v>135</v>
      </c>
      <c r="FT8" s="105">
        <v>157</v>
      </c>
      <c r="FU8" s="105" t="s">
        <v>148</v>
      </c>
      <c r="FV8" s="105">
        <v>159</v>
      </c>
      <c r="FW8" s="105" t="s">
        <v>149</v>
      </c>
      <c r="FX8" s="105">
        <v>161</v>
      </c>
      <c r="FY8" s="105" t="s">
        <v>150</v>
      </c>
      <c r="FZ8" s="105">
        <v>163</v>
      </c>
      <c r="GA8" s="105" t="s">
        <v>151</v>
      </c>
      <c r="GB8" s="105">
        <v>165</v>
      </c>
      <c r="GC8" s="105">
        <v>166</v>
      </c>
      <c r="GD8" s="105">
        <v>167</v>
      </c>
      <c r="GE8" s="105" t="s">
        <v>478</v>
      </c>
      <c r="GF8" s="105">
        <v>169</v>
      </c>
      <c r="GG8" s="105" t="s">
        <v>154</v>
      </c>
      <c r="GH8" s="105">
        <v>171</v>
      </c>
      <c r="GI8" s="105" t="s">
        <v>155</v>
      </c>
      <c r="GJ8" s="105">
        <v>173</v>
      </c>
      <c r="GK8" s="105" t="s">
        <v>156</v>
      </c>
      <c r="GL8" s="106" t="s">
        <v>479</v>
      </c>
      <c r="GM8" s="105" t="s">
        <v>480</v>
      </c>
      <c r="GN8" s="105">
        <v>175</v>
      </c>
      <c r="GO8" s="105" t="s">
        <v>481</v>
      </c>
      <c r="GP8" s="105" t="s">
        <v>482</v>
      </c>
      <c r="GQ8" s="105" t="s">
        <v>483</v>
      </c>
      <c r="GR8" s="105">
        <v>176</v>
      </c>
      <c r="GS8" s="105" t="s">
        <v>157</v>
      </c>
      <c r="GT8" s="105">
        <v>178</v>
      </c>
      <c r="GU8" s="105" t="s">
        <v>158</v>
      </c>
      <c r="GV8" s="105">
        <v>180</v>
      </c>
      <c r="GW8" s="105" t="s">
        <v>159</v>
      </c>
      <c r="GX8" s="105">
        <v>182</v>
      </c>
      <c r="GY8" s="105" t="s">
        <v>160</v>
      </c>
      <c r="GZ8" s="105">
        <v>184</v>
      </c>
      <c r="HA8" s="105">
        <v>185</v>
      </c>
      <c r="HB8" s="105" t="s">
        <v>484</v>
      </c>
      <c r="HC8" s="105">
        <v>187</v>
      </c>
      <c r="HD8" s="105" t="s">
        <v>485</v>
      </c>
      <c r="HE8" s="105">
        <v>189</v>
      </c>
      <c r="HF8" s="105" t="s">
        <v>163</v>
      </c>
      <c r="HG8" s="105">
        <v>191</v>
      </c>
      <c r="HH8" s="105" t="s">
        <v>164</v>
      </c>
      <c r="HI8" s="106" t="s">
        <v>486</v>
      </c>
      <c r="HJ8" s="105" t="s">
        <v>487</v>
      </c>
      <c r="HK8" s="106" t="s">
        <v>488</v>
      </c>
      <c r="HL8" s="105" t="s">
        <v>489</v>
      </c>
      <c r="HM8" s="105">
        <v>193</v>
      </c>
      <c r="HN8" s="105">
        <v>194</v>
      </c>
      <c r="HO8" s="105" t="s">
        <v>490</v>
      </c>
      <c r="HP8" s="105">
        <v>196</v>
      </c>
      <c r="HQ8" s="105" t="s">
        <v>491</v>
      </c>
      <c r="HR8" s="105">
        <v>198</v>
      </c>
      <c r="HS8" s="105" t="s">
        <v>492</v>
      </c>
      <c r="HT8" s="105">
        <v>200</v>
      </c>
      <c r="HU8" s="105" t="s">
        <v>493</v>
      </c>
      <c r="HV8" s="106" t="s">
        <v>494</v>
      </c>
      <c r="HW8" s="105" t="s">
        <v>495</v>
      </c>
      <c r="HX8" s="106" t="s">
        <v>496</v>
      </c>
      <c r="HY8" s="105" t="s">
        <v>497</v>
      </c>
      <c r="HZ8" s="105">
        <v>202</v>
      </c>
      <c r="IA8" s="105">
        <v>203</v>
      </c>
      <c r="IB8" s="105" t="s">
        <v>170</v>
      </c>
      <c r="IC8" s="105">
        <v>205</v>
      </c>
      <c r="ID8" s="105" t="s">
        <v>171</v>
      </c>
      <c r="IE8" s="105">
        <v>207</v>
      </c>
      <c r="IF8" s="105" t="s">
        <v>172</v>
      </c>
      <c r="IG8" s="105">
        <v>209</v>
      </c>
      <c r="IH8" s="105" t="s">
        <v>173</v>
      </c>
      <c r="II8" s="105">
        <v>211</v>
      </c>
      <c r="IJ8" s="105">
        <v>212</v>
      </c>
      <c r="IK8" s="105">
        <v>213</v>
      </c>
      <c r="IL8" s="105" t="s">
        <v>174</v>
      </c>
      <c r="IM8" s="105">
        <v>215</v>
      </c>
      <c r="IN8" s="105" t="s">
        <v>175</v>
      </c>
      <c r="IO8" s="105">
        <v>217</v>
      </c>
      <c r="IP8" s="105">
        <v>218</v>
      </c>
      <c r="IQ8" s="105" t="s">
        <v>498</v>
      </c>
      <c r="IR8" s="105">
        <v>220</v>
      </c>
      <c r="IS8" s="105" t="s">
        <v>499</v>
      </c>
      <c r="IT8" s="105">
        <v>222</v>
      </c>
      <c r="IU8" s="105" t="s">
        <v>500</v>
      </c>
      <c r="IV8" s="106" t="s">
        <v>501</v>
      </c>
      <c r="IW8" s="105" t="s">
        <v>502</v>
      </c>
      <c r="IX8" s="105">
        <v>224</v>
      </c>
      <c r="IY8" s="105">
        <v>225</v>
      </c>
      <c r="IZ8" s="105" t="s">
        <v>503</v>
      </c>
      <c r="JA8" s="105">
        <v>227</v>
      </c>
      <c r="JB8" s="105">
        <v>228</v>
      </c>
      <c r="JC8" s="105">
        <f t="shared" ref="JC8:KH8" si="0">JB8 + 1</f>
        <v>229</v>
      </c>
      <c r="JD8" s="105">
        <f t="shared" si="0"/>
        <v>230</v>
      </c>
      <c r="JE8" s="105">
        <f t="shared" si="0"/>
        <v>231</v>
      </c>
      <c r="JF8" s="105">
        <f t="shared" si="0"/>
        <v>232</v>
      </c>
      <c r="JG8" s="105">
        <f t="shared" si="0"/>
        <v>233</v>
      </c>
      <c r="JH8" s="105">
        <f t="shared" si="0"/>
        <v>234</v>
      </c>
      <c r="JI8" s="105">
        <f t="shared" si="0"/>
        <v>235</v>
      </c>
      <c r="JJ8" s="105">
        <f t="shared" si="0"/>
        <v>236</v>
      </c>
      <c r="JK8" s="105">
        <f t="shared" si="0"/>
        <v>237</v>
      </c>
      <c r="JL8" s="105">
        <f t="shared" si="0"/>
        <v>238</v>
      </c>
      <c r="JM8" s="105">
        <f t="shared" si="0"/>
        <v>239</v>
      </c>
      <c r="JN8" s="105">
        <f t="shared" si="0"/>
        <v>240</v>
      </c>
      <c r="JO8" s="105">
        <f t="shared" si="0"/>
        <v>241</v>
      </c>
      <c r="JP8" s="105">
        <f t="shared" si="0"/>
        <v>242</v>
      </c>
      <c r="JQ8" s="105">
        <f t="shared" si="0"/>
        <v>243</v>
      </c>
      <c r="JR8" s="105">
        <f t="shared" si="0"/>
        <v>244</v>
      </c>
      <c r="JS8" s="105">
        <f t="shared" si="0"/>
        <v>245</v>
      </c>
      <c r="JT8" s="105">
        <f t="shared" si="0"/>
        <v>246</v>
      </c>
      <c r="JU8" s="105">
        <f t="shared" si="0"/>
        <v>247</v>
      </c>
      <c r="JV8" s="105">
        <f t="shared" si="0"/>
        <v>248</v>
      </c>
      <c r="JW8" s="105">
        <f t="shared" si="0"/>
        <v>249</v>
      </c>
      <c r="JX8" s="105">
        <f t="shared" si="0"/>
        <v>250</v>
      </c>
      <c r="JY8" s="105">
        <f t="shared" si="0"/>
        <v>251</v>
      </c>
      <c r="JZ8" s="105">
        <f t="shared" si="0"/>
        <v>252</v>
      </c>
      <c r="KA8" s="105">
        <f t="shared" si="0"/>
        <v>253</v>
      </c>
      <c r="KB8" s="105">
        <f t="shared" si="0"/>
        <v>254</v>
      </c>
      <c r="KC8" s="105">
        <f t="shared" si="0"/>
        <v>255</v>
      </c>
      <c r="KD8" s="105">
        <f t="shared" si="0"/>
        <v>256</v>
      </c>
      <c r="KE8" s="105">
        <f t="shared" si="0"/>
        <v>257</v>
      </c>
      <c r="KF8" s="105">
        <f t="shared" si="0"/>
        <v>258</v>
      </c>
      <c r="KG8" s="105">
        <f t="shared" si="0"/>
        <v>259</v>
      </c>
      <c r="KH8" s="105">
        <f t="shared" si="0"/>
        <v>260</v>
      </c>
      <c r="KI8" s="105">
        <f t="shared" ref="KI8:LS8" si="1">KH8 + 1</f>
        <v>261</v>
      </c>
      <c r="KJ8" s="105">
        <f t="shared" si="1"/>
        <v>262</v>
      </c>
      <c r="KK8" s="105">
        <f t="shared" si="1"/>
        <v>263</v>
      </c>
      <c r="KL8" s="105">
        <f t="shared" si="1"/>
        <v>264</v>
      </c>
      <c r="KM8" s="105">
        <f t="shared" si="1"/>
        <v>265</v>
      </c>
      <c r="KN8" s="105">
        <f t="shared" si="1"/>
        <v>266</v>
      </c>
      <c r="KO8" s="105">
        <f t="shared" si="1"/>
        <v>267</v>
      </c>
      <c r="KP8" s="105">
        <f t="shared" si="1"/>
        <v>268</v>
      </c>
      <c r="KQ8" s="105">
        <f t="shared" si="1"/>
        <v>269</v>
      </c>
      <c r="KR8" s="105">
        <f t="shared" si="1"/>
        <v>270</v>
      </c>
      <c r="KS8" s="105">
        <f t="shared" si="1"/>
        <v>271</v>
      </c>
      <c r="KT8" s="105">
        <f t="shared" si="1"/>
        <v>272</v>
      </c>
      <c r="KU8" s="105">
        <f t="shared" ref="KU8" si="2">KT8 + 1</f>
        <v>273</v>
      </c>
      <c r="KV8" s="105">
        <f t="shared" ref="KV8" si="3">KU8 + 1</f>
        <v>274</v>
      </c>
      <c r="KW8" s="105">
        <f t="shared" ref="KW8" si="4">KV8 + 1</f>
        <v>275</v>
      </c>
      <c r="KX8" s="105">
        <f t="shared" ref="KX8" si="5">KW8 + 1</f>
        <v>276</v>
      </c>
      <c r="KY8" s="105">
        <f t="shared" ref="KY8" si="6">KX8 + 1</f>
        <v>277</v>
      </c>
      <c r="KZ8" s="105">
        <f>KT8 + 1</f>
        <v>273</v>
      </c>
      <c r="LA8" s="105">
        <f t="shared" si="1"/>
        <v>274</v>
      </c>
      <c r="LB8" s="105">
        <f t="shared" si="1"/>
        <v>275</v>
      </c>
      <c r="LC8" s="105">
        <f t="shared" si="1"/>
        <v>276</v>
      </c>
      <c r="LD8" s="105">
        <f t="shared" si="1"/>
        <v>277</v>
      </c>
      <c r="LE8" s="105">
        <f t="shared" si="1"/>
        <v>278</v>
      </c>
      <c r="LF8" s="105">
        <f t="shared" si="1"/>
        <v>279</v>
      </c>
      <c r="LG8" s="105">
        <f t="shared" si="1"/>
        <v>280</v>
      </c>
      <c r="LH8" s="105">
        <f t="shared" si="1"/>
        <v>281</v>
      </c>
      <c r="LI8" s="105">
        <f t="shared" si="1"/>
        <v>282</v>
      </c>
      <c r="LJ8" s="105">
        <f t="shared" si="1"/>
        <v>283</v>
      </c>
      <c r="LK8" s="105">
        <f t="shared" si="1"/>
        <v>284</v>
      </c>
      <c r="LL8" s="105">
        <f t="shared" si="1"/>
        <v>285</v>
      </c>
      <c r="LM8" s="105">
        <f t="shared" si="1"/>
        <v>286</v>
      </c>
      <c r="LN8" s="105">
        <f t="shared" si="1"/>
        <v>287</v>
      </c>
      <c r="LO8" s="105">
        <f t="shared" si="1"/>
        <v>288</v>
      </c>
      <c r="LP8" s="105">
        <f t="shared" si="1"/>
        <v>289</v>
      </c>
      <c r="LQ8" s="105">
        <f t="shared" si="1"/>
        <v>290</v>
      </c>
      <c r="LR8" s="105">
        <f t="shared" si="1"/>
        <v>291</v>
      </c>
      <c r="LS8" s="105">
        <f t="shared" si="1"/>
        <v>292</v>
      </c>
      <c r="LT8" s="105">
        <f t="shared" ref="LT8:MY8" si="7">LS8 + 1</f>
        <v>293</v>
      </c>
      <c r="LU8" s="105">
        <f t="shared" si="7"/>
        <v>294</v>
      </c>
      <c r="LV8" s="105">
        <f t="shared" si="7"/>
        <v>295</v>
      </c>
      <c r="LW8" s="105">
        <f t="shared" si="7"/>
        <v>296</v>
      </c>
      <c r="LX8" s="105">
        <f t="shared" si="7"/>
        <v>297</v>
      </c>
      <c r="LY8" s="105">
        <f t="shared" si="7"/>
        <v>298</v>
      </c>
      <c r="LZ8" s="105">
        <f t="shared" si="7"/>
        <v>299</v>
      </c>
      <c r="MA8" s="105">
        <f t="shared" si="7"/>
        <v>300</v>
      </c>
      <c r="MB8" s="105">
        <f t="shared" si="7"/>
        <v>301</v>
      </c>
      <c r="MC8" s="105">
        <f t="shared" si="7"/>
        <v>302</v>
      </c>
      <c r="MD8" s="105">
        <f t="shared" si="7"/>
        <v>303</v>
      </c>
      <c r="ME8" s="105">
        <f t="shared" si="7"/>
        <v>304</v>
      </c>
      <c r="MF8" s="105">
        <f t="shared" si="7"/>
        <v>305</v>
      </c>
      <c r="MG8" s="105">
        <f t="shared" si="7"/>
        <v>306</v>
      </c>
      <c r="MH8" s="105">
        <f t="shared" si="7"/>
        <v>307</v>
      </c>
      <c r="MI8" s="105">
        <f t="shared" si="7"/>
        <v>308</v>
      </c>
      <c r="MJ8" s="105">
        <f t="shared" si="7"/>
        <v>309</v>
      </c>
      <c r="MK8" s="105">
        <f t="shared" si="7"/>
        <v>310</v>
      </c>
      <c r="ML8" s="105">
        <f t="shared" si="7"/>
        <v>311</v>
      </c>
      <c r="MM8" s="105">
        <f t="shared" si="7"/>
        <v>312</v>
      </c>
      <c r="MN8" s="105">
        <f t="shared" si="7"/>
        <v>313</v>
      </c>
      <c r="MO8" s="105">
        <f t="shared" si="7"/>
        <v>314</v>
      </c>
      <c r="MP8" s="105">
        <f t="shared" si="7"/>
        <v>315</v>
      </c>
      <c r="MQ8" s="105">
        <f t="shared" si="7"/>
        <v>316</v>
      </c>
      <c r="MR8" s="105">
        <f t="shared" si="7"/>
        <v>317</v>
      </c>
      <c r="MS8" s="105">
        <f t="shared" si="7"/>
        <v>318</v>
      </c>
      <c r="MT8" s="105">
        <f t="shared" si="7"/>
        <v>319</v>
      </c>
      <c r="MU8" s="105">
        <f t="shared" si="7"/>
        <v>320</v>
      </c>
      <c r="MV8" s="105">
        <f t="shared" si="7"/>
        <v>321</v>
      </c>
      <c r="MW8" s="105">
        <f t="shared" si="7"/>
        <v>322</v>
      </c>
      <c r="MX8" s="105">
        <f t="shared" si="7"/>
        <v>323</v>
      </c>
      <c r="MY8" s="105">
        <f t="shared" si="7"/>
        <v>324</v>
      </c>
      <c r="MZ8" s="105">
        <f t="shared" ref="MZ8:OE8" si="8">MY8 + 1</f>
        <v>325</v>
      </c>
      <c r="NA8" s="105">
        <f t="shared" si="8"/>
        <v>326</v>
      </c>
      <c r="NB8" s="105">
        <f t="shared" si="8"/>
        <v>327</v>
      </c>
      <c r="NC8" s="105">
        <f t="shared" si="8"/>
        <v>328</v>
      </c>
      <c r="ND8" s="105">
        <f t="shared" si="8"/>
        <v>329</v>
      </c>
      <c r="NE8" s="105">
        <f t="shared" si="8"/>
        <v>330</v>
      </c>
      <c r="NF8" s="105">
        <f t="shared" si="8"/>
        <v>331</v>
      </c>
      <c r="NG8" s="105">
        <f t="shared" si="8"/>
        <v>332</v>
      </c>
      <c r="NH8" s="105">
        <f t="shared" si="8"/>
        <v>333</v>
      </c>
      <c r="NI8" s="105">
        <f t="shared" si="8"/>
        <v>334</v>
      </c>
      <c r="NJ8" s="105">
        <f t="shared" si="8"/>
        <v>335</v>
      </c>
      <c r="NK8" s="105">
        <f t="shared" si="8"/>
        <v>336</v>
      </c>
      <c r="NL8" s="105">
        <f t="shared" si="8"/>
        <v>337</v>
      </c>
      <c r="NM8" s="105">
        <f t="shared" si="8"/>
        <v>338</v>
      </c>
      <c r="NN8" s="105">
        <f t="shared" si="8"/>
        <v>339</v>
      </c>
      <c r="NO8" s="105">
        <f t="shared" si="8"/>
        <v>340</v>
      </c>
      <c r="NP8" s="105">
        <f t="shared" si="8"/>
        <v>341</v>
      </c>
      <c r="NQ8" s="105">
        <f t="shared" si="8"/>
        <v>342</v>
      </c>
      <c r="NR8" s="105">
        <f t="shared" si="8"/>
        <v>343</v>
      </c>
      <c r="NS8" s="105">
        <f t="shared" si="8"/>
        <v>344</v>
      </c>
      <c r="NT8" s="105">
        <f t="shared" si="8"/>
        <v>345</v>
      </c>
      <c r="NU8" s="105">
        <f t="shared" si="8"/>
        <v>346</v>
      </c>
      <c r="NV8" s="105">
        <f t="shared" si="8"/>
        <v>347</v>
      </c>
      <c r="NW8" s="105">
        <f t="shared" si="8"/>
        <v>348</v>
      </c>
      <c r="NX8" s="105">
        <f t="shared" si="8"/>
        <v>349</v>
      </c>
      <c r="NY8" s="105">
        <f t="shared" si="8"/>
        <v>350</v>
      </c>
      <c r="NZ8" s="105">
        <f t="shared" si="8"/>
        <v>351</v>
      </c>
      <c r="OA8" s="105">
        <f t="shared" si="8"/>
        <v>352</v>
      </c>
      <c r="OB8" s="105">
        <f t="shared" si="8"/>
        <v>353</v>
      </c>
      <c r="OC8" s="105">
        <f t="shared" si="8"/>
        <v>354</v>
      </c>
      <c r="OD8" s="105">
        <f t="shared" si="8"/>
        <v>355</v>
      </c>
      <c r="OE8" s="105">
        <f t="shared" si="8"/>
        <v>356</v>
      </c>
      <c r="OF8" s="105">
        <f t="shared" ref="OF8:PK8" si="9">OE8 + 1</f>
        <v>357</v>
      </c>
      <c r="OG8" s="105">
        <f t="shared" si="9"/>
        <v>358</v>
      </c>
      <c r="OH8" s="105">
        <f t="shared" si="9"/>
        <v>359</v>
      </c>
      <c r="OI8" s="105">
        <f t="shared" si="9"/>
        <v>360</v>
      </c>
      <c r="OJ8" s="105">
        <f t="shared" si="9"/>
        <v>361</v>
      </c>
      <c r="OK8" s="105">
        <f t="shared" si="9"/>
        <v>362</v>
      </c>
      <c r="OL8" s="105">
        <f t="shared" si="9"/>
        <v>363</v>
      </c>
      <c r="OM8" s="105">
        <f t="shared" si="9"/>
        <v>364</v>
      </c>
      <c r="ON8" s="105">
        <f t="shared" si="9"/>
        <v>365</v>
      </c>
      <c r="OO8" s="105">
        <f t="shared" si="9"/>
        <v>366</v>
      </c>
      <c r="OP8" s="105">
        <f t="shared" si="9"/>
        <v>367</v>
      </c>
      <c r="OQ8" s="105">
        <f t="shared" si="9"/>
        <v>368</v>
      </c>
      <c r="OR8" s="105">
        <f t="shared" si="9"/>
        <v>369</v>
      </c>
      <c r="OS8" s="105">
        <f t="shared" si="9"/>
        <v>370</v>
      </c>
      <c r="OT8" s="105">
        <f t="shared" si="9"/>
        <v>371</v>
      </c>
      <c r="OU8" s="105">
        <f t="shared" si="9"/>
        <v>372</v>
      </c>
      <c r="OV8" s="105">
        <f t="shared" si="9"/>
        <v>373</v>
      </c>
      <c r="OW8" s="105">
        <f t="shared" si="9"/>
        <v>374</v>
      </c>
      <c r="OX8" s="105">
        <f t="shared" si="9"/>
        <v>375</v>
      </c>
      <c r="OY8" s="105">
        <f t="shared" si="9"/>
        <v>376</v>
      </c>
      <c r="OZ8" s="105">
        <f t="shared" si="9"/>
        <v>377</v>
      </c>
      <c r="PA8" s="105">
        <f t="shared" si="9"/>
        <v>378</v>
      </c>
      <c r="PB8" s="105">
        <f t="shared" si="9"/>
        <v>379</v>
      </c>
      <c r="PC8" s="105">
        <f t="shared" si="9"/>
        <v>380</v>
      </c>
      <c r="PD8" s="105">
        <f t="shared" si="9"/>
        <v>381</v>
      </c>
      <c r="PE8" s="105">
        <f t="shared" si="9"/>
        <v>382</v>
      </c>
      <c r="PF8" s="105">
        <f t="shared" si="9"/>
        <v>383</v>
      </c>
      <c r="PG8" s="105">
        <f t="shared" si="9"/>
        <v>384</v>
      </c>
      <c r="PH8" s="105">
        <f t="shared" si="9"/>
        <v>385</v>
      </c>
      <c r="PI8" s="105">
        <f t="shared" si="9"/>
        <v>386</v>
      </c>
      <c r="PJ8" s="105">
        <f t="shared" si="9"/>
        <v>387</v>
      </c>
      <c r="PK8" s="105">
        <f t="shared" si="9"/>
        <v>388</v>
      </c>
      <c r="PL8" s="105">
        <f t="shared" ref="PL8:QQ8" si="10">PK8 + 1</f>
        <v>389</v>
      </c>
      <c r="PM8" s="105">
        <f t="shared" si="10"/>
        <v>390</v>
      </c>
      <c r="PN8" s="105">
        <f t="shared" si="10"/>
        <v>391</v>
      </c>
      <c r="PO8" s="105">
        <f t="shared" si="10"/>
        <v>392</v>
      </c>
      <c r="PP8" s="105">
        <f t="shared" si="10"/>
        <v>393</v>
      </c>
      <c r="PQ8" s="105">
        <f t="shared" si="10"/>
        <v>394</v>
      </c>
      <c r="PR8" s="105">
        <f t="shared" si="10"/>
        <v>395</v>
      </c>
      <c r="PS8" s="105">
        <f t="shared" si="10"/>
        <v>396</v>
      </c>
      <c r="PT8" s="105">
        <f t="shared" si="10"/>
        <v>397</v>
      </c>
      <c r="PU8" s="105">
        <f t="shared" si="10"/>
        <v>398</v>
      </c>
      <c r="PV8" s="105">
        <f t="shared" si="10"/>
        <v>399</v>
      </c>
      <c r="PW8" s="105">
        <f t="shared" si="10"/>
        <v>400</v>
      </c>
      <c r="PX8" s="105">
        <f t="shared" si="10"/>
        <v>401</v>
      </c>
      <c r="PY8" s="105">
        <f t="shared" si="10"/>
        <v>402</v>
      </c>
      <c r="PZ8" s="105">
        <f t="shared" si="10"/>
        <v>403</v>
      </c>
      <c r="QA8" s="105">
        <f t="shared" si="10"/>
        <v>404</v>
      </c>
      <c r="QB8" s="105">
        <f t="shared" si="10"/>
        <v>405</v>
      </c>
      <c r="QC8" s="105">
        <f t="shared" si="10"/>
        <v>406</v>
      </c>
      <c r="QD8" s="105">
        <f t="shared" si="10"/>
        <v>407</v>
      </c>
      <c r="QE8" s="105">
        <f t="shared" si="10"/>
        <v>408</v>
      </c>
      <c r="QF8" s="105">
        <f t="shared" si="10"/>
        <v>409</v>
      </c>
      <c r="QG8" s="105">
        <f t="shared" si="10"/>
        <v>410</v>
      </c>
      <c r="QH8" s="105">
        <f>QG8 + 1</f>
        <v>411</v>
      </c>
      <c r="QI8" s="105">
        <f t="shared" si="10"/>
        <v>412</v>
      </c>
      <c r="QJ8" s="105">
        <f t="shared" si="10"/>
        <v>413</v>
      </c>
      <c r="QK8" s="105">
        <f t="shared" si="10"/>
        <v>414</v>
      </c>
      <c r="QL8" s="105">
        <f t="shared" si="10"/>
        <v>415</v>
      </c>
      <c r="QM8" s="105">
        <f t="shared" si="10"/>
        <v>416</v>
      </c>
      <c r="QN8" s="105">
        <f t="shared" si="10"/>
        <v>417</v>
      </c>
      <c r="QO8" s="105">
        <f t="shared" si="10"/>
        <v>418</v>
      </c>
      <c r="QP8" s="105">
        <f t="shared" si="10"/>
        <v>419</v>
      </c>
      <c r="QQ8" s="105">
        <f t="shared" si="10"/>
        <v>420</v>
      </c>
      <c r="QR8" s="105">
        <f t="shared" ref="QR8:QV8" si="11">QQ8 + 1</f>
        <v>421</v>
      </c>
      <c r="QS8" s="105">
        <f t="shared" si="11"/>
        <v>422</v>
      </c>
      <c r="QT8" s="105">
        <f t="shared" si="11"/>
        <v>423</v>
      </c>
      <c r="QU8" s="43" t="s">
        <v>958</v>
      </c>
      <c r="QV8" s="105" t="e">
        <f t="shared" si="11"/>
        <v>#VALUE!</v>
      </c>
      <c r="QW8" s="94" t="s">
        <v>358</v>
      </c>
    </row>
    <row r="9" spans="1:465" ht="33.75">
      <c r="A9" s="218"/>
      <c r="B9" s="218"/>
      <c r="C9" s="218"/>
      <c r="D9" s="102"/>
      <c r="E9" s="33" t="s">
        <v>359</v>
      </c>
      <c r="F9" s="34" t="s">
        <v>177</v>
      </c>
      <c r="G9" s="33" t="s">
        <v>359</v>
      </c>
      <c r="H9" s="34" t="s">
        <v>177</v>
      </c>
      <c r="I9" s="33" t="s">
        <v>359</v>
      </c>
      <c r="J9" s="34" t="s">
        <v>177</v>
      </c>
      <c r="K9" s="33" t="s">
        <v>359</v>
      </c>
      <c r="L9" s="34" t="s">
        <v>177</v>
      </c>
      <c r="M9" s="33" t="s">
        <v>359</v>
      </c>
      <c r="N9" s="34" t="s">
        <v>177</v>
      </c>
      <c r="O9" s="33" t="s">
        <v>504</v>
      </c>
      <c r="P9" s="34" t="s">
        <v>177</v>
      </c>
      <c r="Q9" s="33" t="s">
        <v>504</v>
      </c>
      <c r="R9" s="34" t="s">
        <v>177</v>
      </c>
      <c r="S9" s="34" t="s">
        <v>177</v>
      </c>
      <c r="T9" s="33" t="s">
        <v>359</v>
      </c>
      <c r="U9" s="34" t="s">
        <v>177</v>
      </c>
      <c r="V9" s="33" t="s">
        <v>359</v>
      </c>
      <c r="W9" s="34" t="s">
        <v>177</v>
      </c>
      <c r="X9" s="33" t="s">
        <v>359</v>
      </c>
      <c r="Y9" s="34" t="s">
        <v>177</v>
      </c>
      <c r="Z9" s="33" t="s">
        <v>359</v>
      </c>
      <c r="AA9" s="34" t="s">
        <v>177</v>
      </c>
      <c r="AB9" s="33" t="s">
        <v>359</v>
      </c>
      <c r="AC9" s="34" t="s">
        <v>177</v>
      </c>
      <c r="AD9" s="33" t="s">
        <v>359</v>
      </c>
      <c r="AE9" s="34" t="s">
        <v>177</v>
      </c>
      <c r="AF9" s="33" t="s">
        <v>359</v>
      </c>
      <c r="AG9" s="34" t="s">
        <v>177</v>
      </c>
      <c r="AH9" s="33" t="s">
        <v>359</v>
      </c>
      <c r="AI9" s="34" t="s">
        <v>177</v>
      </c>
      <c r="AJ9" s="33" t="s">
        <v>504</v>
      </c>
      <c r="AK9" s="34" t="s">
        <v>177</v>
      </c>
      <c r="AL9" s="33" t="s">
        <v>359</v>
      </c>
      <c r="AM9" s="34" t="s">
        <v>177</v>
      </c>
      <c r="AN9" s="33" t="s">
        <v>359</v>
      </c>
      <c r="AO9" s="34" t="s">
        <v>177</v>
      </c>
      <c r="AP9" s="34" t="s">
        <v>177</v>
      </c>
      <c r="AQ9" s="33" t="s">
        <v>359</v>
      </c>
      <c r="AR9" s="34" t="s">
        <v>177</v>
      </c>
      <c r="AS9" s="33" t="s">
        <v>359</v>
      </c>
      <c r="AT9" s="34" t="s">
        <v>177</v>
      </c>
      <c r="AU9" s="33" t="s">
        <v>359</v>
      </c>
      <c r="AV9" s="34" t="s">
        <v>177</v>
      </c>
      <c r="AW9" s="33" t="s">
        <v>359</v>
      </c>
      <c r="AX9" s="34" t="s">
        <v>177</v>
      </c>
      <c r="AY9" s="33" t="s">
        <v>359</v>
      </c>
      <c r="AZ9" s="34" t="s">
        <v>177</v>
      </c>
      <c r="BA9" s="33" t="s">
        <v>359</v>
      </c>
      <c r="BB9" s="34" t="s">
        <v>177</v>
      </c>
      <c r="BC9" s="33" t="s">
        <v>359</v>
      </c>
      <c r="BD9" s="34" t="s">
        <v>177</v>
      </c>
      <c r="BE9" s="33" t="s">
        <v>359</v>
      </c>
      <c r="BF9" s="34" t="s">
        <v>177</v>
      </c>
      <c r="BG9" s="33" t="s">
        <v>504</v>
      </c>
      <c r="BH9" s="34" t="s">
        <v>177</v>
      </c>
      <c r="BI9" s="33" t="s">
        <v>359</v>
      </c>
      <c r="BJ9" s="34" t="s">
        <v>177</v>
      </c>
      <c r="BK9" s="34" t="s">
        <v>177</v>
      </c>
      <c r="BL9" s="33" t="s">
        <v>359</v>
      </c>
      <c r="BM9" s="34" t="s">
        <v>177</v>
      </c>
      <c r="BN9" s="33" t="s">
        <v>359</v>
      </c>
      <c r="BO9" s="34" t="s">
        <v>177</v>
      </c>
      <c r="BP9" s="33" t="s">
        <v>359</v>
      </c>
      <c r="BQ9" s="34" t="s">
        <v>177</v>
      </c>
      <c r="BR9" s="33" t="s">
        <v>359</v>
      </c>
      <c r="BS9" s="34" t="s">
        <v>177</v>
      </c>
      <c r="BT9" s="33" t="s">
        <v>359</v>
      </c>
      <c r="BU9" s="34" t="s">
        <v>177</v>
      </c>
      <c r="BV9" s="33" t="s">
        <v>359</v>
      </c>
      <c r="BW9" s="34" t="s">
        <v>177</v>
      </c>
      <c r="BX9" s="33" t="s">
        <v>359</v>
      </c>
      <c r="BY9" s="34" t="s">
        <v>177</v>
      </c>
      <c r="BZ9" s="33" t="s">
        <v>359</v>
      </c>
      <c r="CA9" s="34" t="s">
        <v>177</v>
      </c>
      <c r="CB9" s="33" t="s">
        <v>504</v>
      </c>
      <c r="CC9" s="34" t="s">
        <v>177</v>
      </c>
      <c r="CD9" s="33" t="s">
        <v>359</v>
      </c>
      <c r="CE9" s="34" t="s">
        <v>177</v>
      </c>
      <c r="CF9" s="34" t="s">
        <v>177</v>
      </c>
      <c r="CG9" s="33" t="s">
        <v>359</v>
      </c>
      <c r="CH9" s="34" t="s">
        <v>177</v>
      </c>
      <c r="CI9" s="33" t="s">
        <v>359</v>
      </c>
      <c r="CJ9" s="34" t="s">
        <v>177</v>
      </c>
      <c r="CK9" s="33" t="s">
        <v>359</v>
      </c>
      <c r="CL9" s="34" t="s">
        <v>177</v>
      </c>
      <c r="CM9" s="33" t="s">
        <v>359</v>
      </c>
      <c r="CN9" s="34" t="s">
        <v>177</v>
      </c>
      <c r="CO9" s="33" t="s">
        <v>359</v>
      </c>
      <c r="CP9" s="34" t="s">
        <v>177</v>
      </c>
      <c r="CQ9" s="33" t="s">
        <v>359</v>
      </c>
      <c r="CR9" s="34" t="s">
        <v>177</v>
      </c>
      <c r="CS9" s="33" t="s">
        <v>359</v>
      </c>
      <c r="CT9" s="34" t="s">
        <v>177</v>
      </c>
      <c r="CU9" s="33" t="s">
        <v>359</v>
      </c>
      <c r="CV9" s="34" t="s">
        <v>177</v>
      </c>
      <c r="CW9" s="33" t="s">
        <v>359</v>
      </c>
      <c r="CX9" s="34" t="s">
        <v>177</v>
      </c>
      <c r="CY9" s="33" t="s">
        <v>359</v>
      </c>
      <c r="CZ9" s="34" t="s">
        <v>177</v>
      </c>
      <c r="DA9" s="33" t="s">
        <v>359</v>
      </c>
      <c r="DB9" s="34" t="s">
        <v>177</v>
      </c>
      <c r="DC9" s="33" t="s">
        <v>359</v>
      </c>
      <c r="DD9" s="34" t="s">
        <v>177</v>
      </c>
      <c r="DE9" s="33" t="s">
        <v>504</v>
      </c>
      <c r="DF9" s="34" t="s">
        <v>177</v>
      </c>
      <c r="DG9" s="33" t="s">
        <v>504</v>
      </c>
      <c r="DH9" s="34" t="s">
        <v>177</v>
      </c>
      <c r="DI9" s="33" t="s">
        <v>504</v>
      </c>
      <c r="DJ9" s="34" t="s">
        <v>177</v>
      </c>
      <c r="DK9" s="34" t="s">
        <v>177</v>
      </c>
      <c r="DL9" s="33" t="s">
        <v>359</v>
      </c>
      <c r="DM9" s="34" t="s">
        <v>177</v>
      </c>
      <c r="DN9" s="33" t="s">
        <v>359</v>
      </c>
      <c r="DO9" s="34" t="s">
        <v>177</v>
      </c>
      <c r="DP9" s="33" t="s">
        <v>359</v>
      </c>
      <c r="DQ9" s="34" t="s">
        <v>177</v>
      </c>
      <c r="DR9" s="33" t="s">
        <v>359</v>
      </c>
      <c r="DS9" s="34" t="s">
        <v>177</v>
      </c>
      <c r="DT9" s="33" t="s">
        <v>359</v>
      </c>
      <c r="DU9" s="34" t="s">
        <v>177</v>
      </c>
      <c r="DV9" s="33" t="s">
        <v>359</v>
      </c>
      <c r="DW9" s="34" t="s">
        <v>177</v>
      </c>
      <c r="DX9" s="33" t="s">
        <v>359</v>
      </c>
      <c r="DY9" s="34" t="s">
        <v>177</v>
      </c>
      <c r="DZ9" s="33" t="s">
        <v>359</v>
      </c>
      <c r="EA9" s="34" t="s">
        <v>177</v>
      </c>
      <c r="EB9" s="33" t="s">
        <v>359</v>
      </c>
      <c r="EC9" s="34" t="s">
        <v>177</v>
      </c>
      <c r="ED9" s="33" t="s">
        <v>359</v>
      </c>
      <c r="EE9" s="34" t="s">
        <v>177</v>
      </c>
      <c r="EF9" s="33" t="s">
        <v>359</v>
      </c>
      <c r="EG9" s="34" t="s">
        <v>177</v>
      </c>
      <c r="EH9" s="33" t="s">
        <v>359</v>
      </c>
      <c r="EI9" s="34" t="s">
        <v>177</v>
      </c>
      <c r="EJ9" s="33" t="s">
        <v>504</v>
      </c>
      <c r="EK9" s="34" t="s">
        <v>177</v>
      </c>
      <c r="EL9" s="33" t="s">
        <v>359</v>
      </c>
      <c r="EM9" s="34" t="s">
        <v>177</v>
      </c>
      <c r="EN9" s="34" t="s">
        <v>177</v>
      </c>
      <c r="EO9" s="33" t="s">
        <v>359</v>
      </c>
      <c r="EP9" s="34" t="s">
        <v>177</v>
      </c>
      <c r="EQ9" s="33" t="s">
        <v>359</v>
      </c>
      <c r="ER9" s="34" t="s">
        <v>177</v>
      </c>
      <c r="ES9" s="33" t="s">
        <v>359</v>
      </c>
      <c r="ET9" s="34" t="s">
        <v>177</v>
      </c>
      <c r="EU9" s="33" t="s">
        <v>359</v>
      </c>
      <c r="EV9" s="34" t="s">
        <v>177</v>
      </c>
      <c r="EW9" s="33" t="s">
        <v>359</v>
      </c>
      <c r="EX9" s="34" t="s">
        <v>177</v>
      </c>
      <c r="EY9" s="33" t="s">
        <v>359</v>
      </c>
      <c r="EZ9" s="34" t="s">
        <v>177</v>
      </c>
      <c r="FA9" s="33" t="s">
        <v>359</v>
      </c>
      <c r="FB9" s="34" t="s">
        <v>177</v>
      </c>
      <c r="FC9" s="33" t="s">
        <v>359</v>
      </c>
      <c r="FD9" s="34" t="s">
        <v>177</v>
      </c>
      <c r="FE9" s="33" t="s">
        <v>359</v>
      </c>
      <c r="FF9" s="34" t="s">
        <v>177</v>
      </c>
      <c r="FG9" s="33" t="s">
        <v>359</v>
      </c>
      <c r="FH9" s="34" t="s">
        <v>177</v>
      </c>
      <c r="FI9" s="33" t="s">
        <v>359</v>
      </c>
      <c r="FJ9" s="34" t="s">
        <v>177</v>
      </c>
      <c r="FK9" s="33" t="s">
        <v>359</v>
      </c>
      <c r="FL9" s="34" t="s">
        <v>177</v>
      </c>
      <c r="FM9" s="34" t="s">
        <v>177</v>
      </c>
      <c r="FN9" s="33" t="s">
        <v>359</v>
      </c>
      <c r="FO9" s="34" t="s">
        <v>177</v>
      </c>
      <c r="FP9" s="33" t="s">
        <v>359</v>
      </c>
      <c r="FQ9" s="34" t="s">
        <v>177</v>
      </c>
      <c r="FR9" s="34" t="s">
        <v>177</v>
      </c>
      <c r="FS9" s="34" t="s">
        <v>177</v>
      </c>
      <c r="FT9" s="33" t="s">
        <v>359</v>
      </c>
      <c r="FU9" s="34" t="s">
        <v>177</v>
      </c>
      <c r="FV9" s="33" t="s">
        <v>359</v>
      </c>
      <c r="FW9" s="34" t="s">
        <v>177</v>
      </c>
      <c r="FX9" s="33" t="s">
        <v>359</v>
      </c>
      <c r="FY9" s="34" t="s">
        <v>177</v>
      </c>
      <c r="FZ9" s="33" t="s">
        <v>359</v>
      </c>
      <c r="GA9" s="34" t="s">
        <v>177</v>
      </c>
      <c r="GB9" s="34" t="s">
        <v>177</v>
      </c>
      <c r="GC9" s="34" t="s">
        <v>177</v>
      </c>
      <c r="GD9" s="33" t="s">
        <v>359</v>
      </c>
      <c r="GE9" s="34" t="s">
        <v>177</v>
      </c>
      <c r="GF9" s="33" t="s">
        <v>359</v>
      </c>
      <c r="GG9" s="34" t="s">
        <v>177</v>
      </c>
      <c r="GH9" s="33" t="s">
        <v>359</v>
      </c>
      <c r="GI9" s="34" t="s">
        <v>177</v>
      </c>
      <c r="GJ9" s="33" t="s">
        <v>359</v>
      </c>
      <c r="GK9" s="34" t="s">
        <v>177</v>
      </c>
      <c r="GL9" s="33" t="s">
        <v>359</v>
      </c>
      <c r="GM9" s="34" t="s">
        <v>177</v>
      </c>
      <c r="GN9" s="34" t="s">
        <v>177</v>
      </c>
      <c r="GO9" s="33" t="s">
        <v>359</v>
      </c>
      <c r="GP9" s="34" t="s">
        <v>177</v>
      </c>
      <c r="GQ9" s="34" t="s">
        <v>177</v>
      </c>
      <c r="GR9" s="33" t="s">
        <v>359</v>
      </c>
      <c r="GS9" s="34" t="s">
        <v>177</v>
      </c>
      <c r="GT9" s="33" t="s">
        <v>359</v>
      </c>
      <c r="GU9" s="34" t="s">
        <v>177</v>
      </c>
      <c r="GV9" s="33" t="s">
        <v>359</v>
      </c>
      <c r="GW9" s="34" t="s">
        <v>177</v>
      </c>
      <c r="GX9" s="33" t="s">
        <v>359</v>
      </c>
      <c r="GY9" s="34" t="s">
        <v>177</v>
      </c>
      <c r="GZ9" s="34" t="s">
        <v>177</v>
      </c>
      <c r="HA9" s="33" t="s">
        <v>359</v>
      </c>
      <c r="HB9" s="34" t="s">
        <v>177</v>
      </c>
      <c r="HC9" s="33" t="s">
        <v>359</v>
      </c>
      <c r="HD9" s="34" t="s">
        <v>177</v>
      </c>
      <c r="HE9" s="33" t="s">
        <v>359</v>
      </c>
      <c r="HF9" s="34" t="s">
        <v>177</v>
      </c>
      <c r="HG9" s="33" t="s">
        <v>359</v>
      </c>
      <c r="HH9" s="34" t="s">
        <v>177</v>
      </c>
      <c r="HI9" s="33" t="s">
        <v>359</v>
      </c>
      <c r="HJ9" s="34" t="s">
        <v>177</v>
      </c>
      <c r="HK9" s="33" t="s">
        <v>359</v>
      </c>
      <c r="HL9" s="34" t="s">
        <v>177</v>
      </c>
      <c r="HM9" s="34" t="s">
        <v>177</v>
      </c>
      <c r="HN9" s="33" t="s">
        <v>359</v>
      </c>
      <c r="HO9" s="34" t="s">
        <v>177</v>
      </c>
      <c r="HP9" s="33" t="s">
        <v>359</v>
      </c>
      <c r="HQ9" s="34" t="s">
        <v>177</v>
      </c>
      <c r="HR9" s="33" t="s">
        <v>359</v>
      </c>
      <c r="HS9" s="34" t="s">
        <v>177</v>
      </c>
      <c r="HT9" s="33" t="s">
        <v>359</v>
      </c>
      <c r="HU9" s="34" t="s">
        <v>177</v>
      </c>
      <c r="HV9" s="33" t="s">
        <v>359</v>
      </c>
      <c r="HW9" s="34" t="s">
        <v>177</v>
      </c>
      <c r="HX9" s="33" t="s">
        <v>359</v>
      </c>
      <c r="HY9" s="34" t="s">
        <v>177</v>
      </c>
      <c r="HZ9" s="34" t="s">
        <v>177</v>
      </c>
      <c r="IA9" s="33" t="s">
        <v>359</v>
      </c>
      <c r="IB9" s="34" t="s">
        <v>177</v>
      </c>
      <c r="IC9" s="33" t="s">
        <v>359</v>
      </c>
      <c r="ID9" s="34" t="s">
        <v>177</v>
      </c>
      <c r="IE9" s="33" t="s">
        <v>359</v>
      </c>
      <c r="IF9" s="34" t="s">
        <v>177</v>
      </c>
      <c r="IG9" s="33" t="s">
        <v>359</v>
      </c>
      <c r="IH9" s="34" t="s">
        <v>177</v>
      </c>
      <c r="II9" s="34" t="s">
        <v>177</v>
      </c>
      <c r="IJ9" s="34" t="s">
        <v>177</v>
      </c>
      <c r="IK9" s="33" t="s">
        <v>359</v>
      </c>
      <c r="IL9" s="34" t="s">
        <v>177</v>
      </c>
      <c r="IM9" s="33" t="s">
        <v>359</v>
      </c>
      <c r="IN9" s="34" t="s">
        <v>177</v>
      </c>
      <c r="IO9" s="34" t="s">
        <v>177</v>
      </c>
      <c r="IP9" s="33" t="s">
        <v>359</v>
      </c>
      <c r="IQ9" s="34" t="s">
        <v>177</v>
      </c>
      <c r="IR9" s="33" t="s">
        <v>359</v>
      </c>
      <c r="IS9" s="34" t="s">
        <v>177</v>
      </c>
      <c r="IT9" s="33" t="s">
        <v>359</v>
      </c>
      <c r="IU9" s="34" t="s">
        <v>177</v>
      </c>
      <c r="IV9" s="33" t="s">
        <v>359</v>
      </c>
      <c r="IW9" s="34" t="s">
        <v>177</v>
      </c>
      <c r="IX9" s="34" t="s">
        <v>177</v>
      </c>
      <c r="IY9" s="33" t="s">
        <v>359</v>
      </c>
      <c r="IZ9" s="34" t="s">
        <v>177</v>
      </c>
      <c r="JA9" s="34" t="s">
        <v>177</v>
      </c>
      <c r="JB9" s="33" t="s">
        <v>359</v>
      </c>
      <c r="JC9" s="34" t="s">
        <v>177</v>
      </c>
      <c r="JD9" s="33" t="s">
        <v>359</v>
      </c>
      <c r="JE9" s="34" t="s">
        <v>177</v>
      </c>
      <c r="JF9" s="33" t="s">
        <v>359</v>
      </c>
      <c r="JG9" s="34" t="s">
        <v>177</v>
      </c>
      <c r="JH9" s="33" t="s">
        <v>359</v>
      </c>
      <c r="JI9" s="34" t="s">
        <v>177</v>
      </c>
      <c r="JJ9" s="34" t="s">
        <v>177</v>
      </c>
      <c r="JK9" s="33" t="s">
        <v>359</v>
      </c>
      <c r="JL9" s="34" t="s">
        <v>177</v>
      </c>
      <c r="JM9" s="33" t="s">
        <v>359</v>
      </c>
      <c r="JN9" s="34" t="s">
        <v>177</v>
      </c>
      <c r="JO9" s="33" t="s">
        <v>359</v>
      </c>
      <c r="JP9" s="34" t="s">
        <v>177</v>
      </c>
      <c r="JQ9" s="33" t="s">
        <v>359</v>
      </c>
      <c r="JR9" s="34" t="s">
        <v>177</v>
      </c>
      <c r="JS9" s="33" t="s">
        <v>359</v>
      </c>
      <c r="JT9" s="34" t="s">
        <v>177</v>
      </c>
      <c r="JU9" s="34" t="s">
        <v>177</v>
      </c>
      <c r="JV9" s="33" t="s">
        <v>359</v>
      </c>
      <c r="JW9" s="34" t="s">
        <v>177</v>
      </c>
      <c r="JX9" s="33" t="s">
        <v>359</v>
      </c>
      <c r="JY9" s="34" t="s">
        <v>177</v>
      </c>
      <c r="JZ9" s="33" t="s">
        <v>359</v>
      </c>
      <c r="KA9" s="34" t="s">
        <v>177</v>
      </c>
      <c r="KB9" s="33" t="s">
        <v>359</v>
      </c>
      <c r="KC9" s="34" t="s">
        <v>177</v>
      </c>
      <c r="KD9" s="33" t="s">
        <v>359</v>
      </c>
      <c r="KE9" s="34" t="s">
        <v>177</v>
      </c>
      <c r="KF9" s="34" t="s">
        <v>177</v>
      </c>
      <c r="KG9" s="33" t="s">
        <v>359</v>
      </c>
      <c r="KH9" s="34" t="s">
        <v>177</v>
      </c>
      <c r="KI9" s="33" t="s">
        <v>359</v>
      </c>
      <c r="KJ9" s="34" t="s">
        <v>177</v>
      </c>
      <c r="KK9" s="33" t="s">
        <v>359</v>
      </c>
      <c r="KL9" s="34" t="s">
        <v>177</v>
      </c>
      <c r="KM9" s="33" t="s">
        <v>359</v>
      </c>
      <c r="KN9" s="34" t="s">
        <v>177</v>
      </c>
      <c r="KO9" s="34" t="s">
        <v>177</v>
      </c>
      <c r="KP9" s="33" t="s">
        <v>359</v>
      </c>
      <c r="KQ9" s="34" t="s">
        <v>177</v>
      </c>
      <c r="KR9" s="33" t="s">
        <v>359</v>
      </c>
      <c r="KS9" s="34" t="s">
        <v>177</v>
      </c>
      <c r="KT9" s="34" t="s">
        <v>177</v>
      </c>
      <c r="KU9" s="33" t="s">
        <v>359</v>
      </c>
      <c r="KV9" s="34" t="s">
        <v>177</v>
      </c>
      <c r="KW9" s="33" t="s">
        <v>359</v>
      </c>
      <c r="KX9" s="34" t="s">
        <v>177</v>
      </c>
      <c r="KY9" s="34" t="s">
        <v>177</v>
      </c>
      <c r="KZ9" s="34" t="s">
        <v>177</v>
      </c>
      <c r="LA9" s="33" t="s">
        <v>359</v>
      </c>
      <c r="LB9" s="34" t="s">
        <v>177</v>
      </c>
      <c r="LC9" s="33" t="s">
        <v>359</v>
      </c>
      <c r="LD9" s="34" t="s">
        <v>177</v>
      </c>
      <c r="LE9" s="33" t="s">
        <v>359</v>
      </c>
      <c r="LF9" s="34" t="s">
        <v>177</v>
      </c>
      <c r="LG9" s="33" t="s">
        <v>359</v>
      </c>
      <c r="LH9" s="34" t="s">
        <v>177</v>
      </c>
      <c r="LI9" s="34" t="s">
        <v>177</v>
      </c>
      <c r="LJ9" s="33" t="s">
        <v>359</v>
      </c>
      <c r="LK9" s="34" t="s">
        <v>177</v>
      </c>
      <c r="LL9" s="33" t="s">
        <v>359</v>
      </c>
      <c r="LM9" s="34" t="s">
        <v>177</v>
      </c>
      <c r="LN9" s="33" t="s">
        <v>359</v>
      </c>
      <c r="LO9" s="34" t="s">
        <v>177</v>
      </c>
      <c r="LP9" s="34" t="s">
        <v>177</v>
      </c>
      <c r="LQ9" s="33" t="s">
        <v>359</v>
      </c>
      <c r="LR9" s="34" t="s">
        <v>177</v>
      </c>
      <c r="LS9" s="33" t="s">
        <v>359</v>
      </c>
      <c r="LT9" s="34" t="s">
        <v>177</v>
      </c>
      <c r="LU9" s="33" t="s">
        <v>359</v>
      </c>
      <c r="LV9" s="34" t="s">
        <v>177</v>
      </c>
      <c r="LW9" s="33" t="s">
        <v>359</v>
      </c>
      <c r="LX9" s="34" t="s">
        <v>177</v>
      </c>
      <c r="LY9" s="34" t="s">
        <v>177</v>
      </c>
      <c r="LZ9" s="33" t="s">
        <v>359</v>
      </c>
      <c r="MA9" s="34" t="s">
        <v>177</v>
      </c>
      <c r="MB9" s="33" t="s">
        <v>359</v>
      </c>
      <c r="MC9" s="34" t="s">
        <v>177</v>
      </c>
      <c r="MD9" s="33" t="s">
        <v>359</v>
      </c>
      <c r="ME9" s="34" t="s">
        <v>177</v>
      </c>
      <c r="MF9" s="33" t="s">
        <v>359</v>
      </c>
      <c r="MG9" s="34" t="s">
        <v>177</v>
      </c>
      <c r="MH9" s="33" t="s">
        <v>359</v>
      </c>
      <c r="MI9" s="34" t="s">
        <v>177</v>
      </c>
      <c r="MJ9" s="33" t="s">
        <v>359</v>
      </c>
      <c r="MK9" s="34" t="s">
        <v>177</v>
      </c>
      <c r="ML9" s="34" t="s">
        <v>177</v>
      </c>
      <c r="MM9" s="33" t="s">
        <v>359</v>
      </c>
      <c r="MN9" s="34" t="s">
        <v>177</v>
      </c>
      <c r="MO9" s="33" t="s">
        <v>359</v>
      </c>
      <c r="MP9" s="34" t="s">
        <v>177</v>
      </c>
      <c r="MQ9" s="33" t="s">
        <v>359</v>
      </c>
      <c r="MR9" s="34" t="s">
        <v>177</v>
      </c>
      <c r="MS9" s="33" t="s">
        <v>359</v>
      </c>
      <c r="MT9" s="34" t="s">
        <v>177</v>
      </c>
      <c r="MU9" s="33" t="s">
        <v>359</v>
      </c>
      <c r="MV9" s="34" t="s">
        <v>177</v>
      </c>
      <c r="MW9" s="34" t="s">
        <v>177</v>
      </c>
      <c r="MX9" s="33" t="s">
        <v>359</v>
      </c>
      <c r="MY9" s="34" t="s">
        <v>177</v>
      </c>
      <c r="MZ9" s="33" t="s">
        <v>359</v>
      </c>
      <c r="NA9" s="34" t="s">
        <v>177</v>
      </c>
      <c r="NB9" s="33" t="s">
        <v>359</v>
      </c>
      <c r="NC9" s="34" t="s">
        <v>177</v>
      </c>
      <c r="ND9" s="33" t="s">
        <v>359</v>
      </c>
      <c r="NE9" s="34" t="s">
        <v>177</v>
      </c>
      <c r="NF9" s="34" t="s">
        <v>177</v>
      </c>
      <c r="NG9" s="33" t="s">
        <v>359</v>
      </c>
      <c r="NH9" s="34" t="s">
        <v>177</v>
      </c>
      <c r="NI9" s="33" t="s">
        <v>359</v>
      </c>
      <c r="NJ9" s="34" t="s">
        <v>177</v>
      </c>
      <c r="NK9" s="34" t="s">
        <v>177</v>
      </c>
      <c r="NL9" s="34" t="s">
        <v>177</v>
      </c>
      <c r="NM9" s="33" t="s">
        <v>359</v>
      </c>
      <c r="NN9" s="34" t="s">
        <v>177</v>
      </c>
      <c r="NO9" s="33" t="s">
        <v>359</v>
      </c>
      <c r="NP9" s="34" t="s">
        <v>177</v>
      </c>
      <c r="NQ9" s="33" t="s">
        <v>359</v>
      </c>
      <c r="NR9" s="34" t="s">
        <v>177</v>
      </c>
      <c r="NS9" s="33" t="s">
        <v>359</v>
      </c>
      <c r="NT9" s="34" t="s">
        <v>177</v>
      </c>
      <c r="NU9" s="34" t="s">
        <v>177</v>
      </c>
      <c r="NV9" s="33" t="s">
        <v>359</v>
      </c>
      <c r="NW9" s="34" t="s">
        <v>177</v>
      </c>
      <c r="NX9" s="33" t="s">
        <v>359</v>
      </c>
      <c r="NY9" s="34" t="s">
        <v>177</v>
      </c>
      <c r="NZ9" s="33" t="s">
        <v>359</v>
      </c>
      <c r="OA9" s="34" t="s">
        <v>177</v>
      </c>
      <c r="OB9" s="33" t="s">
        <v>359</v>
      </c>
      <c r="OC9" s="34" t="s">
        <v>177</v>
      </c>
      <c r="OD9" s="33" t="s">
        <v>359</v>
      </c>
      <c r="OE9" s="34" t="s">
        <v>177</v>
      </c>
      <c r="OF9" s="34" t="s">
        <v>177</v>
      </c>
      <c r="OG9" s="33" t="s">
        <v>359</v>
      </c>
      <c r="OH9" s="34" t="s">
        <v>177</v>
      </c>
      <c r="OI9" s="33" t="s">
        <v>359</v>
      </c>
      <c r="OJ9" s="34" t="s">
        <v>177</v>
      </c>
      <c r="OK9" s="33" t="s">
        <v>359</v>
      </c>
      <c r="OL9" s="34" t="s">
        <v>177</v>
      </c>
      <c r="OM9" s="33" t="s">
        <v>359</v>
      </c>
      <c r="ON9" s="34" t="s">
        <v>177</v>
      </c>
      <c r="OO9" s="34" t="s">
        <v>177</v>
      </c>
      <c r="OP9" s="33" t="s">
        <v>359</v>
      </c>
      <c r="OQ9" s="34" t="s">
        <v>177</v>
      </c>
      <c r="OR9" s="33" t="s">
        <v>359</v>
      </c>
      <c r="OS9" s="34" t="s">
        <v>177</v>
      </c>
      <c r="OT9" s="33" t="s">
        <v>359</v>
      </c>
      <c r="OU9" s="34" t="s">
        <v>177</v>
      </c>
      <c r="OV9" s="33" t="s">
        <v>359</v>
      </c>
      <c r="OW9" s="34" t="s">
        <v>177</v>
      </c>
      <c r="OX9" s="34" t="s">
        <v>177</v>
      </c>
      <c r="OY9" s="33" t="s">
        <v>359</v>
      </c>
      <c r="OZ9" s="34" t="s">
        <v>177</v>
      </c>
      <c r="PA9" s="33" t="s">
        <v>359</v>
      </c>
      <c r="PB9" s="34" t="s">
        <v>177</v>
      </c>
      <c r="PC9" s="33" t="s">
        <v>359</v>
      </c>
      <c r="PD9" s="34" t="s">
        <v>177</v>
      </c>
      <c r="PE9" s="33" t="s">
        <v>359</v>
      </c>
      <c r="PF9" s="34" t="s">
        <v>177</v>
      </c>
      <c r="PG9" s="33" t="s">
        <v>359</v>
      </c>
      <c r="PH9" s="34" t="s">
        <v>177</v>
      </c>
      <c r="PI9" s="33" t="s">
        <v>359</v>
      </c>
      <c r="PJ9" s="34" t="s">
        <v>177</v>
      </c>
      <c r="PK9" s="34" t="s">
        <v>177</v>
      </c>
      <c r="PL9" s="33" t="s">
        <v>359</v>
      </c>
      <c r="PM9" s="34" t="s">
        <v>177</v>
      </c>
      <c r="PN9" s="33" t="s">
        <v>359</v>
      </c>
      <c r="PO9" s="34" t="s">
        <v>177</v>
      </c>
      <c r="PP9" s="33" t="s">
        <v>359</v>
      </c>
      <c r="PQ9" s="34" t="s">
        <v>177</v>
      </c>
      <c r="PR9" s="33" t="s">
        <v>359</v>
      </c>
      <c r="PS9" s="34" t="s">
        <v>177</v>
      </c>
      <c r="PT9" s="33" t="s">
        <v>359</v>
      </c>
      <c r="PU9" s="34" t="s">
        <v>177</v>
      </c>
      <c r="PV9" s="33" t="s">
        <v>359</v>
      </c>
      <c r="PW9" s="34" t="s">
        <v>177</v>
      </c>
      <c r="PX9" s="34" t="s">
        <v>177</v>
      </c>
      <c r="PY9" s="33" t="s">
        <v>359</v>
      </c>
      <c r="PZ9" s="34" t="s">
        <v>177</v>
      </c>
      <c r="QA9" s="33" t="s">
        <v>359</v>
      </c>
      <c r="QB9" s="34" t="s">
        <v>177</v>
      </c>
      <c r="QC9" s="33" t="s">
        <v>359</v>
      </c>
      <c r="QD9" s="34" t="s">
        <v>177</v>
      </c>
      <c r="QE9" s="33" t="s">
        <v>359</v>
      </c>
      <c r="QF9" s="34" t="s">
        <v>177</v>
      </c>
      <c r="QG9" s="34" t="s">
        <v>177</v>
      </c>
      <c r="QH9" s="34" t="s">
        <v>177</v>
      </c>
      <c r="QI9" s="34" t="s">
        <v>177</v>
      </c>
      <c r="QJ9" s="34" t="s">
        <v>177</v>
      </c>
      <c r="QK9" s="33" t="s">
        <v>359</v>
      </c>
      <c r="QL9" s="34" t="s">
        <v>177</v>
      </c>
      <c r="QM9" s="33" t="s">
        <v>505</v>
      </c>
      <c r="QN9" s="34" t="s">
        <v>177</v>
      </c>
      <c r="QO9" s="34" t="s">
        <v>177</v>
      </c>
      <c r="QP9" s="33" t="s">
        <v>359</v>
      </c>
      <c r="QQ9" s="34" t="s">
        <v>177</v>
      </c>
      <c r="QR9" s="33" t="s">
        <v>505</v>
      </c>
      <c r="QS9" s="34" t="s">
        <v>177</v>
      </c>
      <c r="QT9" s="34" t="s">
        <v>177</v>
      </c>
      <c r="QU9" s="34" t="s">
        <v>177</v>
      </c>
      <c r="QV9" s="34" t="s">
        <v>177</v>
      </c>
      <c r="QW9" s="34" t="s">
        <v>177</v>
      </c>
    </row>
    <row r="10" spans="1:465" ht="25.5" customHeight="1">
      <c r="A10" s="219" t="s">
        <v>181</v>
      </c>
      <c r="B10" s="219"/>
      <c r="C10" s="219"/>
      <c r="D10" s="102"/>
      <c r="E10" s="107"/>
      <c r="F10" s="108">
        <f>E15</f>
        <v>30810</v>
      </c>
      <c r="G10" s="109"/>
      <c r="H10" s="108">
        <f>G15</f>
        <v>48378</v>
      </c>
      <c r="I10" s="109"/>
      <c r="J10" s="108">
        <f>I15</f>
        <v>41534</v>
      </c>
      <c r="K10" s="109"/>
      <c r="L10" s="108">
        <f>K15</f>
        <v>4838</v>
      </c>
      <c r="M10" s="109"/>
      <c r="N10" s="108">
        <f>M15</f>
        <v>4153</v>
      </c>
      <c r="O10" s="109"/>
      <c r="P10" s="108">
        <f>O15</f>
        <v>762234</v>
      </c>
      <c r="Q10" s="109"/>
      <c r="R10" s="108">
        <f>Q15</f>
        <v>76223</v>
      </c>
      <c r="S10" s="108"/>
      <c r="T10" s="109"/>
      <c r="U10" s="108">
        <f>T15</f>
        <v>55499</v>
      </c>
      <c r="V10" s="109"/>
      <c r="W10" s="108">
        <f>V15</f>
        <v>87982</v>
      </c>
      <c r="X10" s="109"/>
      <c r="Y10" s="108">
        <f>X15</f>
        <v>56144</v>
      </c>
      <c r="Z10" s="109"/>
      <c r="AA10" s="108">
        <f>Z15</f>
        <v>74521</v>
      </c>
      <c r="AB10" s="109"/>
      <c r="AC10" s="108">
        <f>AB15</f>
        <v>6458</v>
      </c>
      <c r="AD10" s="109"/>
      <c r="AE10" s="108">
        <f>AD15</f>
        <v>8798</v>
      </c>
      <c r="AF10" s="109"/>
      <c r="AG10" s="108">
        <f>AF15</f>
        <v>5614</v>
      </c>
      <c r="AH10" s="109"/>
      <c r="AI10" s="108">
        <f>AH15</f>
        <v>7452</v>
      </c>
      <c r="AJ10" s="109"/>
      <c r="AK10" s="108">
        <f>AJ15</f>
        <v>1372634</v>
      </c>
      <c r="AL10" s="109"/>
      <c r="AM10" s="108">
        <f>AL15</f>
        <v>137263</v>
      </c>
      <c r="AN10" s="109"/>
      <c r="AO10" s="108">
        <f>AN15</f>
        <v>274527</v>
      </c>
      <c r="AP10" s="108"/>
      <c r="AQ10" s="109"/>
      <c r="AR10" s="108">
        <f>AQ15</f>
        <v>0</v>
      </c>
      <c r="AS10" s="109"/>
      <c r="AT10" s="108">
        <f>AS15</f>
        <v>0</v>
      </c>
      <c r="AU10" s="109"/>
      <c r="AV10" s="108">
        <f>AU15</f>
        <v>0</v>
      </c>
      <c r="AW10" s="109"/>
      <c r="AX10" s="108">
        <f>AW15</f>
        <v>0</v>
      </c>
      <c r="AY10" s="109"/>
      <c r="AZ10" s="108">
        <f>AY15</f>
        <v>0</v>
      </c>
      <c r="BA10" s="109"/>
      <c r="BB10" s="108">
        <f>BA15</f>
        <v>0</v>
      </c>
      <c r="BC10" s="109"/>
      <c r="BD10" s="108">
        <f>BC15</f>
        <v>0</v>
      </c>
      <c r="BE10" s="109"/>
      <c r="BF10" s="108">
        <f>BE15</f>
        <v>0</v>
      </c>
      <c r="BG10" s="109"/>
      <c r="BH10" s="108">
        <f>BG15</f>
        <v>1448437</v>
      </c>
      <c r="BI10" s="109"/>
      <c r="BJ10" s="108">
        <f>BI15</f>
        <v>144844</v>
      </c>
      <c r="BK10" s="108"/>
      <c r="BL10" s="109"/>
      <c r="BM10" s="108">
        <f>BL15</f>
        <v>61977</v>
      </c>
      <c r="BN10" s="109"/>
      <c r="BO10" s="108">
        <f>BN15</f>
        <v>97907</v>
      </c>
      <c r="BP10" s="109"/>
      <c r="BQ10" s="108">
        <f>BP15</f>
        <v>61847</v>
      </c>
      <c r="BR10" s="109"/>
      <c r="BS10" s="108">
        <f>BR15</f>
        <v>82217</v>
      </c>
      <c r="BT10" s="109"/>
      <c r="BU10" s="108">
        <f>BT15</f>
        <v>7212</v>
      </c>
      <c r="BV10" s="109"/>
      <c r="BW10" s="108">
        <f>BV15</f>
        <v>9791</v>
      </c>
      <c r="BX10" s="109"/>
      <c r="BY10" s="108">
        <f>BX15</f>
        <v>6185</v>
      </c>
      <c r="BZ10" s="109"/>
      <c r="CA10" s="108">
        <f>BZ15</f>
        <v>8222</v>
      </c>
      <c r="CB10" s="109"/>
      <c r="CC10" s="108">
        <f>CB15</f>
        <v>1525291</v>
      </c>
      <c r="CD10" s="109"/>
      <c r="CE10" s="108">
        <f>CD15</f>
        <v>152529</v>
      </c>
      <c r="CF10" s="108"/>
      <c r="CG10" s="109"/>
      <c r="CH10" s="108">
        <f>CG15</f>
        <v>75764</v>
      </c>
      <c r="CI10" s="109"/>
      <c r="CJ10" s="108">
        <f>CI15</f>
        <v>102594</v>
      </c>
      <c r="CK10" s="109"/>
      <c r="CL10" s="108">
        <f>CK15</f>
        <v>64585</v>
      </c>
      <c r="CM10" s="109"/>
      <c r="CN10" s="108">
        <f>CM15</f>
        <v>86903</v>
      </c>
      <c r="CO10" s="109"/>
      <c r="CP10" s="108">
        <f>CO15</f>
        <v>7576</v>
      </c>
      <c r="CQ10" s="109"/>
      <c r="CR10" s="108">
        <f>CQ15</f>
        <v>10259</v>
      </c>
      <c r="CS10" s="109"/>
      <c r="CT10" s="108">
        <f>CS15</f>
        <v>6458</v>
      </c>
      <c r="CU10" s="109"/>
      <c r="CV10" s="108">
        <f>CU15</f>
        <v>8690</v>
      </c>
      <c r="CW10" s="109"/>
      <c r="CX10" s="108">
        <f>CW15</f>
        <v>15153</v>
      </c>
      <c r="CY10" s="109"/>
      <c r="CZ10" s="108">
        <f>CY15</f>
        <v>20519</v>
      </c>
      <c r="DA10" s="109"/>
      <c r="DB10" s="108">
        <f>DA15</f>
        <v>12917</v>
      </c>
      <c r="DC10" s="109"/>
      <c r="DD10" s="108">
        <f>DC15</f>
        <v>17381</v>
      </c>
      <c r="DE10" s="109"/>
      <c r="DF10" s="108">
        <f>DE15</f>
        <v>1601094</v>
      </c>
      <c r="DG10" s="109"/>
      <c r="DH10" s="108">
        <f>DG15</f>
        <v>160109</v>
      </c>
      <c r="DI10" s="109"/>
      <c r="DJ10" s="108">
        <f>DI15</f>
        <v>320219</v>
      </c>
      <c r="DK10" s="108"/>
      <c r="DL10" s="109"/>
      <c r="DM10" s="108">
        <f>DL15</f>
        <v>86942</v>
      </c>
      <c r="DN10" s="109"/>
      <c r="DO10" s="108">
        <f>DN15</f>
        <v>117134</v>
      </c>
      <c r="DP10" s="109"/>
      <c r="DQ10" s="108">
        <f>DP15</f>
        <v>73934</v>
      </c>
      <c r="DR10" s="109"/>
      <c r="DS10" s="108">
        <f>DR15</f>
        <v>99285</v>
      </c>
      <c r="DT10" s="109"/>
      <c r="DU10" s="108">
        <f>DT15</f>
        <v>8694</v>
      </c>
      <c r="DV10" s="109"/>
      <c r="DW10" s="108">
        <f>DV15</f>
        <v>11713</v>
      </c>
      <c r="DX10" s="109"/>
      <c r="DY10" s="108">
        <f>DX15</f>
        <v>7393</v>
      </c>
      <c r="DZ10" s="109"/>
      <c r="EA10" s="108">
        <f>DZ15</f>
        <v>9929</v>
      </c>
      <c r="EB10" s="109"/>
      <c r="EC10" s="108">
        <f>EB15</f>
        <v>17388</v>
      </c>
      <c r="ED10" s="109"/>
      <c r="EE10" s="108">
        <f>ED15</f>
        <v>23427</v>
      </c>
      <c r="EF10" s="109"/>
      <c r="EG10" s="108">
        <f>EF15</f>
        <v>14787</v>
      </c>
      <c r="EH10" s="109"/>
      <c r="EI10" s="108">
        <f>EH15</f>
        <v>19857</v>
      </c>
      <c r="EJ10" s="109"/>
      <c r="EK10" s="108">
        <f>EJ15</f>
        <v>1830376</v>
      </c>
      <c r="EL10" s="109"/>
      <c r="EM10" s="108">
        <f>EL15</f>
        <v>183038</v>
      </c>
      <c r="EN10" s="109"/>
      <c r="EO10" s="108"/>
      <c r="EP10" s="108">
        <f>EO15</f>
        <v>61977</v>
      </c>
      <c r="EQ10" s="109"/>
      <c r="ER10" s="108">
        <f>EQ15</f>
        <v>53155</v>
      </c>
      <c r="ES10" s="109"/>
      <c r="ET10" s="108">
        <f>ES15</f>
        <v>6198</v>
      </c>
      <c r="EU10" s="110"/>
      <c r="EV10" s="108">
        <f>EU15</f>
        <v>5316</v>
      </c>
      <c r="EW10" s="109"/>
      <c r="EX10" s="108">
        <f>EW15</f>
        <v>75764</v>
      </c>
      <c r="EY10" s="109"/>
      <c r="EZ10" s="108">
        <f>EY15</f>
        <v>64585</v>
      </c>
      <c r="FA10" s="110"/>
      <c r="FB10" s="108">
        <f>FA15</f>
        <v>7576</v>
      </c>
      <c r="FC10" s="109"/>
      <c r="FD10" s="108">
        <f>FC15</f>
        <v>6458</v>
      </c>
      <c r="FE10" s="109"/>
      <c r="FF10" s="108">
        <f>FE15</f>
        <v>86942</v>
      </c>
      <c r="FG10" s="110"/>
      <c r="FH10" s="108">
        <f>FG15</f>
        <v>73934</v>
      </c>
      <c r="FI10" s="109"/>
      <c r="FJ10" s="108">
        <f>FI15</f>
        <v>8694</v>
      </c>
      <c r="FK10" s="109"/>
      <c r="FL10" s="108">
        <f>FK15</f>
        <v>7393</v>
      </c>
      <c r="FM10" s="58"/>
      <c r="FN10" s="109"/>
      <c r="FO10" s="108">
        <f>FN15</f>
        <v>117134</v>
      </c>
      <c r="FP10" s="109"/>
      <c r="FQ10" s="108">
        <f>FP15</f>
        <v>11713</v>
      </c>
      <c r="FR10" s="58"/>
      <c r="FS10" s="58"/>
      <c r="FT10" s="110"/>
      <c r="FU10" s="108">
        <f>FT15</f>
        <v>0</v>
      </c>
      <c r="FV10" s="109"/>
      <c r="FW10" s="108">
        <f>FV15</f>
        <v>0</v>
      </c>
      <c r="FX10" s="110"/>
      <c r="FY10" s="108">
        <f>FX15</f>
        <v>0</v>
      </c>
      <c r="FZ10" s="109"/>
      <c r="GA10" s="108">
        <f>FZ15</f>
        <v>0</v>
      </c>
      <c r="GB10" s="58"/>
      <c r="GC10" s="58"/>
      <c r="GD10" s="110"/>
      <c r="GE10" s="108">
        <f>GD15</f>
        <v>107694</v>
      </c>
      <c r="GF10" s="109"/>
      <c r="GG10" s="108">
        <f>GF15</f>
        <v>161381</v>
      </c>
      <c r="GH10" s="110"/>
      <c r="GI10" s="108">
        <f>GH15</f>
        <v>13261</v>
      </c>
      <c r="GJ10" s="109"/>
      <c r="GK10" s="108">
        <f>GJ15</f>
        <v>16138</v>
      </c>
      <c r="GL10" s="110"/>
      <c r="GM10" s="108">
        <f>GL15</f>
        <v>32276</v>
      </c>
      <c r="GN10" s="109"/>
      <c r="GO10" s="108"/>
      <c r="GP10" s="108">
        <f>GO15</f>
        <v>0</v>
      </c>
      <c r="GQ10" s="58"/>
      <c r="GR10" s="110"/>
      <c r="GS10" s="108">
        <f>GR15</f>
        <v>119931</v>
      </c>
      <c r="GT10" s="110"/>
      <c r="GU10" s="108">
        <f>GT15</f>
        <v>179697</v>
      </c>
      <c r="GV10" s="110"/>
      <c r="GW10" s="108">
        <f>GV15</f>
        <v>14767</v>
      </c>
      <c r="GX10" s="110"/>
      <c r="GY10" s="108">
        <f>GX15</f>
        <v>17970</v>
      </c>
      <c r="GZ10" s="58"/>
      <c r="HA10" s="110"/>
      <c r="HB10" s="108">
        <f>HA15</f>
        <v>154750</v>
      </c>
      <c r="HC10" s="110"/>
      <c r="HD10" s="108">
        <f>HC15</f>
        <v>188316</v>
      </c>
      <c r="HE10" s="110"/>
      <c r="HF10" s="108">
        <f>HE15</f>
        <v>15475</v>
      </c>
      <c r="HG10" s="110"/>
      <c r="HH10" s="108">
        <f>HG15</f>
        <v>18832</v>
      </c>
      <c r="HI10" s="110"/>
      <c r="HJ10" s="108">
        <f>HI15</f>
        <v>30950</v>
      </c>
      <c r="HK10" s="110"/>
      <c r="HL10" s="108">
        <f>HK15</f>
        <v>37663</v>
      </c>
      <c r="HM10" s="58"/>
      <c r="HN10" s="110"/>
      <c r="HO10" s="108">
        <f>HN15</f>
        <v>176889</v>
      </c>
      <c r="HP10" s="110"/>
      <c r="HQ10" s="108">
        <f>HP15</f>
        <v>215251</v>
      </c>
      <c r="HR10" s="110"/>
      <c r="HS10" s="108">
        <f>HR15</f>
        <v>17689</v>
      </c>
      <c r="HT10" s="110"/>
      <c r="HU10" s="108">
        <f>HT15</f>
        <v>21525</v>
      </c>
      <c r="HV10" s="110"/>
      <c r="HW10" s="108">
        <f>HV15</f>
        <v>35378</v>
      </c>
      <c r="HX10" s="110"/>
      <c r="HY10" s="108">
        <f>HX15</f>
        <v>43050</v>
      </c>
      <c r="HZ10" s="58"/>
      <c r="IA10" s="110"/>
      <c r="IB10" s="108">
        <f>IA15</f>
        <v>0</v>
      </c>
      <c r="IC10" s="110"/>
      <c r="ID10" s="108">
        <f>IC15</f>
        <v>0</v>
      </c>
      <c r="IE10" s="110"/>
      <c r="IF10" s="108">
        <f>IE15</f>
        <v>0</v>
      </c>
      <c r="IG10" s="110"/>
      <c r="IH10" s="108">
        <f>IG15</f>
        <v>0</v>
      </c>
      <c r="II10" s="58"/>
      <c r="IJ10" s="58"/>
      <c r="IK10" s="110"/>
      <c r="IL10" s="108">
        <f>IK15</f>
        <v>0</v>
      </c>
      <c r="IM10" s="110"/>
      <c r="IN10" s="108">
        <f>IM15</f>
        <v>75215</v>
      </c>
      <c r="IO10" s="58"/>
      <c r="IP10" s="110"/>
      <c r="IQ10" s="108">
        <f>IP15</f>
        <v>132255</v>
      </c>
      <c r="IR10" s="110"/>
      <c r="IS10" s="108">
        <f>IR15</f>
        <v>193854</v>
      </c>
      <c r="IT10" s="110"/>
      <c r="IU10" s="108">
        <f>IT15</f>
        <v>19385</v>
      </c>
      <c r="IV10" s="110"/>
      <c r="IW10" s="108">
        <f>IV15</f>
        <v>38771</v>
      </c>
      <c r="IX10" s="58"/>
      <c r="IY10" s="110"/>
      <c r="IZ10" s="108">
        <f>IY15</f>
        <v>204403</v>
      </c>
      <c r="JA10" s="58"/>
      <c r="JB10" s="58"/>
      <c r="JC10" s="108">
        <f>JB15</f>
        <v>164945</v>
      </c>
      <c r="JD10" s="58"/>
      <c r="JE10" s="108">
        <f>JD15</f>
        <v>215251</v>
      </c>
      <c r="JF10" s="110"/>
      <c r="JG10" s="108">
        <f>JF15</f>
        <v>17689</v>
      </c>
      <c r="JH10" s="58"/>
      <c r="JI10" s="108">
        <f>JH15</f>
        <v>21525</v>
      </c>
      <c r="JJ10" s="58"/>
      <c r="JK10" s="58"/>
      <c r="JL10" s="108">
        <f>JK15</f>
        <v>185795</v>
      </c>
      <c r="JM10" s="108"/>
      <c r="JN10" s="108">
        <f>JM15</f>
        <v>226099</v>
      </c>
      <c r="JO10" s="58"/>
      <c r="JP10" s="108">
        <f>JO15</f>
        <v>18580</v>
      </c>
      <c r="JQ10" s="108"/>
      <c r="JR10" s="108">
        <f>JQ15</f>
        <v>22610</v>
      </c>
      <c r="JS10" s="58"/>
      <c r="JT10" s="108">
        <f>JS15</f>
        <v>45220</v>
      </c>
      <c r="JU10" s="108"/>
      <c r="JV10" s="108"/>
      <c r="JW10" s="108">
        <f>JV15</f>
        <v>212035</v>
      </c>
      <c r="JX10" s="58"/>
      <c r="JY10" s="108">
        <f>JX15</f>
        <v>258045</v>
      </c>
      <c r="JZ10" s="58"/>
      <c r="KA10" s="108">
        <f>JZ15</f>
        <v>21203</v>
      </c>
      <c r="KB10" s="58"/>
      <c r="KC10" s="108">
        <f>KB15</f>
        <v>25804</v>
      </c>
      <c r="KD10" s="58"/>
      <c r="KE10" s="108">
        <f>KD15</f>
        <v>42407</v>
      </c>
      <c r="KF10" s="58"/>
      <c r="KG10" s="58"/>
      <c r="KH10" s="108">
        <f>KG15</f>
        <v>424536</v>
      </c>
      <c r="KI10" s="58"/>
      <c r="KJ10" s="108">
        <f>KI15</f>
        <v>516616</v>
      </c>
      <c r="KK10" s="58"/>
      <c r="KL10" s="108">
        <f>KK15</f>
        <v>42454</v>
      </c>
      <c r="KM10" s="58"/>
      <c r="KN10" s="108">
        <f>KM15</f>
        <v>51662</v>
      </c>
      <c r="KO10" s="58"/>
      <c r="KP10" s="108"/>
      <c r="KQ10" s="108">
        <f>KP15</f>
        <v>212035</v>
      </c>
      <c r="KR10" s="58"/>
      <c r="KS10" s="108">
        <f>KR15</f>
        <v>21203</v>
      </c>
      <c r="KT10" s="108"/>
      <c r="KU10" s="108"/>
      <c r="KV10" s="108">
        <f>KU15</f>
        <v>258045</v>
      </c>
      <c r="KW10" s="58"/>
      <c r="KX10" s="108">
        <f>KW15</f>
        <v>25804</v>
      </c>
      <c r="KY10" s="108"/>
      <c r="KZ10" s="58"/>
      <c r="LA10" s="58"/>
      <c r="LB10" s="108">
        <f>LA15</f>
        <v>176889</v>
      </c>
      <c r="LC10" s="58"/>
      <c r="LD10" s="108">
        <f>LC15</f>
        <v>17689</v>
      </c>
      <c r="LE10" s="58"/>
      <c r="LF10" s="108">
        <f>LE15</f>
        <v>17689</v>
      </c>
      <c r="LG10" s="58"/>
      <c r="LH10" s="108">
        <f>LG15</f>
        <v>31985</v>
      </c>
      <c r="LI10" s="58"/>
      <c r="LJ10" s="58"/>
      <c r="LK10" s="108">
        <f>LJ15</f>
        <v>387480</v>
      </c>
      <c r="LL10" s="58"/>
      <c r="LM10" s="108">
        <f>LL15</f>
        <v>38748</v>
      </c>
      <c r="LN10" s="108"/>
      <c r="LO10" s="108">
        <f>LN15</f>
        <v>77496</v>
      </c>
      <c r="LP10" s="108"/>
      <c r="LQ10" s="108"/>
      <c r="LR10" s="108">
        <f>LQ15</f>
        <v>301309</v>
      </c>
      <c r="LS10" s="108"/>
      <c r="LT10" s="108">
        <f>LS15</f>
        <v>430501</v>
      </c>
      <c r="LU10" s="108"/>
      <c r="LV10" s="108">
        <f>LU15</f>
        <v>35378</v>
      </c>
      <c r="LW10" s="108"/>
      <c r="LX10" s="108">
        <f>LW15</f>
        <v>43050</v>
      </c>
      <c r="LY10" s="108"/>
      <c r="LZ10" s="108"/>
      <c r="MA10" s="108">
        <f>LZ15</f>
        <v>371351</v>
      </c>
      <c r="MB10" s="108"/>
      <c r="MC10" s="108">
        <f>MB15</f>
        <v>451898</v>
      </c>
      <c r="MD10" s="108"/>
      <c r="ME10" s="108">
        <f>MD15</f>
        <v>37135</v>
      </c>
      <c r="MF10" s="108"/>
      <c r="MG10" s="108">
        <f>MF15</f>
        <v>45190</v>
      </c>
      <c r="MH10" s="108"/>
      <c r="MI10" s="108">
        <f>MH15</f>
        <v>74270</v>
      </c>
      <c r="MJ10" s="108"/>
      <c r="MK10" s="108">
        <f>MJ15</f>
        <v>90380</v>
      </c>
      <c r="ML10" s="108"/>
      <c r="MM10" s="108"/>
      <c r="MN10" s="108">
        <f>MM15</f>
        <v>424536</v>
      </c>
      <c r="MO10" s="108"/>
      <c r="MP10" s="108">
        <f>MO15</f>
        <v>516616</v>
      </c>
      <c r="MQ10" s="108"/>
      <c r="MR10" s="108">
        <f>MQ15</f>
        <v>42454</v>
      </c>
      <c r="MS10" s="108"/>
      <c r="MT10" s="108">
        <f>MS15</f>
        <v>51662</v>
      </c>
      <c r="MU10" s="108"/>
      <c r="MV10" s="108">
        <f>MU15</f>
        <v>84907</v>
      </c>
      <c r="MW10" s="108"/>
      <c r="MX10" s="108"/>
      <c r="MY10" s="108">
        <f>MX15</f>
        <v>848845</v>
      </c>
      <c r="MZ10" s="108"/>
      <c r="NA10" s="108">
        <f>MZ15</f>
        <v>907277</v>
      </c>
      <c r="NB10" s="108"/>
      <c r="NC10" s="108">
        <f>NB15</f>
        <v>74804</v>
      </c>
      <c r="ND10" s="108"/>
      <c r="NE10" s="108">
        <f>ND15</f>
        <v>90728</v>
      </c>
      <c r="NF10" s="108"/>
      <c r="NG10" s="108"/>
      <c r="NH10" s="108">
        <f>NG15</f>
        <v>424536</v>
      </c>
      <c r="NI10" s="108"/>
      <c r="NJ10" s="108">
        <f>NI15</f>
        <v>42454</v>
      </c>
      <c r="NK10" s="108"/>
      <c r="NL10" s="108"/>
      <c r="NM10" s="108"/>
      <c r="NN10" s="108">
        <f>NM15</f>
        <v>36513</v>
      </c>
      <c r="NO10" s="108"/>
      <c r="NP10" s="108">
        <f>NO15</f>
        <v>56373</v>
      </c>
      <c r="NQ10" s="108"/>
      <c r="NR10" s="108">
        <f>NQ15</f>
        <v>3651</v>
      </c>
      <c r="NS10" s="108"/>
      <c r="NT10" s="108">
        <f>NS15</f>
        <v>5637</v>
      </c>
      <c r="NU10" s="108"/>
      <c r="NV10" s="108"/>
      <c r="NW10" s="108">
        <f>NV15</f>
        <v>64585</v>
      </c>
      <c r="NX10" s="108"/>
      <c r="NY10" s="108">
        <f>NX15</f>
        <v>100364</v>
      </c>
      <c r="NZ10" s="108"/>
      <c r="OA10" s="108">
        <f>NZ15</f>
        <v>6458</v>
      </c>
      <c r="OB10" s="108"/>
      <c r="OC10" s="108">
        <f>OB15</f>
        <v>10036</v>
      </c>
      <c r="OD10" s="108"/>
      <c r="OE10" s="108">
        <f>OD15</f>
        <v>20073</v>
      </c>
      <c r="OF10" s="108"/>
      <c r="OG10" s="108"/>
      <c r="OH10" s="108">
        <f>OG15</f>
        <v>0</v>
      </c>
      <c r="OI10" s="108"/>
      <c r="OJ10" s="108">
        <f>OI15</f>
        <v>58619</v>
      </c>
      <c r="OK10" s="108"/>
      <c r="OL10" s="108">
        <f>OK15</f>
        <v>90695</v>
      </c>
      <c r="OM10" s="108"/>
      <c r="ON10" s="108">
        <f>OM15</f>
        <v>5862</v>
      </c>
      <c r="OO10" s="108"/>
      <c r="OP10" s="108"/>
      <c r="OQ10" s="108">
        <f>OP15</f>
        <v>59201</v>
      </c>
      <c r="OR10" s="108"/>
      <c r="OS10" s="108">
        <f>OR15</f>
        <v>111667</v>
      </c>
      <c r="OT10" s="108"/>
      <c r="OU10" s="108">
        <f>OT15</f>
        <v>7212</v>
      </c>
      <c r="OV10" s="108"/>
      <c r="OW10" s="108">
        <f>OV15</f>
        <v>11167</v>
      </c>
      <c r="OX10" s="108"/>
      <c r="OY10" s="108"/>
      <c r="OZ10" s="108">
        <f>OY15</f>
        <v>75764</v>
      </c>
      <c r="PA10" s="108"/>
      <c r="PB10" s="108">
        <f>PA15</f>
        <v>117134</v>
      </c>
      <c r="PC10" s="108"/>
      <c r="PD10" s="108">
        <f>PC15</f>
        <v>7576</v>
      </c>
      <c r="PE10" s="108"/>
      <c r="PF10" s="108">
        <f>PE15</f>
        <v>11713</v>
      </c>
      <c r="PG10" s="108"/>
      <c r="PH10" s="108">
        <f>PG15</f>
        <v>15153</v>
      </c>
      <c r="PI10" s="108"/>
      <c r="PJ10" s="108">
        <f>PI15</f>
        <v>23427</v>
      </c>
      <c r="PK10" s="108"/>
      <c r="PL10" s="108"/>
      <c r="PM10" s="108">
        <f>PL15</f>
        <v>86942</v>
      </c>
      <c r="PN10" s="108"/>
      <c r="PO10" s="108">
        <f>PN15</f>
        <v>134202</v>
      </c>
      <c r="PP10" s="108"/>
      <c r="PQ10" s="108">
        <f>PP15</f>
        <v>8694</v>
      </c>
      <c r="PR10" s="108"/>
      <c r="PS10" s="108">
        <f>PR15</f>
        <v>13420</v>
      </c>
      <c r="PT10" s="108"/>
      <c r="PU10" s="108">
        <f>PT15</f>
        <v>17388</v>
      </c>
      <c r="PV10" s="108"/>
      <c r="PW10" s="108">
        <f>PV15</f>
        <v>26840</v>
      </c>
      <c r="PX10" s="108"/>
      <c r="PY10" s="108"/>
      <c r="PZ10" s="108">
        <f>PY15</f>
        <v>173215</v>
      </c>
      <c r="QA10" s="108"/>
      <c r="QB10" s="108">
        <f>QA15</f>
        <v>17321</v>
      </c>
      <c r="QC10" s="108"/>
      <c r="QD10" s="108">
        <f>QC15</f>
        <v>16207</v>
      </c>
      <c r="QE10" s="108"/>
      <c r="QF10" s="108">
        <f>QE15</f>
        <v>0</v>
      </c>
      <c r="QG10" s="108"/>
      <c r="QH10" s="108"/>
      <c r="QI10" s="108"/>
      <c r="QJ10" s="108"/>
      <c r="QK10" s="108"/>
      <c r="QL10" s="108">
        <f>QK15</f>
        <v>798</v>
      </c>
      <c r="QM10" s="108"/>
      <c r="QN10" s="108">
        <f>QM15</f>
        <v>14370</v>
      </c>
      <c r="QO10" s="108"/>
      <c r="QP10" s="108"/>
      <c r="QQ10" s="108">
        <f>QP15</f>
        <v>74</v>
      </c>
      <c r="QR10" s="108"/>
      <c r="QS10" s="108">
        <f>QR15</f>
        <v>1324</v>
      </c>
      <c r="QT10" s="108"/>
      <c r="QU10" s="108"/>
      <c r="QV10" s="108"/>
      <c r="QW10" s="108"/>
    </row>
    <row r="11" spans="1:465">
      <c r="A11" s="219" t="s">
        <v>182</v>
      </c>
      <c r="B11" s="219"/>
      <c r="C11" s="219"/>
      <c r="D11" s="102"/>
      <c r="E11" s="107"/>
      <c r="F11" s="108">
        <f>E16</f>
        <v>39871</v>
      </c>
      <c r="G11" s="109"/>
      <c r="H11" s="108">
        <f>G16</f>
        <v>62607</v>
      </c>
      <c r="I11" s="109"/>
      <c r="J11" s="108">
        <f>I16</f>
        <v>53750</v>
      </c>
      <c r="K11" s="109"/>
      <c r="L11" s="108">
        <f>K16</f>
        <v>6261</v>
      </c>
      <c r="M11" s="109"/>
      <c r="N11" s="108">
        <f>M16</f>
        <v>5375</v>
      </c>
      <c r="O11" s="109"/>
      <c r="P11" s="108">
        <f>O16</f>
        <v>986421</v>
      </c>
      <c r="Q11" s="109"/>
      <c r="R11" s="108">
        <f>Q16</f>
        <v>98642</v>
      </c>
      <c r="S11" s="108"/>
      <c r="T11" s="109"/>
      <c r="U11" s="108">
        <f>T16</f>
        <v>71822</v>
      </c>
      <c r="V11" s="109"/>
      <c r="W11" s="108">
        <f>V16</f>
        <v>113859</v>
      </c>
      <c r="X11" s="109"/>
      <c r="Y11" s="108">
        <f>X16</f>
        <v>72657</v>
      </c>
      <c r="Z11" s="109"/>
      <c r="AA11" s="108">
        <f>Z16</f>
        <v>96439</v>
      </c>
      <c r="AB11" s="109"/>
      <c r="AC11" s="108">
        <f>AB16</f>
        <v>8358</v>
      </c>
      <c r="AD11" s="109"/>
      <c r="AE11" s="108">
        <f>AD16</f>
        <v>11386</v>
      </c>
      <c r="AF11" s="109"/>
      <c r="AG11" s="108">
        <f>AF16</f>
        <v>7266</v>
      </c>
      <c r="AH11" s="109"/>
      <c r="AI11" s="108">
        <f>AH16</f>
        <v>9644</v>
      </c>
      <c r="AJ11" s="109"/>
      <c r="AK11" s="108">
        <f>AJ16</f>
        <v>1776350</v>
      </c>
      <c r="AL11" s="109"/>
      <c r="AM11" s="108">
        <f>AL16</f>
        <v>177635</v>
      </c>
      <c r="AN11" s="109"/>
      <c r="AO11" s="108">
        <f>AN16</f>
        <v>355270</v>
      </c>
      <c r="AP11" s="108"/>
      <c r="AQ11" s="109"/>
      <c r="AR11" s="108">
        <f>AQ16</f>
        <v>0</v>
      </c>
      <c r="AS11" s="109"/>
      <c r="AT11" s="108">
        <f>AS16</f>
        <v>0</v>
      </c>
      <c r="AU11" s="109"/>
      <c r="AV11" s="108">
        <f>AU16</f>
        <v>0</v>
      </c>
      <c r="AW11" s="109"/>
      <c r="AX11" s="108">
        <f>AW16</f>
        <v>0</v>
      </c>
      <c r="AY11" s="109"/>
      <c r="AZ11" s="108">
        <f>AY16</f>
        <v>0</v>
      </c>
      <c r="BA11" s="109"/>
      <c r="BB11" s="108">
        <f>BA16</f>
        <v>0</v>
      </c>
      <c r="BC11" s="109"/>
      <c r="BD11" s="108">
        <f>BC16</f>
        <v>0</v>
      </c>
      <c r="BE11" s="109"/>
      <c r="BF11" s="108">
        <f>BE16</f>
        <v>0</v>
      </c>
      <c r="BG11" s="109"/>
      <c r="BH11" s="108">
        <f>BG16</f>
        <v>1874448</v>
      </c>
      <c r="BI11" s="109"/>
      <c r="BJ11" s="108">
        <f>BI16</f>
        <v>187445</v>
      </c>
      <c r="BK11" s="108"/>
      <c r="BL11" s="109"/>
      <c r="BM11" s="108">
        <f>BL16</f>
        <v>80206</v>
      </c>
      <c r="BN11" s="109"/>
      <c r="BO11" s="108">
        <f>BN16</f>
        <v>126703</v>
      </c>
      <c r="BP11" s="109"/>
      <c r="BQ11" s="108">
        <f>BP16</f>
        <v>80038</v>
      </c>
      <c r="BR11" s="109"/>
      <c r="BS11" s="108">
        <f>BR16</f>
        <v>106398</v>
      </c>
      <c r="BT11" s="109"/>
      <c r="BU11" s="108">
        <f>BT16</f>
        <v>9333</v>
      </c>
      <c r="BV11" s="109"/>
      <c r="BW11" s="108">
        <f>BV16</f>
        <v>12670</v>
      </c>
      <c r="BX11" s="109"/>
      <c r="BY11" s="108">
        <f>BX16</f>
        <v>8004</v>
      </c>
      <c r="BZ11" s="109"/>
      <c r="CA11" s="108">
        <f>BZ16</f>
        <v>10640</v>
      </c>
      <c r="CB11" s="109"/>
      <c r="CC11" s="108">
        <f>CB16</f>
        <v>1973905</v>
      </c>
      <c r="CD11" s="109"/>
      <c r="CE11" s="108">
        <f>CD16</f>
        <v>197391</v>
      </c>
      <c r="CF11" s="108"/>
      <c r="CG11" s="109"/>
      <c r="CH11" s="108">
        <f>CG16</f>
        <v>98047</v>
      </c>
      <c r="CI11" s="109"/>
      <c r="CJ11" s="108">
        <f>CI16</f>
        <v>132768</v>
      </c>
      <c r="CK11" s="109"/>
      <c r="CL11" s="108">
        <f>CK16</f>
        <v>83580</v>
      </c>
      <c r="CM11" s="109"/>
      <c r="CN11" s="108">
        <f>CM16</f>
        <v>112463</v>
      </c>
      <c r="CO11" s="109"/>
      <c r="CP11" s="108">
        <f>CO16</f>
        <v>9805</v>
      </c>
      <c r="CQ11" s="109"/>
      <c r="CR11" s="108">
        <f>CQ16</f>
        <v>13277</v>
      </c>
      <c r="CS11" s="109"/>
      <c r="CT11" s="108">
        <f>CS16</f>
        <v>8358</v>
      </c>
      <c r="CU11" s="109"/>
      <c r="CV11" s="108">
        <f>CU16</f>
        <v>11246</v>
      </c>
      <c r="CW11" s="109"/>
      <c r="CX11" s="108">
        <f>CW16</f>
        <v>19609</v>
      </c>
      <c r="CY11" s="109"/>
      <c r="CZ11" s="108">
        <f>CY16</f>
        <v>26554</v>
      </c>
      <c r="DA11" s="109"/>
      <c r="DB11" s="108">
        <f>DA16</f>
        <v>16716</v>
      </c>
      <c r="DC11" s="109"/>
      <c r="DD11" s="108">
        <f>DC16</f>
        <v>22493</v>
      </c>
      <c r="DE11" s="109"/>
      <c r="DF11" s="108">
        <f>DE16</f>
        <v>2072004</v>
      </c>
      <c r="DG11" s="109"/>
      <c r="DH11" s="108">
        <f>DG16</f>
        <v>207200</v>
      </c>
      <c r="DI11" s="109"/>
      <c r="DJ11" s="108">
        <f>DI16</f>
        <v>414401</v>
      </c>
      <c r="DK11" s="108"/>
      <c r="DL11" s="109"/>
      <c r="DM11" s="108">
        <f>DL16</f>
        <v>112513</v>
      </c>
      <c r="DN11" s="109"/>
      <c r="DO11" s="108">
        <f>DN16</f>
        <v>151585</v>
      </c>
      <c r="DP11" s="109"/>
      <c r="DQ11" s="108">
        <f>DP16</f>
        <v>95680</v>
      </c>
      <c r="DR11" s="109"/>
      <c r="DS11" s="108">
        <f>DR16</f>
        <v>128487</v>
      </c>
      <c r="DT11" s="109"/>
      <c r="DU11" s="108">
        <f>DT16</f>
        <v>11251</v>
      </c>
      <c r="DV11" s="109"/>
      <c r="DW11" s="108">
        <f>DV16</f>
        <v>15158</v>
      </c>
      <c r="DX11" s="109"/>
      <c r="DY11" s="108">
        <f>DX16</f>
        <v>9568</v>
      </c>
      <c r="DZ11" s="109"/>
      <c r="EA11" s="108">
        <f>DZ16</f>
        <v>12849</v>
      </c>
      <c r="EB11" s="109"/>
      <c r="EC11" s="108">
        <f>EB16</f>
        <v>22503</v>
      </c>
      <c r="ED11" s="109"/>
      <c r="EE11" s="108">
        <f>ED16</f>
        <v>30317</v>
      </c>
      <c r="EF11" s="109"/>
      <c r="EG11" s="108">
        <f>EF16</f>
        <v>19136</v>
      </c>
      <c r="EH11" s="109"/>
      <c r="EI11" s="108">
        <f>EH16</f>
        <v>25697</v>
      </c>
      <c r="EJ11" s="109"/>
      <c r="EK11" s="108">
        <f>EJ16</f>
        <v>2368722</v>
      </c>
      <c r="EL11" s="109"/>
      <c r="EM11" s="108">
        <f>EL16</f>
        <v>236872</v>
      </c>
      <c r="EN11" s="109"/>
      <c r="EO11" s="108"/>
      <c r="EP11" s="108">
        <f>EO16</f>
        <v>80206</v>
      </c>
      <c r="EQ11" s="109"/>
      <c r="ER11" s="108">
        <f>EQ16</f>
        <v>68789</v>
      </c>
      <c r="ES11" s="109"/>
      <c r="ET11" s="108">
        <f>ES16</f>
        <v>8021</v>
      </c>
      <c r="EU11" s="110"/>
      <c r="EV11" s="108">
        <f>EU16</f>
        <v>6879</v>
      </c>
      <c r="EW11" s="109"/>
      <c r="EX11" s="108">
        <f>EW16</f>
        <v>98047</v>
      </c>
      <c r="EY11" s="109"/>
      <c r="EZ11" s="108">
        <f>EY16</f>
        <v>83580</v>
      </c>
      <c r="FA11" s="110"/>
      <c r="FB11" s="108">
        <f>FA16</f>
        <v>9805</v>
      </c>
      <c r="FC11" s="109"/>
      <c r="FD11" s="108">
        <f>FC16</f>
        <v>8358</v>
      </c>
      <c r="FE11" s="109"/>
      <c r="FF11" s="108">
        <f>FE16</f>
        <v>112513</v>
      </c>
      <c r="FG11" s="110"/>
      <c r="FH11" s="108">
        <f>FG16</f>
        <v>95680</v>
      </c>
      <c r="FI11" s="109"/>
      <c r="FJ11" s="108">
        <f>FI16</f>
        <v>11251</v>
      </c>
      <c r="FK11" s="109"/>
      <c r="FL11" s="108">
        <f>FK16</f>
        <v>9568</v>
      </c>
      <c r="FM11" s="58"/>
      <c r="FN11" s="109"/>
      <c r="FO11" s="108">
        <f>FN16</f>
        <v>151585</v>
      </c>
      <c r="FP11" s="109"/>
      <c r="FQ11" s="108">
        <f>FP16</f>
        <v>15158</v>
      </c>
      <c r="FR11" s="58"/>
      <c r="FS11" s="58"/>
      <c r="FT11" s="110"/>
      <c r="FU11" s="108">
        <f>FT16</f>
        <v>0</v>
      </c>
      <c r="FV11" s="109"/>
      <c r="FW11" s="108">
        <f>FV16</f>
        <v>0</v>
      </c>
      <c r="FX11" s="110"/>
      <c r="FY11" s="108">
        <f>FX16</f>
        <v>0</v>
      </c>
      <c r="FZ11" s="109"/>
      <c r="GA11" s="108">
        <f>FZ16</f>
        <v>0</v>
      </c>
      <c r="GB11" s="58"/>
      <c r="GC11" s="58"/>
      <c r="GD11" s="110"/>
      <c r="GE11" s="108">
        <f>GD16</f>
        <v>139368</v>
      </c>
      <c r="GF11" s="109"/>
      <c r="GG11" s="108">
        <f>GF16</f>
        <v>208846</v>
      </c>
      <c r="GH11" s="110"/>
      <c r="GI11" s="108">
        <f>GH16</f>
        <v>17161</v>
      </c>
      <c r="GJ11" s="109"/>
      <c r="GK11" s="108">
        <f>GJ16</f>
        <v>20885</v>
      </c>
      <c r="GL11" s="110"/>
      <c r="GM11" s="108">
        <f>GL16</f>
        <v>41769</v>
      </c>
      <c r="GN11" s="109"/>
      <c r="GO11" s="108"/>
      <c r="GP11" s="108">
        <f>GO16</f>
        <v>0</v>
      </c>
      <c r="GQ11" s="58"/>
      <c r="GR11" s="110"/>
      <c r="GS11" s="108">
        <f>GR16</f>
        <v>155205</v>
      </c>
      <c r="GT11" s="110"/>
      <c r="GU11" s="108">
        <f>GT16</f>
        <v>232549</v>
      </c>
      <c r="GV11" s="110"/>
      <c r="GW11" s="108">
        <f>GV16</f>
        <v>19111</v>
      </c>
      <c r="GX11" s="110"/>
      <c r="GY11" s="108">
        <f>GX16</f>
        <v>23255</v>
      </c>
      <c r="GZ11" s="58"/>
      <c r="HA11" s="110"/>
      <c r="HB11" s="108">
        <f>HA16</f>
        <v>200264</v>
      </c>
      <c r="HC11" s="110"/>
      <c r="HD11" s="108">
        <f>HC16</f>
        <v>243703</v>
      </c>
      <c r="HE11" s="110"/>
      <c r="HF11" s="108">
        <f>HE16</f>
        <v>20026</v>
      </c>
      <c r="HG11" s="110"/>
      <c r="HH11" s="108">
        <f>HG16</f>
        <v>24370</v>
      </c>
      <c r="HI11" s="110"/>
      <c r="HJ11" s="108">
        <f>HI16</f>
        <v>40053</v>
      </c>
      <c r="HK11" s="110"/>
      <c r="HL11" s="108">
        <f>HK16</f>
        <v>48741</v>
      </c>
      <c r="HM11" s="58"/>
      <c r="HN11" s="110"/>
      <c r="HO11" s="108">
        <f>HN16</f>
        <v>228915</v>
      </c>
      <c r="HP11" s="110"/>
      <c r="HQ11" s="108">
        <f>HP16</f>
        <v>278560</v>
      </c>
      <c r="HR11" s="110"/>
      <c r="HS11" s="108">
        <f>HR16</f>
        <v>22892</v>
      </c>
      <c r="HT11" s="110"/>
      <c r="HU11" s="108">
        <f>HT16</f>
        <v>27856</v>
      </c>
      <c r="HV11" s="110"/>
      <c r="HW11" s="108">
        <f>HV16</f>
        <v>45783</v>
      </c>
      <c r="HX11" s="110"/>
      <c r="HY11" s="108">
        <f>HX16</f>
        <v>55712</v>
      </c>
      <c r="HZ11" s="58"/>
      <c r="IA11" s="110"/>
      <c r="IB11" s="108">
        <f>IA16</f>
        <v>0</v>
      </c>
      <c r="IC11" s="110"/>
      <c r="ID11" s="108">
        <f>IC16</f>
        <v>0</v>
      </c>
      <c r="IE11" s="110"/>
      <c r="IF11" s="108">
        <f>IE16</f>
        <v>0</v>
      </c>
      <c r="IG11" s="110"/>
      <c r="IH11" s="108">
        <f>IG16</f>
        <v>0</v>
      </c>
      <c r="II11" s="58"/>
      <c r="IJ11" s="58"/>
      <c r="IK11" s="110"/>
      <c r="IL11" s="108">
        <f>IK16</f>
        <v>0</v>
      </c>
      <c r="IM11" s="110"/>
      <c r="IN11" s="108">
        <f>IM16</f>
        <v>97337</v>
      </c>
      <c r="IO11" s="58"/>
      <c r="IP11" s="110"/>
      <c r="IQ11" s="108">
        <f>IP16</f>
        <v>171154</v>
      </c>
      <c r="IR11" s="110"/>
      <c r="IS11" s="108">
        <f>IR16</f>
        <v>250869</v>
      </c>
      <c r="IT11" s="110"/>
      <c r="IU11" s="108">
        <f>IT16</f>
        <v>25087</v>
      </c>
      <c r="IV11" s="110"/>
      <c r="IW11" s="108">
        <f>IV16</f>
        <v>50174</v>
      </c>
      <c r="IX11" s="58"/>
      <c r="IY11" s="110"/>
      <c r="IZ11" s="108">
        <f>IY16</f>
        <v>264521</v>
      </c>
      <c r="JA11" s="58"/>
      <c r="JB11" s="58"/>
      <c r="JC11" s="108">
        <f>JB16</f>
        <v>213459</v>
      </c>
      <c r="JD11" s="58"/>
      <c r="JE11" s="108">
        <f>JD16</f>
        <v>278560</v>
      </c>
      <c r="JF11" s="110"/>
      <c r="JG11" s="108">
        <f>JF16</f>
        <v>22892</v>
      </c>
      <c r="JH11" s="58"/>
      <c r="JI11" s="108">
        <f>JH16</f>
        <v>27856</v>
      </c>
      <c r="JJ11" s="58"/>
      <c r="JK11" s="58"/>
      <c r="JL11" s="108">
        <f>JK16</f>
        <v>240441</v>
      </c>
      <c r="JM11" s="108"/>
      <c r="JN11" s="108">
        <f>JM16</f>
        <v>292598</v>
      </c>
      <c r="JO11" s="58"/>
      <c r="JP11" s="108">
        <f>JO16</f>
        <v>24044</v>
      </c>
      <c r="JQ11" s="108"/>
      <c r="JR11" s="108">
        <f>JQ16</f>
        <v>29260</v>
      </c>
      <c r="JS11" s="58"/>
      <c r="JT11" s="108">
        <f>JS16</f>
        <v>58520</v>
      </c>
      <c r="JU11" s="108"/>
      <c r="JV11" s="108"/>
      <c r="JW11" s="108">
        <f>JV16</f>
        <v>274398</v>
      </c>
      <c r="JX11" s="58"/>
      <c r="JY11" s="108">
        <f>JX16</f>
        <v>333940</v>
      </c>
      <c r="JZ11" s="58"/>
      <c r="KA11" s="108">
        <f>JZ16</f>
        <v>27440</v>
      </c>
      <c r="KB11" s="58"/>
      <c r="KC11" s="108">
        <f>KB16</f>
        <v>33394</v>
      </c>
      <c r="KD11" s="58"/>
      <c r="KE11" s="108">
        <f>KD16</f>
        <v>54880</v>
      </c>
      <c r="KF11" s="58"/>
      <c r="KG11" s="58"/>
      <c r="KH11" s="108">
        <f>KG16</f>
        <v>549400</v>
      </c>
      <c r="KI11" s="58"/>
      <c r="KJ11" s="108">
        <f>KI16</f>
        <v>668562</v>
      </c>
      <c r="KK11" s="58"/>
      <c r="KL11" s="108">
        <f>KK16</f>
        <v>54940</v>
      </c>
      <c r="KM11" s="58"/>
      <c r="KN11" s="108">
        <f>KM16</f>
        <v>66856</v>
      </c>
      <c r="KO11" s="58"/>
      <c r="KP11" s="108"/>
      <c r="KQ11" s="108">
        <f>KP16</f>
        <v>274398</v>
      </c>
      <c r="KR11" s="58"/>
      <c r="KS11" s="108">
        <f>KR16</f>
        <v>27440</v>
      </c>
      <c r="KT11" s="108"/>
      <c r="KU11" s="108"/>
      <c r="KV11" s="108">
        <f>KU16</f>
        <v>0</v>
      </c>
      <c r="KW11" s="58"/>
      <c r="KX11" s="108">
        <f>KW16</f>
        <v>0</v>
      </c>
      <c r="KY11" s="108"/>
      <c r="KZ11" s="58"/>
      <c r="LA11" s="58"/>
      <c r="LB11" s="108">
        <f>LA16</f>
        <v>228915</v>
      </c>
      <c r="LC11" s="58"/>
      <c r="LD11" s="108">
        <f>LC16</f>
        <v>22892</v>
      </c>
      <c r="LE11" s="58"/>
      <c r="LF11" s="108">
        <f>LE16</f>
        <v>22892</v>
      </c>
      <c r="LG11" s="58"/>
      <c r="LH11" s="108">
        <f>LG16</f>
        <v>41393</v>
      </c>
      <c r="LI11" s="58"/>
      <c r="LJ11" s="58"/>
      <c r="LK11" s="108">
        <f>LJ16</f>
        <v>501444</v>
      </c>
      <c r="LL11" s="58"/>
      <c r="LM11" s="108">
        <f>LL16</f>
        <v>50144</v>
      </c>
      <c r="LN11" s="108"/>
      <c r="LO11" s="108">
        <f>LN16</f>
        <v>100289</v>
      </c>
      <c r="LP11" s="108"/>
      <c r="LQ11" s="108"/>
      <c r="LR11" s="108">
        <f>LQ16</f>
        <v>389929</v>
      </c>
      <c r="LS11" s="108"/>
      <c r="LT11" s="108">
        <f>LS16</f>
        <v>557119</v>
      </c>
      <c r="LU11" s="108"/>
      <c r="LV11" s="108">
        <f>LU16</f>
        <v>45783</v>
      </c>
      <c r="LW11" s="108"/>
      <c r="LX11" s="108">
        <f>LW16</f>
        <v>55712</v>
      </c>
      <c r="LY11" s="108"/>
      <c r="LZ11" s="108"/>
      <c r="MA11" s="108">
        <f>LZ16</f>
        <v>480572</v>
      </c>
      <c r="MB11" s="108"/>
      <c r="MC11" s="108">
        <f>MB16</f>
        <v>584809</v>
      </c>
      <c r="MD11" s="108"/>
      <c r="ME11" s="108">
        <f>MD16</f>
        <v>48057</v>
      </c>
      <c r="MF11" s="108"/>
      <c r="MG11" s="108">
        <f>MF16</f>
        <v>58481</v>
      </c>
      <c r="MH11" s="108"/>
      <c r="MI11" s="108">
        <f>MH16</f>
        <v>96114</v>
      </c>
      <c r="MJ11" s="108"/>
      <c r="MK11" s="108">
        <f>MJ16</f>
        <v>116962</v>
      </c>
      <c r="ML11" s="108"/>
      <c r="MM11" s="108"/>
      <c r="MN11" s="108">
        <f>MM16</f>
        <v>549400</v>
      </c>
      <c r="MO11" s="108"/>
      <c r="MP11" s="108">
        <f>MO16</f>
        <v>668562</v>
      </c>
      <c r="MQ11" s="108"/>
      <c r="MR11" s="108">
        <f>MQ16</f>
        <v>54940</v>
      </c>
      <c r="MS11" s="108"/>
      <c r="MT11" s="108">
        <f>MS16</f>
        <v>66856</v>
      </c>
      <c r="MU11" s="108"/>
      <c r="MV11" s="108">
        <f>MU16</f>
        <v>109880</v>
      </c>
      <c r="MW11" s="108"/>
      <c r="MX11" s="108"/>
      <c r="MY11" s="108">
        <f>MX16</f>
        <v>1098505</v>
      </c>
      <c r="MZ11" s="108"/>
      <c r="NA11" s="108">
        <f>MZ16</f>
        <v>1174123</v>
      </c>
      <c r="NB11" s="108"/>
      <c r="NC11" s="108">
        <f>NB16</f>
        <v>96805</v>
      </c>
      <c r="ND11" s="108"/>
      <c r="NE11" s="108">
        <f>ND16</f>
        <v>117412</v>
      </c>
      <c r="NF11" s="108"/>
      <c r="NG11" s="108"/>
      <c r="NH11" s="108">
        <f>NG16</f>
        <v>549400</v>
      </c>
      <c r="NI11" s="108"/>
      <c r="NJ11" s="108">
        <f>NI16</f>
        <v>54940</v>
      </c>
      <c r="NK11" s="108"/>
      <c r="NL11" s="108"/>
      <c r="NM11" s="108"/>
      <c r="NN11" s="108">
        <f>NM16</f>
        <v>47252</v>
      </c>
      <c r="NO11" s="108"/>
      <c r="NP11" s="108">
        <f>NO16</f>
        <v>72954</v>
      </c>
      <c r="NQ11" s="108"/>
      <c r="NR11" s="108">
        <f>NQ16</f>
        <v>4725</v>
      </c>
      <c r="NS11" s="108"/>
      <c r="NT11" s="108">
        <f>NS16</f>
        <v>7295</v>
      </c>
      <c r="NU11" s="108"/>
      <c r="NV11" s="108"/>
      <c r="NW11" s="108">
        <f>NV16</f>
        <v>83580</v>
      </c>
      <c r="NX11" s="108"/>
      <c r="NY11" s="108">
        <f>NX16</f>
        <v>129883</v>
      </c>
      <c r="NZ11" s="108"/>
      <c r="OA11" s="108">
        <f>NZ16</f>
        <v>8358</v>
      </c>
      <c r="OB11" s="108"/>
      <c r="OC11" s="108">
        <f>OB16</f>
        <v>12988</v>
      </c>
      <c r="OD11" s="108"/>
      <c r="OE11" s="108">
        <f>OD16</f>
        <v>25977</v>
      </c>
      <c r="OF11" s="108"/>
      <c r="OG11" s="108"/>
      <c r="OH11" s="108">
        <f>OG16</f>
        <v>0</v>
      </c>
      <c r="OI11" s="108"/>
      <c r="OJ11" s="108">
        <f>OI16</f>
        <v>75860</v>
      </c>
      <c r="OK11" s="108"/>
      <c r="OL11" s="108">
        <f>OK16</f>
        <v>117370</v>
      </c>
      <c r="OM11" s="108"/>
      <c r="ON11" s="108">
        <f>OM16</f>
        <v>7586</v>
      </c>
      <c r="OO11" s="108"/>
      <c r="OP11" s="108"/>
      <c r="OQ11" s="108">
        <f>OP16</f>
        <v>76612</v>
      </c>
      <c r="OR11" s="108"/>
      <c r="OS11" s="108">
        <f>OR16</f>
        <v>144511</v>
      </c>
      <c r="OT11" s="108"/>
      <c r="OU11" s="108">
        <f>OT16</f>
        <v>9333</v>
      </c>
      <c r="OV11" s="108"/>
      <c r="OW11" s="108">
        <f>OV16</f>
        <v>14451</v>
      </c>
      <c r="OX11" s="108"/>
      <c r="OY11" s="108"/>
      <c r="OZ11" s="108">
        <f>OY16</f>
        <v>98047</v>
      </c>
      <c r="PA11" s="108"/>
      <c r="PB11" s="108">
        <f>PA16</f>
        <v>151585</v>
      </c>
      <c r="PC11" s="108"/>
      <c r="PD11" s="108">
        <f>PC16</f>
        <v>9805</v>
      </c>
      <c r="PE11" s="108"/>
      <c r="PF11" s="108">
        <f>PE16</f>
        <v>15158</v>
      </c>
      <c r="PG11" s="108"/>
      <c r="PH11" s="108">
        <f>PG16</f>
        <v>19609</v>
      </c>
      <c r="PI11" s="108"/>
      <c r="PJ11" s="108">
        <f>PI16</f>
        <v>30317</v>
      </c>
      <c r="PK11" s="108"/>
      <c r="PL11" s="108"/>
      <c r="PM11" s="108">
        <f>PL16</f>
        <v>112513</v>
      </c>
      <c r="PN11" s="108"/>
      <c r="PO11" s="108">
        <f>PN16</f>
        <v>173674</v>
      </c>
      <c r="PP11" s="108"/>
      <c r="PQ11" s="108">
        <f>PP16</f>
        <v>11251</v>
      </c>
      <c r="PR11" s="108"/>
      <c r="PS11" s="108">
        <f>PR16</f>
        <v>17367</v>
      </c>
      <c r="PT11" s="108"/>
      <c r="PU11" s="108">
        <f>PT16</f>
        <v>22503</v>
      </c>
      <c r="PV11" s="108"/>
      <c r="PW11" s="108">
        <f>PV16</f>
        <v>34735</v>
      </c>
      <c r="PX11" s="108"/>
      <c r="PY11" s="108"/>
      <c r="PZ11" s="108">
        <f>PY16</f>
        <v>224160</v>
      </c>
      <c r="QA11" s="108"/>
      <c r="QB11" s="108">
        <f>QA16</f>
        <v>22416</v>
      </c>
      <c r="QC11" s="108"/>
      <c r="QD11" s="108">
        <f>QC16</f>
        <v>20974</v>
      </c>
      <c r="QE11" s="108"/>
      <c r="QF11" s="108">
        <f>QE16</f>
        <v>0</v>
      </c>
      <c r="QG11" s="108"/>
      <c r="QH11" s="108"/>
      <c r="QI11" s="108"/>
      <c r="QJ11" s="108"/>
      <c r="QK11" s="108"/>
      <c r="QL11" s="108">
        <f>QK16</f>
        <v>798</v>
      </c>
      <c r="QM11" s="108"/>
      <c r="QN11" s="108">
        <f>QM16</f>
        <v>14370</v>
      </c>
      <c r="QO11" s="108"/>
      <c r="QP11" s="108"/>
      <c r="QQ11" s="108">
        <f>QP16</f>
        <v>74</v>
      </c>
      <c r="QR11" s="108"/>
      <c r="QS11" s="108">
        <f>QR16</f>
        <v>1324</v>
      </c>
      <c r="QT11" s="108"/>
      <c r="QU11" s="108"/>
      <c r="QV11" s="108"/>
      <c r="QW11" s="108"/>
    </row>
    <row r="12" spans="1:465">
      <c r="A12" s="219" t="s">
        <v>506</v>
      </c>
      <c r="B12" s="219"/>
      <c r="C12" s="219"/>
      <c r="D12" s="102"/>
      <c r="E12" s="111"/>
      <c r="F12" s="108">
        <f>E17</f>
        <v>0</v>
      </c>
      <c r="G12" s="111"/>
      <c r="H12" s="108">
        <f>G17</f>
        <v>0</v>
      </c>
      <c r="I12" s="111"/>
      <c r="J12" s="108">
        <f>I17</f>
        <v>0</v>
      </c>
      <c r="K12" s="111"/>
      <c r="L12" s="108">
        <f>K17</f>
        <v>0</v>
      </c>
      <c r="M12" s="111"/>
      <c r="N12" s="108">
        <f>M17</f>
        <v>0</v>
      </c>
      <c r="O12" s="111"/>
      <c r="P12" s="108">
        <f>O17</f>
        <v>0</v>
      </c>
      <c r="Q12" s="111"/>
      <c r="R12" s="108">
        <f>Q17</f>
        <v>0</v>
      </c>
      <c r="S12" s="111"/>
      <c r="T12" s="111"/>
      <c r="U12" s="108">
        <f>T17</f>
        <v>97939</v>
      </c>
      <c r="V12" s="111"/>
      <c r="W12" s="108">
        <f>V17</f>
        <v>0</v>
      </c>
      <c r="X12" s="111"/>
      <c r="Y12" s="108">
        <f>X17</f>
        <v>0</v>
      </c>
      <c r="Z12" s="111"/>
      <c r="AA12" s="108">
        <f>Z17</f>
        <v>0</v>
      </c>
      <c r="AB12" s="111"/>
      <c r="AC12" s="108">
        <f>AB17</f>
        <v>0</v>
      </c>
      <c r="AD12" s="111"/>
      <c r="AE12" s="108">
        <f>AD17</f>
        <v>0</v>
      </c>
      <c r="AF12" s="111"/>
      <c r="AG12" s="108">
        <f>AF17</f>
        <v>0</v>
      </c>
      <c r="AH12" s="111"/>
      <c r="AI12" s="108">
        <f>AH17</f>
        <v>0</v>
      </c>
      <c r="AJ12" s="111"/>
      <c r="AK12" s="108">
        <f>AJ17</f>
        <v>0</v>
      </c>
      <c r="AL12" s="111"/>
      <c r="AM12" s="108">
        <f>AL17</f>
        <v>0</v>
      </c>
      <c r="AN12" s="111"/>
      <c r="AO12" s="108">
        <f>AN17</f>
        <v>0</v>
      </c>
      <c r="AP12" s="111"/>
      <c r="AQ12" s="111"/>
      <c r="AR12" s="108">
        <f>AQ17</f>
        <v>0</v>
      </c>
      <c r="AS12" s="111"/>
      <c r="AT12" s="108">
        <f>AS17</f>
        <v>0</v>
      </c>
      <c r="AU12" s="111"/>
      <c r="AV12" s="108">
        <f>AU17</f>
        <v>0</v>
      </c>
      <c r="AW12" s="111"/>
      <c r="AX12" s="108">
        <f>AW17</f>
        <v>0</v>
      </c>
      <c r="AY12" s="111"/>
      <c r="AZ12" s="108">
        <f>AY17</f>
        <v>0</v>
      </c>
      <c r="BA12" s="111"/>
      <c r="BB12" s="108">
        <f>BA17</f>
        <v>0</v>
      </c>
      <c r="BC12" s="111"/>
      <c r="BD12" s="108">
        <f>BC17</f>
        <v>0</v>
      </c>
      <c r="BE12" s="111"/>
      <c r="BF12" s="108">
        <f>BE17</f>
        <v>0</v>
      </c>
      <c r="BG12" s="111"/>
      <c r="BH12" s="108">
        <f>BG17</f>
        <v>0</v>
      </c>
      <c r="BI12" s="111"/>
      <c r="BJ12" s="108">
        <f>BI17</f>
        <v>0</v>
      </c>
      <c r="BK12" s="111"/>
      <c r="BL12" s="111"/>
      <c r="BM12" s="108">
        <f>BL17</f>
        <v>109371</v>
      </c>
      <c r="BN12" s="111"/>
      <c r="BO12" s="108">
        <f>BN17</f>
        <v>0</v>
      </c>
      <c r="BP12" s="111"/>
      <c r="BQ12" s="108">
        <f>BP17</f>
        <v>109142</v>
      </c>
      <c r="BR12" s="111"/>
      <c r="BS12" s="108">
        <f>BR17</f>
        <v>0</v>
      </c>
      <c r="BT12" s="111"/>
      <c r="BU12" s="108">
        <f>BT17</f>
        <v>12727</v>
      </c>
      <c r="BV12" s="111"/>
      <c r="BW12" s="108">
        <f>BV17</f>
        <v>0</v>
      </c>
      <c r="BX12" s="111"/>
      <c r="BY12" s="108">
        <f>BX17</f>
        <v>10914</v>
      </c>
      <c r="BZ12" s="111"/>
      <c r="CA12" s="108">
        <f>BZ17</f>
        <v>0</v>
      </c>
      <c r="CB12" s="111"/>
      <c r="CC12" s="108">
        <f>CB17</f>
        <v>0</v>
      </c>
      <c r="CD12" s="111"/>
      <c r="CE12" s="108">
        <f>CD17</f>
        <v>0</v>
      </c>
      <c r="CF12" s="111"/>
      <c r="CG12" s="111"/>
      <c r="CH12" s="108">
        <f>CG17</f>
        <v>133700</v>
      </c>
      <c r="CI12" s="111"/>
      <c r="CJ12" s="108">
        <f>CI17</f>
        <v>0</v>
      </c>
      <c r="CK12" s="111"/>
      <c r="CL12" s="108">
        <f>CK17</f>
        <v>113973</v>
      </c>
      <c r="CM12" s="111"/>
      <c r="CN12" s="108">
        <f>CM17</f>
        <v>0</v>
      </c>
      <c r="CO12" s="111"/>
      <c r="CP12" s="108">
        <f>CO17</f>
        <v>13370</v>
      </c>
      <c r="CQ12" s="111"/>
      <c r="CR12" s="108">
        <f>CQ17</f>
        <v>0</v>
      </c>
      <c r="CS12" s="111"/>
      <c r="CT12" s="108">
        <f>CS17</f>
        <v>11397</v>
      </c>
      <c r="CU12" s="111"/>
      <c r="CV12" s="108">
        <f>CU17</f>
        <v>0</v>
      </c>
      <c r="CW12" s="111"/>
      <c r="CX12" s="108">
        <f>CW17</f>
        <v>26740</v>
      </c>
      <c r="CY12" s="111"/>
      <c r="CZ12" s="108">
        <f>CY17</f>
        <v>0</v>
      </c>
      <c r="DA12" s="111"/>
      <c r="DB12" s="108">
        <f>DA17</f>
        <v>22795</v>
      </c>
      <c r="DC12" s="111"/>
      <c r="DD12" s="108">
        <f>DC17</f>
        <v>0</v>
      </c>
      <c r="DE12" s="111"/>
      <c r="DF12" s="108">
        <f>DE17</f>
        <v>0</v>
      </c>
      <c r="DG12" s="111"/>
      <c r="DH12" s="108">
        <f>DG17</f>
        <v>0</v>
      </c>
      <c r="DI12" s="111"/>
      <c r="DJ12" s="108">
        <f>DI17</f>
        <v>0</v>
      </c>
      <c r="DK12" s="111"/>
      <c r="DL12" s="111"/>
      <c r="DM12" s="108">
        <f>DL17</f>
        <v>153427</v>
      </c>
      <c r="DN12" s="111"/>
      <c r="DO12" s="108">
        <f>DN17</f>
        <v>0</v>
      </c>
      <c r="DP12" s="111"/>
      <c r="DQ12" s="108">
        <f>DP17</f>
        <v>130473</v>
      </c>
      <c r="DR12" s="111"/>
      <c r="DS12" s="108">
        <f>DR17</f>
        <v>0</v>
      </c>
      <c r="DT12" s="111"/>
      <c r="DU12" s="108">
        <f>DT17</f>
        <v>15343</v>
      </c>
      <c r="DV12" s="111"/>
      <c r="DW12" s="108">
        <f>DV17</f>
        <v>0</v>
      </c>
      <c r="DX12" s="111"/>
      <c r="DY12" s="108">
        <f>DX17</f>
        <v>13047</v>
      </c>
      <c r="DZ12" s="111"/>
      <c r="EA12" s="108">
        <f>DZ17</f>
        <v>0</v>
      </c>
      <c r="EB12" s="111"/>
      <c r="EC12" s="108">
        <f>EB17</f>
        <v>30685</v>
      </c>
      <c r="ED12" s="111"/>
      <c r="EE12" s="108">
        <f>ED17</f>
        <v>0</v>
      </c>
      <c r="EF12" s="111"/>
      <c r="EG12" s="108">
        <f>EF17</f>
        <v>26095</v>
      </c>
      <c r="EH12" s="111"/>
      <c r="EI12" s="108">
        <f>EH17</f>
        <v>0</v>
      </c>
      <c r="EJ12" s="111"/>
      <c r="EK12" s="108">
        <f>EJ17</f>
        <v>0</v>
      </c>
      <c r="EL12" s="111"/>
      <c r="EM12" s="108">
        <f>EL17</f>
        <v>0</v>
      </c>
      <c r="EN12" s="111"/>
      <c r="EO12" s="108"/>
      <c r="EP12" s="108">
        <f>EO17</f>
        <v>0</v>
      </c>
      <c r="EQ12" s="111"/>
      <c r="ER12" s="108">
        <f>EQ17</f>
        <v>0</v>
      </c>
      <c r="ES12" s="111"/>
      <c r="ET12" s="108">
        <f>ES17</f>
        <v>0</v>
      </c>
      <c r="EU12" s="112"/>
      <c r="EV12" s="108">
        <f>EU17</f>
        <v>0</v>
      </c>
      <c r="EW12" s="111"/>
      <c r="EX12" s="108">
        <f>EW17</f>
        <v>0</v>
      </c>
      <c r="EY12" s="111"/>
      <c r="EZ12" s="108">
        <f>EY17</f>
        <v>0</v>
      </c>
      <c r="FA12" s="112"/>
      <c r="FB12" s="108">
        <f>FA17</f>
        <v>0</v>
      </c>
      <c r="FC12" s="111"/>
      <c r="FD12" s="108">
        <f>FC17</f>
        <v>0</v>
      </c>
      <c r="FE12" s="111"/>
      <c r="FF12" s="108">
        <f>FE17</f>
        <v>0</v>
      </c>
      <c r="FG12" s="112"/>
      <c r="FH12" s="108">
        <f>FG17</f>
        <v>0</v>
      </c>
      <c r="FI12" s="111"/>
      <c r="FJ12" s="108">
        <f>FI17</f>
        <v>0</v>
      </c>
      <c r="FK12" s="111"/>
      <c r="FL12" s="108">
        <f>FK17</f>
        <v>0</v>
      </c>
      <c r="FM12" s="112"/>
      <c r="FN12" s="111"/>
      <c r="FO12" s="108">
        <f>FN17</f>
        <v>0</v>
      </c>
      <c r="FP12" s="111"/>
      <c r="FQ12" s="108">
        <f>FP17</f>
        <v>0</v>
      </c>
      <c r="FR12" s="112"/>
      <c r="FS12" s="112"/>
      <c r="FT12" s="112"/>
      <c r="FU12" s="108">
        <f>FT17</f>
        <v>0</v>
      </c>
      <c r="FV12" s="111"/>
      <c r="FW12" s="108">
        <f>FV17</f>
        <v>0</v>
      </c>
      <c r="FX12" s="112"/>
      <c r="FY12" s="108">
        <f>FX17</f>
        <v>0</v>
      </c>
      <c r="FZ12" s="111"/>
      <c r="GA12" s="108">
        <f>FZ17</f>
        <v>0</v>
      </c>
      <c r="GB12" s="112"/>
      <c r="GC12" s="112"/>
      <c r="GD12" s="112"/>
      <c r="GE12" s="108">
        <f>GD17</f>
        <v>0</v>
      </c>
      <c r="GF12" s="111"/>
      <c r="GG12" s="108">
        <f>GF17</f>
        <v>0</v>
      </c>
      <c r="GH12" s="112"/>
      <c r="GI12" s="108">
        <f>GH17</f>
        <v>0</v>
      </c>
      <c r="GJ12" s="111"/>
      <c r="GK12" s="108">
        <f>GJ17</f>
        <v>0</v>
      </c>
      <c r="GL12" s="112"/>
      <c r="GM12" s="108">
        <f>GL17</f>
        <v>0</v>
      </c>
      <c r="GN12" s="111"/>
      <c r="GO12" s="108"/>
      <c r="GP12" s="108">
        <f>GO17</f>
        <v>0</v>
      </c>
      <c r="GQ12" s="112"/>
      <c r="GR12" s="112"/>
      <c r="GS12" s="108">
        <f>GR17</f>
        <v>0</v>
      </c>
      <c r="GT12" s="112"/>
      <c r="GU12" s="108">
        <f>GT17</f>
        <v>0</v>
      </c>
      <c r="GV12" s="112"/>
      <c r="GW12" s="108">
        <f>GV17</f>
        <v>0</v>
      </c>
      <c r="GX12" s="112"/>
      <c r="GY12" s="108">
        <f>GX17</f>
        <v>0</v>
      </c>
      <c r="GZ12" s="112"/>
      <c r="HA12" s="112"/>
      <c r="HB12" s="108">
        <f>HA17</f>
        <v>0</v>
      </c>
      <c r="HC12" s="112"/>
      <c r="HD12" s="108">
        <f>HC17</f>
        <v>0</v>
      </c>
      <c r="HE12" s="112"/>
      <c r="HF12" s="108">
        <f>HE17</f>
        <v>0</v>
      </c>
      <c r="HG12" s="112"/>
      <c r="HH12" s="108">
        <f>HG17</f>
        <v>0</v>
      </c>
      <c r="HI12" s="112"/>
      <c r="HJ12" s="108">
        <f>HI17</f>
        <v>0</v>
      </c>
      <c r="HK12" s="112"/>
      <c r="HL12" s="108">
        <f>HK17</f>
        <v>0</v>
      </c>
      <c r="HM12" s="112"/>
      <c r="HN12" s="112"/>
      <c r="HO12" s="108">
        <f>HN17</f>
        <v>0</v>
      </c>
      <c r="HP12" s="112"/>
      <c r="HQ12" s="108">
        <f>HP17</f>
        <v>0</v>
      </c>
      <c r="HR12" s="112"/>
      <c r="HS12" s="108">
        <f>HR17</f>
        <v>0</v>
      </c>
      <c r="HT12" s="112"/>
      <c r="HU12" s="108">
        <f>HT17</f>
        <v>0</v>
      </c>
      <c r="HV12" s="112"/>
      <c r="HW12" s="108">
        <f>HV17</f>
        <v>0</v>
      </c>
      <c r="HX12" s="112"/>
      <c r="HY12" s="108">
        <f>HX17</f>
        <v>0</v>
      </c>
      <c r="HZ12" s="112"/>
      <c r="IA12" s="112"/>
      <c r="IB12" s="108">
        <f>IA17</f>
        <v>0</v>
      </c>
      <c r="IC12" s="112"/>
      <c r="ID12" s="108">
        <f>IC17</f>
        <v>0</v>
      </c>
      <c r="IE12" s="112"/>
      <c r="IF12" s="108">
        <f>IE17</f>
        <v>0</v>
      </c>
      <c r="IG12" s="112"/>
      <c r="IH12" s="108">
        <f>IG17</f>
        <v>0</v>
      </c>
      <c r="II12" s="112"/>
      <c r="IJ12" s="112"/>
      <c r="IK12" s="112"/>
      <c r="IL12" s="108">
        <f>IK17</f>
        <v>0</v>
      </c>
      <c r="IM12" s="112"/>
      <c r="IN12" s="108">
        <f>IM17</f>
        <v>0</v>
      </c>
      <c r="IO12" s="112"/>
      <c r="IP12" s="112"/>
      <c r="IQ12" s="108">
        <f>IP17</f>
        <v>0</v>
      </c>
      <c r="IR12" s="112"/>
      <c r="IS12" s="108">
        <f>IR17</f>
        <v>0</v>
      </c>
      <c r="IT12" s="112"/>
      <c r="IU12" s="108">
        <f>IT17</f>
        <v>0</v>
      </c>
      <c r="IV12" s="112"/>
      <c r="IW12" s="108">
        <f>IV17</f>
        <v>0</v>
      </c>
      <c r="IX12" s="112"/>
      <c r="IY12" s="112"/>
      <c r="IZ12" s="108">
        <f>IY17</f>
        <v>0</v>
      </c>
      <c r="JA12" s="112"/>
      <c r="JB12" s="112"/>
      <c r="JC12" s="108">
        <f>JB17</f>
        <v>0</v>
      </c>
      <c r="JD12" s="112"/>
      <c r="JE12" s="108">
        <f>JD17</f>
        <v>0</v>
      </c>
      <c r="JF12" s="112"/>
      <c r="JG12" s="108">
        <f>JF17</f>
        <v>0</v>
      </c>
      <c r="JH12" s="112"/>
      <c r="JI12" s="108">
        <f>JH17</f>
        <v>0</v>
      </c>
      <c r="JJ12" s="112"/>
      <c r="JK12" s="112"/>
      <c r="JL12" s="108">
        <f>JK17</f>
        <v>0</v>
      </c>
      <c r="JM12" s="108"/>
      <c r="JN12" s="108">
        <f>JM17</f>
        <v>0</v>
      </c>
      <c r="JO12" s="112"/>
      <c r="JP12" s="108">
        <f>JO17</f>
        <v>0</v>
      </c>
      <c r="JQ12" s="108"/>
      <c r="JR12" s="108">
        <f>JQ17</f>
        <v>0</v>
      </c>
      <c r="JS12" s="112"/>
      <c r="JT12" s="108">
        <f>JS17</f>
        <v>0</v>
      </c>
      <c r="JU12" s="108"/>
      <c r="JV12" s="108"/>
      <c r="JW12" s="108">
        <f>JV17</f>
        <v>0</v>
      </c>
      <c r="JX12" s="112"/>
      <c r="JY12" s="108">
        <f>JX17</f>
        <v>0</v>
      </c>
      <c r="JZ12" s="112"/>
      <c r="KA12" s="108">
        <f>JZ17</f>
        <v>0</v>
      </c>
      <c r="KB12" s="112"/>
      <c r="KC12" s="108">
        <f>KB17</f>
        <v>0</v>
      </c>
      <c r="KD12" s="112"/>
      <c r="KE12" s="108">
        <f>KD17</f>
        <v>0</v>
      </c>
      <c r="KF12" s="112"/>
      <c r="KG12" s="112"/>
      <c r="KH12" s="108">
        <f>KG17</f>
        <v>0</v>
      </c>
      <c r="KI12" s="112"/>
      <c r="KJ12" s="108">
        <f>KI17</f>
        <v>0</v>
      </c>
      <c r="KK12" s="112"/>
      <c r="KL12" s="108">
        <f>KK17</f>
        <v>0</v>
      </c>
      <c r="KM12" s="112"/>
      <c r="KN12" s="108">
        <f>KM17</f>
        <v>0</v>
      </c>
      <c r="KO12" s="112"/>
      <c r="KP12" s="112"/>
      <c r="KQ12" s="108">
        <f>KP17</f>
        <v>0</v>
      </c>
      <c r="KR12" s="112"/>
      <c r="KS12" s="108">
        <f>KR17</f>
        <v>0</v>
      </c>
      <c r="KT12" s="112"/>
      <c r="KU12" s="112"/>
      <c r="KV12" s="108">
        <f>KU17</f>
        <v>0</v>
      </c>
      <c r="KW12" s="112"/>
      <c r="KX12" s="108">
        <f>KW17</f>
        <v>0</v>
      </c>
      <c r="KY12" s="112"/>
      <c r="KZ12" s="112"/>
      <c r="LA12" s="112"/>
      <c r="LB12" s="108">
        <f>LA17</f>
        <v>0</v>
      </c>
      <c r="LC12" s="112"/>
      <c r="LD12" s="108">
        <f>LC17</f>
        <v>0</v>
      </c>
      <c r="LE12" s="112"/>
      <c r="LF12" s="108">
        <f>LE17</f>
        <v>0</v>
      </c>
      <c r="LG12" s="112"/>
      <c r="LH12" s="108">
        <f>LG17</f>
        <v>0</v>
      </c>
      <c r="LI12" s="112"/>
      <c r="LJ12" s="112"/>
      <c r="LK12" s="108">
        <f>LJ17</f>
        <v>0</v>
      </c>
      <c r="LL12" s="112"/>
      <c r="LM12" s="108">
        <f>LL17</f>
        <v>0</v>
      </c>
      <c r="LN12" s="112"/>
      <c r="LO12" s="108">
        <f>LN17</f>
        <v>0</v>
      </c>
      <c r="LP12" s="112"/>
      <c r="LQ12" s="112"/>
      <c r="LR12" s="108">
        <f>LQ17</f>
        <v>0</v>
      </c>
      <c r="LS12" s="112"/>
      <c r="LT12" s="108">
        <f>LS17</f>
        <v>0</v>
      </c>
      <c r="LU12" s="112"/>
      <c r="LV12" s="108">
        <f>LU17</f>
        <v>0</v>
      </c>
      <c r="LW12" s="112"/>
      <c r="LX12" s="108">
        <f>LW17</f>
        <v>0</v>
      </c>
      <c r="LY12" s="112"/>
      <c r="LZ12" s="112"/>
      <c r="MA12" s="108">
        <f>LZ17</f>
        <v>0</v>
      </c>
      <c r="MB12" s="112"/>
      <c r="MC12" s="108">
        <f>MB17</f>
        <v>0</v>
      </c>
      <c r="MD12" s="112"/>
      <c r="ME12" s="108">
        <f>MD17</f>
        <v>0</v>
      </c>
      <c r="MF12" s="112"/>
      <c r="MG12" s="108">
        <f>MF17</f>
        <v>0</v>
      </c>
      <c r="MH12" s="112"/>
      <c r="MI12" s="108">
        <f>MH17</f>
        <v>0</v>
      </c>
      <c r="MJ12" s="112"/>
      <c r="MK12" s="108">
        <f>MJ17</f>
        <v>0</v>
      </c>
      <c r="ML12" s="112"/>
      <c r="MM12" s="112"/>
      <c r="MN12" s="108">
        <f>MM17</f>
        <v>0</v>
      </c>
      <c r="MO12" s="112"/>
      <c r="MP12" s="108">
        <f>MO17</f>
        <v>0</v>
      </c>
      <c r="MQ12" s="112"/>
      <c r="MR12" s="108">
        <f>MQ17</f>
        <v>0</v>
      </c>
      <c r="MS12" s="112"/>
      <c r="MT12" s="108">
        <f>MS17</f>
        <v>0</v>
      </c>
      <c r="MU12" s="112"/>
      <c r="MV12" s="108">
        <f>MU17</f>
        <v>0</v>
      </c>
      <c r="MW12" s="112"/>
      <c r="MX12" s="108"/>
      <c r="MY12" s="108">
        <f>MX17</f>
        <v>0</v>
      </c>
      <c r="MZ12" s="112"/>
      <c r="NA12" s="108">
        <f>MZ17</f>
        <v>0</v>
      </c>
      <c r="NB12" s="112"/>
      <c r="NC12" s="108">
        <f>NB17</f>
        <v>0</v>
      </c>
      <c r="ND12" s="112"/>
      <c r="NE12" s="108">
        <f>ND17</f>
        <v>0</v>
      </c>
      <c r="NF12" s="112"/>
      <c r="NG12" s="112"/>
      <c r="NH12" s="108">
        <f>NG17</f>
        <v>0</v>
      </c>
      <c r="NI12" s="112"/>
      <c r="NJ12" s="108">
        <f>NI17</f>
        <v>0</v>
      </c>
      <c r="NK12" s="112"/>
      <c r="NL12" s="111"/>
      <c r="NM12" s="111"/>
      <c r="NN12" s="108">
        <f>NM17</f>
        <v>0</v>
      </c>
      <c r="NO12" s="111"/>
      <c r="NP12" s="108">
        <f>NO17</f>
        <v>0</v>
      </c>
      <c r="NQ12" s="111"/>
      <c r="NR12" s="108">
        <f>NQ17</f>
        <v>0</v>
      </c>
      <c r="NS12" s="111"/>
      <c r="NT12" s="108">
        <f>NS17</f>
        <v>0</v>
      </c>
      <c r="NU12" s="111"/>
      <c r="NV12" s="111"/>
      <c r="NW12" s="108">
        <f>NV17</f>
        <v>0</v>
      </c>
      <c r="NX12" s="111"/>
      <c r="NY12" s="108">
        <f>NX17</f>
        <v>0</v>
      </c>
      <c r="NZ12" s="111"/>
      <c r="OA12" s="108">
        <f>NZ17</f>
        <v>0</v>
      </c>
      <c r="OB12" s="111"/>
      <c r="OC12" s="108">
        <f>OB17</f>
        <v>0</v>
      </c>
      <c r="OD12" s="111"/>
      <c r="OE12" s="108">
        <f>OD17</f>
        <v>0</v>
      </c>
      <c r="OF12" s="111"/>
      <c r="OG12" s="111"/>
      <c r="OH12" s="108">
        <f>OG17</f>
        <v>0</v>
      </c>
      <c r="OI12" s="111"/>
      <c r="OJ12" s="108">
        <f>OI17</f>
        <v>0</v>
      </c>
      <c r="OK12" s="111"/>
      <c r="OL12" s="108">
        <f>OK17</f>
        <v>0</v>
      </c>
      <c r="OM12" s="111"/>
      <c r="ON12" s="108">
        <f>OM17</f>
        <v>0</v>
      </c>
      <c r="OO12" s="111"/>
      <c r="OP12" s="111"/>
      <c r="OQ12" s="108">
        <f>OP17</f>
        <v>0</v>
      </c>
      <c r="OR12" s="111"/>
      <c r="OS12" s="108">
        <f>OR17</f>
        <v>0</v>
      </c>
      <c r="OT12" s="111"/>
      <c r="OU12" s="108">
        <f>OT17</f>
        <v>0</v>
      </c>
      <c r="OV12" s="111"/>
      <c r="OW12" s="108">
        <f>OV17</f>
        <v>0</v>
      </c>
      <c r="OX12" s="111"/>
      <c r="OY12" s="111"/>
      <c r="OZ12" s="108">
        <f>OY17</f>
        <v>0</v>
      </c>
      <c r="PA12" s="111"/>
      <c r="PB12" s="108">
        <f>PA17</f>
        <v>0</v>
      </c>
      <c r="PC12" s="111"/>
      <c r="PD12" s="108">
        <f>PC17</f>
        <v>0</v>
      </c>
      <c r="PE12" s="111"/>
      <c r="PF12" s="108">
        <f>PE17</f>
        <v>0</v>
      </c>
      <c r="PG12" s="111"/>
      <c r="PH12" s="108">
        <f>PG17</f>
        <v>0</v>
      </c>
      <c r="PI12" s="111"/>
      <c r="PJ12" s="108">
        <f>PI17</f>
        <v>0</v>
      </c>
      <c r="PK12" s="111"/>
      <c r="PL12" s="111"/>
      <c r="PM12" s="108">
        <f>PL17</f>
        <v>0</v>
      </c>
      <c r="PN12" s="111"/>
      <c r="PO12" s="108">
        <f>PN17</f>
        <v>0</v>
      </c>
      <c r="PP12" s="111"/>
      <c r="PQ12" s="108">
        <f>PP17</f>
        <v>0</v>
      </c>
      <c r="PR12" s="111"/>
      <c r="PS12" s="108">
        <f>PR17</f>
        <v>0</v>
      </c>
      <c r="PT12" s="111"/>
      <c r="PU12" s="108">
        <f>PT17</f>
        <v>0</v>
      </c>
      <c r="PV12" s="111"/>
      <c r="PW12" s="108">
        <f>PV17</f>
        <v>0</v>
      </c>
      <c r="PX12" s="111"/>
      <c r="PY12" s="111"/>
      <c r="PZ12" s="108">
        <f>PY17</f>
        <v>0</v>
      </c>
      <c r="QA12" s="111"/>
      <c r="QB12" s="108">
        <f>QA17</f>
        <v>0</v>
      </c>
      <c r="QC12" s="111"/>
      <c r="QD12" s="108">
        <f>QC17</f>
        <v>0</v>
      </c>
      <c r="QE12" s="111"/>
      <c r="QF12" s="108">
        <f>QE17</f>
        <v>0</v>
      </c>
      <c r="QG12" s="111"/>
      <c r="QH12" s="111"/>
      <c r="QI12" s="111"/>
      <c r="QJ12" s="111"/>
      <c r="QK12" s="111"/>
      <c r="QL12" s="111"/>
      <c r="QM12" s="111"/>
      <c r="QN12" s="111"/>
      <c r="QO12" s="111"/>
      <c r="QP12" s="111"/>
      <c r="QQ12" s="111"/>
      <c r="QR12" s="111"/>
      <c r="QS12" s="111"/>
      <c r="QT12" s="111"/>
      <c r="QU12" s="111"/>
      <c r="QV12" s="111"/>
      <c r="QW12" s="111"/>
    </row>
    <row r="13" spans="1:465">
      <c r="A13" s="220" t="s">
        <v>183</v>
      </c>
      <c r="B13" s="220"/>
      <c r="C13" s="220"/>
      <c r="D13" s="102"/>
      <c r="E13" s="111">
        <f t="shared" ref="E13:BP13" si="12">SUM(E18:E43)</f>
        <v>5</v>
      </c>
      <c r="F13" s="111">
        <f t="shared" ca="1" si="12"/>
        <v>154050</v>
      </c>
      <c r="G13" s="111">
        <f t="shared" si="12"/>
        <v>0</v>
      </c>
      <c r="H13" s="111">
        <f t="shared" ca="1" si="12"/>
        <v>0</v>
      </c>
      <c r="I13" s="111">
        <f t="shared" si="12"/>
        <v>0</v>
      </c>
      <c r="J13" s="111">
        <f t="shared" ca="1" si="12"/>
        <v>0</v>
      </c>
      <c r="K13" s="111">
        <f t="shared" si="12"/>
        <v>0</v>
      </c>
      <c r="L13" s="111">
        <f t="shared" ca="1" si="12"/>
        <v>0</v>
      </c>
      <c r="M13" s="111">
        <f t="shared" si="12"/>
        <v>0</v>
      </c>
      <c r="N13" s="111">
        <f t="shared" ca="1" si="12"/>
        <v>0</v>
      </c>
      <c r="O13" s="111">
        <f t="shared" si="12"/>
        <v>14</v>
      </c>
      <c r="P13" s="111">
        <f t="shared" ca="1" si="12"/>
        <v>11119650</v>
      </c>
      <c r="Q13" s="111">
        <f t="shared" si="12"/>
        <v>1</v>
      </c>
      <c r="R13" s="111">
        <f t="shared" ca="1" si="12"/>
        <v>76223</v>
      </c>
      <c r="S13" s="111">
        <f t="shared" ca="1" si="12"/>
        <v>11349923</v>
      </c>
      <c r="T13" s="111">
        <f t="shared" si="12"/>
        <v>0</v>
      </c>
      <c r="U13" s="111">
        <f t="shared" ca="1" si="12"/>
        <v>0</v>
      </c>
      <c r="V13" s="111">
        <f t="shared" si="12"/>
        <v>8</v>
      </c>
      <c r="W13" s="111">
        <f t="shared" ca="1" si="12"/>
        <v>703856</v>
      </c>
      <c r="X13" s="111">
        <f t="shared" si="12"/>
        <v>0</v>
      </c>
      <c r="Y13" s="111">
        <f t="shared" ca="1" si="12"/>
        <v>0</v>
      </c>
      <c r="Z13" s="111">
        <f t="shared" si="12"/>
        <v>43</v>
      </c>
      <c r="AA13" s="111">
        <f t="shared" ca="1" si="12"/>
        <v>3204403</v>
      </c>
      <c r="AB13" s="111">
        <f t="shared" si="12"/>
        <v>0</v>
      </c>
      <c r="AC13" s="111">
        <f t="shared" ca="1" si="12"/>
        <v>0</v>
      </c>
      <c r="AD13" s="111">
        <f t="shared" si="12"/>
        <v>8</v>
      </c>
      <c r="AE13" s="111">
        <f t="shared" ca="1" si="12"/>
        <v>70384</v>
      </c>
      <c r="AF13" s="111">
        <f t="shared" si="12"/>
        <v>0</v>
      </c>
      <c r="AG13" s="111">
        <f t="shared" ca="1" si="12"/>
        <v>0</v>
      </c>
      <c r="AH13" s="111">
        <f t="shared" si="12"/>
        <v>43</v>
      </c>
      <c r="AI13" s="111">
        <f t="shared" ca="1" si="12"/>
        <v>320436</v>
      </c>
      <c r="AJ13" s="111">
        <f t="shared" si="12"/>
        <v>66</v>
      </c>
      <c r="AK13" s="111">
        <f t="shared" ca="1" si="12"/>
        <v>94631004</v>
      </c>
      <c r="AL13" s="111">
        <f t="shared" si="12"/>
        <v>18</v>
      </c>
      <c r="AM13" s="111">
        <f t="shared" ca="1" si="12"/>
        <v>2551478</v>
      </c>
      <c r="AN13" s="111">
        <f t="shared" si="12"/>
        <v>0</v>
      </c>
      <c r="AO13" s="111">
        <f t="shared" ca="1" si="12"/>
        <v>0</v>
      </c>
      <c r="AP13" s="111">
        <f ca="1">SUM(AP18:AP43)</f>
        <v>101481561</v>
      </c>
      <c r="AQ13" s="111">
        <f t="shared" si="12"/>
        <v>0</v>
      </c>
      <c r="AR13" s="111">
        <f t="shared" ca="1" si="12"/>
        <v>0</v>
      </c>
      <c r="AS13" s="111">
        <f t="shared" si="12"/>
        <v>0</v>
      </c>
      <c r="AT13" s="111">
        <f t="shared" ca="1" si="12"/>
        <v>0</v>
      </c>
      <c r="AU13" s="111">
        <f t="shared" si="12"/>
        <v>0</v>
      </c>
      <c r="AV13" s="111">
        <f t="shared" ca="1" si="12"/>
        <v>0</v>
      </c>
      <c r="AW13" s="111">
        <f t="shared" si="12"/>
        <v>0</v>
      </c>
      <c r="AX13" s="111">
        <f t="shared" ca="1" si="12"/>
        <v>0</v>
      </c>
      <c r="AY13" s="111">
        <f t="shared" si="12"/>
        <v>0</v>
      </c>
      <c r="AZ13" s="111">
        <f t="shared" ca="1" si="12"/>
        <v>0</v>
      </c>
      <c r="BA13" s="111">
        <f t="shared" si="12"/>
        <v>0</v>
      </c>
      <c r="BB13" s="111">
        <f t="shared" ca="1" si="12"/>
        <v>0</v>
      </c>
      <c r="BC13" s="111">
        <f t="shared" si="12"/>
        <v>0</v>
      </c>
      <c r="BD13" s="111">
        <f t="shared" ca="1" si="12"/>
        <v>0</v>
      </c>
      <c r="BE13" s="111">
        <f t="shared" si="12"/>
        <v>0</v>
      </c>
      <c r="BF13" s="111">
        <f t="shared" ca="1" si="12"/>
        <v>0</v>
      </c>
      <c r="BG13" s="111">
        <f t="shared" si="12"/>
        <v>11</v>
      </c>
      <c r="BH13" s="111">
        <f t="shared" ca="1" si="12"/>
        <v>18488873</v>
      </c>
      <c r="BI13" s="111">
        <f t="shared" si="12"/>
        <v>2</v>
      </c>
      <c r="BJ13" s="111">
        <f t="shared" ca="1" si="12"/>
        <v>289688</v>
      </c>
      <c r="BK13" s="111">
        <f t="shared" ca="1" si="12"/>
        <v>18778561</v>
      </c>
      <c r="BL13" s="111">
        <f t="shared" si="12"/>
        <v>0</v>
      </c>
      <c r="BM13" s="111">
        <f t="shared" ca="1" si="12"/>
        <v>0</v>
      </c>
      <c r="BN13" s="111">
        <f t="shared" si="12"/>
        <v>228</v>
      </c>
      <c r="BO13" s="111">
        <f t="shared" ca="1" si="12"/>
        <v>22898716</v>
      </c>
      <c r="BP13" s="111">
        <f t="shared" si="12"/>
        <v>0</v>
      </c>
      <c r="BQ13" s="111">
        <f t="shared" ref="BQ13:EB13" ca="1" si="13">SUM(BQ18:BQ43)</f>
        <v>0</v>
      </c>
      <c r="BR13" s="111">
        <f t="shared" si="13"/>
        <v>630</v>
      </c>
      <c r="BS13" s="111">
        <f t="shared" ca="1" si="13"/>
        <v>51796710</v>
      </c>
      <c r="BT13" s="111">
        <f t="shared" si="13"/>
        <v>0</v>
      </c>
      <c r="BU13" s="111">
        <f t="shared" ca="1" si="13"/>
        <v>0</v>
      </c>
      <c r="BV13" s="111">
        <f t="shared" si="13"/>
        <v>132</v>
      </c>
      <c r="BW13" s="111">
        <f t="shared" ca="1" si="13"/>
        <v>1349992</v>
      </c>
      <c r="BX13" s="111">
        <f t="shared" si="13"/>
        <v>0</v>
      </c>
      <c r="BY13" s="111">
        <f t="shared" ca="1" si="13"/>
        <v>0</v>
      </c>
      <c r="BZ13" s="111">
        <f t="shared" si="13"/>
        <v>301</v>
      </c>
      <c r="CA13" s="111">
        <f t="shared" ca="1" si="13"/>
        <v>2474822</v>
      </c>
      <c r="CB13" s="111">
        <f t="shared" si="13"/>
        <v>52</v>
      </c>
      <c r="CC13" s="111">
        <f t="shared" ca="1" si="13"/>
        <v>83801272</v>
      </c>
      <c r="CD13" s="111">
        <f t="shared" si="13"/>
        <v>11</v>
      </c>
      <c r="CE13" s="111">
        <f t="shared" ca="1" si="13"/>
        <v>1767543</v>
      </c>
      <c r="CF13" s="111">
        <f t="shared" ca="1" si="13"/>
        <v>164089055</v>
      </c>
      <c r="CG13" s="111">
        <f t="shared" si="13"/>
        <v>1015</v>
      </c>
      <c r="CH13" s="111">
        <f t="shared" ca="1" si="13"/>
        <v>77903195</v>
      </c>
      <c r="CI13" s="111">
        <f t="shared" si="13"/>
        <v>631</v>
      </c>
      <c r="CJ13" s="111">
        <f t="shared" ca="1" si="13"/>
        <v>67573170</v>
      </c>
      <c r="CK13" s="111">
        <f t="shared" si="13"/>
        <v>2907</v>
      </c>
      <c r="CL13" s="111">
        <f t="shared" ca="1" si="13"/>
        <v>190179955</v>
      </c>
      <c r="CM13" s="111">
        <f t="shared" si="13"/>
        <v>1789</v>
      </c>
      <c r="CN13" s="111">
        <f t="shared" ca="1" si="13"/>
        <v>161271587</v>
      </c>
      <c r="CO13" s="111">
        <f t="shared" si="13"/>
        <v>810</v>
      </c>
      <c r="CP13" s="111">
        <f t="shared" ca="1" si="13"/>
        <v>6136560</v>
      </c>
      <c r="CQ13" s="111">
        <f t="shared" si="13"/>
        <v>421</v>
      </c>
      <c r="CR13" s="111">
        <f t="shared" ca="1" si="13"/>
        <v>4394489</v>
      </c>
      <c r="CS13" s="111">
        <f t="shared" si="13"/>
        <v>2445</v>
      </c>
      <c r="CT13" s="111">
        <f t="shared" ca="1" si="13"/>
        <v>15903810</v>
      </c>
      <c r="CU13" s="111">
        <f t="shared" si="13"/>
        <v>1170</v>
      </c>
      <c r="CV13" s="111">
        <f t="shared" ca="1" si="13"/>
        <v>10371780</v>
      </c>
      <c r="CW13" s="111">
        <f t="shared" si="13"/>
        <v>0</v>
      </c>
      <c r="CX13" s="111">
        <f t="shared" si="13"/>
        <v>0</v>
      </c>
      <c r="CY13" s="111">
        <f t="shared" si="13"/>
        <v>0</v>
      </c>
      <c r="CZ13" s="111">
        <f t="shared" si="13"/>
        <v>0</v>
      </c>
      <c r="DA13" s="111">
        <f t="shared" si="13"/>
        <v>0</v>
      </c>
      <c r="DB13" s="111">
        <f t="shared" si="13"/>
        <v>0</v>
      </c>
      <c r="DC13" s="111">
        <f t="shared" si="13"/>
        <v>0</v>
      </c>
      <c r="DD13" s="111">
        <f t="shared" si="13"/>
        <v>0</v>
      </c>
      <c r="DE13" s="111">
        <f t="shared" si="13"/>
        <v>59</v>
      </c>
      <c r="DF13" s="111">
        <f t="shared" ca="1" si="13"/>
        <v>97290006</v>
      </c>
      <c r="DG13" s="111">
        <f t="shared" si="13"/>
        <v>35</v>
      </c>
      <c r="DH13" s="111">
        <f t="shared" ca="1" si="13"/>
        <v>5650906</v>
      </c>
      <c r="DI13" s="111">
        <f t="shared" si="13"/>
        <v>0</v>
      </c>
      <c r="DJ13" s="111">
        <f t="shared" ca="1" si="13"/>
        <v>0</v>
      </c>
      <c r="DK13" s="111">
        <f t="shared" ca="1" si="13"/>
        <v>636675458</v>
      </c>
      <c r="DL13" s="111">
        <f t="shared" si="13"/>
        <v>9517</v>
      </c>
      <c r="DM13" s="111">
        <f t="shared" ca="1" si="13"/>
        <v>897435303</v>
      </c>
      <c r="DN13" s="111">
        <f t="shared" si="13"/>
        <v>431</v>
      </c>
      <c r="DO13" s="111">
        <f t="shared" ca="1" si="13"/>
        <v>50484754</v>
      </c>
      <c r="DP13" s="111">
        <f t="shared" si="13"/>
        <v>34802</v>
      </c>
      <c r="DQ13" s="111">
        <f ca="1">SUM(DQ18:DQ43)</f>
        <v>2750024346</v>
      </c>
      <c r="DR13" s="111">
        <f t="shared" si="13"/>
        <v>1231</v>
      </c>
      <c r="DS13" s="111">
        <f t="shared" ca="1" si="13"/>
        <v>122219835</v>
      </c>
      <c r="DT13" s="111">
        <f t="shared" si="13"/>
        <v>8693</v>
      </c>
      <c r="DU13" s="111">
        <f t="shared" ca="1" si="13"/>
        <v>82577507</v>
      </c>
      <c r="DV13" s="111">
        <f t="shared" si="13"/>
        <v>195</v>
      </c>
      <c r="DW13" s="111">
        <f t="shared" ca="1" si="13"/>
        <v>2284035</v>
      </c>
      <c r="DX13" s="111">
        <f t="shared" si="13"/>
        <v>32393</v>
      </c>
      <c r="DY13" s="111">
        <f t="shared" ca="1" si="13"/>
        <v>257182002</v>
      </c>
      <c r="DZ13" s="111">
        <f t="shared" si="13"/>
        <v>402</v>
      </c>
      <c r="EA13" s="111">
        <f t="shared" ca="1" si="13"/>
        <v>3991458</v>
      </c>
      <c r="EB13" s="111">
        <f t="shared" si="13"/>
        <v>0</v>
      </c>
      <c r="EC13" s="111">
        <f t="shared" ref="EC13:GS13" si="14">SUM(EC18:EC43)</f>
        <v>0</v>
      </c>
      <c r="ED13" s="111">
        <f t="shared" si="14"/>
        <v>0</v>
      </c>
      <c r="EE13" s="111">
        <f t="shared" si="14"/>
        <v>0</v>
      </c>
      <c r="EF13" s="111">
        <f t="shared" si="14"/>
        <v>0</v>
      </c>
      <c r="EG13" s="111">
        <f t="shared" si="14"/>
        <v>0</v>
      </c>
      <c r="EH13" s="111">
        <f t="shared" si="14"/>
        <v>0</v>
      </c>
      <c r="EI13" s="111">
        <f t="shared" si="14"/>
        <v>0</v>
      </c>
      <c r="EJ13" s="111">
        <f t="shared" si="14"/>
        <v>3</v>
      </c>
      <c r="EK13" s="111">
        <f t="shared" ca="1" si="14"/>
        <v>7106166</v>
      </c>
      <c r="EL13" s="111">
        <f t="shared" si="14"/>
        <v>3</v>
      </c>
      <c r="EM13" s="111">
        <f t="shared" ca="1" si="14"/>
        <v>710616</v>
      </c>
      <c r="EN13" s="111">
        <f t="shared" ca="1" si="14"/>
        <v>4174016022</v>
      </c>
      <c r="EO13" s="112">
        <f t="shared" si="14"/>
        <v>0</v>
      </c>
      <c r="EP13" s="112">
        <f t="shared" si="14"/>
        <v>0</v>
      </c>
      <c r="EQ13" s="112">
        <f t="shared" si="14"/>
        <v>0</v>
      </c>
      <c r="ER13" s="112">
        <f t="shared" si="14"/>
        <v>0</v>
      </c>
      <c r="ES13" s="112">
        <f t="shared" si="14"/>
        <v>0</v>
      </c>
      <c r="ET13" s="112">
        <f t="shared" si="14"/>
        <v>0</v>
      </c>
      <c r="EU13" s="112">
        <f t="shared" si="14"/>
        <v>0</v>
      </c>
      <c r="EV13" s="112">
        <f t="shared" si="14"/>
        <v>0</v>
      </c>
      <c r="EW13" s="112">
        <f t="shared" si="14"/>
        <v>113</v>
      </c>
      <c r="EX13" s="112">
        <f t="shared" ca="1" si="14"/>
        <v>8561332</v>
      </c>
      <c r="EY13" s="112">
        <f t="shared" si="14"/>
        <v>118</v>
      </c>
      <c r="EZ13" s="112">
        <f t="shared" ca="1" si="14"/>
        <v>7621030</v>
      </c>
      <c r="FA13" s="112">
        <f t="shared" si="14"/>
        <v>113</v>
      </c>
      <c r="FB13" s="112">
        <f t="shared" ca="1" si="14"/>
        <v>856088</v>
      </c>
      <c r="FC13" s="112">
        <f t="shared" si="14"/>
        <v>118</v>
      </c>
      <c r="FD13" s="112">
        <f t="shared" ca="1" si="14"/>
        <v>762044</v>
      </c>
      <c r="FE13" s="112">
        <f t="shared" si="14"/>
        <v>459</v>
      </c>
      <c r="FF13" s="112">
        <f t="shared" ca="1" si="14"/>
        <v>41184928</v>
      </c>
      <c r="FG13" s="112">
        <f t="shared" si="14"/>
        <v>175</v>
      </c>
      <c r="FH13" s="112">
        <f t="shared" ca="1" si="14"/>
        <v>13590830</v>
      </c>
      <c r="FI13" s="112">
        <f t="shared" si="14"/>
        <v>459</v>
      </c>
      <c r="FJ13" s="112">
        <f t="shared" ca="1" si="14"/>
        <v>4118396</v>
      </c>
      <c r="FK13" s="112">
        <f t="shared" si="14"/>
        <v>129</v>
      </c>
      <c r="FL13" s="112">
        <f t="shared" ca="1" si="14"/>
        <v>1018947</v>
      </c>
      <c r="FM13" s="112">
        <f t="shared" ca="1" si="14"/>
        <v>77713595</v>
      </c>
      <c r="FN13" s="112">
        <f t="shared" ref="FN13:FR13" si="15">SUM(FN18:FN43)</f>
        <v>7</v>
      </c>
      <c r="FO13" s="112">
        <f t="shared" ca="1" si="15"/>
        <v>819938</v>
      </c>
      <c r="FP13" s="112">
        <f t="shared" si="15"/>
        <v>7</v>
      </c>
      <c r="FQ13" s="112">
        <f t="shared" ca="1" si="15"/>
        <v>81991</v>
      </c>
      <c r="FR13" s="112">
        <f t="shared" ca="1" si="15"/>
        <v>901929</v>
      </c>
      <c r="FS13" s="112">
        <f t="shared" ca="1" si="14"/>
        <v>4252631546</v>
      </c>
      <c r="FT13" s="112">
        <f t="shared" si="14"/>
        <v>0</v>
      </c>
      <c r="FU13" s="112">
        <f t="shared" ca="1" si="14"/>
        <v>0</v>
      </c>
      <c r="FV13" s="112">
        <f t="shared" si="14"/>
        <v>0</v>
      </c>
      <c r="FW13" s="112">
        <f t="shared" ca="1" si="14"/>
        <v>0</v>
      </c>
      <c r="FX13" s="112">
        <f t="shared" si="14"/>
        <v>0</v>
      </c>
      <c r="FY13" s="112">
        <f t="shared" ca="1" si="14"/>
        <v>0</v>
      </c>
      <c r="FZ13" s="112">
        <f t="shared" si="14"/>
        <v>0</v>
      </c>
      <c r="GA13" s="112">
        <f t="shared" ca="1" si="14"/>
        <v>0</v>
      </c>
      <c r="GB13" s="112">
        <f t="shared" ca="1" si="14"/>
        <v>0</v>
      </c>
      <c r="GC13" s="112">
        <f ca="1">SUM(GC18:GC43)</f>
        <v>5185006104</v>
      </c>
      <c r="GD13" s="112">
        <f t="shared" si="14"/>
        <v>0</v>
      </c>
      <c r="GE13" s="112">
        <f t="shared" ca="1" si="14"/>
        <v>0</v>
      </c>
      <c r="GF13" s="112">
        <f t="shared" si="14"/>
        <v>4</v>
      </c>
      <c r="GG13" s="112">
        <f t="shared" ca="1" si="14"/>
        <v>645524</v>
      </c>
      <c r="GH13" s="112">
        <f t="shared" si="14"/>
        <v>0</v>
      </c>
      <c r="GI13" s="112">
        <f t="shared" si="14"/>
        <v>0</v>
      </c>
      <c r="GJ13" s="112">
        <f t="shared" si="14"/>
        <v>0</v>
      </c>
      <c r="GK13" s="112">
        <f t="shared" ca="1" si="14"/>
        <v>0</v>
      </c>
      <c r="GL13" s="112">
        <f t="shared" si="14"/>
        <v>0</v>
      </c>
      <c r="GM13" s="112">
        <f t="shared" ca="1" si="14"/>
        <v>0</v>
      </c>
      <c r="GN13" s="112">
        <f t="shared" ca="1" si="14"/>
        <v>645524</v>
      </c>
      <c r="GO13" s="112">
        <f t="shared" si="14"/>
        <v>0</v>
      </c>
      <c r="GP13" s="112">
        <f t="shared" ca="1" si="14"/>
        <v>0</v>
      </c>
      <c r="GQ13" s="112">
        <f t="shared" ca="1" si="14"/>
        <v>0</v>
      </c>
      <c r="GR13" s="112">
        <f t="shared" si="14"/>
        <v>0</v>
      </c>
      <c r="GS13" s="112">
        <f t="shared" ca="1" si="14"/>
        <v>0</v>
      </c>
      <c r="GT13" s="112">
        <f t="shared" ref="GT13:JE13" si="16">SUM(GT18:GT43)</f>
        <v>16</v>
      </c>
      <c r="GU13" s="112">
        <f t="shared" ca="1" si="16"/>
        <v>2875152</v>
      </c>
      <c r="GV13" s="112">
        <f t="shared" si="16"/>
        <v>0</v>
      </c>
      <c r="GW13" s="112">
        <f t="shared" si="16"/>
        <v>0</v>
      </c>
      <c r="GX13" s="112">
        <f t="shared" si="16"/>
        <v>5</v>
      </c>
      <c r="GY13" s="112">
        <f t="shared" ca="1" si="16"/>
        <v>89850</v>
      </c>
      <c r="GZ13" s="112">
        <f t="shared" ca="1" si="16"/>
        <v>2965002</v>
      </c>
      <c r="HA13" s="112">
        <f t="shared" si="16"/>
        <v>219</v>
      </c>
      <c r="HB13" s="112">
        <f t="shared" ca="1" si="16"/>
        <v>33890250</v>
      </c>
      <c r="HC13" s="112">
        <f t="shared" si="16"/>
        <v>24</v>
      </c>
      <c r="HD13" s="112">
        <f t="shared" ca="1" si="16"/>
        <v>4519584</v>
      </c>
      <c r="HE13" s="112">
        <f t="shared" si="16"/>
        <v>165</v>
      </c>
      <c r="HF13" s="112">
        <f t="shared" ca="1" si="16"/>
        <v>2553375</v>
      </c>
      <c r="HG13" s="112">
        <f t="shared" si="16"/>
        <v>9</v>
      </c>
      <c r="HH13" s="112">
        <f t="shared" ca="1" si="16"/>
        <v>169488</v>
      </c>
      <c r="HI13" s="112">
        <f t="shared" si="16"/>
        <v>0</v>
      </c>
      <c r="HJ13" s="112">
        <f t="shared" si="16"/>
        <v>0</v>
      </c>
      <c r="HK13" s="112">
        <f t="shared" si="16"/>
        <v>2</v>
      </c>
      <c r="HL13" s="112">
        <f t="shared" ca="1" si="16"/>
        <v>75326</v>
      </c>
      <c r="HM13" s="112">
        <f t="shared" ca="1" si="16"/>
        <v>41208023</v>
      </c>
      <c r="HN13" s="112">
        <f t="shared" si="16"/>
        <v>599</v>
      </c>
      <c r="HO13" s="112">
        <f t="shared" ca="1" si="16"/>
        <v>105956511</v>
      </c>
      <c r="HP13" s="112">
        <f t="shared" si="16"/>
        <v>114</v>
      </c>
      <c r="HQ13" s="112">
        <f t="shared" ca="1" si="16"/>
        <v>24538614</v>
      </c>
      <c r="HR13" s="112">
        <f t="shared" si="16"/>
        <v>352</v>
      </c>
      <c r="HS13" s="112">
        <f t="shared" ca="1" si="16"/>
        <v>6226528</v>
      </c>
      <c r="HT13" s="112">
        <f t="shared" si="16"/>
        <v>36</v>
      </c>
      <c r="HU13" s="112">
        <f t="shared" ca="1" si="16"/>
        <v>774900</v>
      </c>
      <c r="HV13" s="112">
        <f t="shared" si="16"/>
        <v>0</v>
      </c>
      <c r="HW13" s="112">
        <f t="shared" ca="1" si="16"/>
        <v>0</v>
      </c>
      <c r="HX13" s="112">
        <f t="shared" si="16"/>
        <v>0</v>
      </c>
      <c r="HY13" s="112">
        <f t="shared" ca="1" si="16"/>
        <v>0</v>
      </c>
      <c r="HZ13" s="112">
        <f t="shared" ca="1" si="16"/>
        <v>137496553</v>
      </c>
      <c r="IA13" s="112">
        <f t="shared" si="16"/>
        <v>0</v>
      </c>
      <c r="IB13" s="112">
        <f t="shared" ca="1" si="16"/>
        <v>0</v>
      </c>
      <c r="IC13" s="112">
        <f t="shared" si="16"/>
        <v>0</v>
      </c>
      <c r="ID13" s="112">
        <f t="shared" ca="1" si="16"/>
        <v>0</v>
      </c>
      <c r="IE13" s="112">
        <f t="shared" si="16"/>
        <v>0</v>
      </c>
      <c r="IF13" s="112">
        <f t="shared" ca="1" si="16"/>
        <v>0</v>
      </c>
      <c r="IG13" s="112">
        <f t="shared" si="16"/>
        <v>0</v>
      </c>
      <c r="IH13" s="112">
        <f t="shared" ca="1" si="16"/>
        <v>0</v>
      </c>
      <c r="II13" s="112">
        <f t="shared" ca="1" si="16"/>
        <v>0</v>
      </c>
      <c r="IJ13" s="112">
        <f t="shared" ca="1" si="16"/>
        <v>182315102</v>
      </c>
      <c r="IK13" s="112">
        <f t="shared" si="16"/>
        <v>0</v>
      </c>
      <c r="IL13" s="112">
        <f t="shared" ca="1" si="16"/>
        <v>0</v>
      </c>
      <c r="IM13" s="112">
        <f t="shared" si="16"/>
        <v>0</v>
      </c>
      <c r="IN13" s="112">
        <f t="shared" ca="1" si="16"/>
        <v>0</v>
      </c>
      <c r="IO13" s="112">
        <f t="shared" ca="1" si="16"/>
        <v>0</v>
      </c>
      <c r="IP13" s="112">
        <f t="shared" si="16"/>
        <v>0</v>
      </c>
      <c r="IQ13" s="112">
        <f t="shared" ca="1" si="16"/>
        <v>0</v>
      </c>
      <c r="IR13" s="112">
        <f t="shared" si="16"/>
        <v>13</v>
      </c>
      <c r="IS13" s="112">
        <f t="shared" ca="1" si="16"/>
        <v>2577117</v>
      </c>
      <c r="IT13" s="112">
        <f t="shared" si="16"/>
        <v>0</v>
      </c>
      <c r="IU13" s="112">
        <f t="shared" ca="1" si="16"/>
        <v>0</v>
      </c>
      <c r="IV13" s="112">
        <f t="shared" si="16"/>
        <v>0</v>
      </c>
      <c r="IW13" s="112">
        <f t="shared" ca="1" si="16"/>
        <v>0</v>
      </c>
      <c r="IX13" s="112">
        <f t="shared" ca="1" si="16"/>
        <v>2577117</v>
      </c>
      <c r="IY13" s="112">
        <f t="shared" si="16"/>
        <v>3</v>
      </c>
      <c r="IZ13" s="112">
        <f t="shared" ca="1" si="16"/>
        <v>673327</v>
      </c>
      <c r="JA13" s="112">
        <f t="shared" ca="1" si="16"/>
        <v>673327</v>
      </c>
      <c r="JB13" s="112">
        <f t="shared" si="16"/>
        <v>0</v>
      </c>
      <c r="JC13" s="112">
        <f t="shared" ca="1" si="16"/>
        <v>0</v>
      </c>
      <c r="JD13" s="112">
        <f t="shared" si="16"/>
        <v>62</v>
      </c>
      <c r="JE13" s="112">
        <f t="shared" ca="1" si="16"/>
        <v>14168579</v>
      </c>
      <c r="JF13" s="112">
        <f t="shared" ref="JF13:LV13" si="17">SUM(JF18:JF43)</f>
        <v>0</v>
      </c>
      <c r="JG13" s="112">
        <f t="shared" ca="1" si="17"/>
        <v>0</v>
      </c>
      <c r="JH13" s="112">
        <f t="shared" si="17"/>
        <v>14</v>
      </c>
      <c r="JI13" s="112">
        <f t="shared" ca="1" si="17"/>
        <v>333005</v>
      </c>
      <c r="JJ13" s="112">
        <f t="shared" ca="1" si="17"/>
        <v>14501584</v>
      </c>
      <c r="JK13" s="112">
        <f t="shared" si="17"/>
        <v>237</v>
      </c>
      <c r="JL13" s="112">
        <f t="shared" ca="1" si="17"/>
        <v>44142707</v>
      </c>
      <c r="JM13" s="112">
        <f t="shared" si="17"/>
        <v>127</v>
      </c>
      <c r="JN13" s="112">
        <f t="shared" ca="1" si="17"/>
        <v>32239020</v>
      </c>
      <c r="JO13" s="112">
        <f t="shared" si="17"/>
        <v>208</v>
      </c>
      <c r="JP13" s="112">
        <f t="shared" ca="1" si="17"/>
        <v>3864640</v>
      </c>
      <c r="JQ13" s="112">
        <f t="shared" si="17"/>
        <v>51</v>
      </c>
      <c r="JR13" s="112">
        <f t="shared" ca="1" si="17"/>
        <v>1272810</v>
      </c>
      <c r="JS13" s="112">
        <f t="shared" si="17"/>
        <v>2</v>
      </c>
      <c r="JT13" s="112">
        <f t="shared" ca="1" si="17"/>
        <v>90440</v>
      </c>
      <c r="JU13" s="112">
        <f t="shared" ca="1" si="17"/>
        <v>81609617</v>
      </c>
      <c r="JV13" s="112">
        <f t="shared" si="17"/>
        <v>3564</v>
      </c>
      <c r="JW13" s="112">
        <f t="shared" ca="1" si="17"/>
        <v>828532724</v>
      </c>
      <c r="JX13" s="112">
        <f t="shared" si="17"/>
        <v>109</v>
      </c>
      <c r="JY13" s="112">
        <f t="shared" ca="1" si="17"/>
        <v>28126905</v>
      </c>
      <c r="JZ13" s="112">
        <f t="shared" si="17"/>
        <v>3345</v>
      </c>
      <c r="KA13" s="112">
        <f t="shared" ca="1" si="17"/>
        <v>78208851</v>
      </c>
      <c r="KB13" s="112">
        <f t="shared" si="17"/>
        <v>37</v>
      </c>
      <c r="KC13" s="112">
        <f t="shared" ca="1" si="17"/>
        <v>954748</v>
      </c>
      <c r="KD13" s="112">
        <f t="shared" si="17"/>
        <v>0</v>
      </c>
      <c r="KE13" s="112">
        <f t="shared" ca="1" si="17"/>
        <v>0</v>
      </c>
      <c r="KF13" s="112">
        <f t="shared" ca="1" si="17"/>
        <v>935823228</v>
      </c>
      <c r="KG13" s="112">
        <f t="shared" si="17"/>
        <v>12</v>
      </c>
      <c r="KH13" s="112">
        <f t="shared" ca="1" si="17"/>
        <v>5094432</v>
      </c>
      <c r="KI13" s="112">
        <f t="shared" si="17"/>
        <v>22</v>
      </c>
      <c r="KJ13" s="112">
        <f t="shared" ca="1" si="17"/>
        <v>11365552</v>
      </c>
      <c r="KK13" s="112">
        <f t="shared" si="17"/>
        <v>0</v>
      </c>
      <c r="KL13" s="112">
        <f t="shared" ca="1" si="17"/>
        <v>0</v>
      </c>
      <c r="KM13" s="112">
        <f t="shared" si="17"/>
        <v>22</v>
      </c>
      <c r="KN13" s="112">
        <f t="shared" ca="1" si="17"/>
        <v>1136564</v>
      </c>
      <c r="KO13" s="112">
        <f t="shared" ca="1" si="17"/>
        <v>17596548</v>
      </c>
      <c r="KP13" s="112">
        <f t="shared" si="17"/>
        <v>15</v>
      </c>
      <c r="KQ13" s="112">
        <f t="shared" ca="1" si="17"/>
        <v>3180525</v>
      </c>
      <c r="KR13" s="112">
        <f t="shared" si="17"/>
        <v>15</v>
      </c>
      <c r="KS13" s="112">
        <f t="shared" ca="1" si="17"/>
        <v>318045</v>
      </c>
      <c r="KT13" s="112">
        <f t="shared" ca="1" si="17"/>
        <v>3498570</v>
      </c>
      <c r="KU13" s="112">
        <f t="shared" ref="KU13:KY13" si="18">SUM(KU18:KU43)</f>
        <v>3</v>
      </c>
      <c r="KV13" s="112">
        <f t="shared" ca="1" si="18"/>
        <v>774135</v>
      </c>
      <c r="KW13" s="112">
        <f t="shared" si="18"/>
        <v>3</v>
      </c>
      <c r="KX13" s="112">
        <f t="shared" ca="1" si="18"/>
        <v>77412</v>
      </c>
      <c r="KY13" s="112">
        <f t="shared" ca="1" si="18"/>
        <v>851547</v>
      </c>
      <c r="KZ13" s="112">
        <f t="shared" ca="1" si="17"/>
        <v>1057131538</v>
      </c>
      <c r="LA13" s="112">
        <f t="shared" si="17"/>
        <v>6</v>
      </c>
      <c r="LB13" s="112">
        <f t="shared" ca="1" si="17"/>
        <v>1061334</v>
      </c>
      <c r="LC13" s="112">
        <f t="shared" si="17"/>
        <v>0</v>
      </c>
      <c r="LD13" s="112">
        <f t="shared" ca="1" si="17"/>
        <v>0</v>
      </c>
      <c r="LE13" s="112">
        <f t="shared" si="17"/>
        <v>6</v>
      </c>
      <c r="LF13" s="112">
        <f t="shared" ca="1" si="17"/>
        <v>106134</v>
      </c>
      <c r="LG13" s="112">
        <f t="shared" si="17"/>
        <v>0</v>
      </c>
      <c r="LH13" s="112">
        <f t="shared" ca="1" si="17"/>
        <v>0</v>
      </c>
      <c r="LI13" s="112">
        <f t="shared" ca="1" si="17"/>
        <v>1167468</v>
      </c>
      <c r="LJ13" s="112">
        <f t="shared" si="17"/>
        <v>3</v>
      </c>
      <c r="LK13" s="112">
        <f t="shared" ca="1" si="17"/>
        <v>1162440</v>
      </c>
      <c r="LL13" s="112">
        <f t="shared" si="17"/>
        <v>1</v>
      </c>
      <c r="LM13" s="112">
        <f t="shared" ca="1" si="17"/>
        <v>38748</v>
      </c>
      <c r="LN13" s="112">
        <f t="shared" si="17"/>
        <v>0</v>
      </c>
      <c r="LO13" s="112">
        <f t="shared" ca="1" si="17"/>
        <v>0</v>
      </c>
      <c r="LP13" s="112">
        <f t="shared" ca="1" si="17"/>
        <v>1201188</v>
      </c>
      <c r="LQ13" s="112">
        <f t="shared" si="17"/>
        <v>0</v>
      </c>
      <c r="LR13" s="112">
        <f t="shared" ca="1" si="17"/>
        <v>0</v>
      </c>
      <c r="LS13" s="112">
        <f t="shared" si="17"/>
        <v>3</v>
      </c>
      <c r="LT13" s="112">
        <f t="shared" ca="1" si="17"/>
        <v>1291503</v>
      </c>
      <c r="LU13" s="112">
        <f t="shared" si="17"/>
        <v>0</v>
      </c>
      <c r="LV13" s="112">
        <f t="shared" ca="1" si="17"/>
        <v>0</v>
      </c>
      <c r="LW13" s="112">
        <f t="shared" ref="LW13:OH13" si="19">SUM(LW18:LW43)</f>
        <v>2</v>
      </c>
      <c r="LX13" s="112">
        <f t="shared" ca="1" si="19"/>
        <v>86100</v>
      </c>
      <c r="LY13" s="112">
        <f t="shared" ca="1" si="19"/>
        <v>1377603</v>
      </c>
      <c r="LZ13" s="112">
        <f t="shared" si="19"/>
        <v>12</v>
      </c>
      <c r="MA13" s="112">
        <f t="shared" ca="1" si="19"/>
        <v>4565433</v>
      </c>
      <c r="MB13" s="112">
        <f t="shared" si="19"/>
        <v>12</v>
      </c>
      <c r="MC13" s="112">
        <f t="shared" ca="1" si="19"/>
        <v>6087331</v>
      </c>
      <c r="MD13" s="112">
        <f t="shared" si="19"/>
        <v>8</v>
      </c>
      <c r="ME13" s="112">
        <f t="shared" ca="1" si="19"/>
        <v>297080</v>
      </c>
      <c r="MF13" s="112">
        <f t="shared" si="19"/>
        <v>6</v>
      </c>
      <c r="MG13" s="112">
        <f t="shared" ca="1" si="19"/>
        <v>337595</v>
      </c>
      <c r="MH13" s="112">
        <f t="shared" si="19"/>
        <v>0</v>
      </c>
      <c r="MI13" s="112">
        <f t="shared" ca="1" si="19"/>
        <v>0</v>
      </c>
      <c r="MJ13" s="112">
        <f t="shared" si="19"/>
        <v>0</v>
      </c>
      <c r="MK13" s="112">
        <f t="shared" ca="1" si="19"/>
        <v>0</v>
      </c>
      <c r="ML13" s="112">
        <f t="shared" ca="1" si="19"/>
        <v>11287439</v>
      </c>
      <c r="MM13" s="112">
        <f t="shared" si="19"/>
        <v>73</v>
      </c>
      <c r="MN13" s="112">
        <f t="shared" ca="1" si="19"/>
        <v>32864088</v>
      </c>
      <c r="MO13" s="112">
        <f t="shared" si="19"/>
        <v>6</v>
      </c>
      <c r="MP13" s="112">
        <f t="shared" ca="1" si="19"/>
        <v>3099696</v>
      </c>
      <c r="MQ13" s="112">
        <f t="shared" si="19"/>
        <v>57</v>
      </c>
      <c r="MR13" s="112">
        <f t="shared" ca="1" si="19"/>
        <v>2607168</v>
      </c>
      <c r="MS13" s="112">
        <f t="shared" si="19"/>
        <v>2</v>
      </c>
      <c r="MT13" s="112">
        <f t="shared" ca="1" si="19"/>
        <v>103324</v>
      </c>
      <c r="MU13" s="112">
        <f t="shared" si="19"/>
        <v>0</v>
      </c>
      <c r="MV13" s="112">
        <f t="shared" ca="1" si="19"/>
        <v>0</v>
      </c>
      <c r="MW13" s="112">
        <f t="shared" ca="1" si="19"/>
        <v>38674276</v>
      </c>
      <c r="MX13" s="112">
        <f t="shared" si="19"/>
        <v>6</v>
      </c>
      <c r="MY13" s="112">
        <f t="shared" ca="1" si="19"/>
        <v>5093070</v>
      </c>
      <c r="MZ13" s="112">
        <f t="shared" si="19"/>
        <v>0</v>
      </c>
      <c r="NA13" s="112">
        <f t="shared" ca="1" si="19"/>
        <v>0</v>
      </c>
      <c r="NB13" s="112">
        <f t="shared" si="19"/>
        <v>0</v>
      </c>
      <c r="NC13" s="112">
        <f t="shared" ca="1" si="19"/>
        <v>0</v>
      </c>
      <c r="ND13" s="112">
        <f t="shared" si="19"/>
        <v>0</v>
      </c>
      <c r="NE13" s="112">
        <f t="shared" ca="1" si="19"/>
        <v>0</v>
      </c>
      <c r="NF13" s="112">
        <f t="shared" ca="1" si="19"/>
        <v>5093070</v>
      </c>
      <c r="NG13" s="112">
        <f t="shared" si="19"/>
        <v>15</v>
      </c>
      <c r="NH13" s="112">
        <f t="shared" ca="1" si="19"/>
        <v>6368040</v>
      </c>
      <c r="NI13" s="112">
        <f t="shared" si="19"/>
        <v>15</v>
      </c>
      <c r="NJ13" s="112">
        <f t="shared" ca="1" si="19"/>
        <v>635810</v>
      </c>
      <c r="NK13" s="112">
        <f t="shared" ca="1" si="19"/>
        <v>7003850</v>
      </c>
      <c r="NL13" s="111">
        <f t="shared" ca="1" si="19"/>
        <v>65804894</v>
      </c>
      <c r="NM13" s="111">
        <f t="shared" si="19"/>
        <v>5</v>
      </c>
      <c r="NN13" s="111">
        <f t="shared" ca="1" si="19"/>
        <v>182565</v>
      </c>
      <c r="NO13" s="111">
        <f t="shared" si="19"/>
        <v>0</v>
      </c>
      <c r="NP13" s="111">
        <f t="shared" ca="1" si="19"/>
        <v>0</v>
      </c>
      <c r="NQ13" s="111">
        <f t="shared" si="19"/>
        <v>0</v>
      </c>
      <c r="NR13" s="111">
        <f t="shared" ca="1" si="19"/>
        <v>0</v>
      </c>
      <c r="NS13" s="111">
        <f t="shared" si="19"/>
        <v>0</v>
      </c>
      <c r="NT13" s="111">
        <f t="shared" ca="1" si="19"/>
        <v>0</v>
      </c>
      <c r="NU13" s="111">
        <f t="shared" ca="1" si="19"/>
        <v>182565</v>
      </c>
      <c r="NV13" s="111">
        <f t="shared" si="19"/>
        <v>0</v>
      </c>
      <c r="NW13" s="111">
        <f t="shared" ca="1" si="19"/>
        <v>0</v>
      </c>
      <c r="NX13" s="111">
        <f t="shared" si="19"/>
        <v>348</v>
      </c>
      <c r="NY13" s="111">
        <f t="shared" ca="1" si="19"/>
        <v>34926672</v>
      </c>
      <c r="NZ13" s="111">
        <f t="shared" si="19"/>
        <v>0</v>
      </c>
      <c r="OA13" s="111">
        <f t="shared" si="19"/>
        <v>0</v>
      </c>
      <c r="OB13" s="111">
        <f t="shared" si="19"/>
        <v>31</v>
      </c>
      <c r="OC13" s="111">
        <f t="shared" ca="1" si="19"/>
        <v>311116</v>
      </c>
      <c r="OD13" s="111">
        <f t="shared" si="19"/>
        <v>0</v>
      </c>
      <c r="OE13" s="111">
        <f t="shared" ca="1" si="19"/>
        <v>0</v>
      </c>
      <c r="OF13" s="111">
        <f t="shared" ca="1" si="19"/>
        <v>35237788</v>
      </c>
      <c r="OG13" s="111">
        <f t="shared" si="19"/>
        <v>0</v>
      </c>
      <c r="OH13" s="111">
        <f t="shared" ca="1" si="19"/>
        <v>0</v>
      </c>
      <c r="OI13" s="111">
        <f t="shared" ref="OI13:QW13" si="20">SUM(OI18:OI43)</f>
        <v>0</v>
      </c>
      <c r="OJ13" s="111">
        <f t="shared" ca="1" si="20"/>
        <v>0</v>
      </c>
      <c r="OK13" s="111">
        <f t="shared" si="20"/>
        <v>0</v>
      </c>
      <c r="OL13" s="111">
        <f t="shared" ca="1" si="20"/>
        <v>0</v>
      </c>
      <c r="OM13" s="111">
        <f t="shared" si="20"/>
        <v>0</v>
      </c>
      <c r="ON13" s="111">
        <f t="shared" ca="1" si="20"/>
        <v>0</v>
      </c>
      <c r="OO13" s="111">
        <f t="shared" ca="1" si="20"/>
        <v>0</v>
      </c>
      <c r="OP13" s="111">
        <f t="shared" si="20"/>
        <v>0</v>
      </c>
      <c r="OQ13" s="111">
        <f t="shared" ca="1" si="20"/>
        <v>0</v>
      </c>
      <c r="OR13" s="111">
        <f t="shared" si="20"/>
        <v>687</v>
      </c>
      <c r="OS13" s="111">
        <f t="shared" ca="1" si="20"/>
        <v>84729165</v>
      </c>
      <c r="OT13" s="111">
        <f t="shared" si="20"/>
        <v>0</v>
      </c>
      <c r="OU13" s="111">
        <f t="shared" ca="1" si="20"/>
        <v>0</v>
      </c>
      <c r="OV13" s="111">
        <f t="shared" si="20"/>
        <v>198</v>
      </c>
      <c r="OW13" s="111">
        <f t="shared" ca="1" si="20"/>
        <v>2335858</v>
      </c>
      <c r="OX13" s="111">
        <f t="shared" ca="1" si="20"/>
        <v>87065023</v>
      </c>
      <c r="OY13" s="111">
        <f t="shared" si="20"/>
        <v>183</v>
      </c>
      <c r="OZ13" s="111">
        <f t="shared" ca="1" si="20"/>
        <v>13864812</v>
      </c>
      <c r="PA13" s="111">
        <f t="shared" si="20"/>
        <v>1411</v>
      </c>
      <c r="PB13" s="111">
        <f t="shared" ca="1" si="20"/>
        <v>176334745</v>
      </c>
      <c r="PC13" s="111">
        <f t="shared" si="20"/>
        <v>147</v>
      </c>
      <c r="PD13" s="111">
        <f t="shared" ca="1" si="20"/>
        <v>1113672</v>
      </c>
      <c r="PE13" s="111">
        <f t="shared" si="20"/>
        <v>538</v>
      </c>
      <c r="PF13" s="111">
        <f t="shared" ca="1" si="20"/>
        <v>6494514</v>
      </c>
      <c r="PG13" s="111">
        <f t="shared" si="20"/>
        <v>0</v>
      </c>
      <c r="PH13" s="111">
        <f t="shared" si="20"/>
        <v>0</v>
      </c>
      <c r="PI13" s="111">
        <f t="shared" si="20"/>
        <v>40</v>
      </c>
      <c r="PJ13" s="111">
        <f t="shared" ca="1" si="20"/>
        <v>937080</v>
      </c>
      <c r="PK13" s="111">
        <f t="shared" ca="1" si="20"/>
        <v>198744823</v>
      </c>
      <c r="PL13" s="111">
        <f t="shared" si="20"/>
        <v>360</v>
      </c>
      <c r="PM13" s="111">
        <f t="shared" ca="1" si="20"/>
        <v>31299120</v>
      </c>
      <c r="PN13" s="111">
        <f t="shared" si="20"/>
        <v>452</v>
      </c>
      <c r="PO13" s="111">
        <f t="shared" ca="1" si="20"/>
        <v>60659304</v>
      </c>
      <c r="PP13" s="111">
        <f t="shared" si="20"/>
        <v>360</v>
      </c>
      <c r="PQ13" s="111">
        <f t="shared" ca="1" si="20"/>
        <v>3129840</v>
      </c>
      <c r="PR13" s="111">
        <f t="shared" si="20"/>
        <v>181</v>
      </c>
      <c r="PS13" s="111">
        <f t="shared" ca="1" si="20"/>
        <v>2429020</v>
      </c>
      <c r="PT13" s="111">
        <f t="shared" si="20"/>
        <v>0</v>
      </c>
      <c r="PU13" s="111">
        <f t="shared" ca="1" si="20"/>
        <v>0</v>
      </c>
      <c r="PV13" s="111">
        <f t="shared" si="20"/>
        <v>0</v>
      </c>
      <c r="PW13" s="111">
        <f t="shared" ca="1" si="20"/>
        <v>0</v>
      </c>
      <c r="PX13" s="111">
        <f t="shared" ca="1" si="20"/>
        <v>97517284</v>
      </c>
      <c r="PY13" s="111">
        <f t="shared" si="20"/>
        <v>36</v>
      </c>
      <c r="PZ13" s="111">
        <f t="shared" ca="1" si="20"/>
        <v>6235740</v>
      </c>
      <c r="QA13" s="111">
        <f t="shared" si="20"/>
        <v>0</v>
      </c>
      <c r="QB13" s="111">
        <f t="shared" ca="1" si="20"/>
        <v>0</v>
      </c>
      <c r="QC13" s="111">
        <f t="shared" si="20"/>
        <v>0</v>
      </c>
      <c r="QD13" s="111">
        <f t="shared" ca="1" si="20"/>
        <v>0</v>
      </c>
      <c r="QE13" s="111">
        <f t="shared" si="20"/>
        <v>0</v>
      </c>
      <c r="QF13" s="111">
        <f t="shared" ca="1" si="20"/>
        <v>0</v>
      </c>
      <c r="QG13" s="111">
        <f t="shared" ca="1" si="20"/>
        <v>6235740</v>
      </c>
      <c r="QH13" s="111">
        <f t="shared" ca="1" si="20"/>
        <v>424983423</v>
      </c>
      <c r="QI13" s="111">
        <f t="shared" si="20"/>
        <v>0</v>
      </c>
      <c r="QJ13" s="111">
        <f>SUM(QJ18:QJ43)</f>
        <v>6915240961</v>
      </c>
      <c r="QK13" s="111">
        <f t="shared" si="20"/>
        <v>62870</v>
      </c>
      <c r="QL13" s="111">
        <f t="shared" ca="1" si="20"/>
        <v>50170260</v>
      </c>
      <c r="QM13" s="111">
        <f t="shared" si="20"/>
        <v>205</v>
      </c>
      <c r="QN13" s="111">
        <f t="shared" ca="1" si="20"/>
        <v>2945850</v>
      </c>
      <c r="QO13" s="111">
        <f t="shared" ca="1" si="20"/>
        <v>53116110</v>
      </c>
      <c r="QP13" s="111">
        <f t="shared" si="20"/>
        <v>62867</v>
      </c>
      <c r="QQ13" s="111">
        <f t="shared" ca="1" si="20"/>
        <v>4652380</v>
      </c>
      <c r="QR13" s="111">
        <f t="shared" si="20"/>
        <v>205</v>
      </c>
      <c r="QS13" s="111">
        <f t="shared" ca="1" si="20"/>
        <v>271420</v>
      </c>
      <c r="QT13" s="111">
        <f t="shared" ca="1" si="20"/>
        <v>4923800</v>
      </c>
      <c r="QU13" s="111">
        <f t="shared" ca="1" si="20"/>
        <v>6973280871</v>
      </c>
      <c r="QV13" s="111">
        <f t="shared" si="20"/>
        <v>0</v>
      </c>
      <c r="QW13" s="111">
        <f t="shared" ca="1" si="20"/>
        <v>6973280871</v>
      </c>
    </row>
    <row r="14" spans="1:465" hidden="1">
      <c r="D14" s="36" t="s">
        <v>186</v>
      </c>
      <c r="E14" s="36" t="s">
        <v>507</v>
      </c>
      <c r="F14" s="36" t="s">
        <v>508</v>
      </c>
      <c r="G14" s="36" t="s">
        <v>509</v>
      </c>
      <c r="H14" s="36" t="s">
        <v>510</v>
      </c>
      <c r="I14" s="36" t="s">
        <v>511</v>
      </c>
      <c r="J14" s="36" t="s">
        <v>512</v>
      </c>
      <c r="K14" s="36" t="s">
        <v>513</v>
      </c>
      <c r="L14" s="36" t="s">
        <v>514</v>
      </c>
      <c r="M14" s="36" t="s">
        <v>515</v>
      </c>
      <c r="N14" s="36" t="s">
        <v>516</v>
      </c>
      <c r="O14" s="36" t="s">
        <v>517</v>
      </c>
      <c r="P14" s="36" t="s">
        <v>518</v>
      </c>
      <c r="Q14" s="36" t="s">
        <v>519</v>
      </c>
      <c r="R14" s="36" t="s">
        <v>520</v>
      </c>
      <c r="S14" s="36" t="s">
        <v>521</v>
      </c>
      <c r="T14" s="36" t="s">
        <v>522</v>
      </c>
      <c r="U14" s="36" t="s">
        <v>523</v>
      </c>
      <c r="V14" s="36" t="s">
        <v>524</v>
      </c>
      <c r="W14" s="36" t="s">
        <v>525</v>
      </c>
      <c r="X14" s="36" t="s">
        <v>526</v>
      </c>
      <c r="Y14" s="36" t="s">
        <v>527</v>
      </c>
      <c r="Z14" s="36" t="s">
        <v>528</v>
      </c>
      <c r="AA14" s="36" t="s">
        <v>529</v>
      </c>
      <c r="AB14" s="36" t="s">
        <v>530</v>
      </c>
      <c r="AC14" s="36" t="s">
        <v>531</v>
      </c>
      <c r="AD14" s="36" t="s">
        <v>532</v>
      </c>
      <c r="AE14" s="36" t="s">
        <v>533</v>
      </c>
      <c r="AF14" s="36" t="s">
        <v>534</v>
      </c>
      <c r="AG14" s="36" t="s">
        <v>535</v>
      </c>
      <c r="AH14" s="36" t="s">
        <v>536</v>
      </c>
      <c r="AI14" s="36" t="s">
        <v>537</v>
      </c>
      <c r="AJ14" s="36" t="s">
        <v>538</v>
      </c>
      <c r="AK14" s="36" t="s">
        <v>539</v>
      </c>
      <c r="AL14" s="36" t="s">
        <v>540</v>
      </c>
      <c r="AM14" s="36" t="s">
        <v>541</v>
      </c>
      <c r="AN14" s="36" t="s">
        <v>542</v>
      </c>
      <c r="AO14" s="36" t="s">
        <v>543</v>
      </c>
      <c r="AP14" s="36" t="s">
        <v>544</v>
      </c>
      <c r="AQ14" s="36" t="s">
        <v>545</v>
      </c>
      <c r="AR14" s="36" t="s">
        <v>546</v>
      </c>
      <c r="AS14" s="36" t="s">
        <v>547</v>
      </c>
      <c r="AT14" s="36" t="s">
        <v>548</v>
      </c>
      <c r="AU14" s="36" t="s">
        <v>549</v>
      </c>
      <c r="AV14" s="36" t="s">
        <v>550</v>
      </c>
      <c r="AW14" s="36" t="s">
        <v>551</v>
      </c>
      <c r="AX14" s="36" t="s">
        <v>552</v>
      </c>
      <c r="AY14" s="36" t="s">
        <v>553</v>
      </c>
      <c r="AZ14" s="36" t="s">
        <v>554</v>
      </c>
      <c r="BA14" s="36" t="s">
        <v>555</v>
      </c>
      <c r="BB14" s="36" t="s">
        <v>556</v>
      </c>
      <c r="BC14" s="36" t="s">
        <v>557</v>
      </c>
      <c r="BD14" s="36" t="s">
        <v>558</v>
      </c>
      <c r="BE14" s="36" t="s">
        <v>559</v>
      </c>
      <c r="BF14" s="36" t="s">
        <v>560</v>
      </c>
      <c r="BG14" s="36" t="s">
        <v>561</v>
      </c>
      <c r="BH14" s="36" t="s">
        <v>562</v>
      </c>
      <c r="BI14" s="36" t="s">
        <v>563</v>
      </c>
      <c r="BJ14" s="36" t="s">
        <v>564</v>
      </c>
      <c r="BK14" s="36" t="s">
        <v>565</v>
      </c>
      <c r="BL14" s="36" t="s">
        <v>566</v>
      </c>
      <c r="BM14" s="36" t="s">
        <v>567</v>
      </c>
      <c r="BN14" s="36" t="s">
        <v>568</v>
      </c>
      <c r="BO14" s="36" t="s">
        <v>569</v>
      </c>
      <c r="BP14" s="36" t="s">
        <v>570</v>
      </c>
      <c r="BQ14" s="36" t="s">
        <v>571</v>
      </c>
      <c r="BR14" s="36" t="s">
        <v>572</v>
      </c>
      <c r="BS14" s="36" t="s">
        <v>573</v>
      </c>
      <c r="BT14" s="36" t="s">
        <v>574</v>
      </c>
      <c r="BU14" s="36" t="s">
        <v>575</v>
      </c>
      <c r="BV14" s="36" t="s">
        <v>576</v>
      </c>
      <c r="BW14" s="36" t="s">
        <v>577</v>
      </c>
      <c r="BX14" s="36" t="s">
        <v>578</v>
      </c>
      <c r="BY14" s="36" t="s">
        <v>579</v>
      </c>
      <c r="BZ14" s="36" t="s">
        <v>580</v>
      </c>
      <c r="CA14" s="36" t="s">
        <v>581</v>
      </c>
      <c r="CB14" s="36" t="s">
        <v>582</v>
      </c>
      <c r="CC14" s="36" t="s">
        <v>583</v>
      </c>
      <c r="CD14" s="36" t="s">
        <v>584</v>
      </c>
      <c r="CE14" s="36" t="s">
        <v>585</v>
      </c>
      <c r="CF14" s="36" t="s">
        <v>586</v>
      </c>
      <c r="CG14" s="36" t="s">
        <v>587</v>
      </c>
      <c r="CH14" s="36" t="s">
        <v>588</v>
      </c>
      <c r="CI14" s="36" t="s">
        <v>589</v>
      </c>
      <c r="CJ14" s="36" t="s">
        <v>590</v>
      </c>
      <c r="CK14" s="36" t="s">
        <v>591</v>
      </c>
      <c r="CL14" s="36" t="s">
        <v>592</v>
      </c>
      <c r="CM14" s="36" t="s">
        <v>593</v>
      </c>
      <c r="CN14" s="36" t="s">
        <v>594</v>
      </c>
      <c r="CO14" s="36" t="s">
        <v>595</v>
      </c>
      <c r="CP14" s="36" t="s">
        <v>596</v>
      </c>
      <c r="CQ14" s="36" t="s">
        <v>597</v>
      </c>
      <c r="CR14" s="36" t="s">
        <v>598</v>
      </c>
      <c r="CS14" s="36" t="s">
        <v>599</v>
      </c>
      <c r="CT14" s="36" t="s">
        <v>600</v>
      </c>
      <c r="CU14" s="36" t="s">
        <v>601</v>
      </c>
      <c r="CV14" s="36" t="s">
        <v>602</v>
      </c>
      <c r="CW14" s="36" t="s">
        <v>603</v>
      </c>
      <c r="CX14" s="36" t="s">
        <v>604</v>
      </c>
      <c r="CY14" s="36" t="s">
        <v>605</v>
      </c>
      <c r="CZ14" s="36" t="s">
        <v>606</v>
      </c>
      <c r="DA14" s="36" t="s">
        <v>607</v>
      </c>
      <c r="DB14" s="36" t="s">
        <v>608</v>
      </c>
      <c r="DC14" s="36" t="s">
        <v>609</v>
      </c>
      <c r="DD14" s="36" t="s">
        <v>610</v>
      </c>
      <c r="DE14" s="36" t="s">
        <v>611</v>
      </c>
      <c r="DF14" s="36" t="s">
        <v>612</v>
      </c>
      <c r="DG14" s="36" t="s">
        <v>613</v>
      </c>
      <c r="DH14" s="36" t="s">
        <v>614</v>
      </c>
      <c r="DI14" s="36" t="s">
        <v>615</v>
      </c>
      <c r="DJ14" s="36" t="s">
        <v>616</v>
      </c>
      <c r="DK14" s="36" t="s">
        <v>617</v>
      </c>
      <c r="DL14" s="36" t="s">
        <v>618</v>
      </c>
      <c r="DM14" s="36" t="s">
        <v>619</v>
      </c>
      <c r="DN14" s="36" t="s">
        <v>620</v>
      </c>
      <c r="DO14" s="36" t="s">
        <v>621</v>
      </c>
      <c r="DP14" s="36" t="s">
        <v>622</v>
      </c>
      <c r="DQ14" s="36" t="s">
        <v>623</v>
      </c>
      <c r="DR14" s="36" t="s">
        <v>624</v>
      </c>
      <c r="DS14" s="36" t="s">
        <v>625</v>
      </c>
      <c r="DT14" s="36" t="s">
        <v>626</v>
      </c>
      <c r="DU14" s="36" t="s">
        <v>627</v>
      </c>
      <c r="DV14" s="36" t="s">
        <v>628</v>
      </c>
      <c r="DW14" s="36" t="s">
        <v>629</v>
      </c>
      <c r="DX14" s="36" t="s">
        <v>630</v>
      </c>
      <c r="DY14" s="36" t="s">
        <v>631</v>
      </c>
      <c r="DZ14" s="36" t="s">
        <v>632</v>
      </c>
      <c r="EA14" s="36" t="s">
        <v>633</v>
      </c>
      <c r="EB14" s="36" t="s">
        <v>634</v>
      </c>
      <c r="EC14" s="36" t="s">
        <v>635</v>
      </c>
      <c r="ED14" s="36" t="s">
        <v>636</v>
      </c>
      <c r="EE14" s="36" t="s">
        <v>637</v>
      </c>
      <c r="EF14" s="36" t="s">
        <v>638</v>
      </c>
      <c r="EG14" s="36" t="s">
        <v>639</v>
      </c>
      <c r="EH14" s="36" t="s">
        <v>640</v>
      </c>
      <c r="EI14" s="36" t="s">
        <v>641</v>
      </c>
      <c r="EJ14" s="36" t="s">
        <v>642</v>
      </c>
      <c r="EK14" s="36" t="s">
        <v>643</v>
      </c>
      <c r="EL14" s="36" t="s">
        <v>644</v>
      </c>
      <c r="EM14" s="36" t="s">
        <v>645</v>
      </c>
      <c r="EN14" s="36" t="s">
        <v>646</v>
      </c>
      <c r="EO14" s="36" t="s">
        <v>647</v>
      </c>
      <c r="EP14" s="36" t="s">
        <v>648</v>
      </c>
      <c r="EQ14" s="36" t="s">
        <v>649</v>
      </c>
      <c r="ER14" s="36" t="s">
        <v>650</v>
      </c>
      <c r="ES14" s="36" t="s">
        <v>651</v>
      </c>
      <c r="ET14" s="36" t="s">
        <v>652</v>
      </c>
      <c r="EU14" s="36" t="s">
        <v>653</v>
      </c>
      <c r="EV14" s="36" t="s">
        <v>654</v>
      </c>
      <c r="EW14" s="36" t="s">
        <v>655</v>
      </c>
      <c r="EX14" s="36" t="s">
        <v>656</v>
      </c>
      <c r="EY14" s="36" t="s">
        <v>657</v>
      </c>
      <c r="EZ14" s="36" t="s">
        <v>658</v>
      </c>
      <c r="FA14" s="36" t="s">
        <v>659</v>
      </c>
      <c r="FB14" s="36" t="s">
        <v>660</v>
      </c>
      <c r="FC14" s="36" t="s">
        <v>661</v>
      </c>
      <c r="FD14" s="36" t="s">
        <v>662</v>
      </c>
      <c r="FE14" s="36" t="s">
        <v>663</v>
      </c>
      <c r="FF14" s="36" t="s">
        <v>664</v>
      </c>
      <c r="FG14" s="36" t="s">
        <v>665</v>
      </c>
      <c r="FH14" s="36" t="s">
        <v>666</v>
      </c>
      <c r="FI14" s="36" t="s">
        <v>667</v>
      </c>
      <c r="FJ14" s="36" t="s">
        <v>668</v>
      </c>
      <c r="FK14" s="36" t="s">
        <v>669</v>
      </c>
      <c r="FL14" s="36" t="s">
        <v>670</v>
      </c>
      <c r="FM14" s="36" t="s">
        <v>671</v>
      </c>
      <c r="FS14" s="36" t="s">
        <v>672</v>
      </c>
      <c r="FT14" s="36" t="s">
        <v>673</v>
      </c>
      <c r="FU14" s="36" t="s">
        <v>674</v>
      </c>
      <c r="FV14" s="36" t="s">
        <v>675</v>
      </c>
      <c r="FW14" s="36" t="s">
        <v>676</v>
      </c>
      <c r="FX14" s="36" t="s">
        <v>677</v>
      </c>
      <c r="FY14" s="36" t="s">
        <v>678</v>
      </c>
      <c r="FZ14" s="36" t="s">
        <v>679</v>
      </c>
      <c r="GA14" s="36" t="s">
        <v>680</v>
      </c>
      <c r="GB14" s="36" t="s">
        <v>681</v>
      </c>
      <c r="GC14" s="36" t="s">
        <v>682</v>
      </c>
      <c r="GD14" s="36" t="s">
        <v>683</v>
      </c>
      <c r="GE14" s="36" t="s">
        <v>684</v>
      </c>
      <c r="GF14" s="36" t="s">
        <v>685</v>
      </c>
      <c r="GG14" s="36" t="s">
        <v>686</v>
      </c>
      <c r="GH14" s="36" t="s">
        <v>687</v>
      </c>
      <c r="GI14" s="36" t="s">
        <v>688</v>
      </c>
      <c r="GJ14" s="36" t="s">
        <v>689</v>
      </c>
      <c r="GK14" s="36" t="s">
        <v>690</v>
      </c>
      <c r="GL14" s="36" t="s">
        <v>691</v>
      </c>
      <c r="GM14" s="36" t="s">
        <v>692</v>
      </c>
      <c r="GN14" s="36" t="s">
        <v>693</v>
      </c>
      <c r="GO14" s="36" t="s">
        <v>694</v>
      </c>
      <c r="GP14" s="36" t="s">
        <v>695</v>
      </c>
      <c r="GQ14" s="36" t="s">
        <v>696</v>
      </c>
      <c r="GR14" s="36" t="s">
        <v>697</v>
      </c>
      <c r="GS14" s="36" t="s">
        <v>698</v>
      </c>
      <c r="GT14" s="36" t="s">
        <v>699</v>
      </c>
      <c r="GU14" s="36" t="s">
        <v>700</v>
      </c>
      <c r="GV14" s="36" t="s">
        <v>701</v>
      </c>
      <c r="GW14" s="36" t="s">
        <v>702</v>
      </c>
      <c r="GX14" s="36" t="s">
        <v>703</v>
      </c>
      <c r="GY14" s="36" t="s">
        <v>704</v>
      </c>
      <c r="GZ14" s="36" t="s">
        <v>705</v>
      </c>
      <c r="HA14" s="36" t="s">
        <v>706</v>
      </c>
      <c r="HB14" s="36" t="s">
        <v>707</v>
      </c>
      <c r="HC14" s="36" t="s">
        <v>708</v>
      </c>
      <c r="HD14" s="36" t="s">
        <v>709</v>
      </c>
      <c r="HE14" s="36" t="s">
        <v>710</v>
      </c>
      <c r="HF14" s="36" t="s">
        <v>711</v>
      </c>
      <c r="HG14" s="36" t="s">
        <v>712</v>
      </c>
      <c r="HH14" s="36" t="s">
        <v>713</v>
      </c>
      <c r="HI14" s="36" t="s">
        <v>714</v>
      </c>
      <c r="HJ14" s="36" t="s">
        <v>715</v>
      </c>
      <c r="HK14" s="36" t="s">
        <v>716</v>
      </c>
      <c r="HL14" s="36" t="s">
        <v>717</v>
      </c>
      <c r="HM14" s="36" t="s">
        <v>718</v>
      </c>
      <c r="HN14" s="36" t="s">
        <v>719</v>
      </c>
      <c r="HO14" s="36" t="s">
        <v>720</v>
      </c>
      <c r="HP14" s="36" t="s">
        <v>721</v>
      </c>
      <c r="HQ14" s="36" t="s">
        <v>722</v>
      </c>
      <c r="HR14" s="36" t="s">
        <v>723</v>
      </c>
      <c r="HS14" s="36" t="s">
        <v>724</v>
      </c>
      <c r="HT14" s="36" t="s">
        <v>725</v>
      </c>
      <c r="HU14" s="36" t="s">
        <v>726</v>
      </c>
      <c r="HV14" s="36" t="s">
        <v>727</v>
      </c>
      <c r="HW14" s="36" t="s">
        <v>728</v>
      </c>
      <c r="HX14" s="36" t="s">
        <v>729</v>
      </c>
      <c r="HY14" s="36" t="s">
        <v>730</v>
      </c>
      <c r="HZ14" s="36" t="s">
        <v>731</v>
      </c>
      <c r="IA14" s="36" t="s">
        <v>732</v>
      </c>
      <c r="IB14" s="36" t="s">
        <v>733</v>
      </c>
      <c r="IC14" s="36" t="s">
        <v>734</v>
      </c>
      <c r="ID14" s="36" t="s">
        <v>735</v>
      </c>
      <c r="IE14" s="36" t="s">
        <v>736</v>
      </c>
      <c r="IF14" s="36" t="s">
        <v>737</v>
      </c>
      <c r="IG14" s="36" t="s">
        <v>738</v>
      </c>
      <c r="IH14" s="36" t="s">
        <v>739</v>
      </c>
      <c r="II14" s="36" t="s">
        <v>740</v>
      </c>
      <c r="IJ14" s="36" t="s">
        <v>741</v>
      </c>
      <c r="IK14" s="36" t="s">
        <v>742</v>
      </c>
      <c r="IL14" s="36" t="s">
        <v>743</v>
      </c>
      <c r="IM14" s="36" t="s">
        <v>744</v>
      </c>
      <c r="IN14" s="36" t="s">
        <v>745</v>
      </c>
      <c r="IO14" s="36" t="s">
        <v>746</v>
      </c>
      <c r="IP14" s="36" t="s">
        <v>747</v>
      </c>
      <c r="IQ14" s="36" t="s">
        <v>748</v>
      </c>
      <c r="IR14" s="36" t="s">
        <v>749</v>
      </c>
      <c r="IS14" s="36" t="s">
        <v>750</v>
      </c>
      <c r="IT14" s="36" t="s">
        <v>751</v>
      </c>
      <c r="IU14" s="36" t="s">
        <v>752</v>
      </c>
      <c r="IV14" s="36" t="s">
        <v>753</v>
      </c>
      <c r="IW14" s="36" t="s">
        <v>754</v>
      </c>
      <c r="IX14" s="36" t="s">
        <v>755</v>
      </c>
      <c r="IY14" s="36" t="s">
        <v>756</v>
      </c>
      <c r="IZ14" s="36" t="s">
        <v>757</v>
      </c>
      <c r="JA14" s="36" t="s">
        <v>758</v>
      </c>
      <c r="JB14" s="36" t="s">
        <v>759</v>
      </c>
      <c r="JC14" s="36" t="s">
        <v>760</v>
      </c>
      <c r="JD14" s="36" t="s">
        <v>761</v>
      </c>
      <c r="JE14" s="36" t="s">
        <v>762</v>
      </c>
      <c r="JF14" s="36" t="s">
        <v>763</v>
      </c>
      <c r="JG14" s="36" t="s">
        <v>764</v>
      </c>
      <c r="JH14" s="36" t="s">
        <v>765</v>
      </c>
      <c r="JI14" s="36" t="s">
        <v>766</v>
      </c>
      <c r="JJ14" s="36" t="s">
        <v>767</v>
      </c>
      <c r="JK14" s="36" t="s">
        <v>768</v>
      </c>
      <c r="JL14" s="36" t="s">
        <v>769</v>
      </c>
      <c r="JM14" s="36" t="s">
        <v>770</v>
      </c>
      <c r="JN14" s="36" t="s">
        <v>771</v>
      </c>
      <c r="JO14" s="36" t="s">
        <v>772</v>
      </c>
      <c r="JP14" s="36" t="s">
        <v>773</v>
      </c>
      <c r="JQ14" s="36" t="s">
        <v>774</v>
      </c>
      <c r="JR14" s="36" t="s">
        <v>775</v>
      </c>
      <c r="JS14" s="36" t="s">
        <v>776</v>
      </c>
      <c r="JT14" s="36" t="s">
        <v>777</v>
      </c>
      <c r="JU14" s="36" t="s">
        <v>778</v>
      </c>
      <c r="JV14" s="36" t="s">
        <v>779</v>
      </c>
      <c r="JW14" s="36" t="s">
        <v>780</v>
      </c>
      <c r="JX14" s="36" t="s">
        <v>781</v>
      </c>
      <c r="JY14" s="36" t="s">
        <v>782</v>
      </c>
      <c r="JZ14" s="36" t="s">
        <v>783</v>
      </c>
      <c r="KA14" s="36" t="s">
        <v>784</v>
      </c>
      <c r="KB14" s="36" t="s">
        <v>785</v>
      </c>
      <c r="KC14" s="36" t="s">
        <v>786</v>
      </c>
      <c r="KD14" s="36" t="s">
        <v>787</v>
      </c>
      <c r="KE14" s="36" t="s">
        <v>788</v>
      </c>
      <c r="KF14" s="36" t="s">
        <v>789</v>
      </c>
      <c r="KG14" s="36" t="s">
        <v>790</v>
      </c>
      <c r="KH14" s="36" t="s">
        <v>791</v>
      </c>
      <c r="KI14" s="36" t="s">
        <v>792</v>
      </c>
      <c r="KJ14" s="36" t="s">
        <v>793</v>
      </c>
      <c r="KK14" s="36" t="s">
        <v>794</v>
      </c>
      <c r="KL14" s="36" t="s">
        <v>795</v>
      </c>
      <c r="KM14" s="36" t="s">
        <v>796</v>
      </c>
      <c r="KN14" s="36" t="s">
        <v>797</v>
      </c>
      <c r="KO14" s="36" t="s">
        <v>798</v>
      </c>
      <c r="KP14" s="36" t="s">
        <v>799</v>
      </c>
      <c r="KQ14" s="36" t="s">
        <v>800</v>
      </c>
      <c r="KR14" s="36" t="s">
        <v>801</v>
      </c>
      <c r="KS14" s="36" t="s">
        <v>802</v>
      </c>
      <c r="KT14" s="36" t="s">
        <v>803</v>
      </c>
      <c r="KU14" s="36" t="s">
        <v>799</v>
      </c>
      <c r="KV14" s="36" t="s">
        <v>800</v>
      </c>
      <c r="KW14" s="36" t="s">
        <v>801</v>
      </c>
      <c r="KX14" s="36" t="s">
        <v>802</v>
      </c>
      <c r="KY14" s="36" t="s">
        <v>803</v>
      </c>
      <c r="KZ14" s="36" t="s">
        <v>804</v>
      </c>
      <c r="LA14" s="36" t="s">
        <v>805</v>
      </c>
      <c r="LB14" s="36" t="s">
        <v>806</v>
      </c>
      <c r="LC14" s="36" t="s">
        <v>807</v>
      </c>
      <c r="LD14" s="36" t="s">
        <v>808</v>
      </c>
      <c r="LE14" s="36" t="s">
        <v>809</v>
      </c>
      <c r="LF14" s="36" t="s">
        <v>810</v>
      </c>
      <c r="LG14" s="36" t="s">
        <v>811</v>
      </c>
      <c r="LH14" s="36" t="s">
        <v>812</v>
      </c>
      <c r="LI14" s="36" t="s">
        <v>813</v>
      </c>
      <c r="LJ14" s="36" t="s">
        <v>814</v>
      </c>
      <c r="LK14" s="36" t="s">
        <v>815</v>
      </c>
      <c r="LL14" s="36" t="s">
        <v>816</v>
      </c>
      <c r="LM14" s="36" t="s">
        <v>817</v>
      </c>
      <c r="LN14" s="36" t="s">
        <v>818</v>
      </c>
      <c r="LO14" s="36" t="s">
        <v>819</v>
      </c>
      <c r="LP14" s="36" t="s">
        <v>820</v>
      </c>
      <c r="LQ14" s="36" t="s">
        <v>821</v>
      </c>
      <c r="LR14" s="36" t="s">
        <v>822</v>
      </c>
      <c r="LS14" s="36" t="s">
        <v>823</v>
      </c>
      <c r="LT14" s="36" t="s">
        <v>824</v>
      </c>
      <c r="LU14" s="36" t="s">
        <v>825</v>
      </c>
      <c r="LV14" s="36" t="s">
        <v>826</v>
      </c>
      <c r="LW14" s="36" t="s">
        <v>827</v>
      </c>
      <c r="LX14" s="36" t="s">
        <v>828</v>
      </c>
      <c r="LY14" s="36" t="s">
        <v>829</v>
      </c>
      <c r="LZ14" s="36" t="s">
        <v>830</v>
      </c>
      <c r="MA14" s="36" t="s">
        <v>831</v>
      </c>
      <c r="MB14" s="36" t="s">
        <v>832</v>
      </c>
      <c r="MC14" s="36" t="s">
        <v>833</v>
      </c>
      <c r="MD14" s="36" t="s">
        <v>834</v>
      </c>
      <c r="ME14" s="36" t="s">
        <v>835</v>
      </c>
      <c r="MF14" s="36" t="s">
        <v>836</v>
      </c>
      <c r="MG14" s="36" t="s">
        <v>837</v>
      </c>
      <c r="MH14" s="36" t="s">
        <v>838</v>
      </c>
      <c r="MI14" s="36" t="s">
        <v>839</v>
      </c>
      <c r="MJ14" s="36" t="s">
        <v>840</v>
      </c>
      <c r="MK14" s="36" t="s">
        <v>841</v>
      </c>
      <c r="ML14" s="36" t="s">
        <v>842</v>
      </c>
      <c r="MM14" s="36" t="s">
        <v>843</v>
      </c>
      <c r="MN14" s="36" t="s">
        <v>844</v>
      </c>
      <c r="MO14" s="36" t="s">
        <v>845</v>
      </c>
      <c r="MP14" s="36" t="s">
        <v>846</v>
      </c>
      <c r="MQ14" s="36" t="s">
        <v>847</v>
      </c>
      <c r="MR14" s="36" t="s">
        <v>848</v>
      </c>
      <c r="MS14" s="36" t="s">
        <v>849</v>
      </c>
      <c r="MT14" s="36" t="s">
        <v>850</v>
      </c>
      <c r="MU14" s="36" t="s">
        <v>851</v>
      </c>
      <c r="MV14" s="36" t="s">
        <v>852</v>
      </c>
      <c r="MW14" s="36" t="s">
        <v>853</v>
      </c>
      <c r="MX14" s="36" t="s">
        <v>854</v>
      </c>
      <c r="MY14" s="36" t="s">
        <v>855</v>
      </c>
      <c r="MZ14" s="36" t="s">
        <v>856</v>
      </c>
      <c r="NA14" s="36" t="s">
        <v>857</v>
      </c>
      <c r="NB14" s="36" t="s">
        <v>858</v>
      </c>
      <c r="NC14" s="36" t="s">
        <v>859</v>
      </c>
      <c r="ND14" s="36" t="s">
        <v>860</v>
      </c>
      <c r="NE14" s="36" t="s">
        <v>861</v>
      </c>
      <c r="NF14" s="36" t="s">
        <v>862</v>
      </c>
      <c r="NG14" s="36" t="s">
        <v>863</v>
      </c>
      <c r="NH14" s="36" t="s">
        <v>864</v>
      </c>
      <c r="NI14" s="36" t="s">
        <v>865</v>
      </c>
      <c r="NJ14" s="36" t="s">
        <v>866</v>
      </c>
      <c r="NK14" s="36" t="s">
        <v>867</v>
      </c>
      <c r="NL14" s="36" t="s">
        <v>868</v>
      </c>
      <c r="NM14" s="36" t="s">
        <v>869</v>
      </c>
      <c r="NN14" s="36" t="s">
        <v>870</v>
      </c>
      <c r="NO14" s="36" t="s">
        <v>871</v>
      </c>
      <c r="NP14" s="36" t="s">
        <v>872</v>
      </c>
      <c r="NQ14" s="36" t="s">
        <v>873</v>
      </c>
      <c r="NR14" s="36" t="s">
        <v>874</v>
      </c>
      <c r="NS14" s="36" t="s">
        <v>875</v>
      </c>
      <c r="NT14" s="36" t="s">
        <v>876</v>
      </c>
      <c r="NU14" s="36" t="s">
        <v>877</v>
      </c>
      <c r="NV14" s="36" t="s">
        <v>878</v>
      </c>
      <c r="NW14" s="36" t="s">
        <v>879</v>
      </c>
      <c r="NX14" s="36" t="s">
        <v>880</v>
      </c>
      <c r="NY14" s="36" t="s">
        <v>881</v>
      </c>
      <c r="NZ14" s="36" t="s">
        <v>882</v>
      </c>
      <c r="OA14" s="36" t="s">
        <v>883</v>
      </c>
      <c r="OB14" s="36" t="s">
        <v>884</v>
      </c>
      <c r="OC14" s="36" t="s">
        <v>885</v>
      </c>
      <c r="OD14" s="36" t="s">
        <v>886</v>
      </c>
      <c r="OE14" s="36" t="s">
        <v>887</v>
      </c>
      <c r="OF14" s="36" t="s">
        <v>888</v>
      </c>
      <c r="OG14" s="36" t="s">
        <v>889</v>
      </c>
      <c r="OH14" s="36" t="s">
        <v>890</v>
      </c>
      <c r="OI14" s="36" t="s">
        <v>891</v>
      </c>
      <c r="OJ14" s="36" t="s">
        <v>892</v>
      </c>
      <c r="OK14" s="36" t="s">
        <v>893</v>
      </c>
      <c r="OL14" s="36" t="s">
        <v>894</v>
      </c>
      <c r="OM14" s="36" t="s">
        <v>895</v>
      </c>
      <c r="ON14" s="36" t="s">
        <v>896</v>
      </c>
      <c r="OO14" s="36" t="s">
        <v>897</v>
      </c>
      <c r="OP14" s="36" t="s">
        <v>898</v>
      </c>
      <c r="OQ14" s="36" t="s">
        <v>899</v>
      </c>
      <c r="OR14" s="36" t="s">
        <v>900</v>
      </c>
      <c r="OS14" s="36" t="s">
        <v>901</v>
      </c>
      <c r="OT14" s="36" t="s">
        <v>902</v>
      </c>
      <c r="OU14" s="36" t="s">
        <v>903</v>
      </c>
      <c r="OV14" s="36" t="s">
        <v>904</v>
      </c>
      <c r="OW14" s="36" t="s">
        <v>905</v>
      </c>
      <c r="OX14" s="36" t="s">
        <v>906</v>
      </c>
      <c r="OY14" s="36" t="s">
        <v>907</v>
      </c>
      <c r="OZ14" s="36" t="s">
        <v>908</v>
      </c>
      <c r="PA14" s="36" t="s">
        <v>909</v>
      </c>
      <c r="PB14" s="36" t="s">
        <v>910</v>
      </c>
      <c r="PC14" s="36" t="s">
        <v>911</v>
      </c>
      <c r="PD14" s="36" t="s">
        <v>912</v>
      </c>
      <c r="PE14" s="36" t="s">
        <v>913</v>
      </c>
      <c r="PF14" s="36" t="s">
        <v>914</v>
      </c>
      <c r="PG14" s="36" t="s">
        <v>915</v>
      </c>
      <c r="PH14" s="36" t="s">
        <v>916</v>
      </c>
      <c r="PI14" s="36" t="s">
        <v>917</v>
      </c>
      <c r="PJ14" s="36" t="s">
        <v>918</v>
      </c>
      <c r="PK14" s="36" t="s">
        <v>919</v>
      </c>
      <c r="PL14" s="36" t="s">
        <v>920</v>
      </c>
      <c r="PM14" s="36" t="s">
        <v>921</v>
      </c>
      <c r="PN14" s="36" t="s">
        <v>922</v>
      </c>
      <c r="PO14" s="36" t="s">
        <v>923</v>
      </c>
      <c r="PP14" s="36" t="s">
        <v>924</v>
      </c>
      <c r="PQ14" s="36" t="s">
        <v>925</v>
      </c>
      <c r="PR14" s="36" t="s">
        <v>926</v>
      </c>
      <c r="PS14" s="36" t="s">
        <v>927</v>
      </c>
      <c r="PT14" s="36" t="s">
        <v>928</v>
      </c>
      <c r="PU14" s="36" t="s">
        <v>929</v>
      </c>
      <c r="PV14" s="36" t="s">
        <v>930</v>
      </c>
      <c r="PW14" s="36" t="s">
        <v>931</v>
      </c>
      <c r="PX14" s="36" t="s">
        <v>932</v>
      </c>
      <c r="PY14" s="36" t="s">
        <v>933</v>
      </c>
      <c r="PZ14" s="36" t="s">
        <v>934</v>
      </c>
      <c r="QA14" s="36" t="s">
        <v>935</v>
      </c>
      <c r="QB14" s="36" t="s">
        <v>936</v>
      </c>
      <c r="QC14" s="36" t="s">
        <v>937</v>
      </c>
      <c r="QD14" s="36" t="s">
        <v>938</v>
      </c>
      <c r="QE14" s="36" t="s">
        <v>939</v>
      </c>
      <c r="QF14" s="36" t="s">
        <v>940</v>
      </c>
      <c r="QG14" s="36" t="s">
        <v>941</v>
      </c>
      <c r="QH14" s="36" t="s">
        <v>942</v>
      </c>
      <c r="QI14" s="36" t="s">
        <v>943</v>
      </c>
      <c r="QJ14" s="36" t="s">
        <v>944</v>
      </c>
      <c r="QK14" s="36" t="s">
        <v>945</v>
      </c>
      <c r="QL14" s="36" t="s">
        <v>946</v>
      </c>
      <c r="QM14" s="36" t="s">
        <v>947</v>
      </c>
      <c r="QN14" s="36" t="s">
        <v>948</v>
      </c>
      <c r="QO14" s="36" t="s">
        <v>949</v>
      </c>
      <c r="QP14" s="36">
        <v>74</v>
      </c>
      <c r="QQ14" s="36" t="s">
        <v>950</v>
      </c>
      <c r="QR14" s="36" t="s">
        <v>951</v>
      </c>
      <c r="QS14" s="36" t="s">
        <v>952</v>
      </c>
      <c r="QT14" s="36" t="s">
        <v>953</v>
      </c>
      <c r="QU14" s="36" t="s">
        <v>954</v>
      </c>
      <c r="QV14" s="36" t="s">
        <v>955</v>
      </c>
      <c r="QW14" s="36" t="s">
        <v>956</v>
      </c>
    </row>
    <row r="15" spans="1:465" hidden="1">
      <c r="A15" s="36" t="s">
        <v>187</v>
      </c>
      <c r="B15" s="36" t="s">
        <v>188</v>
      </c>
      <c r="E15" s="118">
        <v>30810</v>
      </c>
      <c r="F15" s="118" t="s">
        <v>983</v>
      </c>
      <c r="G15" s="118">
        <v>48378</v>
      </c>
      <c r="H15" s="118" t="s">
        <v>983</v>
      </c>
      <c r="I15" s="118">
        <v>41534</v>
      </c>
      <c r="J15" s="118" t="s">
        <v>983</v>
      </c>
      <c r="K15" s="118">
        <v>4838</v>
      </c>
      <c r="L15" s="118" t="s">
        <v>983</v>
      </c>
      <c r="M15" s="118">
        <v>4153</v>
      </c>
      <c r="N15" s="118" t="s">
        <v>984</v>
      </c>
      <c r="O15" s="118">
        <v>762234</v>
      </c>
      <c r="P15" s="118" t="s">
        <v>984</v>
      </c>
      <c r="Q15" s="118">
        <v>76223</v>
      </c>
      <c r="R15" s="36">
        <f>{0}</f>
        <v>0</v>
      </c>
      <c r="S15" s="36">
        <f t="shared" ref="S15:S43" si="21">SUM(F15,H15,J15,L15,N15,P15,R15)</f>
        <v>0</v>
      </c>
      <c r="T15" s="36">
        <v>55499</v>
      </c>
      <c r="U15" s="36" t="s">
        <v>983</v>
      </c>
      <c r="V15" s="36">
        <v>87982</v>
      </c>
      <c r="W15" s="36" t="s">
        <v>983</v>
      </c>
      <c r="X15" s="36">
        <v>56144</v>
      </c>
      <c r="Y15" s="36" t="s">
        <v>983</v>
      </c>
      <c r="Z15" s="36">
        <v>74521</v>
      </c>
      <c r="AA15" s="36" t="s">
        <v>983</v>
      </c>
      <c r="AB15" s="36">
        <v>6458</v>
      </c>
      <c r="AC15" s="36" t="s">
        <v>983</v>
      </c>
      <c r="AD15" s="36">
        <v>8798</v>
      </c>
      <c r="AE15" s="36" t="s">
        <v>983</v>
      </c>
      <c r="AF15" s="36">
        <v>5614</v>
      </c>
      <c r="AG15" s="36" t="s">
        <v>983</v>
      </c>
      <c r="AH15" s="118">
        <v>7452</v>
      </c>
      <c r="AI15" s="36" t="s">
        <v>984</v>
      </c>
      <c r="AJ15" s="118">
        <v>1372634</v>
      </c>
      <c r="AK15" s="118" t="s">
        <v>984</v>
      </c>
      <c r="AL15" s="118">
        <v>137263</v>
      </c>
      <c r="AM15" s="36" t="s">
        <v>984</v>
      </c>
      <c r="AN15" s="36">
        <v>274527</v>
      </c>
      <c r="AO15" s="36" t="s">
        <v>984</v>
      </c>
      <c r="AP15" s="36">
        <v>274527</v>
      </c>
      <c r="AT15" s="36">
        <f>{0}</f>
        <v>0</v>
      </c>
      <c r="AV15" s="36">
        <f>{0}</f>
        <v>0</v>
      </c>
      <c r="AX15" s="36">
        <f>{0}</f>
        <v>0</v>
      </c>
      <c r="AZ15" s="36">
        <f>{0}</f>
        <v>0</v>
      </c>
      <c r="BB15" s="36">
        <f>{0}</f>
        <v>0</v>
      </c>
      <c r="BD15" s="36">
        <f>{0}</f>
        <v>0</v>
      </c>
      <c r="BF15" s="36">
        <f>{0}</f>
        <v>0</v>
      </c>
      <c r="BG15" s="118">
        <v>1448437</v>
      </c>
      <c r="BH15" s="118" t="s">
        <v>984</v>
      </c>
      <c r="BI15" s="118">
        <v>144844</v>
      </c>
      <c r="BJ15" s="36">
        <f>{0}</f>
        <v>0</v>
      </c>
      <c r="BK15" s="36">
        <f t="shared" ref="BK15:BK43" si="22">SUM(AR15,AT15,AV15,AZ15,BB15,BD15,BF15,BH15,BJ15)</f>
        <v>0</v>
      </c>
      <c r="BL15" s="36">
        <v>61977</v>
      </c>
      <c r="BM15" s="36" t="s">
        <v>983</v>
      </c>
      <c r="BN15" s="118">
        <v>97907</v>
      </c>
      <c r="BO15" s="118" t="s">
        <v>983</v>
      </c>
      <c r="BP15" s="118">
        <v>61847</v>
      </c>
      <c r="BQ15" s="118" t="s">
        <v>983</v>
      </c>
      <c r="BR15" s="118">
        <v>82217</v>
      </c>
      <c r="BS15" s="118" t="s">
        <v>983</v>
      </c>
      <c r="BT15" s="118">
        <v>7212</v>
      </c>
      <c r="BU15" s="118" t="s">
        <v>983</v>
      </c>
      <c r="BV15" s="118">
        <v>9791</v>
      </c>
      <c r="BW15" s="118" t="s">
        <v>983</v>
      </c>
      <c r="BX15" s="118">
        <v>6185</v>
      </c>
      <c r="BY15" s="118" t="s">
        <v>983</v>
      </c>
      <c r="BZ15" s="118">
        <v>8222</v>
      </c>
      <c r="CA15" s="118" t="s">
        <v>984</v>
      </c>
      <c r="CB15" s="118">
        <v>1525291</v>
      </c>
      <c r="CC15" s="118" t="s">
        <v>984</v>
      </c>
      <c r="CD15" s="118">
        <v>152529</v>
      </c>
      <c r="CG15" s="118">
        <v>75764</v>
      </c>
      <c r="CH15" s="118" t="s">
        <v>983</v>
      </c>
      <c r="CI15" s="118">
        <v>102594</v>
      </c>
      <c r="CJ15" s="118" t="s">
        <v>983</v>
      </c>
      <c r="CK15" s="118">
        <v>64585</v>
      </c>
      <c r="CL15" s="118" t="s">
        <v>983</v>
      </c>
      <c r="CM15" s="118">
        <v>86903</v>
      </c>
      <c r="CN15" s="118" t="s">
        <v>983</v>
      </c>
      <c r="CO15" s="118">
        <v>7576</v>
      </c>
      <c r="CP15" s="118" t="s">
        <v>983</v>
      </c>
      <c r="CQ15" s="118">
        <v>10259</v>
      </c>
      <c r="CR15" s="118" t="s">
        <v>983</v>
      </c>
      <c r="CS15" s="118">
        <v>6458</v>
      </c>
      <c r="CT15" s="118" t="s">
        <v>983</v>
      </c>
      <c r="CU15" s="118">
        <v>8690</v>
      </c>
      <c r="CV15" s="118" t="s">
        <v>983</v>
      </c>
      <c r="CW15" s="118">
        <v>15153</v>
      </c>
      <c r="CX15" s="118" t="s">
        <v>983</v>
      </c>
      <c r="CY15" s="118">
        <v>20519</v>
      </c>
      <c r="CZ15" s="118" t="s">
        <v>983</v>
      </c>
      <c r="DA15" s="118">
        <v>12917</v>
      </c>
      <c r="DB15" s="118" t="s">
        <v>983</v>
      </c>
      <c r="DC15" s="118">
        <v>17381</v>
      </c>
      <c r="DD15" s="118" t="s">
        <v>984</v>
      </c>
      <c r="DE15" s="118">
        <v>1601094</v>
      </c>
      <c r="DF15" s="118" t="s">
        <v>984</v>
      </c>
      <c r="DG15" s="118">
        <v>160109</v>
      </c>
      <c r="DH15" s="118" t="s">
        <v>984</v>
      </c>
      <c r="DI15" s="36">
        <v>320219</v>
      </c>
      <c r="DJ15" s="36">
        <f>{0}</f>
        <v>0</v>
      </c>
      <c r="DK15" s="36">
        <f t="shared" ref="DK15:DK43" si="23">SUM(CH15,CJ15,CL15,CN15,CP15,CR15,CT15,CV15,CX15,CZ15,DB15,DD15,DF15,DH15,DJ15)</f>
        <v>0</v>
      </c>
      <c r="DL15" s="118">
        <v>86942</v>
      </c>
      <c r="DM15" s="118" t="s">
        <v>983</v>
      </c>
      <c r="DN15" s="118">
        <v>117134</v>
      </c>
      <c r="DO15" s="118" t="s">
        <v>983</v>
      </c>
      <c r="DP15" s="118">
        <v>73934</v>
      </c>
      <c r="DQ15" s="118" t="s">
        <v>983</v>
      </c>
      <c r="DR15" s="118">
        <v>99285</v>
      </c>
      <c r="DS15" s="118" t="s">
        <v>983</v>
      </c>
      <c r="DT15" s="118">
        <v>8694</v>
      </c>
      <c r="DU15" s="118" t="s">
        <v>983</v>
      </c>
      <c r="DV15" s="118">
        <v>11713</v>
      </c>
      <c r="DW15" s="118" t="s">
        <v>983</v>
      </c>
      <c r="DX15" s="118">
        <v>7393</v>
      </c>
      <c r="DY15" s="118" t="s">
        <v>983</v>
      </c>
      <c r="DZ15" s="118">
        <v>9929</v>
      </c>
      <c r="EA15" s="118" t="s">
        <v>983</v>
      </c>
      <c r="EB15" s="118">
        <v>17388</v>
      </c>
      <c r="EC15" s="118" t="s">
        <v>983</v>
      </c>
      <c r="ED15" s="118">
        <v>23427</v>
      </c>
      <c r="EE15" s="118" t="s">
        <v>983</v>
      </c>
      <c r="EF15" s="118">
        <v>14787</v>
      </c>
      <c r="EG15" s="118" t="s">
        <v>983</v>
      </c>
      <c r="EH15" s="118">
        <v>19857</v>
      </c>
      <c r="EI15" s="118" t="s">
        <v>984</v>
      </c>
      <c r="EJ15" s="118">
        <v>1830376</v>
      </c>
      <c r="EK15" s="118" t="s">
        <v>984</v>
      </c>
      <c r="EL15" s="118">
        <v>183038</v>
      </c>
      <c r="EM15" s="36">
        <f>{0}</f>
        <v>0</v>
      </c>
      <c r="EN15" s="36">
        <f t="shared" ref="EN15:EN43" si="24">SUM(DM15,DO15,DQ15,DS15,DU15,DW15,DY15,EA15,EC15,EE15,EG15,EI15,EK15,EM15)</f>
        <v>0</v>
      </c>
      <c r="EO15" s="36">
        <v>61977</v>
      </c>
      <c r="EP15" s="36" t="s">
        <v>983</v>
      </c>
      <c r="EQ15" s="36">
        <v>53155</v>
      </c>
      <c r="ER15" s="36" t="s">
        <v>983</v>
      </c>
      <c r="ES15" s="36">
        <v>6198</v>
      </c>
      <c r="ET15" s="36" t="s">
        <v>983</v>
      </c>
      <c r="EU15" s="36">
        <v>5316</v>
      </c>
      <c r="EV15" s="36" t="s">
        <v>983</v>
      </c>
      <c r="EW15" s="36">
        <v>75764</v>
      </c>
      <c r="EX15" s="36" t="s">
        <v>983</v>
      </c>
      <c r="EY15" s="36">
        <v>64585</v>
      </c>
      <c r="EZ15" s="36" t="s">
        <v>983</v>
      </c>
      <c r="FA15" s="36">
        <v>7576</v>
      </c>
      <c r="FB15" s="36" t="s">
        <v>983</v>
      </c>
      <c r="FC15" s="36">
        <v>6458</v>
      </c>
      <c r="FD15" s="36" t="s">
        <v>983</v>
      </c>
      <c r="FE15" s="118">
        <v>86942</v>
      </c>
      <c r="FF15" s="118" t="s">
        <v>983</v>
      </c>
      <c r="FG15" s="118">
        <v>73934</v>
      </c>
      <c r="FH15" s="118" t="s">
        <v>983</v>
      </c>
      <c r="FI15" s="118">
        <v>8694</v>
      </c>
      <c r="FJ15" s="118" t="s">
        <v>983</v>
      </c>
      <c r="FK15" s="118">
        <v>7393</v>
      </c>
      <c r="FL15" s="118" t="s">
        <v>983</v>
      </c>
      <c r="FM15" s="118"/>
      <c r="FN15" s="118">
        <v>117134</v>
      </c>
      <c r="FO15" s="118" t="s">
        <v>983</v>
      </c>
      <c r="FP15" s="118">
        <v>11713</v>
      </c>
      <c r="FQ15" s="36">
        <f>{0}</f>
        <v>0</v>
      </c>
      <c r="FS15" s="36">
        <f>SUM(EN15,FM15)</f>
        <v>0</v>
      </c>
      <c r="FU15" s="36">
        <f>{0}</f>
        <v>0</v>
      </c>
      <c r="FW15" s="36">
        <f>{0}</f>
        <v>0</v>
      </c>
      <c r="FY15" s="36">
        <f>{0}</f>
        <v>0</v>
      </c>
      <c r="GA15" s="36">
        <f>{0}</f>
        <v>0</v>
      </c>
      <c r="GB15" s="36">
        <f t="shared" ref="GB15:GB43" si="25">SUM(FU15,FW15,FY15,GA15)</f>
        <v>0</v>
      </c>
      <c r="GC15" s="36">
        <f>{0}</f>
        <v>0</v>
      </c>
      <c r="GD15" s="36">
        <v>107694</v>
      </c>
      <c r="GE15" s="36">
        <f>{0}</f>
        <v>0</v>
      </c>
      <c r="GF15" s="118">
        <v>161381</v>
      </c>
      <c r="GG15" s="118" t="s">
        <v>983</v>
      </c>
      <c r="GH15" s="118">
        <v>13261</v>
      </c>
      <c r="GI15" s="118" t="s">
        <v>983</v>
      </c>
      <c r="GJ15" s="118">
        <v>16138</v>
      </c>
      <c r="GK15" s="118" t="s">
        <v>983</v>
      </c>
      <c r="GL15" s="118">
        <v>32276</v>
      </c>
      <c r="GM15" s="36" t="s">
        <v>983</v>
      </c>
      <c r="GN15" s="36">
        <v>32276</v>
      </c>
      <c r="GP15" s="36">
        <f>{0}</f>
        <v>0</v>
      </c>
      <c r="GQ15" s="36">
        <f t="shared" ref="GQ15:GQ43" si="26">SUM(GP15)</f>
        <v>0</v>
      </c>
      <c r="GR15" s="36">
        <v>119931</v>
      </c>
      <c r="GS15" s="36">
        <f>{0}</f>
        <v>0</v>
      </c>
      <c r="GT15" s="118">
        <v>179697</v>
      </c>
      <c r="GU15" s="118" t="s">
        <v>983</v>
      </c>
      <c r="GV15" s="118">
        <v>14767</v>
      </c>
      <c r="GW15" s="118" t="s">
        <v>983</v>
      </c>
      <c r="GX15" s="118">
        <v>17970</v>
      </c>
      <c r="GY15" s="36">
        <f>{0}</f>
        <v>0</v>
      </c>
      <c r="GZ15" s="36">
        <f t="shared" ref="GZ15:GZ43" si="27">SUM(GS15,GU15,GW15,GY15)</f>
        <v>0</v>
      </c>
      <c r="HA15" s="118">
        <v>154750</v>
      </c>
      <c r="HB15" s="118" t="s">
        <v>983</v>
      </c>
      <c r="HC15" s="118">
        <v>188316</v>
      </c>
      <c r="HD15" s="118" t="s">
        <v>983</v>
      </c>
      <c r="HE15" s="118">
        <v>15475</v>
      </c>
      <c r="HF15" s="118" t="s">
        <v>983</v>
      </c>
      <c r="HG15" s="118">
        <v>18832</v>
      </c>
      <c r="HH15" s="118" t="s">
        <v>983</v>
      </c>
      <c r="HI15" s="118">
        <v>30950</v>
      </c>
      <c r="HJ15" s="118" t="s">
        <v>983</v>
      </c>
      <c r="HK15" s="118">
        <v>37663</v>
      </c>
      <c r="HL15" s="36">
        <f>{0}</f>
        <v>0</v>
      </c>
      <c r="HM15" s="36">
        <f t="shared" ref="HM15:HM43" si="28">SUM(HB15,HD15,HF15,HH15,HJ15,HL15)</f>
        <v>0</v>
      </c>
      <c r="HN15" s="118">
        <v>176889</v>
      </c>
      <c r="HO15" s="118" t="s">
        <v>983</v>
      </c>
      <c r="HP15" s="118">
        <v>215251</v>
      </c>
      <c r="HQ15" s="118" t="s">
        <v>983</v>
      </c>
      <c r="HR15" s="118">
        <v>17689</v>
      </c>
      <c r="HS15" s="118" t="s">
        <v>983</v>
      </c>
      <c r="HT15" s="118">
        <v>21525</v>
      </c>
      <c r="HU15" s="118" t="s">
        <v>983</v>
      </c>
      <c r="HV15" s="118">
        <v>35378</v>
      </c>
      <c r="HW15" s="118" t="s">
        <v>983</v>
      </c>
      <c r="HX15" s="118">
        <v>43050</v>
      </c>
      <c r="HY15" s="36">
        <f>{0}</f>
        <v>0</v>
      </c>
      <c r="HZ15" s="36">
        <f t="shared" ref="HZ15:HZ43" si="29">SUM(HO15,HQ15,HS15,HU15,HW15,HY15)</f>
        <v>0</v>
      </c>
      <c r="IB15" s="36">
        <f>{0}</f>
        <v>0</v>
      </c>
      <c r="ID15" s="36">
        <f>{0}</f>
        <v>0</v>
      </c>
      <c r="IF15" s="36">
        <f>{0}</f>
        <v>0</v>
      </c>
      <c r="IH15" s="36">
        <f>{0}</f>
        <v>0</v>
      </c>
      <c r="II15" s="36">
        <f t="shared" ref="II15:II43" si="30">SUM(IB15,ID15,IF15,IH15)</f>
        <v>0</v>
      </c>
      <c r="IJ15" s="36">
        <f>{0}</f>
        <v>0</v>
      </c>
      <c r="IL15" s="36">
        <f>{0}</f>
        <v>0</v>
      </c>
      <c r="IM15" s="36">
        <v>75215</v>
      </c>
      <c r="IP15" s="36">
        <v>132255</v>
      </c>
      <c r="IQ15" s="36">
        <f>{0}</f>
        <v>0</v>
      </c>
      <c r="IR15" s="118">
        <v>193854</v>
      </c>
      <c r="IS15" s="118" t="s">
        <v>983</v>
      </c>
      <c r="IT15" s="118">
        <v>19385</v>
      </c>
      <c r="IU15" s="118" t="s">
        <v>983</v>
      </c>
      <c r="IV15" s="118">
        <v>38771</v>
      </c>
      <c r="IW15" s="36">
        <f>{0}</f>
        <v>0</v>
      </c>
      <c r="IX15" s="36">
        <f t="shared" ref="IX15:IX43" si="31">SUM(IQ15,IS15,IU15,IW15)</f>
        <v>0</v>
      </c>
      <c r="IY15" s="359">
        <v>204403</v>
      </c>
      <c r="IZ15" s="36">
        <f>{0}</f>
        <v>0</v>
      </c>
      <c r="JA15" s="36">
        <f t="shared" ref="JA15:JA43" si="32">SUM(IZ15)</f>
        <v>0</v>
      </c>
      <c r="JB15" s="36">
        <v>164945</v>
      </c>
      <c r="JC15" s="36" t="s">
        <v>983</v>
      </c>
      <c r="JD15" s="36">
        <v>215251</v>
      </c>
      <c r="JE15" s="36" t="s">
        <v>983</v>
      </c>
      <c r="JF15" s="36">
        <v>17689</v>
      </c>
      <c r="JG15" s="36" t="s">
        <v>983</v>
      </c>
      <c r="JH15" s="36">
        <v>21525</v>
      </c>
      <c r="JI15" s="36">
        <f>{0}</f>
        <v>0</v>
      </c>
      <c r="JJ15" s="36">
        <f t="shared" ref="JJ15:JJ43" si="33">SUM(JC15,JE15,JG15,JI15)</f>
        <v>0</v>
      </c>
      <c r="JK15" s="118">
        <v>185795</v>
      </c>
      <c r="JL15" s="118" t="s">
        <v>983</v>
      </c>
      <c r="JM15" s="118">
        <v>226099</v>
      </c>
      <c r="JN15" s="118" t="s">
        <v>983</v>
      </c>
      <c r="JO15" s="118">
        <v>18580</v>
      </c>
      <c r="JP15" s="118" t="s">
        <v>983</v>
      </c>
      <c r="JQ15" s="118">
        <v>22610</v>
      </c>
      <c r="JR15" s="118" t="s">
        <v>983</v>
      </c>
      <c r="JS15" s="118">
        <v>45220</v>
      </c>
      <c r="JT15" s="118" t="s">
        <v>983</v>
      </c>
      <c r="JU15" s="118">
        <v>45220</v>
      </c>
      <c r="JV15" s="118">
        <v>212035</v>
      </c>
      <c r="JW15" s="118" t="s">
        <v>983</v>
      </c>
      <c r="JX15" s="118">
        <v>258045</v>
      </c>
      <c r="JY15" s="118" t="s">
        <v>983</v>
      </c>
      <c r="JZ15" s="118">
        <v>21203</v>
      </c>
      <c r="KA15" s="118" t="s">
        <v>983</v>
      </c>
      <c r="KB15" s="118">
        <v>25804</v>
      </c>
      <c r="KC15" s="118" t="s">
        <v>983</v>
      </c>
      <c r="KD15" s="118">
        <v>42407</v>
      </c>
      <c r="KE15" s="36">
        <f>{0}</f>
        <v>0</v>
      </c>
      <c r="KF15" s="36">
        <f t="shared" ref="KF15:KF43" si="34">SUM(JW15,JY15,KA15,KC15,KE15)</f>
        <v>0</v>
      </c>
      <c r="KG15" s="118">
        <v>424536</v>
      </c>
      <c r="KH15" s="118" t="s">
        <v>983</v>
      </c>
      <c r="KI15" s="118">
        <v>516616</v>
      </c>
      <c r="KJ15" s="118" t="s">
        <v>983</v>
      </c>
      <c r="KK15" s="118">
        <v>42454</v>
      </c>
      <c r="KL15" s="118" t="s">
        <v>983</v>
      </c>
      <c r="KM15" s="118">
        <v>51662</v>
      </c>
      <c r="KN15" s="36">
        <f>{0}</f>
        <v>0</v>
      </c>
      <c r="KO15" s="36">
        <f t="shared" ref="KO15:KO43" si="35">SUM(KH15,KJ15,KL15,KN15)</f>
        <v>0</v>
      </c>
      <c r="KP15" s="36">
        <v>212035</v>
      </c>
      <c r="KQ15" s="36" t="s">
        <v>983</v>
      </c>
      <c r="KR15" s="36">
        <v>21203</v>
      </c>
      <c r="KS15" s="36" t="s">
        <v>983</v>
      </c>
      <c r="KU15" s="118">
        <v>258045</v>
      </c>
      <c r="KV15" s="118" t="s">
        <v>983</v>
      </c>
      <c r="KW15" s="118">
        <v>25804</v>
      </c>
      <c r="LA15" s="118">
        <v>176889</v>
      </c>
      <c r="LB15" s="118" t="s">
        <v>983</v>
      </c>
      <c r="LC15" s="118">
        <v>17689</v>
      </c>
      <c r="LD15" s="118" t="s">
        <v>983</v>
      </c>
      <c r="LE15" s="118">
        <v>17689</v>
      </c>
      <c r="LF15" s="36" t="s">
        <v>983</v>
      </c>
      <c r="LG15" s="36">
        <v>31985</v>
      </c>
      <c r="LH15" s="36">
        <f>{0}</f>
        <v>0</v>
      </c>
      <c r="LI15" s="36">
        <f t="shared" ref="LI15:LI43" si="36">SUM(LB15,LD15,LF15,LH15)</f>
        <v>0</v>
      </c>
      <c r="LJ15" s="118">
        <v>387480</v>
      </c>
      <c r="LK15" s="118" t="s">
        <v>983</v>
      </c>
      <c r="LL15" s="118">
        <v>38748</v>
      </c>
      <c r="LM15" s="36" t="s">
        <v>983</v>
      </c>
      <c r="LN15" s="36">
        <v>77496</v>
      </c>
      <c r="LO15" s="36">
        <f>{0}</f>
        <v>0</v>
      </c>
      <c r="LP15" s="36">
        <f t="shared" ref="LP15:LP43" si="37">SUM(LK15,LM15,LO15)</f>
        <v>0</v>
      </c>
      <c r="LQ15" s="36">
        <v>301309</v>
      </c>
      <c r="LR15" s="36" t="s">
        <v>983</v>
      </c>
      <c r="LS15" s="118">
        <v>430501</v>
      </c>
      <c r="LT15" s="36" t="s">
        <v>983</v>
      </c>
      <c r="LU15" s="36">
        <v>35378</v>
      </c>
      <c r="LV15" s="36" t="s">
        <v>983</v>
      </c>
      <c r="LW15" s="118">
        <v>43050</v>
      </c>
      <c r="LY15" s="36" t="s">
        <v>983</v>
      </c>
      <c r="LZ15" s="118">
        <v>371351</v>
      </c>
      <c r="MA15" s="118" t="s">
        <v>983</v>
      </c>
      <c r="MB15" s="118">
        <v>451898</v>
      </c>
      <c r="MC15" s="118" t="s">
        <v>983</v>
      </c>
      <c r="MD15" s="118">
        <v>37135</v>
      </c>
      <c r="ME15" s="118" t="s">
        <v>983</v>
      </c>
      <c r="MF15" s="118">
        <v>45190</v>
      </c>
      <c r="MG15" s="118" t="s">
        <v>983</v>
      </c>
      <c r="MH15" s="118">
        <v>74270</v>
      </c>
      <c r="MI15" s="118" t="s">
        <v>983</v>
      </c>
      <c r="MJ15" s="118">
        <v>90380</v>
      </c>
      <c r="MK15" s="36">
        <f>{0}</f>
        <v>0</v>
      </c>
      <c r="ML15" s="36">
        <f t="shared" ref="ML15:ML43" si="38">SUM(MA15,MC15,ME15,MG15,MI15,MK15)</f>
        <v>0</v>
      </c>
      <c r="MM15" s="118">
        <v>424536</v>
      </c>
      <c r="MN15" s="118" t="s">
        <v>983</v>
      </c>
      <c r="MO15" s="118">
        <v>516616</v>
      </c>
      <c r="MP15" s="118" t="s">
        <v>983</v>
      </c>
      <c r="MQ15" s="118">
        <v>42454</v>
      </c>
      <c r="MR15" s="118" t="s">
        <v>983</v>
      </c>
      <c r="MS15" s="118">
        <v>51662</v>
      </c>
      <c r="MT15" s="118" t="s">
        <v>983</v>
      </c>
      <c r="MU15" s="118">
        <v>84907</v>
      </c>
      <c r="MV15" s="36">
        <f>{0}</f>
        <v>0</v>
      </c>
      <c r="MW15" s="36">
        <f t="shared" ref="MW15:MW43" si="39">SUM(MN15,MP15,MR15,MT15,MV15)</f>
        <v>0</v>
      </c>
      <c r="MX15" s="118">
        <v>848845</v>
      </c>
      <c r="MY15" s="118" t="s">
        <v>983</v>
      </c>
      <c r="MZ15" s="360">
        <v>907277</v>
      </c>
      <c r="NA15" s="118" t="s">
        <v>983</v>
      </c>
      <c r="NB15" s="118">
        <v>74804</v>
      </c>
      <c r="NC15" s="118" t="s">
        <v>983</v>
      </c>
      <c r="ND15" s="118">
        <v>90728</v>
      </c>
      <c r="NE15" s="36">
        <f>{0}</f>
        <v>0</v>
      </c>
      <c r="NF15" s="36">
        <f t="shared" ref="NF15:NF43" si="40">SUM(MY15,NA15,NC15,NE15)</f>
        <v>0</v>
      </c>
      <c r="NG15" s="118">
        <v>424536</v>
      </c>
      <c r="NH15" s="118" t="s">
        <v>983</v>
      </c>
      <c r="NI15" s="118">
        <v>42454</v>
      </c>
      <c r="NJ15" s="36">
        <f>{0}</f>
        <v>0</v>
      </c>
      <c r="NK15" s="36">
        <f t="shared" ref="NK15:NK43" si="41">SUM(NH15,NJ15)</f>
        <v>0</v>
      </c>
      <c r="NL15" s="36">
        <f>{0}</f>
        <v>0</v>
      </c>
      <c r="NM15" s="36">
        <v>36513</v>
      </c>
      <c r="NN15" s="36" t="s">
        <v>983</v>
      </c>
      <c r="NO15" s="36">
        <v>56373</v>
      </c>
      <c r="NP15" s="36" t="s">
        <v>983</v>
      </c>
      <c r="NQ15" s="36">
        <v>3651</v>
      </c>
      <c r="NR15" s="36" t="s">
        <v>983</v>
      </c>
      <c r="NS15" s="36">
        <v>5637</v>
      </c>
      <c r="NT15" s="36">
        <f>{0}</f>
        <v>0</v>
      </c>
      <c r="NU15" s="36">
        <f t="shared" ref="NU15:NU43" si="42">SUM(NN15,NP15,NR15,NT15)</f>
        <v>0</v>
      </c>
      <c r="NV15" s="36">
        <v>64585</v>
      </c>
      <c r="NW15" s="36" t="s">
        <v>983</v>
      </c>
      <c r="NX15" s="118">
        <v>100364</v>
      </c>
      <c r="NY15" s="118" t="s">
        <v>983</v>
      </c>
      <c r="NZ15" s="118">
        <v>6458</v>
      </c>
      <c r="OA15" s="118" t="s">
        <v>983</v>
      </c>
      <c r="OB15" s="118">
        <v>10036</v>
      </c>
      <c r="OC15" s="118" t="s">
        <v>983</v>
      </c>
      <c r="OD15" s="36">
        <v>20073</v>
      </c>
      <c r="OE15" s="36" t="s">
        <v>983</v>
      </c>
      <c r="OF15" s="36">
        <v>17150</v>
      </c>
      <c r="OH15" s="36" t="s">
        <v>983</v>
      </c>
      <c r="OI15" s="36">
        <v>58619</v>
      </c>
      <c r="OJ15" s="36" t="s">
        <v>983</v>
      </c>
      <c r="OK15" s="36">
        <v>90695</v>
      </c>
      <c r="OL15" s="36" t="s">
        <v>983</v>
      </c>
      <c r="OM15" s="36">
        <v>5862</v>
      </c>
      <c r="ON15" s="36" t="s">
        <v>983</v>
      </c>
      <c r="OO15" s="36">
        <v>9069</v>
      </c>
      <c r="OP15" s="36">
        <v>59201</v>
      </c>
      <c r="OQ15" s="36">
        <f>{0}</f>
        <v>0</v>
      </c>
      <c r="OR15" s="118">
        <v>111667</v>
      </c>
      <c r="OS15" s="118" t="s">
        <v>983</v>
      </c>
      <c r="OT15" s="118">
        <v>7212</v>
      </c>
      <c r="OU15" s="118" t="s">
        <v>983</v>
      </c>
      <c r="OV15" s="118">
        <v>11167</v>
      </c>
      <c r="OX15" s="36" t="s">
        <v>983</v>
      </c>
      <c r="OY15" s="118">
        <v>75764</v>
      </c>
      <c r="OZ15" s="118" t="s">
        <v>983</v>
      </c>
      <c r="PA15" s="118">
        <v>117134</v>
      </c>
      <c r="PB15" s="118" t="s">
        <v>983</v>
      </c>
      <c r="PC15" s="118">
        <v>7576</v>
      </c>
      <c r="PD15" s="118" t="s">
        <v>983</v>
      </c>
      <c r="PE15" s="118">
        <v>11713</v>
      </c>
      <c r="PF15" s="118" t="s">
        <v>983</v>
      </c>
      <c r="PG15" s="118">
        <v>15153</v>
      </c>
      <c r="PH15" s="118" t="s">
        <v>983</v>
      </c>
      <c r="PI15" s="118">
        <v>23427</v>
      </c>
      <c r="PJ15" s="36">
        <f>{0}</f>
        <v>0</v>
      </c>
      <c r="PK15" s="36">
        <f t="shared" ref="PK15:PK43" si="43">SUM(OZ15,PB15,PD15,PF15,PH15,PJ15)</f>
        <v>0</v>
      </c>
      <c r="PL15" s="361">
        <v>86942</v>
      </c>
      <c r="PM15" s="362" t="s">
        <v>983</v>
      </c>
      <c r="PN15" s="362">
        <v>134202</v>
      </c>
      <c r="PO15" s="360" t="s">
        <v>983</v>
      </c>
      <c r="PP15" s="118">
        <v>8694</v>
      </c>
      <c r="PQ15" s="36" t="s">
        <v>983</v>
      </c>
      <c r="PR15" s="118">
        <v>13420</v>
      </c>
      <c r="PS15" s="36" t="s">
        <v>983</v>
      </c>
      <c r="PT15" s="36">
        <v>17388</v>
      </c>
      <c r="PU15" s="36" t="s">
        <v>983</v>
      </c>
      <c r="PV15" s="36">
        <v>26840</v>
      </c>
      <c r="PW15" s="36" t="s">
        <v>983</v>
      </c>
      <c r="PY15" s="118">
        <v>173215</v>
      </c>
      <c r="PZ15" s="118" t="s">
        <v>983</v>
      </c>
      <c r="QA15" s="118">
        <v>17321</v>
      </c>
      <c r="QB15" s="36">
        <f>{0}</f>
        <v>0</v>
      </c>
      <c r="QC15" s="118">
        <v>16207</v>
      </c>
      <c r="QD15" s="36">
        <f>{0}</f>
        <v>0</v>
      </c>
      <c r="QF15" s="36">
        <f>{0}</f>
        <v>0</v>
      </c>
      <c r="QG15" s="36">
        <f t="shared" ref="QG15:QG43" si="44">SUM(PZ15,QB15,QD15,QF15)</f>
        <v>0</v>
      </c>
      <c r="QH15" s="36">
        <f>{0}</f>
        <v>0</v>
      </c>
      <c r="QJ15" s="36">
        <f t="shared" ref="QJ15:QJ17" si="45">SUM(GC15,IJ15,KZ15,NL15,QH15:QI15)</f>
        <v>0</v>
      </c>
      <c r="QK15" s="36">
        <v>798</v>
      </c>
      <c r="QL15" s="36">
        <f>{0}</f>
        <v>0</v>
      </c>
      <c r="QM15" s="36">
        <v>14370</v>
      </c>
      <c r="QN15" s="36">
        <f>{0}</f>
        <v>0</v>
      </c>
      <c r="QO15" s="36">
        <f t="shared" ref="QO15:QO43" si="46">SUM(QL15,QN15)</f>
        <v>0</v>
      </c>
      <c r="QP15" s="36">
        <v>74</v>
      </c>
      <c r="QQ15" s="36">
        <f>{0}</f>
        <v>0</v>
      </c>
      <c r="QR15" s="36">
        <v>1324</v>
      </c>
      <c r="QS15" s="36">
        <f>{0}</f>
        <v>0</v>
      </c>
      <c r="QT15" s="36">
        <f t="shared" ref="QT15:QT43" si="47">SUM(QQ15,QS15)</f>
        <v>0</v>
      </c>
      <c r="QU15" s="36">
        <f t="shared" ref="QU15:QU42" si="48">SUM(QJ15,QO15,QT15)</f>
        <v>0</v>
      </c>
      <c r="QW15" s="36">
        <f t="shared" ref="QW15:QW43" si="49">SUM(QU15:QV15)</f>
        <v>0</v>
      </c>
    </row>
    <row r="16" spans="1:465" hidden="1">
      <c r="A16" s="36" t="s">
        <v>189</v>
      </c>
      <c r="B16" s="36" t="s">
        <v>190</v>
      </c>
      <c r="E16" s="118">
        <v>39871</v>
      </c>
      <c r="F16" s="118"/>
      <c r="G16" s="118">
        <v>62607</v>
      </c>
      <c r="H16" s="118"/>
      <c r="I16" s="118">
        <v>53750</v>
      </c>
      <c r="J16" s="118"/>
      <c r="K16" s="118">
        <v>6261</v>
      </c>
      <c r="L16" s="118"/>
      <c r="M16" s="118">
        <v>5375</v>
      </c>
      <c r="N16" s="118"/>
      <c r="O16" s="118">
        <v>986421</v>
      </c>
      <c r="P16" s="118"/>
      <c r="Q16" s="118">
        <v>98642</v>
      </c>
      <c r="R16" s="36">
        <f>{0}</f>
        <v>0</v>
      </c>
      <c r="S16" s="36">
        <f t="shared" si="21"/>
        <v>0</v>
      </c>
      <c r="T16" s="36">
        <v>71822</v>
      </c>
      <c r="V16" s="36">
        <v>113859</v>
      </c>
      <c r="X16" s="36">
        <v>72657</v>
      </c>
      <c r="Z16" s="36">
        <v>96439</v>
      </c>
      <c r="AB16" s="36">
        <v>8358</v>
      </c>
      <c r="AD16" s="36">
        <v>11386</v>
      </c>
      <c r="AF16" s="36">
        <v>7266</v>
      </c>
      <c r="AH16" s="118">
        <v>9644</v>
      </c>
      <c r="AJ16" s="118">
        <v>1776350</v>
      </c>
      <c r="AK16" s="118"/>
      <c r="AL16" s="118">
        <v>177635</v>
      </c>
      <c r="AN16" s="36">
        <v>355270</v>
      </c>
      <c r="AP16" s="36">
        <v>355270</v>
      </c>
      <c r="AT16" s="36">
        <f>{0}</f>
        <v>0</v>
      </c>
      <c r="AV16" s="36">
        <f>{0}</f>
        <v>0</v>
      </c>
      <c r="AX16" s="36">
        <f>{0}</f>
        <v>0</v>
      </c>
      <c r="AZ16" s="36">
        <f>{0}</f>
        <v>0</v>
      </c>
      <c r="BB16" s="36">
        <f>{0}</f>
        <v>0</v>
      </c>
      <c r="BD16" s="36">
        <f>{0}</f>
        <v>0</v>
      </c>
      <c r="BF16" s="36">
        <f>{0}</f>
        <v>0</v>
      </c>
      <c r="BG16" s="118">
        <v>1874448</v>
      </c>
      <c r="BH16" s="118"/>
      <c r="BI16" s="118">
        <v>187445</v>
      </c>
      <c r="BJ16" s="36">
        <f>{0}</f>
        <v>0</v>
      </c>
      <c r="BK16" s="36">
        <f t="shared" si="22"/>
        <v>0</v>
      </c>
      <c r="BL16" s="36">
        <v>80206</v>
      </c>
      <c r="BN16" s="118">
        <v>126703</v>
      </c>
      <c r="BO16" s="118"/>
      <c r="BP16" s="118">
        <v>80038</v>
      </c>
      <c r="BQ16" s="118">
        <v>1.2941119233248599</v>
      </c>
      <c r="BR16" s="118">
        <v>106398</v>
      </c>
      <c r="BS16" s="118"/>
      <c r="BT16" s="118">
        <v>9333</v>
      </c>
      <c r="BU16" s="118">
        <v>1.2940455520375855</v>
      </c>
      <c r="BV16" s="118">
        <v>12670</v>
      </c>
      <c r="BW16" s="118"/>
      <c r="BX16" s="118">
        <v>8004</v>
      </c>
      <c r="BY16" s="118"/>
      <c r="BZ16" s="118">
        <v>10640</v>
      </c>
      <c r="CA16" s="118"/>
      <c r="CB16" s="118">
        <v>1973905</v>
      </c>
      <c r="CC16" s="118"/>
      <c r="CD16" s="118">
        <v>197391</v>
      </c>
      <c r="CG16" s="118">
        <v>98047</v>
      </c>
      <c r="CH16" s="118"/>
      <c r="CI16" s="118">
        <v>132768</v>
      </c>
      <c r="CJ16" s="118"/>
      <c r="CK16" s="118">
        <v>83580</v>
      </c>
      <c r="CL16" s="118"/>
      <c r="CM16" s="118">
        <v>112463</v>
      </c>
      <c r="CN16" s="118"/>
      <c r="CO16" s="118">
        <v>9805</v>
      </c>
      <c r="CP16" s="118"/>
      <c r="CQ16" s="118">
        <v>13277</v>
      </c>
      <c r="CR16" s="118"/>
      <c r="CS16" s="118">
        <v>8358</v>
      </c>
      <c r="CT16" s="118"/>
      <c r="CU16" s="118">
        <v>11246</v>
      </c>
      <c r="CV16" s="118"/>
      <c r="CW16" s="118">
        <v>19609</v>
      </c>
      <c r="CX16" s="118"/>
      <c r="CY16" s="118">
        <v>26554</v>
      </c>
      <c r="CZ16" s="118"/>
      <c r="DA16" s="118">
        <v>16716</v>
      </c>
      <c r="DB16" s="118"/>
      <c r="DC16" s="118">
        <v>22493</v>
      </c>
      <c r="DD16" s="118"/>
      <c r="DE16" s="118">
        <v>2072004</v>
      </c>
      <c r="DF16" s="118"/>
      <c r="DG16" s="118">
        <v>207200</v>
      </c>
      <c r="DH16" s="118"/>
      <c r="DI16" s="36">
        <v>414401</v>
      </c>
      <c r="DJ16" s="36">
        <f>{0}</f>
        <v>0</v>
      </c>
      <c r="DK16" s="36">
        <f t="shared" si="23"/>
        <v>0</v>
      </c>
      <c r="DL16" s="118">
        <v>112513</v>
      </c>
      <c r="DM16" s="118"/>
      <c r="DN16" s="118">
        <v>151585</v>
      </c>
      <c r="DO16" s="118"/>
      <c r="DP16" s="118">
        <v>95680</v>
      </c>
      <c r="DQ16" s="118"/>
      <c r="DR16" s="118">
        <v>128487</v>
      </c>
      <c r="DS16" s="118"/>
      <c r="DT16" s="118">
        <v>11251</v>
      </c>
      <c r="DU16" s="118"/>
      <c r="DV16" s="118">
        <v>15158</v>
      </c>
      <c r="DW16" s="118"/>
      <c r="DX16" s="118">
        <v>9568</v>
      </c>
      <c r="DY16" s="118"/>
      <c r="DZ16" s="118">
        <v>12849</v>
      </c>
      <c r="EA16" s="118"/>
      <c r="EB16" s="118">
        <v>22503</v>
      </c>
      <c r="EC16" s="118"/>
      <c r="ED16" s="118">
        <v>30317</v>
      </c>
      <c r="EE16" s="118"/>
      <c r="EF16" s="118">
        <v>19136</v>
      </c>
      <c r="EG16" s="118"/>
      <c r="EH16" s="118">
        <v>25697</v>
      </c>
      <c r="EI16" s="118"/>
      <c r="EJ16" s="118">
        <v>2368722</v>
      </c>
      <c r="EK16" s="118"/>
      <c r="EL16" s="118">
        <v>236872</v>
      </c>
      <c r="EM16" s="36">
        <f>{0}</f>
        <v>0</v>
      </c>
      <c r="EN16" s="36">
        <f t="shared" si="24"/>
        <v>0</v>
      </c>
      <c r="EO16" s="36">
        <v>80206</v>
      </c>
      <c r="EQ16" s="36">
        <v>68789</v>
      </c>
      <c r="ES16" s="36">
        <v>8021</v>
      </c>
      <c r="EU16" s="36">
        <v>6879</v>
      </c>
      <c r="EW16" s="36">
        <v>98047</v>
      </c>
      <c r="EY16" s="36">
        <v>83580</v>
      </c>
      <c r="FA16" s="36">
        <v>9805</v>
      </c>
      <c r="FC16" s="36">
        <v>8358</v>
      </c>
      <c r="FE16" s="118">
        <v>112513</v>
      </c>
      <c r="FF16" s="118"/>
      <c r="FG16" s="118">
        <v>95680</v>
      </c>
      <c r="FH16" s="118"/>
      <c r="FI16" s="118">
        <v>11251</v>
      </c>
      <c r="FJ16" s="118"/>
      <c r="FK16" s="118">
        <v>9568</v>
      </c>
      <c r="FL16" s="118"/>
      <c r="FM16" s="118"/>
      <c r="FN16" s="118">
        <v>151585</v>
      </c>
      <c r="FO16" s="118"/>
      <c r="FP16" s="118">
        <v>15158</v>
      </c>
      <c r="FQ16" s="36">
        <f>{0}</f>
        <v>0</v>
      </c>
      <c r="FS16" s="36">
        <f>SUM(EN16,FM16)</f>
        <v>0</v>
      </c>
      <c r="FU16" s="36">
        <f>{0}</f>
        <v>0</v>
      </c>
      <c r="FW16" s="36">
        <f>{0}</f>
        <v>0</v>
      </c>
      <c r="FY16" s="36">
        <f>{0}</f>
        <v>0</v>
      </c>
      <c r="GA16" s="36">
        <f>{0}</f>
        <v>0</v>
      </c>
      <c r="GB16" s="36">
        <f t="shared" si="25"/>
        <v>0</v>
      </c>
      <c r="GC16" s="36">
        <f>{0}</f>
        <v>0</v>
      </c>
      <c r="GD16" s="36">
        <v>139368</v>
      </c>
      <c r="GE16" s="36">
        <f>{0}</f>
        <v>0</v>
      </c>
      <c r="GF16" s="118">
        <v>208846</v>
      </c>
      <c r="GG16" s="118"/>
      <c r="GH16" s="118">
        <v>17161</v>
      </c>
      <c r="GI16" s="118"/>
      <c r="GJ16" s="118">
        <v>20885</v>
      </c>
      <c r="GK16" s="118"/>
      <c r="GL16" s="118">
        <v>41769</v>
      </c>
      <c r="GN16" s="36">
        <v>41769</v>
      </c>
      <c r="GP16" s="36">
        <f>{0}</f>
        <v>0</v>
      </c>
      <c r="GQ16" s="36">
        <f t="shared" si="26"/>
        <v>0</v>
      </c>
      <c r="GR16" s="36">
        <v>155205</v>
      </c>
      <c r="GS16" s="36">
        <f>{0}</f>
        <v>0</v>
      </c>
      <c r="GT16" s="118">
        <v>232549</v>
      </c>
      <c r="GU16" s="118"/>
      <c r="GV16" s="118">
        <v>19111</v>
      </c>
      <c r="GW16" s="118"/>
      <c r="GX16" s="118">
        <v>23255</v>
      </c>
      <c r="GY16" s="36">
        <f>{0}</f>
        <v>0</v>
      </c>
      <c r="GZ16" s="36">
        <f t="shared" si="27"/>
        <v>0</v>
      </c>
      <c r="HA16" s="118">
        <v>200264</v>
      </c>
      <c r="HB16" s="118"/>
      <c r="HC16" s="118">
        <v>243703</v>
      </c>
      <c r="HD16" s="118"/>
      <c r="HE16" s="118">
        <v>20026</v>
      </c>
      <c r="HF16" s="118"/>
      <c r="HG16" s="118">
        <v>24370</v>
      </c>
      <c r="HH16" s="118"/>
      <c r="HI16" s="118">
        <v>40053</v>
      </c>
      <c r="HJ16" s="118"/>
      <c r="HK16" s="118">
        <v>48741</v>
      </c>
      <c r="HL16" s="36">
        <f>{0}</f>
        <v>0</v>
      </c>
      <c r="HM16" s="36">
        <f t="shared" si="28"/>
        <v>0</v>
      </c>
      <c r="HN16" s="118">
        <v>228915</v>
      </c>
      <c r="HO16" s="118"/>
      <c r="HP16" s="118">
        <v>278560</v>
      </c>
      <c r="HQ16" s="118"/>
      <c r="HR16" s="118">
        <v>22892</v>
      </c>
      <c r="HS16" s="118"/>
      <c r="HT16" s="118">
        <v>27856</v>
      </c>
      <c r="HU16" s="118"/>
      <c r="HV16" s="118">
        <v>45783</v>
      </c>
      <c r="HW16" s="118"/>
      <c r="HX16" s="118">
        <v>55712</v>
      </c>
      <c r="HY16" s="36">
        <f>{0}</f>
        <v>0</v>
      </c>
      <c r="HZ16" s="36">
        <f t="shared" si="29"/>
        <v>0</v>
      </c>
      <c r="IB16" s="36">
        <f>{0}</f>
        <v>0</v>
      </c>
      <c r="ID16" s="36">
        <f>{0}</f>
        <v>0</v>
      </c>
      <c r="IF16" s="36">
        <f>{0}</f>
        <v>0</v>
      </c>
      <c r="IH16" s="36">
        <f>{0}</f>
        <v>0</v>
      </c>
      <c r="II16" s="36">
        <f t="shared" si="30"/>
        <v>0</v>
      </c>
      <c r="IJ16" s="36">
        <f>{0}</f>
        <v>0</v>
      </c>
      <c r="IL16" s="36">
        <f>{0}</f>
        <v>0</v>
      </c>
      <c r="IM16" s="36">
        <v>97337</v>
      </c>
      <c r="IP16" s="36">
        <v>171154</v>
      </c>
      <c r="IQ16" s="36">
        <f>{0}</f>
        <v>0</v>
      </c>
      <c r="IR16" s="118">
        <v>250869</v>
      </c>
      <c r="IS16" s="118"/>
      <c r="IT16" s="118">
        <v>25087</v>
      </c>
      <c r="IU16" s="118"/>
      <c r="IV16" s="118">
        <v>50174</v>
      </c>
      <c r="IW16" s="36">
        <f>{0}</f>
        <v>0</v>
      </c>
      <c r="IX16" s="36">
        <f t="shared" si="31"/>
        <v>0</v>
      </c>
      <c r="IY16" s="359">
        <v>264521</v>
      </c>
      <c r="IZ16" s="36">
        <f>{0}</f>
        <v>0</v>
      </c>
      <c r="JA16" s="36">
        <f t="shared" si="32"/>
        <v>0</v>
      </c>
      <c r="JB16" s="36">
        <v>213459</v>
      </c>
      <c r="JD16" s="36">
        <v>278560</v>
      </c>
      <c r="JF16" s="36">
        <v>22892</v>
      </c>
      <c r="JH16" s="36">
        <v>27856</v>
      </c>
      <c r="JI16" s="36">
        <f>{0}</f>
        <v>0</v>
      </c>
      <c r="JJ16" s="36">
        <f t="shared" si="33"/>
        <v>0</v>
      </c>
      <c r="JK16" s="118">
        <v>240441</v>
      </c>
      <c r="JL16" s="118"/>
      <c r="JM16" s="118">
        <v>292598</v>
      </c>
      <c r="JN16" s="118"/>
      <c r="JO16" s="118">
        <v>24044</v>
      </c>
      <c r="JP16" s="118"/>
      <c r="JQ16" s="118">
        <v>29260</v>
      </c>
      <c r="JR16" s="118"/>
      <c r="JS16" s="118">
        <v>58520</v>
      </c>
      <c r="JT16" s="118"/>
      <c r="JU16" s="118">
        <v>58520</v>
      </c>
      <c r="JV16" s="118">
        <v>274398</v>
      </c>
      <c r="JW16" s="118"/>
      <c r="JX16" s="118">
        <v>333940</v>
      </c>
      <c r="JY16" s="118"/>
      <c r="JZ16" s="118">
        <v>27440</v>
      </c>
      <c r="KA16" s="118"/>
      <c r="KB16" s="118">
        <v>33394</v>
      </c>
      <c r="KC16" s="118"/>
      <c r="KD16" s="118">
        <v>54880</v>
      </c>
      <c r="KE16" s="36">
        <f>{0}</f>
        <v>0</v>
      </c>
      <c r="KF16" s="36">
        <f t="shared" si="34"/>
        <v>0</v>
      </c>
      <c r="KG16" s="118">
        <v>549400</v>
      </c>
      <c r="KH16" s="118"/>
      <c r="KI16" s="118">
        <v>668562</v>
      </c>
      <c r="KJ16" s="118"/>
      <c r="KK16" s="118">
        <v>54940</v>
      </c>
      <c r="KL16" s="118"/>
      <c r="KM16" s="118">
        <v>66856</v>
      </c>
      <c r="KN16" s="36">
        <f>{0}</f>
        <v>0</v>
      </c>
      <c r="KO16" s="36">
        <f t="shared" si="35"/>
        <v>0</v>
      </c>
      <c r="KP16" s="36">
        <v>274398</v>
      </c>
      <c r="KR16" s="36">
        <v>27440</v>
      </c>
      <c r="LA16" s="118">
        <v>228915</v>
      </c>
      <c r="LB16" s="118"/>
      <c r="LC16" s="118">
        <v>22892</v>
      </c>
      <c r="LD16" s="118"/>
      <c r="LE16" s="118">
        <v>22892</v>
      </c>
      <c r="LG16" s="36">
        <v>41393</v>
      </c>
      <c r="LH16" s="36">
        <f>{0}</f>
        <v>0</v>
      </c>
      <c r="LI16" s="36">
        <f t="shared" si="36"/>
        <v>0</v>
      </c>
      <c r="LJ16" s="118">
        <v>501444</v>
      </c>
      <c r="LK16" s="118"/>
      <c r="LL16" s="118">
        <v>50144</v>
      </c>
      <c r="LN16" s="36">
        <v>100289</v>
      </c>
      <c r="LO16" s="36">
        <f>{0}</f>
        <v>0</v>
      </c>
      <c r="LP16" s="36">
        <f t="shared" si="37"/>
        <v>0</v>
      </c>
      <c r="LQ16" s="36">
        <v>389929</v>
      </c>
      <c r="LS16" s="118">
        <v>557119</v>
      </c>
      <c r="LU16" s="36">
        <v>45783</v>
      </c>
      <c r="LW16" s="118">
        <v>55712</v>
      </c>
      <c r="LZ16" s="118">
        <v>480572</v>
      </c>
      <c r="MA16" s="118"/>
      <c r="MB16" s="118">
        <v>584809</v>
      </c>
      <c r="MC16" s="118"/>
      <c r="MD16" s="118">
        <v>48057</v>
      </c>
      <c r="ME16" s="118"/>
      <c r="MF16" s="118">
        <v>58481</v>
      </c>
      <c r="MG16" s="118"/>
      <c r="MH16" s="118">
        <v>96114</v>
      </c>
      <c r="MI16" s="118"/>
      <c r="MJ16" s="118">
        <v>116962</v>
      </c>
      <c r="MK16" s="36">
        <f>{0}</f>
        <v>0</v>
      </c>
      <c r="ML16" s="36">
        <f t="shared" si="38"/>
        <v>0</v>
      </c>
      <c r="MM16" s="118">
        <v>549400</v>
      </c>
      <c r="MN16" s="118"/>
      <c r="MO16" s="118">
        <v>668562</v>
      </c>
      <c r="MP16" s="118"/>
      <c r="MQ16" s="118">
        <v>54940</v>
      </c>
      <c r="MR16" s="118"/>
      <c r="MS16" s="118">
        <v>66856</v>
      </c>
      <c r="MT16" s="118"/>
      <c r="MU16" s="118">
        <v>109880</v>
      </c>
      <c r="MV16" s="36">
        <f>{0}</f>
        <v>0</v>
      </c>
      <c r="MW16" s="36">
        <f t="shared" si="39"/>
        <v>0</v>
      </c>
      <c r="MX16" s="118">
        <v>1098505</v>
      </c>
      <c r="MY16" s="118"/>
      <c r="MZ16" s="360">
        <v>1174123</v>
      </c>
      <c r="NA16" s="118"/>
      <c r="NB16" s="118">
        <v>96805</v>
      </c>
      <c r="NC16" s="118"/>
      <c r="ND16" s="118">
        <v>117412</v>
      </c>
      <c r="NE16" s="36">
        <f>{0}</f>
        <v>0</v>
      </c>
      <c r="NF16" s="36">
        <f t="shared" si="40"/>
        <v>0</v>
      </c>
      <c r="NG16" s="118">
        <v>549400</v>
      </c>
      <c r="NH16" s="118"/>
      <c r="NI16" s="118">
        <v>54940</v>
      </c>
      <c r="NJ16" s="36">
        <f>{0}</f>
        <v>0</v>
      </c>
      <c r="NK16" s="36">
        <f t="shared" si="41"/>
        <v>0</v>
      </c>
      <c r="NL16" s="36">
        <f>{0}</f>
        <v>0</v>
      </c>
      <c r="NM16" s="36">
        <v>47252</v>
      </c>
      <c r="NO16" s="36">
        <v>72954</v>
      </c>
      <c r="NQ16" s="36">
        <v>4725</v>
      </c>
      <c r="NS16" s="36">
        <v>7295</v>
      </c>
      <c r="NT16" s="36">
        <f>{0}</f>
        <v>0</v>
      </c>
      <c r="NU16" s="36">
        <f t="shared" si="42"/>
        <v>0</v>
      </c>
      <c r="NV16" s="36">
        <v>83580</v>
      </c>
      <c r="NX16" s="118">
        <v>129883</v>
      </c>
      <c r="NY16" s="118"/>
      <c r="NZ16" s="118">
        <v>8358</v>
      </c>
      <c r="OA16" s="118"/>
      <c r="OB16" s="118">
        <v>12988</v>
      </c>
      <c r="OC16" s="118"/>
      <c r="OD16" s="36">
        <v>25977</v>
      </c>
      <c r="OF16" s="36">
        <v>22195</v>
      </c>
      <c r="OI16" s="36">
        <v>75860</v>
      </c>
      <c r="OK16" s="36">
        <v>117370</v>
      </c>
      <c r="OM16" s="36">
        <v>7586</v>
      </c>
      <c r="OO16" s="36">
        <v>11737</v>
      </c>
      <c r="OP16" s="36">
        <v>76612</v>
      </c>
      <c r="OQ16" s="36">
        <f>{0}</f>
        <v>0</v>
      </c>
      <c r="OR16" s="118">
        <v>144511</v>
      </c>
      <c r="OS16" s="118"/>
      <c r="OT16" s="118">
        <v>9333</v>
      </c>
      <c r="OU16" s="118"/>
      <c r="OV16" s="118">
        <v>14451</v>
      </c>
      <c r="OY16" s="118">
        <v>98047</v>
      </c>
      <c r="OZ16" s="118"/>
      <c r="PA16" s="118">
        <v>151585</v>
      </c>
      <c r="PB16" s="118"/>
      <c r="PC16" s="118">
        <v>9805</v>
      </c>
      <c r="PD16" s="118"/>
      <c r="PE16" s="118">
        <v>15158</v>
      </c>
      <c r="PF16" s="118"/>
      <c r="PG16" s="118">
        <v>19609</v>
      </c>
      <c r="PH16" s="118"/>
      <c r="PI16" s="118">
        <v>30317</v>
      </c>
      <c r="PJ16" s="36">
        <f>{0}</f>
        <v>0</v>
      </c>
      <c r="PK16" s="36">
        <f t="shared" si="43"/>
        <v>0</v>
      </c>
      <c r="PL16" s="363">
        <v>112513</v>
      </c>
      <c r="PM16" s="364"/>
      <c r="PN16" s="364">
        <v>173674</v>
      </c>
      <c r="PO16" s="365"/>
      <c r="PP16" s="118">
        <v>11251</v>
      </c>
      <c r="PR16" s="118">
        <v>17367</v>
      </c>
      <c r="PT16" s="36">
        <v>22503</v>
      </c>
      <c r="PV16" s="36">
        <v>34735</v>
      </c>
      <c r="PY16" s="118">
        <v>224160</v>
      </c>
      <c r="PZ16" s="118"/>
      <c r="QA16" s="118">
        <v>22416</v>
      </c>
      <c r="QB16" s="36">
        <f>{0}</f>
        <v>0</v>
      </c>
      <c r="QC16" s="118">
        <v>20974</v>
      </c>
      <c r="QD16" s="36">
        <f>{0}</f>
        <v>0</v>
      </c>
      <c r="QF16" s="36">
        <f>{0}</f>
        <v>0</v>
      </c>
      <c r="QG16" s="36">
        <f t="shared" si="44"/>
        <v>0</v>
      </c>
      <c r="QH16" s="36">
        <f>{0}</f>
        <v>0</v>
      </c>
      <c r="QJ16" s="36">
        <f t="shared" si="45"/>
        <v>0</v>
      </c>
      <c r="QK16" s="36">
        <v>798</v>
      </c>
      <c r="QL16" s="36">
        <f>{0}</f>
        <v>0</v>
      </c>
      <c r="QM16" s="36">
        <v>14370</v>
      </c>
      <c r="QN16" s="36">
        <f>{0}</f>
        <v>0</v>
      </c>
      <c r="QO16" s="36">
        <f t="shared" si="46"/>
        <v>0</v>
      </c>
      <c r="QP16" s="36">
        <v>74</v>
      </c>
      <c r="QQ16" s="36">
        <f>{0}</f>
        <v>0</v>
      </c>
      <c r="QR16" s="36">
        <v>1324</v>
      </c>
      <c r="QS16" s="36">
        <f>{0}</f>
        <v>0</v>
      </c>
      <c r="QT16" s="36">
        <f t="shared" si="47"/>
        <v>0</v>
      </c>
      <c r="QU16" s="36">
        <f t="shared" si="48"/>
        <v>0</v>
      </c>
      <c r="QW16" s="36">
        <f t="shared" si="49"/>
        <v>0</v>
      </c>
    </row>
    <row r="17" spans="1:465" hidden="1">
      <c r="A17" s="36" t="s">
        <v>191</v>
      </c>
      <c r="B17" s="36" t="s">
        <v>192</v>
      </c>
      <c r="E17" s="36">
        <v>0</v>
      </c>
      <c r="F17" s="36">
        <f>{0}</f>
        <v>0</v>
      </c>
      <c r="H17" s="36">
        <f>{0}</f>
        <v>0</v>
      </c>
      <c r="J17" s="36">
        <f>{0}</f>
        <v>0</v>
      </c>
      <c r="L17" s="36">
        <f>{0}</f>
        <v>0</v>
      </c>
      <c r="N17" s="36">
        <f>{0}</f>
        <v>0</v>
      </c>
      <c r="P17" s="36">
        <f>{0}</f>
        <v>0</v>
      </c>
      <c r="R17" s="36">
        <f>{0}</f>
        <v>0</v>
      </c>
      <c r="S17" s="36">
        <f t="shared" si="21"/>
        <v>0</v>
      </c>
      <c r="T17" s="36">
        <v>97939</v>
      </c>
      <c r="AJ17" s="36">
        <v>0</v>
      </c>
      <c r="AT17" s="36">
        <f>{0}</f>
        <v>0</v>
      </c>
      <c r="AV17" s="36">
        <f>{0}</f>
        <v>0</v>
      </c>
      <c r="AX17" s="36">
        <f>{0}</f>
        <v>0</v>
      </c>
      <c r="AZ17" s="36">
        <f>{0}</f>
        <v>0</v>
      </c>
      <c r="BB17" s="36">
        <f>{0}</f>
        <v>0</v>
      </c>
      <c r="BD17" s="36">
        <f>{0}</f>
        <v>0</v>
      </c>
      <c r="BF17" s="36">
        <f>{0}</f>
        <v>0</v>
      </c>
      <c r="BG17" s="36">
        <v>0</v>
      </c>
      <c r="BI17" s="36">
        <v>0</v>
      </c>
      <c r="BJ17" s="36">
        <f>{0}</f>
        <v>0</v>
      </c>
      <c r="BK17" s="36">
        <f t="shared" si="22"/>
        <v>0</v>
      </c>
      <c r="BL17" s="36">
        <v>109371</v>
      </c>
      <c r="BN17" s="118"/>
      <c r="BO17" s="118"/>
      <c r="BP17" s="118">
        <v>109142</v>
      </c>
      <c r="BQ17" s="118"/>
      <c r="BR17" s="118"/>
      <c r="BS17" s="118"/>
      <c r="BT17" s="118">
        <v>12727</v>
      </c>
      <c r="BU17" s="118"/>
      <c r="BV17" s="118"/>
      <c r="BW17" s="118"/>
      <c r="BX17" s="118">
        <v>10914</v>
      </c>
      <c r="BY17" s="118"/>
      <c r="BZ17" s="118"/>
      <c r="CA17" s="118"/>
      <c r="CB17" s="118">
        <v>0</v>
      </c>
      <c r="CC17" s="118"/>
      <c r="CD17" s="118">
        <v>0</v>
      </c>
      <c r="CG17" s="118">
        <v>133700</v>
      </c>
      <c r="CH17" s="118"/>
      <c r="CI17" s="118"/>
      <c r="CJ17" s="118"/>
      <c r="CK17" s="118">
        <v>113973</v>
      </c>
      <c r="CL17" s="118"/>
      <c r="CM17" s="118"/>
      <c r="CN17" s="118"/>
      <c r="CO17" s="118">
        <v>13370</v>
      </c>
      <c r="CP17" s="118"/>
      <c r="CQ17" s="118"/>
      <c r="CR17" s="118"/>
      <c r="CS17" s="118">
        <v>11397</v>
      </c>
      <c r="CT17" s="118"/>
      <c r="CU17" s="118"/>
      <c r="CV17" s="118"/>
      <c r="CW17" s="118">
        <v>26740</v>
      </c>
      <c r="CX17" s="118"/>
      <c r="CY17" s="118"/>
      <c r="CZ17" s="118"/>
      <c r="DA17" s="118">
        <v>22795</v>
      </c>
      <c r="DB17" s="118"/>
      <c r="DC17" s="118"/>
      <c r="DD17" s="118"/>
      <c r="DE17" s="118">
        <v>0</v>
      </c>
      <c r="DF17" s="118"/>
      <c r="DG17" s="118">
        <v>0</v>
      </c>
      <c r="DH17" s="118"/>
      <c r="DJ17" s="36">
        <f>{0}</f>
        <v>0</v>
      </c>
      <c r="DK17" s="36">
        <f t="shared" si="23"/>
        <v>0</v>
      </c>
      <c r="DL17" s="118">
        <v>153427</v>
      </c>
      <c r="DM17" s="118"/>
      <c r="DN17" s="118"/>
      <c r="DO17" s="118"/>
      <c r="DP17" s="118">
        <v>130473</v>
      </c>
      <c r="DQ17" s="118"/>
      <c r="DR17" s="118"/>
      <c r="DS17" s="118"/>
      <c r="DT17" s="118">
        <v>15343</v>
      </c>
      <c r="DU17" s="118"/>
      <c r="DV17" s="118"/>
      <c r="DW17" s="118"/>
      <c r="DX17" s="118">
        <v>13047</v>
      </c>
      <c r="DY17" s="118"/>
      <c r="DZ17" s="118"/>
      <c r="EA17" s="118"/>
      <c r="EB17" s="118">
        <v>30685</v>
      </c>
      <c r="EC17" s="118"/>
      <c r="ED17" s="118"/>
      <c r="EE17" s="118"/>
      <c r="EF17" s="118">
        <v>26095</v>
      </c>
      <c r="EG17" s="118"/>
      <c r="EH17" s="118"/>
      <c r="EI17" s="118"/>
      <c r="EJ17" s="118">
        <v>0</v>
      </c>
      <c r="EK17" s="118"/>
      <c r="EL17" s="118">
        <v>0</v>
      </c>
      <c r="EM17" s="36">
        <f>{0}</f>
        <v>0</v>
      </c>
      <c r="EN17" s="36">
        <f t="shared" si="24"/>
        <v>0</v>
      </c>
      <c r="EO17" s="36">
        <v>0</v>
      </c>
      <c r="EP17" s="36">
        <f>{0}</f>
        <v>0</v>
      </c>
      <c r="EQ17" s="36">
        <v>0</v>
      </c>
      <c r="ER17" s="36">
        <f>{0}</f>
        <v>0</v>
      </c>
      <c r="ET17" s="36">
        <f>{0}</f>
        <v>0</v>
      </c>
      <c r="EV17" s="36">
        <f>{0}</f>
        <v>0</v>
      </c>
      <c r="EW17" s="36">
        <v>0</v>
      </c>
      <c r="EY17" s="36">
        <v>0</v>
      </c>
      <c r="FL17" s="36">
        <f>{0}</f>
        <v>0</v>
      </c>
      <c r="FM17" s="36">
        <f>SUM(EP17,ER17,ET17,EV17,EX17,EZ17,FB17,FD17,FF17,FH17,FJ17,FL17)</f>
        <v>0</v>
      </c>
      <c r="FO17" s="36">
        <f>{0}</f>
        <v>0</v>
      </c>
      <c r="FQ17" s="36">
        <f>{0}</f>
        <v>0</v>
      </c>
      <c r="FS17" s="36">
        <f>SUM(EN17,FM17)</f>
        <v>0</v>
      </c>
      <c r="FU17" s="36">
        <f>{0}</f>
        <v>0</v>
      </c>
      <c r="FW17" s="36">
        <f>{0}</f>
        <v>0</v>
      </c>
      <c r="FY17" s="36">
        <f>{0}</f>
        <v>0</v>
      </c>
      <c r="GA17" s="36">
        <f>{0}</f>
        <v>0</v>
      </c>
      <c r="GB17" s="36">
        <f t="shared" si="25"/>
        <v>0</v>
      </c>
      <c r="GC17" s="36">
        <f>{0}</f>
        <v>0</v>
      </c>
      <c r="GE17" s="36">
        <f>{0}</f>
        <v>0</v>
      </c>
      <c r="GG17" s="36">
        <f>{0}</f>
        <v>0</v>
      </c>
      <c r="GI17" s="36">
        <f>{0}</f>
        <v>0</v>
      </c>
      <c r="GK17" s="36">
        <f>{0}</f>
        <v>0</v>
      </c>
      <c r="GM17" s="36">
        <f>{0}</f>
        <v>0</v>
      </c>
      <c r="GN17" s="36">
        <f t="shared" ref="GN17:GN43" si="50">SUM(GE17,GG17,GI17,GK17,GM17)</f>
        <v>0</v>
      </c>
      <c r="GP17" s="36">
        <f>{0}</f>
        <v>0</v>
      </c>
      <c r="GQ17" s="36">
        <f t="shared" si="26"/>
        <v>0</v>
      </c>
      <c r="GS17" s="36">
        <f>{0}</f>
        <v>0</v>
      </c>
      <c r="GT17" s="118"/>
      <c r="GU17" s="118"/>
      <c r="GV17" s="118"/>
      <c r="GW17" s="118"/>
      <c r="GX17" s="118"/>
      <c r="GY17" s="36">
        <f>{0}</f>
        <v>0</v>
      </c>
      <c r="GZ17" s="36">
        <f t="shared" si="27"/>
        <v>0</v>
      </c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36">
        <f>{0}</f>
        <v>0</v>
      </c>
      <c r="HM17" s="36">
        <f t="shared" si="28"/>
        <v>0</v>
      </c>
      <c r="HO17" s="36">
        <f>{0}</f>
        <v>0</v>
      </c>
      <c r="HQ17" s="36">
        <f>{0}</f>
        <v>0</v>
      </c>
      <c r="HS17" s="36">
        <f>{0}</f>
        <v>0</v>
      </c>
      <c r="HU17" s="36">
        <f>{0}</f>
        <v>0</v>
      </c>
      <c r="HW17" s="36">
        <f>{0}</f>
        <v>0</v>
      </c>
      <c r="HY17" s="36">
        <f>{0}</f>
        <v>0</v>
      </c>
      <c r="HZ17" s="36">
        <f t="shared" si="29"/>
        <v>0</v>
      </c>
      <c r="IB17" s="36">
        <f>{0}</f>
        <v>0</v>
      </c>
      <c r="ID17" s="36">
        <f>{0}</f>
        <v>0</v>
      </c>
      <c r="IF17" s="36">
        <f>{0}</f>
        <v>0</v>
      </c>
      <c r="IH17" s="36">
        <f>{0}</f>
        <v>0</v>
      </c>
      <c r="II17" s="36">
        <f t="shared" si="30"/>
        <v>0</v>
      </c>
      <c r="IJ17" s="36">
        <f>{0}</f>
        <v>0</v>
      </c>
      <c r="IL17" s="36">
        <f>{0}</f>
        <v>0</v>
      </c>
      <c r="IN17" s="36">
        <f>{0}</f>
        <v>0</v>
      </c>
      <c r="IO17" s="36">
        <f t="shared" ref="IO17:IO43" si="51">SUM(IL17,IN17)</f>
        <v>0</v>
      </c>
      <c r="IQ17" s="36">
        <f>{0}</f>
        <v>0</v>
      </c>
      <c r="IS17" s="36">
        <f>{0}</f>
        <v>0</v>
      </c>
      <c r="IU17" s="36">
        <f>{0}</f>
        <v>0</v>
      </c>
      <c r="IW17" s="36">
        <f>{0}</f>
        <v>0</v>
      </c>
      <c r="IX17" s="36">
        <f t="shared" si="31"/>
        <v>0</v>
      </c>
      <c r="IZ17" s="36">
        <f>{0}</f>
        <v>0</v>
      </c>
      <c r="JA17" s="36">
        <f t="shared" si="32"/>
        <v>0</v>
      </c>
      <c r="JC17" s="36">
        <f>{0}</f>
        <v>0</v>
      </c>
      <c r="JI17" s="36">
        <f>{0}</f>
        <v>0</v>
      </c>
      <c r="JJ17" s="36">
        <f t="shared" si="33"/>
        <v>0</v>
      </c>
      <c r="KE17" s="36">
        <f>{0}</f>
        <v>0</v>
      </c>
      <c r="KF17" s="36">
        <f t="shared" si="34"/>
        <v>0</v>
      </c>
      <c r="KG17" s="118"/>
      <c r="KH17" s="118"/>
      <c r="KI17" s="118"/>
      <c r="KJ17" s="118"/>
      <c r="KK17" s="118"/>
      <c r="KL17" s="118"/>
      <c r="KM17" s="118"/>
      <c r="KN17" s="36">
        <f>{0}</f>
        <v>0</v>
      </c>
      <c r="KO17" s="36">
        <f t="shared" si="35"/>
        <v>0</v>
      </c>
      <c r="KQ17" s="36">
        <f>{0}</f>
        <v>0</v>
      </c>
      <c r="KS17" s="36">
        <f>{0}</f>
        <v>0</v>
      </c>
      <c r="KT17" s="36">
        <f t="shared" ref="KT17:KT43" si="52">SUM(KQ17,KS17)</f>
        <v>0</v>
      </c>
      <c r="KV17" s="36">
        <f>{0}</f>
        <v>0</v>
      </c>
      <c r="KX17" s="36">
        <f>{0}</f>
        <v>0</v>
      </c>
      <c r="KY17" s="36">
        <f t="shared" ref="KY17" si="53">SUM(KV17,KX17)</f>
        <v>0</v>
      </c>
      <c r="KZ17" s="36">
        <f>{0}</f>
        <v>0</v>
      </c>
      <c r="LB17" s="36">
        <f>{0}</f>
        <v>0</v>
      </c>
      <c r="LD17" s="36">
        <f>{0}</f>
        <v>0</v>
      </c>
      <c r="LF17" s="36">
        <f>{0}</f>
        <v>0</v>
      </c>
      <c r="LH17" s="36">
        <f>{0}</f>
        <v>0</v>
      </c>
      <c r="LI17" s="36">
        <f t="shared" si="36"/>
        <v>0</v>
      </c>
      <c r="LK17" s="36">
        <f>{0}</f>
        <v>0</v>
      </c>
      <c r="LM17" s="36">
        <f>{0}</f>
        <v>0</v>
      </c>
      <c r="LO17" s="36">
        <f>{0}</f>
        <v>0</v>
      </c>
      <c r="LP17" s="36">
        <f t="shared" si="37"/>
        <v>0</v>
      </c>
      <c r="LR17" s="36">
        <f>{0}</f>
        <v>0</v>
      </c>
      <c r="LT17" s="36">
        <f>{0}</f>
        <v>0</v>
      </c>
      <c r="LV17" s="36">
        <f>{0}</f>
        <v>0</v>
      </c>
      <c r="LX17" s="36">
        <f>{0}</f>
        <v>0</v>
      </c>
      <c r="LY17" s="36">
        <f t="shared" ref="LY17:LY43" si="54">SUM(LR17,LT17,LV17,LX17)</f>
        <v>0</v>
      </c>
      <c r="MA17" s="36">
        <f>{0}</f>
        <v>0</v>
      </c>
      <c r="MC17" s="36">
        <f>{0}</f>
        <v>0</v>
      </c>
      <c r="ME17" s="36">
        <f>{0}</f>
        <v>0</v>
      </c>
      <c r="MG17" s="36">
        <f>{0}</f>
        <v>0</v>
      </c>
      <c r="MI17" s="36">
        <f>{0}</f>
        <v>0</v>
      </c>
      <c r="MK17" s="36">
        <f>{0}</f>
        <v>0</v>
      </c>
      <c r="ML17" s="36">
        <f t="shared" si="38"/>
        <v>0</v>
      </c>
      <c r="MN17" s="36">
        <f>{0}</f>
        <v>0</v>
      </c>
      <c r="MP17" s="36">
        <f>{0}</f>
        <v>0</v>
      </c>
      <c r="MR17" s="36">
        <f>{0}</f>
        <v>0</v>
      </c>
      <c r="MT17" s="36">
        <f>{0}</f>
        <v>0</v>
      </c>
      <c r="MV17" s="36">
        <f>{0}</f>
        <v>0</v>
      </c>
      <c r="MW17" s="36">
        <f t="shared" si="39"/>
        <v>0</v>
      </c>
      <c r="MY17" s="36">
        <f>{0}</f>
        <v>0</v>
      </c>
      <c r="NA17" s="36">
        <f>{0}</f>
        <v>0</v>
      </c>
      <c r="NC17" s="36">
        <f>{0}</f>
        <v>0</v>
      </c>
      <c r="NE17" s="36">
        <f>{0}</f>
        <v>0</v>
      </c>
      <c r="NF17" s="36">
        <f t="shared" si="40"/>
        <v>0</v>
      </c>
      <c r="NH17" s="36">
        <f>{0}</f>
        <v>0</v>
      </c>
      <c r="NJ17" s="36">
        <f>{0}</f>
        <v>0</v>
      </c>
      <c r="NK17" s="36">
        <f t="shared" si="41"/>
        <v>0</v>
      </c>
      <c r="NL17" s="36">
        <f>{0}</f>
        <v>0</v>
      </c>
      <c r="NN17" s="36">
        <f>{0}</f>
        <v>0</v>
      </c>
      <c r="NP17" s="36">
        <f>{0}</f>
        <v>0</v>
      </c>
      <c r="NR17" s="36">
        <f>{0}</f>
        <v>0</v>
      </c>
      <c r="NT17" s="36">
        <f>{0}</f>
        <v>0</v>
      </c>
      <c r="NU17" s="36">
        <f t="shared" si="42"/>
        <v>0</v>
      </c>
      <c r="NW17" s="36">
        <f>{0}</f>
        <v>0</v>
      </c>
      <c r="NX17" s="118"/>
      <c r="NY17" s="118"/>
      <c r="NZ17" s="118"/>
      <c r="OA17" s="118"/>
      <c r="OB17" s="118"/>
      <c r="OC17" s="118"/>
      <c r="OE17" s="36">
        <f>{0}</f>
        <v>0</v>
      </c>
      <c r="OF17" s="36">
        <f t="shared" ref="OF17:OF43" si="55">SUM(NW17,NY17,OA17,OC17,OE17)</f>
        <v>0</v>
      </c>
      <c r="OH17" s="36">
        <f>{0}</f>
        <v>0</v>
      </c>
      <c r="OJ17" s="36">
        <f>{0}</f>
        <v>0</v>
      </c>
      <c r="OL17" s="36">
        <f>{0}</f>
        <v>0</v>
      </c>
      <c r="ON17" s="36">
        <f>{0}</f>
        <v>0</v>
      </c>
      <c r="OO17" s="36">
        <f t="shared" ref="OO17:OO43" si="56">SUM(OH17,OJ17,OL17,ON17)</f>
        <v>0</v>
      </c>
      <c r="OQ17" s="36">
        <f>{0}</f>
        <v>0</v>
      </c>
      <c r="PJ17" s="36">
        <f>{0}</f>
        <v>0</v>
      </c>
      <c r="PK17" s="36">
        <f t="shared" si="43"/>
        <v>0</v>
      </c>
      <c r="PM17" s="36">
        <f>{0}</f>
        <v>0</v>
      </c>
      <c r="PO17" s="36">
        <f>{0}</f>
        <v>0</v>
      </c>
      <c r="PQ17" s="36">
        <f>{0}</f>
        <v>0</v>
      </c>
      <c r="PS17" s="36">
        <f>{0}</f>
        <v>0</v>
      </c>
      <c r="PU17" s="36">
        <f>{0}</f>
        <v>0</v>
      </c>
      <c r="PW17" s="36">
        <f>{0}</f>
        <v>0</v>
      </c>
      <c r="PX17" s="36">
        <f t="shared" ref="PX17:PX43" si="57">SUM(PM17,PO17,PQ17,PS17,PU17,PW17)</f>
        <v>0</v>
      </c>
      <c r="PZ17" s="36">
        <f>{0}</f>
        <v>0</v>
      </c>
      <c r="QB17" s="36">
        <f>{0}</f>
        <v>0</v>
      </c>
      <c r="QD17" s="36">
        <f>{0}</f>
        <v>0</v>
      </c>
      <c r="QF17" s="36">
        <f>{0}</f>
        <v>0</v>
      </c>
      <c r="QG17" s="36">
        <f t="shared" si="44"/>
        <v>0</v>
      </c>
      <c r="QH17" s="36">
        <f>{0}</f>
        <v>0</v>
      </c>
      <c r="QJ17" s="36">
        <f t="shared" si="45"/>
        <v>0</v>
      </c>
      <c r="QK17" s="36">
        <v>798</v>
      </c>
      <c r="QL17" s="36">
        <f>{0}</f>
        <v>0</v>
      </c>
      <c r="QM17" s="36">
        <v>14370</v>
      </c>
      <c r="QN17" s="36">
        <f>{0}</f>
        <v>0</v>
      </c>
      <c r="QO17" s="36">
        <f t="shared" si="46"/>
        <v>0</v>
      </c>
      <c r="QP17" s="36">
        <v>74</v>
      </c>
      <c r="QQ17" s="36">
        <f>{0}</f>
        <v>0</v>
      </c>
      <c r="QR17" s="36">
        <v>1324</v>
      </c>
      <c r="QS17" s="36">
        <f>{0}</f>
        <v>0</v>
      </c>
      <c r="QT17" s="36">
        <f t="shared" si="47"/>
        <v>0</v>
      </c>
      <c r="QU17" s="36">
        <f t="shared" si="48"/>
        <v>0</v>
      </c>
      <c r="QW17" s="36">
        <f t="shared" si="49"/>
        <v>0</v>
      </c>
    </row>
    <row r="18" spans="1:465" s="366" customFormat="1">
      <c r="A18" s="366" t="s">
        <v>193</v>
      </c>
      <c r="B18" s="367" t="s">
        <v>194</v>
      </c>
      <c r="C18" s="367" t="s">
        <v>195</v>
      </c>
      <c r="D18" s="367" t="s">
        <v>196</v>
      </c>
      <c r="E18" s="367">
        <v>0</v>
      </c>
      <c r="F18" s="367">
        <f t="shared" ref="F18:F26" ca="1" si="58">OFFSET(F18,0,-1) * OFFSET(F18,10 - ROW(F18),0)</f>
        <v>0</v>
      </c>
      <c r="G18" s="367"/>
      <c r="H18" s="367">
        <f t="shared" ref="H18:H26" ca="1" si="59">OFFSET(H18,0,-1) * OFFSET(H18,10 - ROW(H18),0)</f>
        <v>0</v>
      </c>
      <c r="I18" s="367"/>
      <c r="J18" s="367">
        <f t="shared" ref="J18:J26" ca="1" si="60">OFFSET(J18,0,-1) * OFFSET(J18,10 - ROW(J18),0)</f>
        <v>0</v>
      </c>
      <c r="K18" s="367"/>
      <c r="L18" s="367">
        <f t="shared" ref="L18:L26" ca="1" si="61">OFFSET(L18,0,-1) * OFFSET(L18,10 - ROW(L18),0)</f>
        <v>0</v>
      </c>
      <c r="M18" s="367"/>
      <c r="N18" s="367">
        <f t="shared" ref="N18:N26" ca="1" si="62">OFFSET(N18,0,-1) * OFFSET(N18,10 - ROW(N18),0)</f>
        <v>0</v>
      </c>
      <c r="O18" s="367">
        <v>0</v>
      </c>
      <c r="P18" s="367">
        <f t="shared" ref="P18:P26" ca="1" si="63">OFFSET(P18,0,-1) * OFFSET(P18,10 - ROW(P18),0)</f>
        <v>0</v>
      </c>
      <c r="Q18" s="367">
        <v>0</v>
      </c>
      <c r="R18" s="367">
        <f t="shared" ref="R18:R26" ca="1" si="64">OFFSET(R18,0,-1) * OFFSET(R18,10 - ROW(R18),0)</f>
        <v>0</v>
      </c>
      <c r="S18" s="367">
        <f t="shared" ca="1" si="21"/>
        <v>0</v>
      </c>
      <c r="T18" s="367">
        <v>0</v>
      </c>
      <c r="U18" s="367">
        <f t="shared" ref="U18:U26" ca="1" si="65">OFFSET(U18,0,-1) * OFFSET(U18,10 - ROW(U18),0)</f>
        <v>0</v>
      </c>
      <c r="V18" s="367">
        <v>0</v>
      </c>
      <c r="W18" s="367">
        <f t="shared" ref="W18:W26" ca="1" si="66">OFFSET(W18,0,-1) * OFFSET(W18,10 - ROW(W18),0)</f>
        <v>0</v>
      </c>
      <c r="X18" s="367">
        <v>0</v>
      </c>
      <c r="Y18" s="367">
        <f t="shared" ref="Y18:Y26" ca="1" si="67">OFFSET(Y18,0,-1) * OFFSET(Y18,10 - ROW(Y18),0)</f>
        <v>0</v>
      </c>
      <c r="Z18" s="367">
        <v>0</v>
      </c>
      <c r="AA18" s="367">
        <f t="shared" ref="AA18:AA26" ca="1" si="68">OFFSET(AA18,0,-1) * OFFSET(AA18,10 - ROW(AA18),0)</f>
        <v>0</v>
      </c>
      <c r="AB18" s="367">
        <v>0</v>
      </c>
      <c r="AC18" s="367">
        <f t="shared" ref="AC18:AC26" ca="1" si="69">OFFSET(AC18,0,-1) * OFFSET(AC18,10 - ROW(AC18),0)</f>
        <v>0</v>
      </c>
      <c r="AD18" s="367">
        <v>0</v>
      </c>
      <c r="AE18" s="367">
        <f t="shared" ref="AE18:AE26" ca="1" si="70">OFFSET(AE18,0,-1) * OFFSET(AE18,10 - ROW(AE18),0)</f>
        <v>0</v>
      </c>
      <c r="AF18" s="367">
        <v>0</v>
      </c>
      <c r="AG18" s="367">
        <f t="shared" ref="AG18:AG26" ca="1" si="71">OFFSET(AG18,0,-1) * OFFSET(AG18,10 - ROW(AG18),0)</f>
        <v>0</v>
      </c>
      <c r="AH18" s="367">
        <v>0</v>
      </c>
      <c r="AI18" s="367">
        <f t="shared" ref="AI18:AI26" ca="1" si="72">OFFSET(AI18,0,-1) * OFFSET(AI18,10 - ROW(AI18),0)</f>
        <v>0</v>
      </c>
      <c r="AJ18" s="367">
        <v>6</v>
      </c>
      <c r="AK18" s="367">
        <f t="shared" ref="AK18:AK26" ca="1" si="73">OFFSET(AK18,0,-1) * OFFSET(AK18,10 - ROW(AK18),0)</f>
        <v>8235804</v>
      </c>
      <c r="AL18" s="367">
        <v>0</v>
      </c>
      <c r="AM18" s="367">
        <f t="shared" ref="AM18:AM26" ca="1" si="74">OFFSET(AM18,0,-1) * OFFSET(AM18,10 - ROW(AM18),0)</f>
        <v>0</v>
      </c>
      <c r="AN18" s="367"/>
      <c r="AO18" s="367">
        <f t="shared" ref="AO18:AO26" ca="1" si="75">OFFSET(AO18,0,-1) * OFFSET(AO18,10 - ROW(AO18),0)</f>
        <v>0</v>
      </c>
      <c r="AP18" s="367">
        <f ca="1">SUM(U18,W18,Y18,AA18,AC18,AE18,AG18,AI18,AK18,AM18,AO18)</f>
        <v>8235804</v>
      </c>
      <c r="AQ18" s="367"/>
      <c r="AR18" s="367">
        <f t="shared" ref="AR18:AR26" ca="1" si="76">OFFSET(AR18,0,-1) * OFFSET(AR18,10 - ROW(AR18),0)</f>
        <v>0</v>
      </c>
      <c r="AS18" s="367"/>
      <c r="AT18" s="367">
        <f t="shared" ref="AT18:AT26" ca="1" si="77">OFFSET(AT18,0,-1) * OFFSET(AT18,10 - ROW(AT18),0)</f>
        <v>0</v>
      </c>
      <c r="AU18" s="367"/>
      <c r="AV18" s="367">
        <f t="shared" ref="AV18:AV26" ca="1" si="78">OFFSET(AV18,0,-1) * OFFSET(AV18,10 - ROW(AV18),0)</f>
        <v>0</v>
      </c>
      <c r="AW18" s="367"/>
      <c r="AX18" s="367">
        <f t="shared" ref="AX18:AX26" ca="1" si="79">OFFSET(AX18,0,-1) * OFFSET(AX18,10 - ROW(AX18),0)</f>
        <v>0</v>
      </c>
      <c r="AY18" s="367"/>
      <c r="AZ18" s="367">
        <f t="shared" ref="AZ18:AZ26" ca="1" si="80">OFFSET(AZ18,0,-1) * OFFSET(AZ18,10 - ROW(AZ18),0)</f>
        <v>0</v>
      </c>
      <c r="BA18" s="367"/>
      <c r="BB18" s="367">
        <f t="shared" ref="BB18:BB26" ca="1" si="81">OFFSET(BB18,0,-1) * OFFSET(BB18,10 - ROW(BB18),0)</f>
        <v>0</v>
      </c>
      <c r="BC18" s="367"/>
      <c r="BD18" s="367">
        <f t="shared" ref="BD18:BD26" ca="1" si="82">OFFSET(BD18,0,-1) * OFFSET(BD18,10 - ROW(BD18),0)</f>
        <v>0</v>
      </c>
      <c r="BE18" s="367"/>
      <c r="BF18" s="367">
        <f t="shared" ref="BF18:BF26" ca="1" si="83">OFFSET(BF18,0,-1) * OFFSET(BF18,10 - ROW(BF18),0)</f>
        <v>0</v>
      </c>
      <c r="BG18" s="367">
        <v>0</v>
      </c>
      <c r="BH18" s="367">
        <f t="shared" ref="BH18:BH26" ca="1" si="84">OFFSET(BH18,0,-1) * OFFSET(BH18,10 - ROW(BH18),0)</f>
        <v>0</v>
      </c>
      <c r="BI18" s="367">
        <v>0</v>
      </c>
      <c r="BJ18" s="367">
        <f t="shared" ref="BJ18:BJ26" ca="1" si="85">OFFSET(BJ18,0,-1) * OFFSET(BJ18,10 - ROW(BJ18),0)</f>
        <v>0</v>
      </c>
      <c r="BK18" s="367">
        <f ca="1">SUM(AR18,AT18,AV18,AZ18,BB18,BD18,BF18,BH18,BJ18)</f>
        <v>0</v>
      </c>
      <c r="BL18" s="367">
        <v>0</v>
      </c>
      <c r="BM18" s="367">
        <f t="shared" ref="BM18:BM26" ca="1" si="86">OFFSET(BM18,0,-1) * OFFSET(BM18,10 - ROW(BM18),0)</f>
        <v>0</v>
      </c>
      <c r="BN18" s="367">
        <v>15</v>
      </c>
      <c r="BO18" s="367">
        <f t="shared" ref="BO18:BO26" ca="1" si="87">OFFSET(BO18,0,-1) * OFFSET(BO18,10 - ROW(BO18),0)</f>
        <v>1468605</v>
      </c>
      <c r="BP18" s="367">
        <v>0</v>
      </c>
      <c r="BQ18" s="367">
        <f t="shared" ref="BQ18:BQ26" ca="1" si="88">OFFSET(BQ18,0,-1) * OFFSET(BQ18,10 - ROW(BQ18),0)</f>
        <v>0</v>
      </c>
      <c r="BR18" s="367">
        <v>16</v>
      </c>
      <c r="BS18" s="367">
        <f t="shared" ref="BS18:BS26" ca="1" si="89">OFFSET(BS18,0,-1) * OFFSET(BS18,10 - ROW(BS18),0)</f>
        <v>1315472</v>
      </c>
      <c r="BT18" s="367">
        <v>0</v>
      </c>
      <c r="BU18" s="367">
        <f t="shared" ref="BU18:BU26" ca="1" si="90">OFFSET(BU18,0,-1) * OFFSET(BU18,10 - ROW(BU18),0)</f>
        <v>0</v>
      </c>
      <c r="BV18" s="367">
        <v>0</v>
      </c>
      <c r="BW18" s="367">
        <f t="shared" ref="BW18:BW26" ca="1" si="91">OFFSET(BW18,0,-1) * OFFSET(BW18,10 - ROW(BW18),0)</f>
        <v>0</v>
      </c>
      <c r="BX18" s="367">
        <v>0</v>
      </c>
      <c r="BY18" s="367">
        <f t="shared" ref="BY18:BY26" ca="1" si="92">OFFSET(BY18,0,-1) * OFFSET(BY18,10 - ROW(BY18),0)</f>
        <v>0</v>
      </c>
      <c r="BZ18" s="367">
        <v>0</v>
      </c>
      <c r="CA18" s="367">
        <f t="shared" ref="CA18:CA26" ca="1" si="93">OFFSET(CA18,0,-1) * OFFSET(CA18,10 - ROW(CA18),0)</f>
        <v>0</v>
      </c>
      <c r="CB18" s="367">
        <v>2</v>
      </c>
      <c r="CC18" s="367">
        <f t="shared" ref="CC18:CC26" ca="1" si="94">OFFSET(CC18,0,-1) * OFFSET(CC18,10 - ROW(CC18),0)</f>
        <v>3050582</v>
      </c>
      <c r="CD18" s="367">
        <v>0</v>
      </c>
      <c r="CE18" s="367">
        <f t="shared" ref="CE18:CE26" ca="1" si="95">OFFSET(CE18,0,-1) * OFFSET(CE18,10 - ROW(CE18),0)</f>
        <v>0</v>
      </c>
      <c r="CF18" s="367">
        <f t="shared" ref="CF18:CF43" ca="1" si="96">SUM(BM18,BO18,BQ18,BS18,BU18,BW18,BY18,CA18,CC18,CE18)</f>
        <v>5834659</v>
      </c>
      <c r="CG18" s="367">
        <v>30</v>
      </c>
      <c r="CH18" s="367">
        <f t="shared" ref="CH18:CH26" ca="1" si="97">OFFSET(CH18,0,-1) * OFFSET(CH18,10 - ROW(CH18),0)</f>
        <v>2272920</v>
      </c>
      <c r="CI18" s="367">
        <v>15</v>
      </c>
      <c r="CJ18" s="367">
        <f t="shared" ref="CJ18:CJ26" ca="1" si="98">OFFSET(CJ18,0,-1) * OFFSET(CJ18,10 - ROW(CJ18),0)</f>
        <v>1538910</v>
      </c>
      <c r="CK18" s="367">
        <v>6</v>
      </c>
      <c r="CL18" s="367">
        <f t="shared" ref="CL18:CL26" ca="1" si="99">OFFSET(CL18,0,-1) * OFFSET(CL18,10 - ROW(CL18),0)</f>
        <v>387510</v>
      </c>
      <c r="CM18" s="367">
        <v>6</v>
      </c>
      <c r="CN18" s="367">
        <f t="shared" ref="CN18:CN26" ca="1" si="100">OFFSET(CN18,0,-1) * OFFSET(CN18,10 - ROW(CN18),0)</f>
        <v>521418</v>
      </c>
      <c r="CO18" s="367">
        <v>30</v>
      </c>
      <c r="CP18" s="367">
        <f t="shared" ref="CP18:CP26" ca="1" si="101">OFFSET(CP18,0,-1) * OFFSET(CP18,10 - ROW(CP18),0)</f>
        <v>227280</v>
      </c>
      <c r="CQ18" s="367">
        <v>0</v>
      </c>
      <c r="CR18" s="367">
        <f t="shared" ref="CR18:CR26" ca="1" si="102">OFFSET(CR18,0,-1) * OFFSET(CR18,10 - ROW(CR18),0)</f>
        <v>0</v>
      </c>
      <c r="CS18" s="367">
        <v>6</v>
      </c>
      <c r="CT18" s="367">
        <f t="shared" ref="CT18:CT26" ca="1" si="103">OFFSET(CT18,0,-1) * OFFSET(CT18,10 - ROW(CT18),0)</f>
        <v>38748</v>
      </c>
      <c r="CU18" s="367">
        <v>0</v>
      </c>
      <c r="CV18" s="367">
        <f t="shared" ref="CV18:CV26" ca="1" si="104">OFFSET(CV18,0,-1) * OFFSET(CV18,10 - ROW(CV18),0)</f>
        <v>0</v>
      </c>
      <c r="CW18" s="367"/>
      <c r="CX18" s="367">
        <v>0</v>
      </c>
      <c r="CY18" s="367"/>
      <c r="CZ18" s="367">
        <v>0</v>
      </c>
      <c r="DA18" s="367"/>
      <c r="DB18" s="367">
        <v>0</v>
      </c>
      <c r="DC18" s="367"/>
      <c r="DD18" s="367">
        <v>0</v>
      </c>
      <c r="DE18" s="367">
        <v>0</v>
      </c>
      <c r="DF18" s="367">
        <f t="shared" ref="DF18:DF26" ca="1" si="105">OFFSET(DF18,0,-1) * OFFSET(DF18,10 - ROW(DF18),0)</f>
        <v>0</v>
      </c>
      <c r="DG18" s="367">
        <v>0</v>
      </c>
      <c r="DH18" s="367">
        <f t="shared" ref="DH18:DH26" ca="1" si="106">OFFSET(DH18,0,-1) * OFFSET(DH18,10 - ROW(DH18),0)</f>
        <v>0</v>
      </c>
      <c r="DI18" s="367"/>
      <c r="DJ18" s="367">
        <f t="shared" ref="DJ18:DJ26" ca="1" si="107">OFFSET(DJ18,0,-1) * OFFSET(DJ18,10 - ROW(DJ18),0)</f>
        <v>0</v>
      </c>
      <c r="DK18" s="367">
        <f t="shared" ca="1" si="23"/>
        <v>4986786</v>
      </c>
      <c r="DL18" s="367">
        <v>433</v>
      </c>
      <c r="DM18" s="367">
        <f t="shared" ref="DM18:DM26" ca="1" si="108">OFFSET(DM18,0,-1) * OFFSET(DM18,10 - ROW(DM18),0)</f>
        <v>37645886</v>
      </c>
      <c r="DN18" s="367">
        <v>94</v>
      </c>
      <c r="DO18" s="367">
        <f t="shared" ref="DO18:DO26" ca="1" si="109">OFFSET(DO18,0,-1) * OFFSET(DO18,10 - ROW(DO18),0)</f>
        <v>11010596</v>
      </c>
      <c r="DP18" s="367">
        <v>925</v>
      </c>
      <c r="DQ18" s="367">
        <f ca="1">OFFSET(DQ18,0,-1) * OFFSET(DQ18,10 - ROW(DQ18),0)</f>
        <v>68388950</v>
      </c>
      <c r="DR18" s="367">
        <v>189</v>
      </c>
      <c r="DS18" s="367">
        <f t="shared" ref="DS18:DS26" ca="1" si="110">OFFSET(DS18,0,-1) * OFFSET(DS18,10 - ROW(DS18),0)</f>
        <v>18764865</v>
      </c>
      <c r="DT18" s="367">
        <v>433</v>
      </c>
      <c r="DU18" s="367">
        <f t="shared" ref="DU18:DU26" ca="1" si="111">OFFSET(DU18,0,-1) * OFFSET(DU18,10 - ROW(DU18),0)</f>
        <v>3764502</v>
      </c>
      <c r="DV18" s="367">
        <v>94</v>
      </c>
      <c r="DW18" s="367">
        <f t="shared" ref="DW18:DW26" ca="1" si="112">OFFSET(DW18,0,-1) * OFFSET(DW18,10 - ROW(DW18),0)</f>
        <v>1101022</v>
      </c>
      <c r="DX18" s="367">
        <v>925</v>
      </c>
      <c r="DY18" s="367">
        <f t="shared" ref="DY18:DY26" ca="1" si="113">OFFSET(DY18,0,-1) * OFFSET(DY18,10 - ROW(DY18),0)</f>
        <v>6838525</v>
      </c>
      <c r="DZ18" s="367">
        <v>160</v>
      </c>
      <c r="EA18" s="367">
        <f t="shared" ref="EA18:EA26" ca="1" si="114">OFFSET(EA18,0,-1) * OFFSET(EA18,10 - ROW(EA18),0)</f>
        <v>1588640</v>
      </c>
      <c r="EB18" s="367"/>
      <c r="EC18" s="367">
        <v>0</v>
      </c>
      <c r="ED18" s="367"/>
      <c r="EE18" s="367">
        <v>0</v>
      </c>
      <c r="EF18" s="367"/>
      <c r="EG18" s="367">
        <v>0</v>
      </c>
      <c r="EH18" s="367"/>
      <c r="EI18" s="367">
        <v>0</v>
      </c>
      <c r="EJ18" s="367">
        <v>0</v>
      </c>
      <c r="EK18" s="367">
        <f t="shared" ref="EK18:EK26" ca="1" si="115">OFFSET(EK18,0,-1) * OFFSET(EK18,10 - ROW(EK18),0)</f>
        <v>0</v>
      </c>
      <c r="EL18" s="367">
        <v>0</v>
      </c>
      <c r="EM18" s="367">
        <f t="shared" ref="EM18:EM26" ca="1" si="116">OFFSET(EM18,0,-1) * OFFSET(EM18,10 - ROW(EM18),0)</f>
        <v>0</v>
      </c>
      <c r="EN18" s="367">
        <f ca="1">SUM(DM18,DO18,DQ18,DS18,DU18,DW18,DY18,EA18,EC18,EE18,EG18,EI18,EK18,EM18)</f>
        <v>149102986</v>
      </c>
      <c r="EO18" s="367">
        <v>0</v>
      </c>
      <c r="EP18" s="367">
        <v>0</v>
      </c>
      <c r="EQ18" s="367">
        <v>0</v>
      </c>
      <c r="ER18" s="367">
        <v>0</v>
      </c>
      <c r="ES18" s="367">
        <v>0</v>
      </c>
      <c r="ET18" s="367">
        <v>0</v>
      </c>
      <c r="EU18" s="367">
        <v>0</v>
      </c>
      <c r="EV18" s="367">
        <v>0</v>
      </c>
      <c r="EW18" s="367">
        <v>0</v>
      </c>
      <c r="EX18" s="367">
        <v>0</v>
      </c>
      <c r="EY18" s="367">
        <v>0</v>
      </c>
      <c r="EZ18" s="367">
        <v>0</v>
      </c>
      <c r="FA18" s="367">
        <v>0</v>
      </c>
      <c r="FB18" s="367">
        <v>0</v>
      </c>
      <c r="FC18" s="367">
        <v>0</v>
      </c>
      <c r="FD18" s="367">
        <v>0</v>
      </c>
      <c r="FE18" s="367">
        <v>0</v>
      </c>
      <c r="FF18" s="367">
        <f t="shared" ref="FF18:FF26" ca="1" si="117">OFFSET(FF18,0,-1) * OFFSET(FF18,10 - ROW(FF18),0)</f>
        <v>0</v>
      </c>
      <c r="FG18" s="367">
        <v>0</v>
      </c>
      <c r="FH18" s="367">
        <f t="shared" ref="FH18:FH26" ca="1" si="118">OFFSET(FH18,0,-1) * OFFSET(FH18,10 - ROW(FH18),0)</f>
        <v>0</v>
      </c>
      <c r="FI18" s="367">
        <v>0</v>
      </c>
      <c r="FJ18" s="367">
        <f t="shared" ref="FJ18:FJ26" ca="1" si="119">OFFSET(FJ18,0,-1) * OFFSET(FJ18,10 - ROW(FJ18),0)</f>
        <v>0</v>
      </c>
      <c r="FK18" s="367">
        <v>0</v>
      </c>
      <c r="FL18" s="367">
        <f t="shared" ref="FL18:FL26" ca="1" si="120">OFFSET(FL18,0,-1) * OFFSET(FL18,10 - ROW(FL18),0)</f>
        <v>0</v>
      </c>
      <c r="FM18" s="367">
        <f t="shared" ref="FM18:FM43" ca="1" si="121">SUM(EP18,ER18,ET18,EV18,EX18,EZ18,FB18,FD18,FF18,FH18,FJ18,FL18)</f>
        <v>0</v>
      </c>
      <c r="FN18" s="367"/>
      <c r="FO18" s="367"/>
      <c r="FP18" s="367"/>
      <c r="FQ18" s="367"/>
      <c r="FR18" s="367">
        <f>SUM(FO18,FQ18)</f>
        <v>0</v>
      </c>
      <c r="FS18" s="367">
        <f ca="1">SUM(EN18,FM18,FR18)</f>
        <v>149102986</v>
      </c>
      <c r="FT18" s="367"/>
      <c r="FU18" s="367">
        <f t="shared" ref="FU18:FU26" ca="1" si="122">OFFSET(FU18,0,-1) * OFFSET(FU18,10 - ROW(FU18),0)</f>
        <v>0</v>
      </c>
      <c r="FV18" s="367"/>
      <c r="FW18" s="367">
        <f t="shared" ref="FW18:FW26" ca="1" si="123">OFFSET(FW18,0,-1) * OFFSET(FW18,10 - ROW(FW18),0)</f>
        <v>0</v>
      </c>
      <c r="FX18" s="367"/>
      <c r="FY18" s="367">
        <f t="shared" ref="FY18:FY26" ca="1" si="124">OFFSET(FY18,0,-1) * OFFSET(FY18,10 - ROW(FY18),0)</f>
        <v>0</v>
      </c>
      <c r="FZ18" s="367"/>
      <c r="GA18" s="367">
        <f t="shared" ref="GA18:GA26" ca="1" si="125">OFFSET(GA18,0,-1) * OFFSET(GA18,10 - ROW(GA18),0)</f>
        <v>0</v>
      </c>
      <c r="GB18" s="367">
        <f t="shared" ca="1" si="25"/>
        <v>0</v>
      </c>
      <c r="GC18" s="367">
        <f ca="1">SUM(S18,AP18,BK18,CF18,DK18,EN18,FM18,FR18,GB18)</f>
        <v>168160235</v>
      </c>
      <c r="GD18" s="367">
        <v>0</v>
      </c>
      <c r="GE18" s="367">
        <f t="shared" ref="GE18:GE26" ca="1" si="126">OFFSET(GE18,0,-1) * OFFSET(GE18,10 - ROW(GE18),0)</f>
        <v>0</v>
      </c>
      <c r="GF18" s="367">
        <v>0</v>
      </c>
      <c r="GG18" s="367">
        <f t="shared" ref="GG18:GG26" ca="1" si="127">OFFSET(GG18,0,-1) * OFFSET(GG18,10 - ROW(GG18),0)</f>
        <v>0</v>
      </c>
      <c r="GH18" s="367">
        <v>0</v>
      </c>
      <c r="GI18" s="367">
        <v>0</v>
      </c>
      <c r="GJ18" s="367"/>
      <c r="GK18" s="367">
        <f t="shared" ref="GK18:GK26" ca="1" si="128">OFFSET(GK18,0,-1) * OFFSET(GK18,10 - ROW(GK18),0)</f>
        <v>0</v>
      </c>
      <c r="GL18" s="367"/>
      <c r="GM18" s="367">
        <f t="shared" ref="GM18:GM26" ca="1" si="129">OFFSET(GM18,0,-1) * OFFSET(GM18,10 - ROW(GM18),0)</f>
        <v>0</v>
      </c>
      <c r="GN18" s="367">
        <f t="shared" ca="1" si="50"/>
        <v>0</v>
      </c>
      <c r="GO18" s="367"/>
      <c r="GP18" s="367">
        <f t="shared" ref="GP18:GP26" ca="1" si="130">OFFSET(GP18,0,-1) * OFFSET(GP18,10 - ROW(GP18),0)</f>
        <v>0</v>
      </c>
      <c r="GQ18" s="367">
        <f t="shared" ca="1" si="26"/>
        <v>0</v>
      </c>
      <c r="GR18" s="367">
        <v>0</v>
      </c>
      <c r="GS18" s="367">
        <f t="shared" ref="GS18:GS26" ca="1" si="131">OFFSET(GS18,0,-1) * OFFSET(GS18,10 - ROW(GS18),0)</f>
        <v>0</v>
      </c>
      <c r="GT18" s="367">
        <v>2</v>
      </c>
      <c r="GU18" s="367">
        <f t="shared" ref="GU18:GU26" ca="1" si="132">OFFSET(GU18,0,-1) * OFFSET(GU18,10 - ROW(GU18),0)</f>
        <v>359394</v>
      </c>
      <c r="GV18" s="367">
        <v>0</v>
      </c>
      <c r="GW18" s="367">
        <v>0</v>
      </c>
      <c r="GX18" s="367">
        <v>0</v>
      </c>
      <c r="GY18" s="367">
        <f t="shared" ref="GY18:GY26" ca="1" si="133">OFFSET(GY18,0,-1) * OFFSET(GY18,10 - ROW(GY18),0)</f>
        <v>0</v>
      </c>
      <c r="GZ18" s="367">
        <f t="shared" ca="1" si="27"/>
        <v>359394</v>
      </c>
      <c r="HA18" s="367">
        <v>25</v>
      </c>
      <c r="HB18" s="367">
        <f t="shared" ref="HB18:HB26" ca="1" si="134">OFFSET(HB18,0,-1) * OFFSET(HB18,10 - ROW(HB18),0)</f>
        <v>3868750</v>
      </c>
      <c r="HC18" s="367">
        <v>1</v>
      </c>
      <c r="HD18" s="367">
        <f t="shared" ref="HD18:HD26" ca="1" si="135">OFFSET(HD18,0,-1) * OFFSET(HD18,10 - ROW(HD18),0)</f>
        <v>188316</v>
      </c>
      <c r="HE18" s="367">
        <v>25</v>
      </c>
      <c r="HF18" s="367">
        <f t="shared" ref="HF18:HF26" ca="1" si="136">OFFSET(HF18,0,-1) * OFFSET(HF18,10 - ROW(HF18),0)</f>
        <v>386875</v>
      </c>
      <c r="HG18" s="367">
        <v>0</v>
      </c>
      <c r="HH18" s="367">
        <f t="shared" ref="HH18:HH26" ca="1" si="137">OFFSET(HH18,0,-1) * OFFSET(HH18,10 - ROW(HH18),0)</f>
        <v>0</v>
      </c>
      <c r="HI18" s="367">
        <v>0</v>
      </c>
      <c r="HJ18" s="367">
        <v>0</v>
      </c>
      <c r="HK18" s="367">
        <v>0</v>
      </c>
      <c r="HL18" s="367">
        <f t="shared" ref="HL18:HL26" ca="1" si="138">OFFSET(HL18,0,-1) * OFFSET(HL18,10 - ROW(HL18),0)</f>
        <v>0</v>
      </c>
      <c r="HM18" s="367">
        <f t="shared" ca="1" si="28"/>
        <v>4443941</v>
      </c>
      <c r="HN18" s="367">
        <v>208</v>
      </c>
      <c r="HO18" s="367">
        <f t="shared" ref="HO18:HO26" ca="1" si="139">OFFSET(HO18,0,-1) * OFFSET(HO18,10 - ROW(HO18),0)</f>
        <v>36792912</v>
      </c>
      <c r="HP18" s="367">
        <v>45</v>
      </c>
      <c r="HQ18" s="367">
        <f t="shared" ref="HQ18:HQ26" ca="1" si="140">OFFSET(HQ18,0,-1) * OFFSET(HQ18,10 - ROW(HQ18),0)</f>
        <v>9686295</v>
      </c>
      <c r="HR18" s="367">
        <v>208</v>
      </c>
      <c r="HS18" s="367">
        <f t="shared" ref="HS18:HS26" ca="1" si="141">OFFSET(HS18,0,-1) * OFFSET(HS18,10 - ROW(HS18),0)</f>
        <v>3679312</v>
      </c>
      <c r="HT18" s="367">
        <v>35</v>
      </c>
      <c r="HU18" s="367">
        <f t="shared" ref="HU18:HU26" ca="1" si="142">OFFSET(HU18,0,-1) * OFFSET(HU18,10 - ROW(HU18),0)</f>
        <v>753375</v>
      </c>
      <c r="HV18" s="367"/>
      <c r="HW18" s="367">
        <f t="shared" ref="HW18:HW26" ca="1" si="143">OFFSET(HW18,0,-1) * OFFSET(HW18,10 - ROW(HW18),0)</f>
        <v>0</v>
      </c>
      <c r="HX18" s="367"/>
      <c r="HY18" s="367">
        <f t="shared" ref="HY18:HY26" ca="1" si="144">OFFSET(HY18,0,-1) * OFFSET(HY18,10 - ROW(HY18),0)</f>
        <v>0</v>
      </c>
      <c r="HZ18" s="367">
        <f t="shared" ca="1" si="29"/>
        <v>50911894</v>
      </c>
      <c r="IA18" s="367"/>
      <c r="IB18" s="367">
        <f t="shared" ref="IB18:IB26" ca="1" si="145">OFFSET(IB18,0,-1) * OFFSET(IB18,10 - ROW(IB18),0)</f>
        <v>0</v>
      </c>
      <c r="IC18" s="367"/>
      <c r="ID18" s="367">
        <f t="shared" ref="ID18:ID26" ca="1" si="146">OFFSET(ID18,0,-1) * OFFSET(ID18,10 - ROW(ID18),0)</f>
        <v>0</v>
      </c>
      <c r="IE18" s="367"/>
      <c r="IF18" s="367">
        <f t="shared" ref="IF18:IF26" ca="1" si="147">OFFSET(IF18,0,-1) * OFFSET(IF18,10 - ROW(IF18),0)</f>
        <v>0</v>
      </c>
      <c r="IG18" s="367"/>
      <c r="IH18" s="367">
        <f t="shared" ref="IH18:IH26" ca="1" si="148">OFFSET(IH18,0,-1) * OFFSET(IH18,10 - ROW(IH18),0)</f>
        <v>0</v>
      </c>
      <c r="II18" s="367">
        <f t="shared" ca="1" si="30"/>
        <v>0</v>
      </c>
      <c r="IJ18" s="367">
        <f t="shared" ref="IJ18:IJ43" ca="1" si="149">SUM(GN18,GQ18,GZ18,HM18,HZ18,II18)</f>
        <v>55715229</v>
      </c>
      <c r="IK18" s="367"/>
      <c r="IL18" s="367">
        <f t="shared" ref="IL18:IL26" ca="1" si="150">OFFSET(IL18,0,-1) * OFFSET(IL18,10 - ROW(IL18),0)</f>
        <v>0</v>
      </c>
      <c r="IM18" s="367"/>
      <c r="IN18" s="367">
        <f t="shared" ref="IN18:IN26" ca="1" si="151">OFFSET(IN18,0,-1) * OFFSET(IN18,10 - ROW(IN18),0)</f>
        <v>0</v>
      </c>
      <c r="IO18" s="367">
        <f t="shared" ca="1" si="51"/>
        <v>0</v>
      </c>
      <c r="IP18" s="367">
        <v>0</v>
      </c>
      <c r="IQ18" s="367">
        <f t="shared" ref="IQ18:IQ26" ca="1" si="152">OFFSET(IQ18,0,-1) * OFFSET(IQ18,10 - ROW(IQ18),0)</f>
        <v>0</v>
      </c>
      <c r="IR18" s="367">
        <v>0</v>
      </c>
      <c r="IS18" s="367">
        <f t="shared" ref="IS18:IS26" ca="1" si="153">OFFSET(IS18,0,-1) * OFFSET(IS18,10 - ROW(IS18),0)</f>
        <v>0</v>
      </c>
      <c r="IT18" s="367"/>
      <c r="IU18" s="367">
        <f t="shared" ref="IU18:IU26" ca="1" si="154">OFFSET(IU18,0,-1) * OFFSET(IU18,10 - ROW(IU18),0)</f>
        <v>0</v>
      </c>
      <c r="IV18" s="367">
        <v>0</v>
      </c>
      <c r="IW18" s="367">
        <f t="shared" ref="IW18:IW26" ca="1" si="155">OFFSET(IW18,0,-1) * OFFSET(IW18,10 - ROW(IW18),0)</f>
        <v>0</v>
      </c>
      <c r="IX18" s="367">
        <f t="shared" ca="1" si="31"/>
        <v>0</v>
      </c>
      <c r="IY18" s="367">
        <v>0</v>
      </c>
      <c r="IZ18" s="367">
        <f t="shared" ref="IZ18:IZ26" ca="1" si="156">OFFSET(IZ18,0,-1) * OFFSET(IZ18,10 - ROW(IZ18),0)</f>
        <v>0</v>
      </c>
      <c r="JA18" s="367">
        <f t="shared" ca="1" si="32"/>
        <v>0</v>
      </c>
      <c r="JB18" s="367"/>
      <c r="JC18" s="367">
        <f t="shared" ref="JC18:JC26" ca="1" si="157">OFFSET(JC18,0,-1) * OFFSET(JC18,10 - ROW(JC18),0)</f>
        <v>0</v>
      </c>
      <c r="JD18" s="367">
        <v>0</v>
      </c>
      <c r="JE18" s="367">
        <f t="shared" ref="JE18:JE26" ca="1" si="158">OFFSET(JE18,0,-1) * OFFSET(JE18,10 - ROW(JE18),0)</f>
        <v>0</v>
      </c>
      <c r="JF18" s="367"/>
      <c r="JG18" s="367">
        <f t="shared" ref="JG18:JG26" ca="1" si="159">OFFSET(JG18,0,-1) * OFFSET(JG18,10 - ROW(JG18),0)</f>
        <v>0</v>
      </c>
      <c r="JH18" s="367">
        <v>0</v>
      </c>
      <c r="JI18" s="367">
        <f t="shared" ref="JI18:JI26" ca="1" si="160">OFFSET(JI18,0,-1) * OFFSET(JI18,10 - ROW(JI18),0)</f>
        <v>0</v>
      </c>
      <c r="JJ18" s="367">
        <f t="shared" ca="1" si="33"/>
        <v>0</v>
      </c>
      <c r="JK18" s="367">
        <v>0</v>
      </c>
      <c r="JL18" s="367">
        <f t="shared" ref="JL18:JL26" ca="1" si="161">OFFSET(JL18,0,-1) * OFFSET(JL18,10 - ROW(JL18),0)</f>
        <v>0</v>
      </c>
      <c r="JM18" s="367">
        <v>0</v>
      </c>
      <c r="JN18" s="367">
        <f t="shared" ref="JN18:JN26" ca="1" si="162">OFFSET(JN18,0,-1) * OFFSET(JN18,10 - ROW(JN18),0)</f>
        <v>0</v>
      </c>
      <c r="JO18" s="367">
        <v>0</v>
      </c>
      <c r="JP18" s="367">
        <f t="shared" ref="JP18:JP26" ca="1" si="163">OFFSET(JP18,0,-1) * OFFSET(JP18,10 - ROW(JP18),0)</f>
        <v>0</v>
      </c>
      <c r="JQ18" s="367">
        <v>0</v>
      </c>
      <c r="JR18" s="367">
        <f t="shared" ref="JR18:JR26" ca="1" si="164">OFFSET(JR18,0,-1) * OFFSET(JR18,10 - ROW(JR18),0)</f>
        <v>0</v>
      </c>
      <c r="JS18" s="367">
        <v>0</v>
      </c>
      <c r="JT18" s="367">
        <f t="shared" ref="JT18:JT26" ca="1" si="165">OFFSET(JT18,0,-1) * OFFSET(JT18,10 - ROW(JT18),0)</f>
        <v>0</v>
      </c>
      <c r="JU18" s="367">
        <f ca="1">SUM(JL18,JN18,JP18,JR18,JT18)</f>
        <v>0</v>
      </c>
      <c r="JV18" s="367">
        <v>259</v>
      </c>
      <c r="JW18" s="367">
        <f t="shared" ref="JW18:JW26" ca="1" si="166">OFFSET(JW18,0,-1) * OFFSET(JW18,10 - ROW(JW18),0)</f>
        <v>54917065</v>
      </c>
      <c r="JX18" s="367">
        <v>23</v>
      </c>
      <c r="JY18" s="367">
        <f t="shared" ref="JY18:JY26" ca="1" si="167">OFFSET(JY18,0,-1) * OFFSET(JY18,10 - ROW(JY18),0)</f>
        <v>5935035</v>
      </c>
      <c r="JZ18" s="367">
        <v>259</v>
      </c>
      <c r="KA18" s="367">
        <f t="shared" ref="KA18:KA26" ca="1" si="168">OFFSET(KA18,0,-1) * OFFSET(KA18,10 - ROW(KA18),0)</f>
        <v>5491577</v>
      </c>
      <c r="KB18" s="367">
        <v>22</v>
      </c>
      <c r="KC18" s="367">
        <f t="shared" ref="KC18:KC26" ca="1" si="169">OFFSET(KC18,0,-1) * OFFSET(KC18,10 - ROW(KC18),0)</f>
        <v>567688</v>
      </c>
      <c r="KD18" s="367"/>
      <c r="KE18" s="367">
        <f t="shared" ref="KE18:KE26" ca="1" si="170">OFFSET(KE18,0,-1) * OFFSET(KE18,10 - ROW(KE18),0)</f>
        <v>0</v>
      </c>
      <c r="KF18" s="367">
        <f t="shared" ca="1" si="34"/>
        <v>66911365</v>
      </c>
      <c r="KG18" s="367">
        <v>0</v>
      </c>
      <c r="KH18" s="367">
        <f t="shared" ref="KH18:KH26" ca="1" si="171">OFFSET(KH18,0,-1) * OFFSET(KH18,10 - ROW(KH18),0)</f>
        <v>0</v>
      </c>
      <c r="KI18" s="367">
        <v>0</v>
      </c>
      <c r="KJ18" s="367">
        <f t="shared" ref="KJ18:KJ26" ca="1" si="172">OFFSET(KJ18,0,-1) * OFFSET(KJ18,10 - ROW(KJ18),0)</f>
        <v>0</v>
      </c>
      <c r="KK18" s="367"/>
      <c r="KL18" s="367">
        <f t="shared" ref="KL18:KL26" ca="1" si="173">OFFSET(KL18,0,-1) * OFFSET(KL18,10 - ROW(KL18),0)</f>
        <v>0</v>
      </c>
      <c r="KM18" s="367">
        <v>0</v>
      </c>
      <c r="KN18" s="367">
        <f t="shared" ref="KN18:KN26" ca="1" si="174">OFFSET(KN18,0,-1) * OFFSET(KN18,10 - ROW(KN18),0)</f>
        <v>0</v>
      </c>
      <c r="KO18" s="367">
        <f t="shared" ca="1" si="35"/>
        <v>0</v>
      </c>
      <c r="KP18" s="367">
        <v>0</v>
      </c>
      <c r="KQ18" s="367">
        <f t="shared" ref="KQ18:KQ26" ca="1" si="175">OFFSET(KQ18,0,-1) * OFFSET(KQ18,10 - ROW(KQ18),0)</f>
        <v>0</v>
      </c>
      <c r="KR18" s="367">
        <v>0</v>
      </c>
      <c r="KS18" s="367">
        <f t="shared" ref="KS18:KS26" ca="1" si="176">OFFSET(KS18,0,-1) * OFFSET(KS18,10 - ROW(KS18),0)</f>
        <v>0</v>
      </c>
      <c r="KT18" s="367">
        <f t="shared" ca="1" si="52"/>
        <v>0</v>
      </c>
      <c r="KU18" s="367">
        <v>0</v>
      </c>
      <c r="KV18" s="367"/>
      <c r="KW18" s="367">
        <v>0</v>
      </c>
      <c r="KX18" s="367"/>
      <c r="KY18" s="367">
        <f>SUM(KV18,KX18)</f>
        <v>0</v>
      </c>
      <c r="KZ18" s="367">
        <f ca="1">SUM(IO18,IX18,JA18,JJ18,JU18,KF18,KO18,KT18,KY18)</f>
        <v>66911365</v>
      </c>
      <c r="LA18" s="367">
        <v>0</v>
      </c>
      <c r="LB18" s="367">
        <f t="shared" ref="LB18:LB26" ca="1" si="177">OFFSET(LB18,0,-1) * OFFSET(LB18,10 - ROW(LB18),0)</f>
        <v>0</v>
      </c>
      <c r="LC18" s="367"/>
      <c r="LD18" s="367">
        <f t="shared" ref="LD18:LD26" ca="1" si="178">OFFSET(LD18,0,-1) * OFFSET(LD18,10 - ROW(LD18),0)</f>
        <v>0</v>
      </c>
      <c r="LE18" s="367">
        <v>0</v>
      </c>
      <c r="LF18" s="367">
        <f t="shared" ref="LF18:LF26" ca="1" si="179">OFFSET(LF18,0,-1) * OFFSET(LF18,10 - ROW(LF18),0)</f>
        <v>0</v>
      </c>
      <c r="LG18" s="367"/>
      <c r="LH18" s="367">
        <f t="shared" ref="LH18:LH26" ca="1" si="180">OFFSET(LH18,0,-1) * OFFSET(LH18,10 - ROW(LH18),0)</f>
        <v>0</v>
      </c>
      <c r="LI18" s="367">
        <f t="shared" ca="1" si="36"/>
        <v>0</v>
      </c>
      <c r="LJ18" s="367">
        <v>0</v>
      </c>
      <c r="LK18" s="367">
        <f t="shared" ref="LK18:LK26" ca="1" si="181">OFFSET(LK18,0,-1) * OFFSET(LK18,10 - ROW(LK18),0)</f>
        <v>0</v>
      </c>
      <c r="LL18" s="367">
        <v>0</v>
      </c>
      <c r="LM18" s="367">
        <f t="shared" ref="LM18:LM26" ca="1" si="182">OFFSET(LM18,0,-1) * OFFSET(LM18,10 - ROW(LM18),0)</f>
        <v>0</v>
      </c>
      <c r="LN18" s="367"/>
      <c r="LO18" s="367">
        <f t="shared" ref="LO18:LO26" ca="1" si="183">OFFSET(LO18,0,-1) * OFFSET(LO18,10 - ROW(LO18),0)</f>
        <v>0</v>
      </c>
      <c r="LP18" s="367">
        <f t="shared" ca="1" si="37"/>
        <v>0</v>
      </c>
      <c r="LQ18" s="367">
        <v>0</v>
      </c>
      <c r="LR18" s="367">
        <f t="shared" ref="LR18:LR26" ca="1" si="184">OFFSET(LR18,0,-1) * OFFSET(LR18,10 - ROW(LR18),0)</f>
        <v>0</v>
      </c>
      <c r="LS18" s="367">
        <v>0</v>
      </c>
      <c r="LT18" s="367">
        <f t="shared" ref="LT18:LT26" ca="1" si="185">OFFSET(LT18,0,-1) * OFFSET(LT18,10 - ROW(LT18),0)</f>
        <v>0</v>
      </c>
      <c r="LU18" s="367">
        <v>0</v>
      </c>
      <c r="LV18" s="367">
        <f t="shared" ref="LV18:LV26" ca="1" si="186">OFFSET(LV18,0,-1) * OFFSET(LV18,10 - ROW(LV18),0)</f>
        <v>0</v>
      </c>
      <c r="LW18" s="367">
        <v>0</v>
      </c>
      <c r="LX18" s="367">
        <f t="shared" ref="LX18:LX26" ca="1" si="187">OFFSET(LX18,0,-1) * OFFSET(LX18,10 - ROW(LX18),0)</f>
        <v>0</v>
      </c>
      <c r="LY18" s="367">
        <f t="shared" ca="1" si="54"/>
        <v>0</v>
      </c>
      <c r="LZ18" s="367">
        <v>0</v>
      </c>
      <c r="MA18" s="367">
        <f t="shared" ref="MA18:MA26" ca="1" si="188">OFFSET(MA18,0,-1) * OFFSET(MA18,10 - ROW(MA18),0)</f>
        <v>0</v>
      </c>
      <c r="MB18" s="367">
        <v>0</v>
      </c>
      <c r="MC18" s="367">
        <f t="shared" ref="MC18:MC26" ca="1" si="189">OFFSET(MC18,0,-1) * OFFSET(MC18,10 - ROW(MC18),0)</f>
        <v>0</v>
      </c>
      <c r="MD18" s="367">
        <v>0</v>
      </c>
      <c r="ME18" s="367">
        <f t="shared" ref="ME18:ME26" ca="1" si="190">OFFSET(ME18,0,-1) * OFFSET(ME18,10 - ROW(ME18),0)</f>
        <v>0</v>
      </c>
      <c r="MF18" s="367">
        <v>0</v>
      </c>
      <c r="MG18" s="367">
        <f t="shared" ref="MG18:MG26" ca="1" si="191">OFFSET(MG18,0,-1) * OFFSET(MG18,10 - ROW(MG18),0)</f>
        <v>0</v>
      </c>
      <c r="MH18" s="367">
        <v>0</v>
      </c>
      <c r="MI18" s="367">
        <f t="shared" ref="MI18:MI26" ca="1" si="192">OFFSET(MI18,0,-1) * OFFSET(MI18,10 - ROW(MI18),0)</f>
        <v>0</v>
      </c>
      <c r="MJ18" s="367">
        <v>0</v>
      </c>
      <c r="MK18" s="367">
        <f t="shared" ref="MK18:MK26" ca="1" si="193">OFFSET(MK18,0,-1) * OFFSET(MK18,10 - ROW(MK18),0)</f>
        <v>0</v>
      </c>
      <c r="ML18" s="367">
        <f ca="1">SUM(MA18,MC18,ME18,MG18,MI18,MK18)</f>
        <v>0</v>
      </c>
      <c r="MM18" s="367">
        <v>0</v>
      </c>
      <c r="MN18" s="367">
        <f t="shared" ref="MN18:MN26" ca="1" si="194">OFFSET(MN18,0,-1) * OFFSET(MN18,10 - ROW(MN18),0)</f>
        <v>0</v>
      </c>
      <c r="MO18" s="367">
        <v>0</v>
      </c>
      <c r="MP18" s="367">
        <f t="shared" ref="MP18:MP26" ca="1" si="195">OFFSET(MP18,0,-1) * OFFSET(MP18,10 - ROW(MP18),0)</f>
        <v>0</v>
      </c>
      <c r="MQ18" s="367">
        <v>0</v>
      </c>
      <c r="MR18" s="367">
        <f t="shared" ref="MR18:MR26" ca="1" si="196">OFFSET(MR18,0,-1) * OFFSET(MR18,10 - ROW(MR18),0)</f>
        <v>0</v>
      </c>
      <c r="MS18" s="367">
        <v>0</v>
      </c>
      <c r="MT18" s="367">
        <f t="shared" ref="MT18:MT26" ca="1" si="197">OFFSET(MT18,0,-1) * OFFSET(MT18,10 - ROW(MT18),0)</f>
        <v>0</v>
      </c>
      <c r="MU18" s="367">
        <v>0</v>
      </c>
      <c r="MV18" s="367">
        <f t="shared" ref="MV18:MV26" ca="1" si="198">OFFSET(MV18,0,-1) * OFFSET(MV18,10 - ROW(MV18),0)</f>
        <v>0</v>
      </c>
      <c r="MW18" s="367">
        <f t="shared" ca="1" si="39"/>
        <v>0</v>
      </c>
      <c r="MX18" s="367">
        <v>0</v>
      </c>
      <c r="MY18" s="367">
        <f t="shared" ref="MY18:MY26" ca="1" si="199">OFFSET(MY18,0,-1) * OFFSET(MY18,10 - ROW(MY18),0)</f>
        <v>0</v>
      </c>
      <c r="MZ18" s="367"/>
      <c r="NA18" s="367">
        <f t="shared" ref="NA18:NA26" ca="1" si="200">OFFSET(NA18,0,-1) * OFFSET(NA18,10 - ROW(NA18),0)</f>
        <v>0</v>
      </c>
      <c r="NB18" s="367"/>
      <c r="NC18" s="367">
        <f t="shared" ref="NC18:NC26" ca="1" si="201">OFFSET(NC18,0,-1) * OFFSET(NC18,10 - ROW(NC18),0)</f>
        <v>0</v>
      </c>
      <c r="ND18" s="367"/>
      <c r="NE18" s="367">
        <f t="shared" ref="NE18:NE26" ca="1" si="202">OFFSET(NE18,0,-1) * OFFSET(NE18,10 - ROW(NE18),0)</f>
        <v>0</v>
      </c>
      <c r="NF18" s="367">
        <f t="shared" ca="1" si="40"/>
        <v>0</v>
      </c>
      <c r="NG18" s="367">
        <v>0</v>
      </c>
      <c r="NH18" s="367">
        <f t="shared" ref="NH18:NH26" ca="1" si="203">OFFSET(NH18,0,-1) * OFFSET(NH18,10 - ROW(NH18),0)</f>
        <v>0</v>
      </c>
      <c r="NI18" s="367">
        <v>0</v>
      </c>
      <c r="NJ18" s="367">
        <f t="shared" ref="NJ18:NJ26" ca="1" si="204">OFFSET(NJ18,0,-1) * OFFSET(NJ18,10 - ROW(NJ18),0)</f>
        <v>0</v>
      </c>
      <c r="NK18" s="367">
        <f t="shared" ca="1" si="41"/>
        <v>0</v>
      </c>
      <c r="NL18" s="367">
        <f ca="1">SUM(LI18,LP18,LY18,ML18,MW18,NF18,NK18)</f>
        <v>0</v>
      </c>
      <c r="NM18" s="367">
        <v>0</v>
      </c>
      <c r="NN18" s="367">
        <f t="shared" ref="NN18:NN26" ca="1" si="205">OFFSET(NN18,0,-1) * OFFSET(NN18,10 - ROW(NN18),0)</f>
        <v>0</v>
      </c>
      <c r="NO18" s="367">
        <v>0</v>
      </c>
      <c r="NP18" s="367">
        <f t="shared" ref="NP18:NP26" ca="1" si="206">OFFSET(NP18,0,-1) * OFFSET(NP18,10 - ROW(NP18),0)</f>
        <v>0</v>
      </c>
      <c r="NQ18" s="367">
        <v>0</v>
      </c>
      <c r="NR18" s="367">
        <f t="shared" ref="NR18:NR26" ca="1" si="207">OFFSET(NR18,0,-1) * OFFSET(NR18,10 - ROW(NR18),0)</f>
        <v>0</v>
      </c>
      <c r="NS18" s="367">
        <v>0</v>
      </c>
      <c r="NT18" s="367">
        <f t="shared" ref="NT18:NT26" ca="1" si="208">OFFSET(NT18,0,-1) * OFFSET(NT18,10 - ROW(NT18),0)</f>
        <v>0</v>
      </c>
      <c r="NU18" s="367">
        <f t="shared" ca="1" si="42"/>
        <v>0</v>
      </c>
      <c r="NV18" s="367">
        <v>0</v>
      </c>
      <c r="NW18" s="367">
        <f t="shared" ref="NW18:NW26" ca="1" si="209">OFFSET(NW18,0,-1) * OFFSET(NW18,10 - ROW(NW18),0)</f>
        <v>0</v>
      </c>
      <c r="NX18" s="367">
        <v>0</v>
      </c>
      <c r="NY18" s="367">
        <f t="shared" ref="NY18:NY26" ca="1" si="210">OFFSET(NY18,0,-1) * OFFSET(NY18,10 - ROW(NY18),0)</f>
        <v>0</v>
      </c>
      <c r="NZ18" s="367">
        <v>0</v>
      </c>
      <c r="OA18" s="367">
        <v>0</v>
      </c>
      <c r="OB18" s="367">
        <v>0</v>
      </c>
      <c r="OC18" s="367">
        <f t="shared" ref="OC18:OC26" ca="1" si="211">OFFSET(OC18,0,-1) * OFFSET(OC18,10 - ROW(OC18),0)</f>
        <v>0</v>
      </c>
      <c r="OD18" s="367">
        <v>0</v>
      </c>
      <c r="OE18" s="367">
        <f t="shared" ref="OE18:OE26" ca="1" si="212">OFFSET(OE18,0,-1) * OFFSET(OE18,10 - ROW(OE18),0)</f>
        <v>0</v>
      </c>
      <c r="OF18" s="367">
        <f ca="1">SUM(NW18,NY18,OA18,OC18,OE18)</f>
        <v>0</v>
      </c>
      <c r="OG18" s="367">
        <v>0</v>
      </c>
      <c r="OH18" s="367">
        <f t="shared" ref="OH18:OH26" ca="1" si="213">OFFSET(OH18,0,-1) * OFFSET(OH18,10 - ROW(OH18),0)</f>
        <v>0</v>
      </c>
      <c r="OI18" s="367">
        <v>0</v>
      </c>
      <c r="OJ18" s="367">
        <f t="shared" ref="OJ18:OJ26" ca="1" si="214">OFFSET(OJ18,0,-1) * OFFSET(OJ18,10 - ROW(OJ18),0)</f>
        <v>0</v>
      </c>
      <c r="OK18" s="367">
        <v>0</v>
      </c>
      <c r="OL18" s="367">
        <f t="shared" ref="OL18:OL26" ca="1" si="215">OFFSET(OL18,0,-1) * OFFSET(OL18,10 - ROW(OL18),0)</f>
        <v>0</v>
      </c>
      <c r="OM18" s="367">
        <v>0</v>
      </c>
      <c r="ON18" s="367">
        <f t="shared" ref="ON18:ON26" ca="1" si="216">OFFSET(ON18,0,-1) * OFFSET(ON18,10 - ROW(ON18),0)</f>
        <v>0</v>
      </c>
      <c r="OO18" s="367">
        <f t="shared" ca="1" si="56"/>
        <v>0</v>
      </c>
      <c r="OP18" s="367">
        <v>0</v>
      </c>
      <c r="OQ18" s="367">
        <f t="shared" ref="OQ18:OQ26" ca="1" si="217">OFFSET(OQ18,0,-1) * OFFSET(OQ18,10 - ROW(OQ18),0)</f>
        <v>0</v>
      </c>
      <c r="OR18" s="367">
        <v>234</v>
      </c>
      <c r="OS18" s="367">
        <f t="shared" ref="OS18:OS26" ca="1" si="218">OFFSET(OS18,0,-1) * OFFSET(OS18,10 - ROW(OS18),0)</f>
        <v>26130078</v>
      </c>
      <c r="OT18" s="367">
        <v>0</v>
      </c>
      <c r="OU18" s="367">
        <v>0</v>
      </c>
      <c r="OV18" s="367">
        <v>0</v>
      </c>
      <c r="OW18" s="367">
        <f t="shared" ref="OW18:OW26" ca="1" si="219">OFFSET(OW18,0,-1) * OFFSET(OW18,10 - ROW(OW18),0)</f>
        <v>0</v>
      </c>
      <c r="OX18" s="367">
        <f t="shared" ref="OX18:OX43" ca="1" si="220">SUM(OQ18,OS18,OU18,OW18)</f>
        <v>26130078</v>
      </c>
      <c r="OY18" s="367">
        <v>25</v>
      </c>
      <c r="OZ18" s="367">
        <f t="shared" ref="OZ18:OZ26" ca="1" si="221">OFFSET(OZ18,0,-1) * OFFSET(OZ18,10 - ROW(OZ18),0)</f>
        <v>1894100</v>
      </c>
      <c r="PA18" s="367">
        <v>123</v>
      </c>
      <c r="PB18" s="367">
        <f t="shared" ref="PB18:PB25" ca="1" si="222">OFFSET(PB18,0,-1) * OFFSET(PB18,10 - ROW(PB18),0)</f>
        <v>14407482</v>
      </c>
      <c r="PC18" s="367">
        <v>25</v>
      </c>
      <c r="PD18" s="367">
        <f t="shared" ref="PD18:PD26" ca="1" si="223">OFFSET(PD18,0,-1) * OFFSET(PD18,10 - ROW(PD18),0)</f>
        <v>189400</v>
      </c>
      <c r="PE18" s="367">
        <v>0</v>
      </c>
      <c r="PF18" s="367">
        <f t="shared" ref="PF18:PF25" ca="1" si="224">OFFSET(PF18,0,-1) * OFFSET(PF18,10 - ROW(PF18),0)</f>
        <v>0</v>
      </c>
      <c r="PG18" s="367">
        <v>0</v>
      </c>
      <c r="PH18" s="367">
        <v>0</v>
      </c>
      <c r="PI18" s="367">
        <v>0</v>
      </c>
      <c r="PJ18" s="367">
        <f t="shared" ref="PJ18:PJ26" ca="1" si="225">OFFSET(PJ18,0,-1) * OFFSET(PJ18,10 - ROW(PJ18),0)</f>
        <v>0</v>
      </c>
      <c r="PK18" s="367">
        <f t="shared" ca="1" si="43"/>
        <v>16490982</v>
      </c>
      <c r="PL18" s="367">
        <v>26</v>
      </c>
      <c r="PM18" s="367">
        <f t="shared" ref="PM18:PM26" ca="1" si="226">OFFSET(PM18,0,-1) * OFFSET(PM18,10 - ROW(PM18),0)</f>
        <v>2260492</v>
      </c>
      <c r="PN18" s="367">
        <v>56</v>
      </c>
      <c r="PO18" s="367">
        <f t="shared" ref="PO18:PO26" ca="1" si="227">OFFSET(PO18,0,-1) * OFFSET(PO18,10 - ROW(PO18),0)</f>
        <v>7515312</v>
      </c>
      <c r="PP18" s="367">
        <v>26</v>
      </c>
      <c r="PQ18" s="367">
        <f t="shared" ref="PQ18:PQ26" ca="1" si="228">OFFSET(PQ18,0,-1) * OFFSET(PQ18,10 - ROW(PQ18),0)</f>
        <v>226044</v>
      </c>
      <c r="PR18" s="367"/>
      <c r="PS18" s="367">
        <f t="shared" ref="PS18:PS26" ca="1" si="229">OFFSET(PS18,0,-1) * OFFSET(PS18,10 - ROW(PS18),0)</f>
        <v>0</v>
      </c>
      <c r="PT18" s="367">
        <v>0</v>
      </c>
      <c r="PU18" s="367">
        <f t="shared" ref="PU18:PU26" ca="1" si="230">OFFSET(PU18,0,-1) * OFFSET(PU18,10 - ROW(PU18),0)</f>
        <v>0</v>
      </c>
      <c r="PV18" s="367">
        <v>0</v>
      </c>
      <c r="PW18" s="367">
        <f t="shared" ref="PW18:PW26" ca="1" si="231">OFFSET(PW18,0,-1) * OFFSET(PW18,10 - ROW(PW18),0)</f>
        <v>0</v>
      </c>
      <c r="PX18" s="367">
        <f ca="1">SUM(PM18,PO18,PQ18,PS18,PU18,PW18)</f>
        <v>10001848</v>
      </c>
      <c r="PY18" s="367">
        <v>0</v>
      </c>
      <c r="PZ18" s="367">
        <f t="shared" ref="PZ18:PZ26" ca="1" si="232">OFFSET(PZ18,0,-1) * OFFSET(PZ18,10 - ROW(PZ18),0)</f>
        <v>0</v>
      </c>
      <c r="QA18" s="367"/>
      <c r="QB18" s="367">
        <f t="shared" ref="QB18:QB26" ca="1" si="233">OFFSET(QB18,0,-1) * OFFSET(QB18,10 - ROW(QB18),0)</f>
        <v>0</v>
      </c>
      <c r="QC18" s="367"/>
      <c r="QD18" s="367">
        <f t="shared" ref="QD18:QD26" ca="1" si="234">OFFSET(QD18,0,-1) * OFFSET(QD18,10 - ROW(QD18),0)</f>
        <v>0</v>
      </c>
      <c r="QE18" s="367"/>
      <c r="QF18" s="367">
        <f t="shared" ref="QF18:QF26" ca="1" si="235">OFFSET(QF18,0,-1) * OFFSET(QF18,10 - ROW(QF18),0)</f>
        <v>0</v>
      </c>
      <c r="QG18" s="367">
        <f t="shared" ca="1" si="44"/>
        <v>0</v>
      </c>
      <c r="QH18" s="367">
        <f ca="1">SUM(NU18,OF18,OO18,OX18,PK18,PX18,QG18)</f>
        <v>52622908</v>
      </c>
      <c r="QI18" s="367"/>
      <c r="QJ18" s="367">
        <v>343409737</v>
      </c>
      <c r="QK18" s="367">
        <f>SUM(E18,G18,I18,T18,V18,X18,Z18,AQ18,AS18,AU18,AW18,BL18,BN18,BP18,BR18,CG18,CI18,CK18,CM18,DL18,DN18,DP18,DR18,EO18,EQ18,EW18,EY18,FE18,FG18,FN18,FT18,FV18,GD18,GF18,GO18,GR18,GT18,HA18,HC18,HN18,HP18,IA18,IC18,IK18,IM18,IP18,IR18,IY18,JB18,JD18,JK18,JM18,JV18,JX18,KG18,KI18,KP18,KU18,LA18,LC18,LJ18,LQ18,LS18,LZ18,MB18,MM18,MO18,MX18,MZ18,NG18,NM18,NO18,NV18,NX18,OG18,OI18,OP18,OR18,OY18,PA18,PL18,PN18,PY18,QA18)</f>
        <v>2756</v>
      </c>
      <c r="QL18" s="367">
        <f t="shared" ref="QL18:QL26" ca="1" si="236">OFFSET(QL18,0,-1) * OFFSET(QL18,10 - ROW(QL18),0)</f>
        <v>2199288</v>
      </c>
      <c r="QM18" s="367">
        <f t="shared" ref="QM18:QM43" si="237">SUM(O18,AJ18,BG18,CB18,DE18,EJ18)</f>
        <v>8</v>
      </c>
      <c r="QN18" s="367">
        <f t="shared" ref="QN18:QN26" ca="1" si="238">OFFSET(QN18,0,-1) * OFFSET(QN18,10 - ROW(QN18),0)</f>
        <v>114960</v>
      </c>
      <c r="QO18" s="367">
        <f t="shared" ca="1" si="46"/>
        <v>2314248</v>
      </c>
      <c r="QP18" s="367">
        <f>SUM(E18,G18,I18,T18,V18,X18,Z18,AQ18,AS18,AU18,AW18,BL18,BN18,BP18,BR18,CG18,CI18,CK18,CM18,DL18,DN18,DP18,DR18,EO18,EQ18,EW18,EY18,FE18,FG18,FN18,FT18,FV18,GD18,GF18,GO18,GR18,GT18,HA18,HC18,HN18,HP18,IA18,IC18,IK18,IM18,IP18,IR18,IY18,JB18,JD18,JK18,JM18,JV18,JX18,KG18,KI18,KP18,LA18,LC18,LJ18,LQ18,LS18,LZ18,MB18,MM18,MO18,MX18,MZ18,NG18,NM18,NO18,NV18,NX18,OG18,OI18,OP18,OR18,OY18,PA18,PL18,PN18,PY18,QA18)</f>
        <v>2756</v>
      </c>
      <c r="QQ18" s="367">
        <f t="shared" ref="QQ18:QQ26" ca="1" si="239">OFFSET(QQ18,0,-1) * OFFSET(QQ18,10 - ROW(QQ18),0)</f>
        <v>203944</v>
      </c>
      <c r="QR18" s="367">
        <f t="shared" ref="QR18:QR43" si="240">SUM(O18,AJ18,BG18,CB18,DE18,EJ18)</f>
        <v>8</v>
      </c>
      <c r="QS18" s="367">
        <f t="shared" ref="QS18:QS26" ca="1" si="241">OFFSET(QS18,0,-1) * OFFSET(QS18,10 - ROW(QS18),0)</f>
        <v>10592</v>
      </c>
      <c r="QT18" s="367">
        <f t="shared" ca="1" si="47"/>
        <v>214536</v>
      </c>
      <c r="QU18" s="367">
        <f ca="1">SUM(QJ18,QO18,QT18)</f>
        <v>345938521</v>
      </c>
      <c r="QV18" s="367"/>
      <c r="QW18" s="367">
        <f ca="1">SUM(QU18:QV18)</f>
        <v>345938521</v>
      </c>
    </row>
    <row r="19" spans="1:465" s="366" customFormat="1">
      <c r="A19" s="366" t="s">
        <v>197</v>
      </c>
      <c r="B19" s="367" t="s">
        <v>198</v>
      </c>
      <c r="C19" s="367" t="s">
        <v>195</v>
      </c>
      <c r="D19" s="367" t="s">
        <v>196</v>
      </c>
      <c r="E19" s="367">
        <v>0</v>
      </c>
      <c r="F19" s="367">
        <f t="shared" ca="1" si="58"/>
        <v>0</v>
      </c>
      <c r="G19" s="367"/>
      <c r="H19" s="367">
        <f t="shared" ca="1" si="59"/>
        <v>0</v>
      </c>
      <c r="I19" s="367"/>
      <c r="J19" s="367">
        <f t="shared" ca="1" si="60"/>
        <v>0</v>
      </c>
      <c r="K19" s="367"/>
      <c r="L19" s="367">
        <f t="shared" ca="1" si="61"/>
        <v>0</v>
      </c>
      <c r="M19" s="367"/>
      <c r="N19" s="367">
        <f t="shared" ca="1" si="62"/>
        <v>0</v>
      </c>
      <c r="O19" s="367">
        <v>2</v>
      </c>
      <c r="P19" s="367">
        <f t="shared" ca="1" si="63"/>
        <v>1524468</v>
      </c>
      <c r="Q19" s="367">
        <v>0</v>
      </c>
      <c r="R19" s="367">
        <f t="shared" ca="1" si="64"/>
        <v>0</v>
      </c>
      <c r="S19" s="367">
        <f t="shared" ca="1" si="21"/>
        <v>1524468</v>
      </c>
      <c r="T19" s="367">
        <v>0</v>
      </c>
      <c r="U19" s="367">
        <f t="shared" ca="1" si="65"/>
        <v>0</v>
      </c>
      <c r="V19" s="367">
        <v>0</v>
      </c>
      <c r="W19" s="367">
        <f t="shared" ca="1" si="66"/>
        <v>0</v>
      </c>
      <c r="X19" s="367">
        <v>0</v>
      </c>
      <c r="Y19" s="367">
        <f t="shared" ca="1" si="67"/>
        <v>0</v>
      </c>
      <c r="Z19" s="367">
        <v>0</v>
      </c>
      <c r="AA19" s="367">
        <f t="shared" ca="1" si="68"/>
        <v>0</v>
      </c>
      <c r="AB19" s="367">
        <v>0</v>
      </c>
      <c r="AC19" s="367">
        <f t="shared" ca="1" si="69"/>
        <v>0</v>
      </c>
      <c r="AD19" s="367">
        <v>0</v>
      </c>
      <c r="AE19" s="367">
        <f t="shared" ca="1" si="70"/>
        <v>0</v>
      </c>
      <c r="AF19" s="367">
        <v>0</v>
      </c>
      <c r="AG19" s="367">
        <f t="shared" ca="1" si="71"/>
        <v>0</v>
      </c>
      <c r="AH19" s="367">
        <v>0</v>
      </c>
      <c r="AI19" s="367">
        <f t="shared" ca="1" si="72"/>
        <v>0</v>
      </c>
      <c r="AJ19" s="367">
        <v>5</v>
      </c>
      <c r="AK19" s="367">
        <f t="shared" ca="1" si="73"/>
        <v>6863170</v>
      </c>
      <c r="AL19" s="367">
        <v>2</v>
      </c>
      <c r="AM19" s="367">
        <f t="shared" ca="1" si="74"/>
        <v>274526</v>
      </c>
      <c r="AN19" s="367"/>
      <c r="AO19" s="367">
        <f t="shared" ca="1" si="75"/>
        <v>0</v>
      </c>
      <c r="AP19" s="367">
        <f ca="1">SUM(U19,W19,Y19,AA19,AC19,AE19,AG19,AI19,AK19,AM19,AO19)</f>
        <v>7137696</v>
      </c>
      <c r="AQ19" s="367"/>
      <c r="AR19" s="367">
        <f t="shared" ca="1" si="76"/>
        <v>0</v>
      </c>
      <c r="AS19" s="367"/>
      <c r="AT19" s="367">
        <f t="shared" ca="1" si="77"/>
        <v>0</v>
      </c>
      <c r="AU19" s="367"/>
      <c r="AV19" s="367">
        <f t="shared" ca="1" si="78"/>
        <v>0</v>
      </c>
      <c r="AW19" s="367"/>
      <c r="AX19" s="367">
        <f t="shared" ca="1" si="79"/>
        <v>0</v>
      </c>
      <c r="AY19" s="367"/>
      <c r="AZ19" s="367">
        <f t="shared" ca="1" si="80"/>
        <v>0</v>
      </c>
      <c r="BA19" s="367"/>
      <c r="BB19" s="367">
        <f t="shared" ca="1" si="81"/>
        <v>0</v>
      </c>
      <c r="BC19" s="367"/>
      <c r="BD19" s="367">
        <f t="shared" ca="1" si="82"/>
        <v>0</v>
      </c>
      <c r="BE19" s="367"/>
      <c r="BF19" s="367">
        <f t="shared" ca="1" si="83"/>
        <v>0</v>
      </c>
      <c r="BG19" s="367">
        <v>1</v>
      </c>
      <c r="BH19" s="367">
        <f t="shared" ca="1" si="84"/>
        <v>1448437</v>
      </c>
      <c r="BI19" s="367">
        <v>0</v>
      </c>
      <c r="BJ19" s="367">
        <f t="shared" ca="1" si="85"/>
        <v>0</v>
      </c>
      <c r="BK19" s="367">
        <f t="shared" ca="1" si="22"/>
        <v>1448437</v>
      </c>
      <c r="BL19" s="367">
        <v>0</v>
      </c>
      <c r="BM19" s="367">
        <f t="shared" ca="1" si="86"/>
        <v>0</v>
      </c>
      <c r="BN19" s="367">
        <v>0</v>
      </c>
      <c r="BO19" s="367">
        <f t="shared" ca="1" si="87"/>
        <v>0</v>
      </c>
      <c r="BP19" s="367">
        <v>0</v>
      </c>
      <c r="BQ19" s="367">
        <f t="shared" ca="1" si="88"/>
        <v>0</v>
      </c>
      <c r="BR19" s="367">
        <v>0</v>
      </c>
      <c r="BS19" s="367">
        <f t="shared" ca="1" si="89"/>
        <v>0</v>
      </c>
      <c r="BT19" s="367">
        <v>0</v>
      </c>
      <c r="BU19" s="367">
        <f t="shared" ca="1" si="90"/>
        <v>0</v>
      </c>
      <c r="BV19" s="367">
        <v>0</v>
      </c>
      <c r="BW19" s="367">
        <f t="shared" ca="1" si="91"/>
        <v>0</v>
      </c>
      <c r="BX19" s="367">
        <v>0</v>
      </c>
      <c r="BY19" s="367">
        <f t="shared" ca="1" si="92"/>
        <v>0</v>
      </c>
      <c r="BZ19" s="367">
        <v>0</v>
      </c>
      <c r="CA19" s="367">
        <f t="shared" ca="1" si="93"/>
        <v>0</v>
      </c>
      <c r="CB19" s="367">
        <v>0</v>
      </c>
      <c r="CC19" s="367">
        <f t="shared" ca="1" si="94"/>
        <v>0</v>
      </c>
      <c r="CD19" s="367">
        <v>0</v>
      </c>
      <c r="CE19" s="367">
        <f t="shared" ca="1" si="95"/>
        <v>0</v>
      </c>
      <c r="CF19" s="367">
        <f t="shared" ca="1" si="96"/>
        <v>0</v>
      </c>
      <c r="CG19" s="367">
        <v>0</v>
      </c>
      <c r="CH19" s="367">
        <f t="shared" ca="1" si="97"/>
        <v>0</v>
      </c>
      <c r="CI19" s="367">
        <v>59</v>
      </c>
      <c r="CJ19" s="367">
        <f t="shared" ca="1" si="98"/>
        <v>6053046</v>
      </c>
      <c r="CK19" s="367">
        <v>0</v>
      </c>
      <c r="CL19" s="367">
        <f t="shared" ca="1" si="99"/>
        <v>0</v>
      </c>
      <c r="CM19" s="367">
        <v>192</v>
      </c>
      <c r="CN19" s="367">
        <f t="shared" ca="1" si="100"/>
        <v>16685376</v>
      </c>
      <c r="CO19" s="367">
        <v>0</v>
      </c>
      <c r="CP19" s="367">
        <f t="shared" ca="1" si="101"/>
        <v>0</v>
      </c>
      <c r="CQ19" s="367">
        <v>57</v>
      </c>
      <c r="CR19" s="367">
        <f t="shared" ca="1" si="102"/>
        <v>584763</v>
      </c>
      <c r="CS19" s="367">
        <v>0</v>
      </c>
      <c r="CT19" s="367">
        <f t="shared" ca="1" si="103"/>
        <v>0</v>
      </c>
      <c r="CU19" s="367">
        <v>189</v>
      </c>
      <c r="CV19" s="367">
        <f t="shared" ca="1" si="104"/>
        <v>1642410</v>
      </c>
      <c r="CW19" s="367"/>
      <c r="CX19" s="367">
        <v>0</v>
      </c>
      <c r="CY19" s="367"/>
      <c r="CZ19" s="367">
        <v>0</v>
      </c>
      <c r="DA19" s="367"/>
      <c r="DB19" s="367">
        <v>0</v>
      </c>
      <c r="DC19" s="367"/>
      <c r="DD19" s="367">
        <v>0</v>
      </c>
      <c r="DE19" s="367">
        <v>4</v>
      </c>
      <c r="DF19" s="367">
        <f t="shared" ca="1" si="105"/>
        <v>6404376</v>
      </c>
      <c r="DG19" s="367">
        <v>1</v>
      </c>
      <c r="DH19" s="367">
        <f t="shared" ca="1" si="106"/>
        <v>160109</v>
      </c>
      <c r="DI19" s="367"/>
      <c r="DJ19" s="367">
        <f t="shared" ca="1" si="107"/>
        <v>0</v>
      </c>
      <c r="DK19" s="367">
        <f t="shared" ca="1" si="23"/>
        <v>31530080</v>
      </c>
      <c r="DL19" s="367">
        <v>0</v>
      </c>
      <c r="DM19" s="367">
        <f t="shared" ca="1" si="108"/>
        <v>0</v>
      </c>
      <c r="DN19" s="367">
        <v>0</v>
      </c>
      <c r="DO19" s="367">
        <f t="shared" ca="1" si="109"/>
        <v>0</v>
      </c>
      <c r="DP19" s="367">
        <v>0</v>
      </c>
      <c r="DQ19" s="367">
        <f t="shared" ref="DQ19:DQ26" ca="1" si="242">OFFSET(DQ19,0,-1) * OFFSET(DQ19,10 - ROW(DQ19),0)</f>
        <v>0</v>
      </c>
      <c r="DR19" s="367">
        <v>0</v>
      </c>
      <c r="DS19" s="367">
        <f t="shared" ca="1" si="110"/>
        <v>0</v>
      </c>
      <c r="DT19" s="367">
        <v>0</v>
      </c>
      <c r="DU19" s="367">
        <f t="shared" ca="1" si="111"/>
        <v>0</v>
      </c>
      <c r="DV19" s="367">
        <v>0</v>
      </c>
      <c r="DW19" s="367">
        <f t="shared" ca="1" si="112"/>
        <v>0</v>
      </c>
      <c r="DX19" s="367">
        <v>0</v>
      </c>
      <c r="DY19" s="367">
        <f t="shared" ca="1" si="113"/>
        <v>0</v>
      </c>
      <c r="DZ19" s="367">
        <v>0</v>
      </c>
      <c r="EA19" s="367">
        <f t="shared" ca="1" si="114"/>
        <v>0</v>
      </c>
      <c r="EB19" s="367"/>
      <c r="EC19" s="367">
        <v>0</v>
      </c>
      <c r="ED19" s="367"/>
      <c r="EE19" s="367">
        <v>0</v>
      </c>
      <c r="EF19" s="367"/>
      <c r="EG19" s="367">
        <v>0</v>
      </c>
      <c r="EH19" s="367"/>
      <c r="EI19" s="367">
        <v>0</v>
      </c>
      <c r="EJ19" s="367">
        <v>0</v>
      </c>
      <c r="EK19" s="367">
        <f t="shared" ca="1" si="115"/>
        <v>0</v>
      </c>
      <c r="EL19" s="367">
        <v>0</v>
      </c>
      <c r="EM19" s="367">
        <f t="shared" ca="1" si="116"/>
        <v>0</v>
      </c>
      <c r="EN19" s="367">
        <f t="shared" ca="1" si="24"/>
        <v>0</v>
      </c>
      <c r="EO19" s="367">
        <v>0</v>
      </c>
      <c r="EP19" s="367">
        <v>0</v>
      </c>
      <c r="EQ19" s="367">
        <v>0</v>
      </c>
      <c r="ER19" s="367">
        <v>0</v>
      </c>
      <c r="ES19" s="367">
        <v>0</v>
      </c>
      <c r="ET19" s="367">
        <v>0</v>
      </c>
      <c r="EU19" s="367">
        <v>0</v>
      </c>
      <c r="EV19" s="367">
        <v>0</v>
      </c>
      <c r="EW19" s="367">
        <v>0</v>
      </c>
      <c r="EX19" s="367">
        <v>0</v>
      </c>
      <c r="EY19" s="367">
        <v>0</v>
      </c>
      <c r="EZ19" s="367">
        <v>0</v>
      </c>
      <c r="FA19" s="367">
        <v>0</v>
      </c>
      <c r="FB19" s="367">
        <v>0</v>
      </c>
      <c r="FC19" s="367">
        <v>0</v>
      </c>
      <c r="FD19" s="367">
        <v>0</v>
      </c>
      <c r="FE19" s="367">
        <v>0</v>
      </c>
      <c r="FF19" s="367">
        <f t="shared" ca="1" si="117"/>
        <v>0</v>
      </c>
      <c r="FG19" s="367">
        <v>0</v>
      </c>
      <c r="FH19" s="367">
        <f t="shared" ca="1" si="118"/>
        <v>0</v>
      </c>
      <c r="FI19" s="367">
        <v>0</v>
      </c>
      <c r="FJ19" s="367">
        <f t="shared" ca="1" si="119"/>
        <v>0</v>
      </c>
      <c r="FK19" s="367">
        <v>0</v>
      </c>
      <c r="FL19" s="367">
        <f t="shared" ca="1" si="120"/>
        <v>0</v>
      </c>
      <c r="FM19" s="367">
        <f t="shared" ca="1" si="121"/>
        <v>0</v>
      </c>
      <c r="FN19" s="367"/>
      <c r="FO19" s="367"/>
      <c r="FP19" s="367"/>
      <c r="FQ19" s="367"/>
      <c r="FR19" s="367">
        <f t="shared" ref="FR19:FR49" si="243">SUM(FO19,FQ19)</f>
        <v>0</v>
      </c>
      <c r="FS19" s="367">
        <f t="shared" ref="FS19:FS43" ca="1" si="244">SUM(EN19,FM19,FR19)</f>
        <v>0</v>
      </c>
      <c r="FT19" s="367"/>
      <c r="FU19" s="367">
        <f t="shared" ca="1" si="122"/>
        <v>0</v>
      </c>
      <c r="FV19" s="367"/>
      <c r="FW19" s="367">
        <f t="shared" ca="1" si="123"/>
        <v>0</v>
      </c>
      <c r="FX19" s="367"/>
      <c r="FY19" s="367">
        <f t="shared" ca="1" si="124"/>
        <v>0</v>
      </c>
      <c r="FZ19" s="367"/>
      <c r="GA19" s="367">
        <f t="shared" ca="1" si="125"/>
        <v>0</v>
      </c>
      <c r="GB19" s="367">
        <f t="shared" ca="1" si="25"/>
        <v>0</v>
      </c>
      <c r="GC19" s="367">
        <f t="shared" ref="GC19:GC43" ca="1" si="245">SUM(S19,AP19,BK19,CF19,DK19,EN19,FM19,FR19,GB19)</f>
        <v>41640681</v>
      </c>
      <c r="GD19" s="367">
        <v>0</v>
      </c>
      <c r="GE19" s="367">
        <f t="shared" ca="1" si="126"/>
        <v>0</v>
      </c>
      <c r="GF19" s="367">
        <v>0</v>
      </c>
      <c r="GG19" s="367">
        <f t="shared" ca="1" si="127"/>
        <v>0</v>
      </c>
      <c r="GH19" s="367">
        <v>0</v>
      </c>
      <c r="GI19" s="367">
        <v>0</v>
      </c>
      <c r="GJ19" s="367"/>
      <c r="GK19" s="367">
        <f t="shared" ca="1" si="128"/>
        <v>0</v>
      </c>
      <c r="GL19" s="367"/>
      <c r="GM19" s="367">
        <f t="shared" ca="1" si="129"/>
        <v>0</v>
      </c>
      <c r="GN19" s="367">
        <f t="shared" ca="1" si="50"/>
        <v>0</v>
      </c>
      <c r="GO19" s="367"/>
      <c r="GP19" s="367">
        <f t="shared" ca="1" si="130"/>
        <v>0</v>
      </c>
      <c r="GQ19" s="367">
        <f t="shared" ca="1" si="26"/>
        <v>0</v>
      </c>
      <c r="GR19" s="367">
        <v>0</v>
      </c>
      <c r="GS19" s="367">
        <f t="shared" ca="1" si="131"/>
        <v>0</v>
      </c>
      <c r="GT19" s="367">
        <v>0</v>
      </c>
      <c r="GU19" s="367">
        <f t="shared" ca="1" si="132"/>
        <v>0</v>
      </c>
      <c r="GV19" s="367">
        <v>0</v>
      </c>
      <c r="GW19" s="367">
        <v>0</v>
      </c>
      <c r="GX19" s="367">
        <v>0</v>
      </c>
      <c r="GY19" s="367">
        <f t="shared" ca="1" si="133"/>
        <v>0</v>
      </c>
      <c r="GZ19" s="367">
        <f t="shared" ca="1" si="27"/>
        <v>0</v>
      </c>
      <c r="HA19" s="367">
        <v>0</v>
      </c>
      <c r="HB19" s="367">
        <f t="shared" ca="1" si="134"/>
        <v>0</v>
      </c>
      <c r="HC19" s="367">
        <v>1</v>
      </c>
      <c r="HD19" s="367">
        <f t="shared" ca="1" si="135"/>
        <v>188316</v>
      </c>
      <c r="HE19" s="367">
        <v>0</v>
      </c>
      <c r="HF19" s="367">
        <f t="shared" ca="1" si="136"/>
        <v>0</v>
      </c>
      <c r="HG19" s="367">
        <v>0</v>
      </c>
      <c r="HH19" s="367">
        <f t="shared" ca="1" si="137"/>
        <v>0</v>
      </c>
      <c r="HI19" s="367">
        <v>0</v>
      </c>
      <c r="HJ19" s="367">
        <v>0</v>
      </c>
      <c r="HK19" s="367">
        <v>0</v>
      </c>
      <c r="HL19" s="367">
        <f t="shared" ca="1" si="138"/>
        <v>0</v>
      </c>
      <c r="HM19" s="367">
        <f t="shared" ca="1" si="28"/>
        <v>188316</v>
      </c>
      <c r="HN19" s="367">
        <v>0</v>
      </c>
      <c r="HO19" s="367">
        <f t="shared" ca="1" si="139"/>
        <v>0</v>
      </c>
      <c r="HP19" s="367">
        <v>0</v>
      </c>
      <c r="HQ19" s="367">
        <f t="shared" ca="1" si="140"/>
        <v>0</v>
      </c>
      <c r="HR19" s="367">
        <v>0</v>
      </c>
      <c r="HS19" s="367">
        <f t="shared" ca="1" si="141"/>
        <v>0</v>
      </c>
      <c r="HT19" s="367">
        <v>0</v>
      </c>
      <c r="HU19" s="367">
        <f t="shared" ca="1" si="142"/>
        <v>0</v>
      </c>
      <c r="HV19" s="367"/>
      <c r="HW19" s="367">
        <f t="shared" ca="1" si="143"/>
        <v>0</v>
      </c>
      <c r="HX19" s="367"/>
      <c r="HY19" s="367">
        <f t="shared" ca="1" si="144"/>
        <v>0</v>
      </c>
      <c r="HZ19" s="367">
        <f t="shared" ca="1" si="29"/>
        <v>0</v>
      </c>
      <c r="IA19" s="367"/>
      <c r="IB19" s="367">
        <f t="shared" ca="1" si="145"/>
        <v>0</v>
      </c>
      <c r="IC19" s="367"/>
      <c r="ID19" s="367">
        <f t="shared" ca="1" si="146"/>
        <v>0</v>
      </c>
      <c r="IE19" s="367"/>
      <c r="IF19" s="367">
        <f t="shared" ca="1" si="147"/>
        <v>0</v>
      </c>
      <c r="IG19" s="367"/>
      <c r="IH19" s="367">
        <f t="shared" ca="1" si="148"/>
        <v>0</v>
      </c>
      <c r="II19" s="367">
        <f t="shared" ca="1" si="30"/>
        <v>0</v>
      </c>
      <c r="IJ19" s="367">
        <f t="shared" ca="1" si="149"/>
        <v>188316</v>
      </c>
      <c r="IK19" s="367"/>
      <c r="IL19" s="367">
        <f t="shared" ca="1" si="150"/>
        <v>0</v>
      </c>
      <c r="IM19" s="367">
        <v>0</v>
      </c>
      <c r="IN19" s="367">
        <f t="shared" ca="1" si="151"/>
        <v>0</v>
      </c>
      <c r="IO19" s="367">
        <f t="shared" ca="1" si="51"/>
        <v>0</v>
      </c>
      <c r="IP19" s="367">
        <v>0</v>
      </c>
      <c r="IQ19" s="367">
        <f t="shared" ca="1" si="152"/>
        <v>0</v>
      </c>
      <c r="IR19" s="367">
        <v>1</v>
      </c>
      <c r="IS19" s="367">
        <f t="shared" ca="1" si="153"/>
        <v>193854</v>
      </c>
      <c r="IT19" s="367"/>
      <c r="IU19" s="367">
        <f t="shared" ca="1" si="154"/>
        <v>0</v>
      </c>
      <c r="IV19" s="367">
        <v>0</v>
      </c>
      <c r="IW19" s="367">
        <f t="shared" ca="1" si="155"/>
        <v>0</v>
      </c>
      <c r="IX19" s="367">
        <f t="shared" ca="1" si="31"/>
        <v>193854</v>
      </c>
      <c r="IY19" s="367">
        <v>0</v>
      </c>
      <c r="IZ19" s="367">
        <f t="shared" ca="1" si="156"/>
        <v>0</v>
      </c>
      <c r="JA19" s="367">
        <f t="shared" ca="1" si="32"/>
        <v>0</v>
      </c>
      <c r="JB19" s="367"/>
      <c r="JC19" s="367">
        <f t="shared" ca="1" si="157"/>
        <v>0</v>
      </c>
      <c r="JD19" s="367">
        <v>0</v>
      </c>
      <c r="JE19" s="367">
        <f t="shared" ca="1" si="158"/>
        <v>0</v>
      </c>
      <c r="JF19" s="367"/>
      <c r="JG19" s="367">
        <f t="shared" ca="1" si="159"/>
        <v>0</v>
      </c>
      <c r="JH19" s="367">
        <v>0</v>
      </c>
      <c r="JI19" s="367">
        <f t="shared" ca="1" si="160"/>
        <v>0</v>
      </c>
      <c r="JJ19" s="367">
        <f t="shared" ca="1" si="33"/>
        <v>0</v>
      </c>
      <c r="JK19" s="367">
        <v>0</v>
      </c>
      <c r="JL19" s="367">
        <f t="shared" ca="1" si="161"/>
        <v>0</v>
      </c>
      <c r="JM19" s="367">
        <v>14</v>
      </c>
      <c r="JN19" s="367">
        <f t="shared" ca="1" si="162"/>
        <v>3165386</v>
      </c>
      <c r="JO19" s="367">
        <v>0</v>
      </c>
      <c r="JP19" s="367">
        <f t="shared" ca="1" si="163"/>
        <v>0</v>
      </c>
      <c r="JQ19" s="367">
        <v>7</v>
      </c>
      <c r="JR19" s="367">
        <f t="shared" ca="1" si="164"/>
        <v>158270</v>
      </c>
      <c r="JS19" s="367">
        <v>0</v>
      </c>
      <c r="JT19" s="367">
        <f t="shared" ca="1" si="165"/>
        <v>0</v>
      </c>
      <c r="JU19" s="367">
        <f t="shared" ref="JU19:JU42" ca="1" si="246">SUM(JL19,JN19,JP19,JR19,JT19)</f>
        <v>3323656</v>
      </c>
      <c r="JV19" s="367">
        <v>0</v>
      </c>
      <c r="JW19" s="367">
        <f t="shared" ca="1" si="166"/>
        <v>0</v>
      </c>
      <c r="JX19" s="367">
        <v>0</v>
      </c>
      <c r="JY19" s="367">
        <f t="shared" ca="1" si="167"/>
        <v>0</v>
      </c>
      <c r="JZ19" s="367">
        <v>0</v>
      </c>
      <c r="KA19" s="367">
        <f t="shared" ca="1" si="168"/>
        <v>0</v>
      </c>
      <c r="KB19" s="367">
        <v>0</v>
      </c>
      <c r="KC19" s="367">
        <f t="shared" ca="1" si="169"/>
        <v>0</v>
      </c>
      <c r="KD19" s="367"/>
      <c r="KE19" s="367">
        <f t="shared" ca="1" si="170"/>
        <v>0</v>
      </c>
      <c r="KF19" s="367">
        <f t="shared" ca="1" si="34"/>
        <v>0</v>
      </c>
      <c r="KG19" s="367">
        <v>0</v>
      </c>
      <c r="KH19" s="367">
        <f t="shared" ca="1" si="171"/>
        <v>0</v>
      </c>
      <c r="KI19" s="367">
        <v>0</v>
      </c>
      <c r="KJ19" s="367">
        <f t="shared" ca="1" si="172"/>
        <v>0</v>
      </c>
      <c r="KK19" s="367"/>
      <c r="KL19" s="367">
        <f t="shared" ca="1" si="173"/>
        <v>0</v>
      </c>
      <c r="KM19" s="367">
        <v>0</v>
      </c>
      <c r="KN19" s="367">
        <f t="shared" ca="1" si="174"/>
        <v>0</v>
      </c>
      <c r="KO19" s="367">
        <f t="shared" ca="1" si="35"/>
        <v>0</v>
      </c>
      <c r="KP19" s="367">
        <v>0</v>
      </c>
      <c r="KQ19" s="367">
        <f t="shared" ca="1" si="175"/>
        <v>0</v>
      </c>
      <c r="KR19" s="367">
        <v>0</v>
      </c>
      <c r="KS19" s="367">
        <f t="shared" ca="1" si="176"/>
        <v>0</v>
      </c>
      <c r="KT19" s="367">
        <f t="shared" ca="1" si="52"/>
        <v>0</v>
      </c>
      <c r="KU19" s="367">
        <v>0</v>
      </c>
      <c r="KV19" s="367"/>
      <c r="KW19" s="367">
        <v>0</v>
      </c>
      <c r="KX19" s="367"/>
      <c r="KY19" s="367">
        <f t="shared" ref="KY19:KY43" si="247">SUM(KV19,KX19)</f>
        <v>0</v>
      </c>
      <c r="KZ19" s="367">
        <f t="shared" ref="KZ19:KZ43" ca="1" si="248">SUM(IO19,IX19,JA19,JJ19,JU19,KF19,KO19,KT19,KY19)</f>
        <v>3517510</v>
      </c>
      <c r="LA19" s="367">
        <v>0</v>
      </c>
      <c r="LB19" s="367">
        <f t="shared" ca="1" si="177"/>
        <v>0</v>
      </c>
      <c r="LC19" s="367"/>
      <c r="LD19" s="367">
        <f t="shared" ca="1" si="178"/>
        <v>0</v>
      </c>
      <c r="LE19" s="367">
        <v>0</v>
      </c>
      <c r="LF19" s="367">
        <f t="shared" ca="1" si="179"/>
        <v>0</v>
      </c>
      <c r="LG19" s="367"/>
      <c r="LH19" s="367">
        <f t="shared" ca="1" si="180"/>
        <v>0</v>
      </c>
      <c r="LI19" s="367">
        <f t="shared" ca="1" si="36"/>
        <v>0</v>
      </c>
      <c r="LJ19" s="367">
        <v>0</v>
      </c>
      <c r="LK19" s="367">
        <f t="shared" ca="1" si="181"/>
        <v>0</v>
      </c>
      <c r="LL19" s="367">
        <v>0</v>
      </c>
      <c r="LM19" s="367">
        <f t="shared" ca="1" si="182"/>
        <v>0</v>
      </c>
      <c r="LN19" s="367"/>
      <c r="LO19" s="367">
        <f t="shared" ca="1" si="183"/>
        <v>0</v>
      </c>
      <c r="LP19" s="367">
        <f t="shared" ca="1" si="37"/>
        <v>0</v>
      </c>
      <c r="LQ19" s="367">
        <v>0</v>
      </c>
      <c r="LR19" s="367">
        <f t="shared" ca="1" si="184"/>
        <v>0</v>
      </c>
      <c r="LS19" s="367">
        <v>0</v>
      </c>
      <c r="LT19" s="367">
        <f t="shared" ca="1" si="185"/>
        <v>0</v>
      </c>
      <c r="LU19" s="367">
        <v>0</v>
      </c>
      <c r="LV19" s="367">
        <f t="shared" ca="1" si="186"/>
        <v>0</v>
      </c>
      <c r="LW19" s="367">
        <v>0</v>
      </c>
      <c r="LX19" s="367">
        <f t="shared" ca="1" si="187"/>
        <v>0</v>
      </c>
      <c r="LY19" s="367">
        <f t="shared" ca="1" si="54"/>
        <v>0</v>
      </c>
      <c r="LZ19" s="367">
        <v>0</v>
      </c>
      <c r="MA19" s="367">
        <f t="shared" ca="1" si="188"/>
        <v>0</v>
      </c>
      <c r="MB19" s="367">
        <v>1</v>
      </c>
      <c r="MC19" s="367">
        <f t="shared" ca="1" si="189"/>
        <v>451898</v>
      </c>
      <c r="MD19" s="367">
        <v>0</v>
      </c>
      <c r="ME19" s="367">
        <f t="shared" ca="1" si="190"/>
        <v>0</v>
      </c>
      <c r="MF19" s="367">
        <v>0</v>
      </c>
      <c r="MG19" s="367">
        <f t="shared" ca="1" si="191"/>
        <v>0</v>
      </c>
      <c r="MH19" s="367">
        <v>0</v>
      </c>
      <c r="MI19" s="367">
        <f t="shared" ca="1" si="192"/>
        <v>0</v>
      </c>
      <c r="MJ19" s="367">
        <v>0</v>
      </c>
      <c r="MK19" s="367">
        <f t="shared" ca="1" si="193"/>
        <v>0</v>
      </c>
      <c r="ML19" s="367">
        <f t="shared" ca="1" si="38"/>
        <v>451898</v>
      </c>
      <c r="MM19" s="367">
        <v>0</v>
      </c>
      <c r="MN19" s="367">
        <f t="shared" ca="1" si="194"/>
        <v>0</v>
      </c>
      <c r="MO19" s="367">
        <v>0</v>
      </c>
      <c r="MP19" s="367">
        <f t="shared" ca="1" si="195"/>
        <v>0</v>
      </c>
      <c r="MQ19" s="367">
        <v>0</v>
      </c>
      <c r="MR19" s="367">
        <f t="shared" ca="1" si="196"/>
        <v>0</v>
      </c>
      <c r="MS19" s="367">
        <v>0</v>
      </c>
      <c r="MT19" s="367">
        <f t="shared" ca="1" si="197"/>
        <v>0</v>
      </c>
      <c r="MU19" s="367">
        <v>0</v>
      </c>
      <c r="MV19" s="367">
        <f t="shared" ca="1" si="198"/>
        <v>0</v>
      </c>
      <c r="MW19" s="367">
        <f t="shared" ca="1" si="39"/>
        <v>0</v>
      </c>
      <c r="MX19" s="367">
        <v>0</v>
      </c>
      <c r="MY19" s="367">
        <f t="shared" ca="1" si="199"/>
        <v>0</v>
      </c>
      <c r="MZ19" s="367"/>
      <c r="NA19" s="367">
        <f t="shared" ca="1" si="200"/>
        <v>0</v>
      </c>
      <c r="NB19" s="367"/>
      <c r="NC19" s="367">
        <f t="shared" ca="1" si="201"/>
        <v>0</v>
      </c>
      <c r="ND19" s="367"/>
      <c r="NE19" s="367">
        <f t="shared" ca="1" si="202"/>
        <v>0</v>
      </c>
      <c r="NF19" s="367">
        <f t="shared" ca="1" si="40"/>
        <v>0</v>
      </c>
      <c r="NG19" s="367">
        <v>0</v>
      </c>
      <c r="NH19" s="367">
        <f t="shared" ca="1" si="203"/>
        <v>0</v>
      </c>
      <c r="NI19" s="367">
        <v>0</v>
      </c>
      <c r="NJ19" s="367">
        <f t="shared" ca="1" si="204"/>
        <v>0</v>
      </c>
      <c r="NK19" s="367">
        <f t="shared" ca="1" si="41"/>
        <v>0</v>
      </c>
      <c r="NL19" s="367">
        <f t="shared" ref="NL19:NL43" ca="1" si="249">SUM(LI19,LP19,LY19,ML19,MW19,NF19,NK19)</f>
        <v>451898</v>
      </c>
      <c r="NM19" s="367">
        <v>0</v>
      </c>
      <c r="NN19" s="367">
        <f t="shared" ca="1" si="205"/>
        <v>0</v>
      </c>
      <c r="NO19" s="367"/>
      <c r="NP19" s="367">
        <f t="shared" ca="1" si="206"/>
        <v>0</v>
      </c>
      <c r="NQ19" s="367">
        <v>0</v>
      </c>
      <c r="NR19" s="367">
        <f t="shared" ca="1" si="207"/>
        <v>0</v>
      </c>
      <c r="NS19" s="367">
        <v>0</v>
      </c>
      <c r="NT19" s="367">
        <f t="shared" ca="1" si="208"/>
        <v>0</v>
      </c>
      <c r="NU19" s="367">
        <f t="shared" ca="1" si="42"/>
        <v>0</v>
      </c>
      <c r="NV19" s="367">
        <v>0</v>
      </c>
      <c r="NW19" s="367">
        <f t="shared" ca="1" si="209"/>
        <v>0</v>
      </c>
      <c r="NX19" s="367">
        <v>39</v>
      </c>
      <c r="NY19" s="367">
        <f t="shared" ca="1" si="210"/>
        <v>3914196</v>
      </c>
      <c r="NZ19" s="367">
        <v>0</v>
      </c>
      <c r="OA19" s="367">
        <v>0</v>
      </c>
      <c r="OB19" s="367">
        <v>12</v>
      </c>
      <c r="OC19" s="367">
        <f t="shared" ca="1" si="211"/>
        <v>120432</v>
      </c>
      <c r="OD19" s="367">
        <v>0</v>
      </c>
      <c r="OE19" s="367">
        <f t="shared" ca="1" si="212"/>
        <v>0</v>
      </c>
      <c r="OF19" s="367">
        <f t="shared" ref="OF19:OF42" ca="1" si="250">SUM(NW19,NY19,OA19,OC19,OE19)</f>
        <v>4034628</v>
      </c>
      <c r="OG19" s="367">
        <v>0</v>
      </c>
      <c r="OH19" s="367">
        <f t="shared" ca="1" si="213"/>
        <v>0</v>
      </c>
      <c r="OI19" s="367">
        <v>0</v>
      </c>
      <c r="OJ19" s="367">
        <f t="shared" ca="1" si="214"/>
        <v>0</v>
      </c>
      <c r="OK19" s="367">
        <v>0</v>
      </c>
      <c r="OL19" s="367">
        <f t="shared" ca="1" si="215"/>
        <v>0</v>
      </c>
      <c r="OM19" s="367">
        <v>0</v>
      </c>
      <c r="ON19" s="367">
        <f t="shared" ca="1" si="216"/>
        <v>0</v>
      </c>
      <c r="OO19" s="367">
        <f t="shared" ca="1" si="56"/>
        <v>0</v>
      </c>
      <c r="OP19" s="367">
        <v>0</v>
      </c>
      <c r="OQ19" s="367">
        <f t="shared" ca="1" si="217"/>
        <v>0</v>
      </c>
      <c r="OR19" s="367">
        <v>0</v>
      </c>
      <c r="OS19" s="367">
        <f t="shared" ca="1" si="218"/>
        <v>0</v>
      </c>
      <c r="OT19" s="367">
        <v>0</v>
      </c>
      <c r="OU19" s="367">
        <v>0</v>
      </c>
      <c r="OV19" s="367">
        <v>0</v>
      </c>
      <c r="OW19" s="367">
        <f t="shared" ca="1" si="219"/>
        <v>0</v>
      </c>
      <c r="OX19" s="367">
        <f t="shared" ca="1" si="220"/>
        <v>0</v>
      </c>
      <c r="OY19" s="367">
        <v>0</v>
      </c>
      <c r="OZ19" s="367">
        <f t="shared" ca="1" si="221"/>
        <v>0</v>
      </c>
      <c r="PA19" s="367">
        <v>75</v>
      </c>
      <c r="PB19" s="367">
        <f ca="1">OFFSET(PB19,0,-1) * OFFSET(PB19,10 - ROW(PB19),0)+100</f>
        <v>8785150</v>
      </c>
      <c r="PC19" s="367">
        <v>0</v>
      </c>
      <c r="PD19" s="367">
        <f t="shared" ca="1" si="223"/>
        <v>0</v>
      </c>
      <c r="PE19" s="367">
        <v>0</v>
      </c>
      <c r="PF19" s="367">
        <f t="shared" ca="1" si="224"/>
        <v>0</v>
      </c>
      <c r="PG19" s="367">
        <v>0</v>
      </c>
      <c r="PH19" s="367">
        <v>0</v>
      </c>
      <c r="PI19" s="367">
        <v>0</v>
      </c>
      <c r="PJ19" s="367">
        <f t="shared" ca="1" si="225"/>
        <v>0</v>
      </c>
      <c r="PK19" s="367">
        <f ca="1">SUM(OZ19,PB19,PD19,PF19,PH19,PJ19)</f>
        <v>8785150</v>
      </c>
      <c r="PL19" s="367"/>
      <c r="PM19" s="367">
        <f t="shared" ca="1" si="226"/>
        <v>0</v>
      </c>
      <c r="PN19" s="367">
        <v>0</v>
      </c>
      <c r="PO19" s="367">
        <f t="shared" ca="1" si="227"/>
        <v>0</v>
      </c>
      <c r="PP19" s="367">
        <v>0</v>
      </c>
      <c r="PQ19" s="367">
        <f t="shared" ca="1" si="228"/>
        <v>0</v>
      </c>
      <c r="PR19" s="367"/>
      <c r="PS19" s="367">
        <f t="shared" ca="1" si="229"/>
        <v>0</v>
      </c>
      <c r="PT19" s="367">
        <v>0</v>
      </c>
      <c r="PU19" s="367">
        <f t="shared" ca="1" si="230"/>
        <v>0</v>
      </c>
      <c r="PV19" s="367"/>
      <c r="PW19" s="367">
        <f t="shared" ca="1" si="231"/>
        <v>0</v>
      </c>
      <c r="PX19" s="367">
        <f t="shared" ca="1" si="57"/>
        <v>0</v>
      </c>
      <c r="PY19" s="367">
        <v>0</v>
      </c>
      <c r="PZ19" s="367">
        <f t="shared" ca="1" si="232"/>
        <v>0</v>
      </c>
      <c r="QA19" s="367"/>
      <c r="QB19" s="367">
        <f t="shared" ca="1" si="233"/>
        <v>0</v>
      </c>
      <c r="QC19" s="367"/>
      <c r="QD19" s="367">
        <f t="shared" ca="1" si="234"/>
        <v>0</v>
      </c>
      <c r="QE19" s="367"/>
      <c r="QF19" s="367">
        <f t="shared" ca="1" si="235"/>
        <v>0</v>
      </c>
      <c r="QG19" s="367">
        <f t="shared" ca="1" si="44"/>
        <v>0</v>
      </c>
      <c r="QH19" s="367">
        <f t="shared" ref="QH19:QH43" ca="1" si="251">SUM(NU19,OF19,OO19,OX19,PK19,PX19,QG19)</f>
        <v>12819778</v>
      </c>
      <c r="QI19" s="367"/>
      <c r="QJ19" s="367">
        <v>58618083</v>
      </c>
      <c r="QK19" s="367">
        <f t="shared" ref="QK19:QK49" si="252">SUM(E19,G19,I19,T19,V19,X19,Z19,AQ19,AS19,AU19,AW19,BL19,BN19,BP19,BR19,CG19,CI19,CK19,CM19,DL19,DN19,DP19,DR19,EO19,EQ19,EW19,EY19,FE19,FG19,FN19,FT19,FV19,GD19,GF19,GO19,GR19,GT19,HA19,HC19,HN19,HP19,IA19,IC19,IK19,IM19,IP19,IR19,IY19,JB19,JD19,JK19,JM19,JV19,JX19,KG19,KI19,KP19,KU19,LA19,LC19,LJ19,LQ19,LS19,LZ19,MB19,MM19,MO19,MX19,MZ19,NG19,NM19,NO19,NV19,NX19,OG19,OI19,OP19,OR19,OY19,PA19,PL19,PN19,PY19,QA19)</f>
        <v>382</v>
      </c>
      <c r="QL19" s="367">
        <f t="shared" ca="1" si="236"/>
        <v>304836</v>
      </c>
      <c r="QM19" s="367">
        <f t="shared" si="237"/>
        <v>12</v>
      </c>
      <c r="QN19" s="367">
        <f t="shared" ca="1" si="238"/>
        <v>172440</v>
      </c>
      <c r="QO19" s="367">
        <f t="shared" ca="1" si="46"/>
        <v>477276</v>
      </c>
      <c r="QP19" s="367">
        <f t="shared" ref="QP19:QP43" si="253">SUM(E19,G19,I19,T19,V19,X19,Z19,AQ19,AS19,AU19,AW19,BL19,BN19,BP19,BR19,CG19,CI19,CK19,CM19,DL19,DN19,DP19,DR19,EO19,EQ19,EW19,EY19,FE19,FG19,FN19,FT19,FV19,GD19,GF19,GO19,GR19,GT19,HA19,HC19,HN19,HP19,IA19,IC19,IK19,IM19,IP19,IR19,IY19,JB19,JD19,JK19,JM19,JV19,JX19,KG19,KI19,KP19,LA19,LC19,LJ19,LQ19,LS19,LZ19,MB19,MM19,MO19,MX19,MZ19,NG19,NM19,NO19,NV19,NX19,OG19,OI19,OP19,OR19,OY19,PA19,PL19,PN19,PY19,QA19)</f>
        <v>382</v>
      </c>
      <c r="QQ19" s="367">
        <f t="shared" ca="1" si="239"/>
        <v>28268</v>
      </c>
      <c r="QR19" s="367">
        <f t="shared" si="240"/>
        <v>12</v>
      </c>
      <c r="QS19" s="367">
        <f t="shared" ca="1" si="241"/>
        <v>15888</v>
      </c>
      <c r="QT19" s="367">
        <f t="shared" ca="1" si="47"/>
        <v>44156</v>
      </c>
      <c r="QU19" s="367">
        <f t="shared" ca="1" si="48"/>
        <v>59139515</v>
      </c>
      <c r="QV19" s="367"/>
      <c r="QW19" s="367">
        <f t="shared" ca="1" si="49"/>
        <v>59139515</v>
      </c>
    </row>
    <row r="20" spans="1:465" s="366" customFormat="1">
      <c r="A20" s="366" t="s">
        <v>199</v>
      </c>
      <c r="B20" s="367" t="s">
        <v>985</v>
      </c>
      <c r="C20" s="367" t="s">
        <v>195</v>
      </c>
      <c r="D20" s="367" t="s">
        <v>196</v>
      </c>
      <c r="E20" s="367">
        <v>0</v>
      </c>
      <c r="F20" s="367">
        <f t="shared" ca="1" si="58"/>
        <v>0</v>
      </c>
      <c r="G20" s="367"/>
      <c r="H20" s="367">
        <f t="shared" ca="1" si="59"/>
        <v>0</v>
      </c>
      <c r="I20" s="367"/>
      <c r="J20" s="367">
        <f t="shared" ca="1" si="60"/>
        <v>0</v>
      </c>
      <c r="K20" s="367"/>
      <c r="L20" s="367">
        <f t="shared" ca="1" si="61"/>
        <v>0</v>
      </c>
      <c r="M20" s="367"/>
      <c r="N20" s="367">
        <f t="shared" ca="1" si="62"/>
        <v>0</v>
      </c>
      <c r="O20" s="367">
        <v>0</v>
      </c>
      <c r="P20" s="367">
        <f t="shared" ca="1" si="63"/>
        <v>0</v>
      </c>
      <c r="Q20" s="367">
        <v>0</v>
      </c>
      <c r="R20" s="367">
        <f t="shared" ca="1" si="64"/>
        <v>0</v>
      </c>
      <c r="S20" s="367">
        <f t="shared" ca="1" si="21"/>
        <v>0</v>
      </c>
      <c r="T20" s="367">
        <v>0</v>
      </c>
      <c r="U20" s="367">
        <f t="shared" ca="1" si="65"/>
        <v>0</v>
      </c>
      <c r="V20" s="367">
        <v>0</v>
      </c>
      <c r="W20" s="367">
        <f t="shared" ca="1" si="66"/>
        <v>0</v>
      </c>
      <c r="X20" s="367">
        <v>0</v>
      </c>
      <c r="Y20" s="367">
        <f t="shared" ca="1" si="67"/>
        <v>0</v>
      </c>
      <c r="Z20" s="367">
        <v>0</v>
      </c>
      <c r="AA20" s="367">
        <f t="shared" ca="1" si="68"/>
        <v>0</v>
      </c>
      <c r="AB20" s="367">
        <v>0</v>
      </c>
      <c r="AC20" s="367">
        <f t="shared" ca="1" si="69"/>
        <v>0</v>
      </c>
      <c r="AD20" s="367">
        <v>0</v>
      </c>
      <c r="AE20" s="367">
        <f t="shared" ca="1" si="70"/>
        <v>0</v>
      </c>
      <c r="AF20" s="367">
        <v>0</v>
      </c>
      <c r="AG20" s="367">
        <f t="shared" ca="1" si="71"/>
        <v>0</v>
      </c>
      <c r="AH20" s="367">
        <v>0</v>
      </c>
      <c r="AI20" s="367">
        <f t="shared" ca="1" si="72"/>
        <v>0</v>
      </c>
      <c r="AJ20" s="367">
        <v>0</v>
      </c>
      <c r="AK20" s="367">
        <f t="shared" ca="1" si="73"/>
        <v>0</v>
      </c>
      <c r="AL20" s="367">
        <v>0</v>
      </c>
      <c r="AM20" s="367">
        <f t="shared" ca="1" si="74"/>
        <v>0</v>
      </c>
      <c r="AN20" s="367"/>
      <c r="AO20" s="367">
        <f t="shared" ca="1" si="75"/>
        <v>0</v>
      </c>
      <c r="AP20" s="367">
        <f t="shared" ref="AP20:AP43" ca="1" si="254">SUM(U20,W20,Y20,AA20,AC20,AE20,AG20,AI20,AK20,AM20,AO20)</f>
        <v>0</v>
      </c>
      <c r="AQ20" s="367"/>
      <c r="AR20" s="367">
        <f t="shared" ca="1" si="76"/>
        <v>0</v>
      </c>
      <c r="AS20" s="367"/>
      <c r="AT20" s="367">
        <f t="shared" ca="1" si="77"/>
        <v>0</v>
      </c>
      <c r="AU20" s="367"/>
      <c r="AV20" s="367">
        <f t="shared" ca="1" si="78"/>
        <v>0</v>
      </c>
      <c r="AW20" s="367"/>
      <c r="AX20" s="367">
        <f t="shared" ca="1" si="79"/>
        <v>0</v>
      </c>
      <c r="AY20" s="367"/>
      <c r="AZ20" s="367">
        <f t="shared" ca="1" si="80"/>
        <v>0</v>
      </c>
      <c r="BA20" s="367"/>
      <c r="BB20" s="367">
        <f t="shared" ca="1" si="81"/>
        <v>0</v>
      </c>
      <c r="BC20" s="367"/>
      <c r="BD20" s="367">
        <f t="shared" ca="1" si="82"/>
        <v>0</v>
      </c>
      <c r="BE20" s="367"/>
      <c r="BF20" s="367">
        <f t="shared" ca="1" si="83"/>
        <v>0</v>
      </c>
      <c r="BG20" s="367">
        <v>0</v>
      </c>
      <c r="BH20" s="367">
        <f t="shared" ca="1" si="84"/>
        <v>0</v>
      </c>
      <c r="BI20" s="367">
        <v>0</v>
      </c>
      <c r="BJ20" s="367">
        <f t="shared" ca="1" si="85"/>
        <v>0</v>
      </c>
      <c r="BK20" s="367">
        <f t="shared" ca="1" si="22"/>
        <v>0</v>
      </c>
      <c r="BL20" s="367">
        <v>0</v>
      </c>
      <c r="BM20" s="367">
        <f t="shared" ca="1" si="86"/>
        <v>0</v>
      </c>
      <c r="BN20" s="367">
        <v>60</v>
      </c>
      <c r="BO20" s="367">
        <f t="shared" ca="1" si="87"/>
        <v>5874420</v>
      </c>
      <c r="BP20" s="367">
        <v>0</v>
      </c>
      <c r="BQ20" s="367">
        <f t="shared" ca="1" si="88"/>
        <v>0</v>
      </c>
      <c r="BR20" s="367">
        <v>238</v>
      </c>
      <c r="BS20" s="367">
        <f t="shared" ca="1" si="89"/>
        <v>19567646</v>
      </c>
      <c r="BT20" s="367">
        <v>0</v>
      </c>
      <c r="BU20" s="367">
        <f t="shared" ca="1" si="90"/>
        <v>0</v>
      </c>
      <c r="BV20" s="367">
        <v>60</v>
      </c>
      <c r="BW20" s="367">
        <f t="shared" ca="1" si="91"/>
        <v>587460</v>
      </c>
      <c r="BX20" s="367">
        <v>0</v>
      </c>
      <c r="BY20" s="367">
        <f t="shared" ca="1" si="92"/>
        <v>0</v>
      </c>
      <c r="BZ20" s="367">
        <v>238</v>
      </c>
      <c r="CA20" s="367">
        <f t="shared" ca="1" si="93"/>
        <v>1956836</v>
      </c>
      <c r="CB20" s="367">
        <v>13</v>
      </c>
      <c r="CC20" s="367">
        <f t="shared" ca="1" si="94"/>
        <v>19828783</v>
      </c>
      <c r="CD20" s="367">
        <v>0</v>
      </c>
      <c r="CE20" s="367">
        <f t="shared" ca="1" si="95"/>
        <v>0</v>
      </c>
      <c r="CF20" s="367">
        <f t="shared" ca="1" si="96"/>
        <v>47815145</v>
      </c>
      <c r="CG20" s="367">
        <v>0</v>
      </c>
      <c r="CH20" s="367">
        <f t="shared" ca="1" si="97"/>
        <v>0</v>
      </c>
      <c r="CI20" s="367">
        <v>0</v>
      </c>
      <c r="CJ20" s="367">
        <f t="shared" ca="1" si="98"/>
        <v>0</v>
      </c>
      <c r="CK20" s="367">
        <v>0</v>
      </c>
      <c r="CL20" s="367">
        <f t="shared" ca="1" si="99"/>
        <v>0</v>
      </c>
      <c r="CM20" s="367">
        <v>0</v>
      </c>
      <c r="CN20" s="367">
        <f t="shared" ca="1" si="100"/>
        <v>0</v>
      </c>
      <c r="CO20" s="367">
        <v>0</v>
      </c>
      <c r="CP20" s="367">
        <f t="shared" ca="1" si="101"/>
        <v>0</v>
      </c>
      <c r="CQ20" s="367">
        <v>0</v>
      </c>
      <c r="CR20" s="367">
        <f t="shared" ca="1" si="102"/>
        <v>0</v>
      </c>
      <c r="CS20" s="367">
        <v>0</v>
      </c>
      <c r="CT20" s="367">
        <f t="shared" ca="1" si="103"/>
        <v>0</v>
      </c>
      <c r="CU20" s="367">
        <v>0</v>
      </c>
      <c r="CV20" s="367">
        <f t="shared" ca="1" si="104"/>
        <v>0</v>
      </c>
      <c r="CW20" s="367"/>
      <c r="CX20" s="367">
        <v>0</v>
      </c>
      <c r="CY20" s="367"/>
      <c r="CZ20" s="367">
        <v>0</v>
      </c>
      <c r="DA20" s="367"/>
      <c r="DB20" s="367">
        <v>0</v>
      </c>
      <c r="DC20" s="367"/>
      <c r="DD20" s="367">
        <v>0</v>
      </c>
      <c r="DE20" s="367">
        <v>0</v>
      </c>
      <c r="DF20" s="367">
        <f t="shared" ca="1" si="105"/>
        <v>0</v>
      </c>
      <c r="DG20" s="367">
        <v>0</v>
      </c>
      <c r="DH20" s="367">
        <f t="shared" ca="1" si="106"/>
        <v>0</v>
      </c>
      <c r="DI20" s="367"/>
      <c r="DJ20" s="367">
        <f t="shared" ca="1" si="107"/>
        <v>0</v>
      </c>
      <c r="DK20" s="367">
        <f t="shared" ca="1" si="23"/>
        <v>0</v>
      </c>
      <c r="DL20" s="367">
        <v>0</v>
      </c>
      <c r="DM20" s="367">
        <f t="shared" ca="1" si="108"/>
        <v>0</v>
      </c>
      <c r="DN20" s="367">
        <v>0</v>
      </c>
      <c r="DO20" s="367">
        <f t="shared" ca="1" si="109"/>
        <v>0</v>
      </c>
      <c r="DP20" s="367">
        <v>0</v>
      </c>
      <c r="DQ20" s="367">
        <f t="shared" ca="1" si="242"/>
        <v>0</v>
      </c>
      <c r="DR20" s="367">
        <v>0</v>
      </c>
      <c r="DS20" s="367">
        <f t="shared" ca="1" si="110"/>
        <v>0</v>
      </c>
      <c r="DT20" s="367">
        <v>0</v>
      </c>
      <c r="DU20" s="367">
        <f t="shared" ca="1" si="111"/>
        <v>0</v>
      </c>
      <c r="DV20" s="367">
        <v>0</v>
      </c>
      <c r="DW20" s="367">
        <f t="shared" ca="1" si="112"/>
        <v>0</v>
      </c>
      <c r="DX20" s="367">
        <v>0</v>
      </c>
      <c r="DY20" s="367">
        <f t="shared" ca="1" si="113"/>
        <v>0</v>
      </c>
      <c r="DZ20" s="367">
        <v>0</v>
      </c>
      <c r="EA20" s="367">
        <f t="shared" ca="1" si="114"/>
        <v>0</v>
      </c>
      <c r="EB20" s="367"/>
      <c r="EC20" s="367">
        <v>0</v>
      </c>
      <c r="ED20" s="367"/>
      <c r="EE20" s="367">
        <v>0</v>
      </c>
      <c r="EF20" s="367"/>
      <c r="EG20" s="367">
        <v>0</v>
      </c>
      <c r="EH20" s="367"/>
      <c r="EI20" s="367">
        <v>0</v>
      </c>
      <c r="EJ20" s="367">
        <v>0</v>
      </c>
      <c r="EK20" s="367">
        <f t="shared" ca="1" si="115"/>
        <v>0</v>
      </c>
      <c r="EL20" s="367">
        <v>0</v>
      </c>
      <c r="EM20" s="367">
        <f t="shared" ca="1" si="116"/>
        <v>0</v>
      </c>
      <c r="EN20" s="367">
        <f t="shared" ca="1" si="24"/>
        <v>0</v>
      </c>
      <c r="EO20" s="367">
        <v>0</v>
      </c>
      <c r="EP20" s="367">
        <v>0</v>
      </c>
      <c r="EQ20" s="367">
        <v>0</v>
      </c>
      <c r="ER20" s="367">
        <v>0</v>
      </c>
      <c r="ES20" s="367">
        <v>0</v>
      </c>
      <c r="ET20" s="367">
        <v>0</v>
      </c>
      <c r="EU20" s="367">
        <v>0</v>
      </c>
      <c r="EV20" s="367">
        <v>0</v>
      </c>
      <c r="EW20" s="367">
        <v>0</v>
      </c>
      <c r="EX20" s="367">
        <v>0</v>
      </c>
      <c r="EY20" s="367">
        <v>0</v>
      </c>
      <c r="EZ20" s="367">
        <v>0</v>
      </c>
      <c r="FA20" s="367">
        <v>0</v>
      </c>
      <c r="FB20" s="367">
        <v>0</v>
      </c>
      <c r="FC20" s="367">
        <v>0</v>
      </c>
      <c r="FD20" s="367">
        <v>0</v>
      </c>
      <c r="FE20" s="367">
        <v>0</v>
      </c>
      <c r="FF20" s="367">
        <f t="shared" ca="1" si="117"/>
        <v>0</v>
      </c>
      <c r="FG20" s="367">
        <v>0</v>
      </c>
      <c r="FH20" s="367">
        <f t="shared" ca="1" si="118"/>
        <v>0</v>
      </c>
      <c r="FI20" s="367">
        <v>0</v>
      </c>
      <c r="FJ20" s="367">
        <f t="shared" ca="1" si="119"/>
        <v>0</v>
      </c>
      <c r="FK20" s="367">
        <v>0</v>
      </c>
      <c r="FL20" s="367">
        <f t="shared" ca="1" si="120"/>
        <v>0</v>
      </c>
      <c r="FM20" s="367">
        <f t="shared" ca="1" si="121"/>
        <v>0</v>
      </c>
      <c r="FN20" s="367"/>
      <c r="FO20" s="367"/>
      <c r="FP20" s="367"/>
      <c r="FQ20" s="367"/>
      <c r="FR20" s="367">
        <f t="shared" si="243"/>
        <v>0</v>
      </c>
      <c r="FS20" s="367">
        <f t="shared" ca="1" si="244"/>
        <v>0</v>
      </c>
      <c r="FT20" s="367"/>
      <c r="FU20" s="367">
        <f t="shared" ca="1" si="122"/>
        <v>0</v>
      </c>
      <c r="FV20" s="367"/>
      <c r="FW20" s="367">
        <f t="shared" ca="1" si="123"/>
        <v>0</v>
      </c>
      <c r="FX20" s="367"/>
      <c r="FY20" s="367">
        <f t="shared" ca="1" si="124"/>
        <v>0</v>
      </c>
      <c r="FZ20" s="367"/>
      <c r="GA20" s="367">
        <f t="shared" ca="1" si="125"/>
        <v>0</v>
      </c>
      <c r="GB20" s="367">
        <f t="shared" ca="1" si="25"/>
        <v>0</v>
      </c>
      <c r="GC20" s="367">
        <f t="shared" ca="1" si="245"/>
        <v>47815145</v>
      </c>
      <c r="GD20" s="367">
        <v>0</v>
      </c>
      <c r="GE20" s="367">
        <f t="shared" ca="1" si="126"/>
        <v>0</v>
      </c>
      <c r="GF20" s="367">
        <v>0</v>
      </c>
      <c r="GG20" s="367">
        <f t="shared" ca="1" si="127"/>
        <v>0</v>
      </c>
      <c r="GH20" s="367">
        <v>0</v>
      </c>
      <c r="GI20" s="367">
        <v>0</v>
      </c>
      <c r="GJ20" s="367"/>
      <c r="GK20" s="367">
        <f t="shared" ca="1" si="128"/>
        <v>0</v>
      </c>
      <c r="GL20" s="367"/>
      <c r="GM20" s="367">
        <f t="shared" ca="1" si="129"/>
        <v>0</v>
      </c>
      <c r="GN20" s="367">
        <f t="shared" ca="1" si="50"/>
        <v>0</v>
      </c>
      <c r="GO20" s="367"/>
      <c r="GP20" s="367">
        <f t="shared" ca="1" si="130"/>
        <v>0</v>
      </c>
      <c r="GQ20" s="367">
        <f t="shared" ca="1" si="26"/>
        <v>0</v>
      </c>
      <c r="GR20" s="367">
        <v>0</v>
      </c>
      <c r="GS20" s="367">
        <f t="shared" ca="1" si="131"/>
        <v>0</v>
      </c>
      <c r="GT20" s="367">
        <v>0</v>
      </c>
      <c r="GU20" s="367">
        <f t="shared" ca="1" si="132"/>
        <v>0</v>
      </c>
      <c r="GV20" s="367">
        <v>0</v>
      </c>
      <c r="GW20" s="367">
        <v>0</v>
      </c>
      <c r="GX20" s="367">
        <v>0</v>
      </c>
      <c r="GY20" s="367">
        <f t="shared" ca="1" si="133"/>
        <v>0</v>
      </c>
      <c r="GZ20" s="367">
        <f t="shared" ca="1" si="27"/>
        <v>0</v>
      </c>
      <c r="HA20" s="367">
        <v>0</v>
      </c>
      <c r="HB20" s="367">
        <f t="shared" ca="1" si="134"/>
        <v>0</v>
      </c>
      <c r="HC20" s="367">
        <v>0</v>
      </c>
      <c r="HD20" s="367">
        <f t="shared" ca="1" si="135"/>
        <v>0</v>
      </c>
      <c r="HE20" s="367">
        <v>0</v>
      </c>
      <c r="HF20" s="367">
        <f t="shared" ca="1" si="136"/>
        <v>0</v>
      </c>
      <c r="HG20" s="367">
        <v>0</v>
      </c>
      <c r="HH20" s="367">
        <f t="shared" ca="1" si="137"/>
        <v>0</v>
      </c>
      <c r="HI20" s="367">
        <v>0</v>
      </c>
      <c r="HJ20" s="367">
        <v>0</v>
      </c>
      <c r="HK20" s="367">
        <v>0</v>
      </c>
      <c r="HL20" s="367">
        <f t="shared" ca="1" si="138"/>
        <v>0</v>
      </c>
      <c r="HM20" s="367">
        <f t="shared" ca="1" si="28"/>
        <v>0</v>
      </c>
      <c r="HN20" s="367">
        <v>0</v>
      </c>
      <c r="HO20" s="367">
        <f t="shared" ca="1" si="139"/>
        <v>0</v>
      </c>
      <c r="HP20" s="367">
        <v>0</v>
      </c>
      <c r="HQ20" s="367">
        <f t="shared" ca="1" si="140"/>
        <v>0</v>
      </c>
      <c r="HR20" s="367">
        <v>0</v>
      </c>
      <c r="HS20" s="367">
        <f t="shared" ca="1" si="141"/>
        <v>0</v>
      </c>
      <c r="HT20" s="367">
        <v>0</v>
      </c>
      <c r="HU20" s="367">
        <f t="shared" ca="1" si="142"/>
        <v>0</v>
      </c>
      <c r="HV20" s="367"/>
      <c r="HW20" s="367">
        <f t="shared" ca="1" si="143"/>
        <v>0</v>
      </c>
      <c r="HX20" s="367"/>
      <c r="HY20" s="367">
        <f t="shared" ca="1" si="144"/>
        <v>0</v>
      </c>
      <c r="HZ20" s="367">
        <f t="shared" ca="1" si="29"/>
        <v>0</v>
      </c>
      <c r="IA20" s="367"/>
      <c r="IB20" s="367">
        <f t="shared" ca="1" si="145"/>
        <v>0</v>
      </c>
      <c r="IC20" s="367"/>
      <c r="ID20" s="367">
        <f t="shared" ca="1" si="146"/>
        <v>0</v>
      </c>
      <c r="IE20" s="367"/>
      <c r="IF20" s="367">
        <f t="shared" ca="1" si="147"/>
        <v>0</v>
      </c>
      <c r="IG20" s="367"/>
      <c r="IH20" s="367">
        <f t="shared" ca="1" si="148"/>
        <v>0</v>
      </c>
      <c r="II20" s="367">
        <f t="shared" ca="1" si="30"/>
        <v>0</v>
      </c>
      <c r="IJ20" s="367">
        <f t="shared" ca="1" si="149"/>
        <v>0</v>
      </c>
      <c r="IK20" s="367"/>
      <c r="IL20" s="367">
        <f t="shared" ca="1" si="150"/>
        <v>0</v>
      </c>
      <c r="IM20" s="367"/>
      <c r="IN20" s="367">
        <f t="shared" ca="1" si="151"/>
        <v>0</v>
      </c>
      <c r="IO20" s="367">
        <f t="shared" ca="1" si="51"/>
        <v>0</v>
      </c>
      <c r="IP20" s="367">
        <v>0</v>
      </c>
      <c r="IQ20" s="367">
        <f t="shared" ca="1" si="152"/>
        <v>0</v>
      </c>
      <c r="IR20" s="367">
        <v>0</v>
      </c>
      <c r="IS20" s="367">
        <f t="shared" ca="1" si="153"/>
        <v>0</v>
      </c>
      <c r="IT20" s="367"/>
      <c r="IU20" s="367">
        <f t="shared" ca="1" si="154"/>
        <v>0</v>
      </c>
      <c r="IV20" s="367">
        <v>0</v>
      </c>
      <c r="IW20" s="367">
        <f t="shared" ca="1" si="155"/>
        <v>0</v>
      </c>
      <c r="IX20" s="367">
        <f t="shared" ca="1" si="31"/>
        <v>0</v>
      </c>
      <c r="IY20" s="367">
        <v>0</v>
      </c>
      <c r="IZ20" s="367">
        <f t="shared" ca="1" si="156"/>
        <v>0</v>
      </c>
      <c r="JA20" s="367">
        <f t="shared" ca="1" si="32"/>
        <v>0</v>
      </c>
      <c r="JB20" s="367"/>
      <c r="JC20" s="367">
        <f t="shared" ca="1" si="157"/>
        <v>0</v>
      </c>
      <c r="JD20" s="367">
        <v>1</v>
      </c>
      <c r="JE20" s="367">
        <f t="shared" ca="1" si="158"/>
        <v>215251</v>
      </c>
      <c r="JF20" s="367"/>
      <c r="JG20" s="367">
        <f t="shared" ca="1" si="159"/>
        <v>0</v>
      </c>
      <c r="JH20" s="367">
        <v>1</v>
      </c>
      <c r="JI20" s="367">
        <f t="shared" ca="1" si="160"/>
        <v>21525</v>
      </c>
      <c r="JJ20" s="367">
        <f t="shared" ca="1" si="33"/>
        <v>236776</v>
      </c>
      <c r="JK20" s="367">
        <v>0</v>
      </c>
      <c r="JL20" s="367">
        <f t="shared" ca="1" si="161"/>
        <v>0</v>
      </c>
      <c r="JM20" s="367">
        <v>0</v>
      </c>
      <c r="JN20" s="367">
        <f t="shared" ca="1" si="162"/>
        <v>0</v>
      </c>
      <c r="JO20" s="367">
        <v>0</v>
      </c>
      <c r="JP20" s="367">
        <f t="shared" ca="1" si="163"/>
        <v>0</v>
      </c>
      <c r="JQ20" s="367">
        <v>0</v>
      </c>
      <c r="JR20" s="367">
        <f t="shared" ca="1" si="164"/>
        <v>0</v>
      </c>
      <c r="JS20" s="367">
        <v>0</v>
      </c>
      <c r="JT20" s="367">
        <f t="shared" ca="1" si="165"/>
        <v>0</v>
      </c>
      <c r="JU20" s="367">
        <f t="shared" ca="1" si="246"/>
        <v>0</v>
      </c>
      <c r="JV20" s="367">
        <v>0</v>
      </c>
      <c r="JW20" s="367">
        <f t="shared" ca="1" si="166"/>
        <v>0</v>
      </c>
      <c r="JX20" s="367">
        <v>0</v>
      </c>
      <c r="JY20" s="367">
        <f t="shared" ca="1" si="167"/>
        <v>0</v>
      </c>
      <c r="JZ20" s="367">
        <v>0</v>
      </c>
      <c r="KA20" s="367">
        <f t="shared" ca="1" si="168"/>
        <v>0</v>
      </c>
      <c r="KB20" s="367">
        <v>0</v>
      </c>
      <c r="KC20" s="367">
        <f t="shared" ca="1" si="169"/>
        <v>0</v>
      </c>
      <c r="KD20" s="367"/>
      <c r="KE20" s="367">
        <f t="shared" ca="1" si="170"/>
        <v>0</v>
      </c>
      <c r="KF20" s="367">
        <f t="shared" ca="1" si="34"/>
        <v>0</v>
      </c>
      <c r="KG20" s="367">
        <v>0</v>
      </c>
      <c r="KH20" s="367">
        <f t="shared" ca="1" si="171"/>
        <v>0</v>
      </c>
      <c r="KI20" s="367">
        <v>0</v>
      </c>
      <c r="KJ20" s="367">
        <f t="shared" ca="1" si="172"/>
        <v>0</v>
      </c>
      <c r="KK20" s="367"/>
      <c r="KL20" s="367">
        <f t="shared" ca="1" si="173"/>
        <v>0</v>
      </c>
      <c r="KM20" s="367">
        <v>0</v>
      </c>
      <c r="KN20" s="367">
        <f t="shared" ca="1" si="174"/>
        <v>0</v>
      </c>
      <c r="KO20" s="367">
        <f t="shared" ca="1" si="35"/>
        <v>0</v>
      </c>
      <c r="KP20" s="367">
        <v>0</v>
      </c>
      <c r="KQ20" s="367">
        <f t="shared" ca="1" si="175"/>
        <v>0</v>
      </c>
      <c r="KR20" s="367">
        <v>0</v>
      </c>
      <c r="KS20" s="367">
        <f t="shared" ca="1" si="176"/>
        <v>0</v>
      </c>
      <c r="KT20" s="367">
        <f t="shared" ca="1" si="52"/>
        <v>0</v>
      </c>
      <c r="KU20" s="367">
        <v>0</v>
      </c>
      <c r="KV20" s="367"/>
      <c r="KW20" s="367">
        <v>0</v>
      </c>
      <c r="KX20" s="367"/>
      <c r="KY20" s="367">
        <f t="shared" si="247"/>
        <v>0</v>
      </c>
      <c r="KZ20" s="367">
        <f t="shared" ca="1" si="248"/>
        <v>236776</v>
      </c>
      <c r="LA20" s="367">
        <v>0</v>
      </c>
      <c r="LB20" s="367">
        <f t="shared" ca="1" si="177"/>
        <v>0</v>
      </c>
      <c r="LC20" s="367"/>
      <c r="LD20" s="367">
        <f t="shared" ca="1" si="178"/>
        <v>0</v>
      </c>
      <c r="LE20" s="367">
        <v>0</v>
      </c>
      <c r="LF20" s="367">
        <f t="shared" ca="1" si="179"/>
        <v>0</v>
      </c>
      <c r="LG20" s="367"/>
      <c r="LH20" s="367">
        <f t="shared" ca="1" si="180"/>
        <v>0</v>
      </c>
      <c r="LI20" s="367">
        <f t="shared" ca="1" si="36"/>
        <v>0</v>
      </c>
      <c r="LJ20" s="367">
        <v>0</v>
      </c>
      <c r="LK20" s="367">
        <f t="shared" ca="1" si="181"/>
        <v>0</v>
      </c>
      <c r="LL20" s="367">
        <v>0</v>
      </c>
      <c r="LM20" s="367">
        <f t="shared" ca="1" si="182"/>
        <v>0</v>
      </c>
      <c r="LN20" s="367"/>
      <c r="LO20" s="367">
        <f t="shared" ca="1" si="183"/>
        <v>0</v>
      </c>
      <c r="LP20" s="367">
        <f t="shared" ca="1" si="37"/>
        <v>0</v>
      </c>
      <c r="LQ20" s="367">
        <v>0</v>
      </c>
      <c r="LR20" s="367">
        <f t="shared" ca="1" si="184"/>
        <v>0</v>
      </c>
      <c r="LS20" s="367">
        <v>2</v>
      </c>
      <c r="LT20" s="367">
        <f t="shared" ca="1" si="185"/>
        <v>861002</v>
      </c>
      <c r="LU20" s="367">
        <v>0</v>
      </c>
      <c r="LV20" s="367">
        <f t="shared" ca="1" si="186"/>
        <v>0</v>
      </c>
      <c r="LW20" s="367">
        <v>2</v>
      </c>
      <c r="LX20" s="367">
        <f t="shared" ca="1" si="187"/>
        <v>86100</v>
      </c>
      <c r="LY20" s="367">
        <f t="shared" ca="1" si="54"/>
        <v>947102</v>
      </c>
      <c r="LZ20" s="367">
        <v>0</v>
      </c>
      <c r="MA20" s="367">
        <f t="shared" ca="1" si="188"/>
        <v>0</v>
      </c>
      <c r="MB20" s="367">
        <v>0</v>
      </c>
      <c r="MC20" s="367">
        <f t="shared" ca="1" si="189"/>
        <v>0</v>
      </c>
      <c r="MD20" s="367">
        <v>0</v>
      </c>
      <c r="ME20" s="367">
        <f t="shared" ca="1" si="190"/>
        <v>0</v>
      </c>
      <c r="MF20" s="367">
        <v>0</v>
      </c>
      <c r="MG20" s="367">
        <f t="shared" ca="1" si="191"/>
        <v>0</v>
      </c>
      <c r="MH20" s="367">
        <v>0</v>
      </c>
      <c r="MI20" s="367">
        <f t="shared" ca="1" si="192"/>
        <v>0</v>
      </c>
      <c r="MJ20" s="367">
        <v>0</v>
      </c>
      <c r="MK20" s="367">
        <f t="shared" ca="1" si="193"/>
        <v>0</v>
      </c>
      <c r="ML20" s="367">
        <f t="shared" ca="1" si="38"/>
        <v>0</v>
      </c>
      <c r="MM20" s="367">
        <v>0</v>
      </c>
      <c r="MN20" s="367">
        <f t="shared" ca="1" si="194"/>
        <v>0</v>
      </c>
      <c r="MO20" s="367">
        <v>0</v>
      </c>
      <c r="MP20" s="367">
        <f t="shared" ca="1" si="195"/>
        <v>0</v>
      </c>
      <c r="MQ20" s="367">
        <v>0</v>
      </c>
      <c r="MR20" s="367">
        <f t="shared" ca="1" si="196"/>
        <v>0</v>
      </c>
      <c r="MS20" s="367">
        <v>0</v>
      </c>
      <c r="MT20" s="367">
        <f t="shared" ca="1" si="197"/>
        <v>0</v>
      </c>
      <c r="MU20" s="367">
        <v>0</v>
      </c>
      <c r="MV20" s="367">
        <f t="shared" ca="1" si="198"/>
        <v>0</v>
      </c>
      <c r="MW20" s="367">
        <f t="shared" ca="1" si="39"/>
        <v>0</v>
      </c>
      <c r="MX20" s="367">
        <v>0</v>
      </c>
      <c r="MY20" s="367">
        <f t="shared" ca="1" si="199"/>
        <v>0</v>
      </c>
      <c r="MZ20" s="367"/>
      <c r="NA20" s="367">
        <f t="shared" ca="1" si="200"/>
        <v>0</v>
      </c>
      <c r="NB20" s="367"/>
      <c r="NC20" s="367">
        <f t="shared" ca="1" si="201"/>
        <v>0</v>
      </c>
      <c r="ND20" s="367"/>
      <c r="NE20" s="367">
        <f t="shared" ca="1" si="202"/>
        <v>0</v>
      </c>
      <c r="NF20" s="367">
        <f t="shared" ca="1" si="40"/>
        <v>0</v>
      </c>
      <c r="NG20" s="367">
        <v>0</v>
      </c>
      <c r="NH20" s="367">
        <f t="shared" ca="1" si="203"/>
        <v>0</v>
      </c>
      <c r="NI20" s="367">
        <v>0</v>
      </c>
      <c r="NJ20" s="367">
        <f t="shared" ca="1" si="204"/>
        <v>0</v>
      </c>
      <c r="NK20" s="367">
        <f t="shared" ca="1" si="41"/>
        <v>0</v>
      </c>
      <c r="NL20" s="367">
        <f t="shared" ca="1" si="249"/>
        <v>947102</v>
      </c>
      <c r="NM20" s="367">
        <v>0</v>
      </c>
      <c r="NN20" s="367">
        <f t="shared" ca="1" si="205"/>
        <v>0</v>
      </c>
      <c r="NO20" s="367">
        <v>0</v>
      </c>
      <c r="NP20" s="367">
        <f t="shared" ca="1" si="206"/>
        <v>0</v>
      </c>
      <c r="NQ20" s="367">
        <v>0</v>
      </c>
      <c r="NR20" s="367">
        <f t="shared" ca="1" si="207"/>
        <v>0</v>
      </c>
      <c r="NS20" s="367">
        <v>0</v>
      </c>
      <c r="NT20" s="367">
        <f t="shared" ca="1" si="208"/>
        <v>0</v>
      </c>
      <c r="NU20" s="367">
        <f t="shared" ca="1" si="42"/>
        <v>0</v>
      </c>
      <c r="NV20" s="367">
        <v>0</v>
      </c>
      <c r="NW20" s="367">
        <f t="shared" ca="1" si="209"/>
        <v>0</v>
      </c>
      <c r="NX20" s="367">
        <v>0</v>
      </c>
      <c r="NY20" s="367">
        <f t="shared" ca="1" si="210"/>
        <v>0</v>
      </c>
      <c r="NZ20" s="367">
        <v>0</v>
      </c>
      <c r="OA20" s="367">
        <v>0</v>
      </c>
      <c r="OB20" s="367">
        <v>0</v>
      </c>
      <c r="OC20" s="367">
        <f t="shared" ca="1" si="211"/>
        <v>0</v>
      </c>
      <c r="OD20" s="367">
        <v>0</v>
      </c>
      <c r="OE20" s="367">
        <f t="shared" ca="1" si="212"/>
        <v>0</v>
      </c>
      <c r="OF20" s="367">
        <f t="shared" ca="1" si="250"/>
        <v>0</v>
      </c>
      <c r="OG20" s="367">
        <v>0</v>
      </c>
      <c r="OH20" s="367">
        <f t="shared" ca="1" si="213"/>
        <v>0</v>
      </c>
      <c r="OI20" s="367">
        <v>0</v>
      </c>
      <c r="OJ20" s="367">
        <f t="shared" ca="1" si="214"/>
        <v>0</v>
      </c>
      <c r="OK20" s="367">
        <v>0</v>
      </c>
      <c r="OL20" s="367">
        <f t="shared" ca="1" si="215"/>
        <v>0</v>
      </c>
      <c r="OM20" s="367">
        <v>0</v>
      </c>
      <c r="ON20" s="367">
        <f t="shared" ca="1" si="216"/>
        <v>0</v>
      </c>
      <c r="OO20" s="367">
        <f t="shared" ca="1" si="56"/>
        <v>0</v>
      </c>
      <c r="OP20" s="367">
        <v>0</v>
      </c>
      <c r="OQ20" s="367">
        <f t="shared" ca="1" si="217"/>
        <v>0</v>
      </c>
      <c r="OR20" s="367">
        <v>0</v>
      </c>
      <c r="OS20" s="367">
        <f t="shared" ca="1" si="218"/>
        <v>0</v>
      </c>
      <c r="OT20" s="367">
        <v>0</v>
      </c>
      <c r="OU20" s="367">
        <v>0</v>
      </c>
      <c r="OV20" s="367">
        <v>0</v>
      </c>
      <c r="OW20" s="367">
        <f t="shared" ca="1" si="219"/>
        <v>0</v>
      </c>
      <c r="OX20" s="367">
        <f t="shared" ca="1" si="220"/>
        <v>0</v>
      </c>
      <c r="OY20" s="367">
        <v>0</v>
      </c>
      <c r="OZ20" s="367">
        <f t="shared" ca="1" si="221"/>
        <v>0</v>
      </c>
      <c r="PA20" s="367">
        <v>0</v>
      </c>
      <c r="PB20" s="367">
        <f t="shared" ca="1" si="222"/>
        <v>0</v>
      </c>
      <c r="PC20" s="367">
        <v>0</v>
      </c>
      <c r="PD20" s="367">
        <f t="shared" ca="1" si="223"/>
        <v>0</v>
      </c>
      <c r="PE20" s="367">
        <v>0</v>
      </c>
      <c r="PF20" s="367">
        <f t="shared" ca="1" si="224"/>
        <v>0</v>
      </c>
      <c r="PG20" s="367">
        <v>0</v>
      </c>
      <c r="PH20" s="367">
        <v>0</v>
      </c>
      <c r="PI20" s="367">
        <v>0</v>
      </c>
      <c r="PJ20" s="367">
        <f t="shared" ca="1" si="225"/>
        <v>0</v>
      </c>
      <c r="PK20" s="367">
        <f t="shared" ca="1" si="43"/>
        <v>0</v>
      </c>
      <c r="PL20" s="367">
        <v>0</v>
      </c>
      <c r="PM20" s="367">
        <f t="shared" ca="1" si="226"/>
        <v>0</v>
      </c>
      <c r="PN20" s="367">
        <v>50</v>
      </c>
      <c r="PO20" s="367">
        <f t="shared" ca="1" si="227"/>
        <v>6710100</v>
      </c>
      <c r="PP20" s="367">
        <v>0</v>
      </c>
      <c r="PQ20" s="367">
        <f t="shared" ca="1" si="228"/>
        <v>0</v>
      </c>
      <c r="PR20" s="367">
        <v>50</v>
      </c>
      <c r="PS20" s="367">
        <f t="shared" ca="1" si="229"/>
        <v>671000</v>
      </c>
      <c r="PT20" s="367">
        <v>0</v>
      </c>
      <c r="PU20" s="367">
        <f t="shared" ca="1" si="230"/>
        <v>0</v>
      </c>
      <c r="PV20" s="367">
        <v>0</v>
      </c>
      <c r="PW20" s="367">
        <f t="shared" ca="1" si="231"/>
        <v>0</v>
      </c>
      <c r="PX20" s="367">
        <f t="shared" ca="1" si="57"/>
        <v>7381100</v>
      </c>
      <c r="PY20" s="367">
        <v>0</v>
      </c>
      <c r="PZ20" s="367">
        <f t="shared" ca="1" si="232"/>
        <v>0</v>
      </c>
      <c r="QA20" s="367"/>
      <c r="QB20" s="367">
        <f t="shared" ca="1" si="233"/>
        <v>0</v>
      </c>
      <c r="QC20" s="367"/>
      <c r="QD20" s="367">
        <f t="shared" ca="1" si="234"/>
        <v>0</v>
      </c>
      <c r="QE20" s="367"/>
      <c r="QF20" s="367">
        <f t="shared" ca="1" si="235"/>
        <v>0</v>
      </c>
      <c r="QG20" s="367">
        <f t="shared" ca="1" si="44"/>
        <v>0</v>
      </c>
      <c r="QH20" s="367">
        <f t="shared" ca="1" si="251"/>
        <v>7381100</v>
      </c>
      <c r="QI20" s="367"/>
      <c r="QJ20" s="367">
        <v>56380123</v>
      </c>
      <c r="QK20" s="367">
        <f t="shared" si="252"/>
        <v>351</v>
      </c>
      <c r="QL20" s="367">
        <f t="shared" ca="1" si="236"/>
        <v>280098</v>
      </c>
      <c r="QM20" s="367">
        <f t="shared" si="237"/>
        <v>13</v>
      </c>
      <c r="QN20" s="367">
        <f t="shared" ca="1" si="238"/>
        <v>186810</v>
      </c>
      <c r="QO20" s="367">
        <f t="shared" ca="1" si="46"/>
        <v>466908</v>
      </c>
      <c r="QP20" s="367">
        <f t="shared" si="253"/>
        <v>351</v>
      </c>
      <c r="QQ20" s="367">
        <f t="shared" ca="1" si="239"/>
        <v>25974</v>
      </c>
      <c r="QR20" s="367">
        <f t="shared" si="240"/>
        <v>13</v>
      </c>
      <c r="QS20" s="367">
        <f t="shared" ca="1" si="241"/>
        <v>17212</v>
      </c>
      <c r="QT20" s="367">
        <f t="shared" ca="1" si="47"/>
        <v>43186</v>
      </c>
      <c r="QU20" s="367">
        <f t="shared" ca="1" si="48"/>
        <v>56890217</v>
      </c>
      <c r="QV20" s="367"/>
      <c r="QW20" s="367">
        <f t="shared" ca="1" si="49"/>
        <v>56890217</v>
      </c>
    </row>
    <row r="21" spans="1:465" s="366" customFormat="1">
      <c r="A21" s="366" t="s">
        <v>200</v>
      </c>
      <c r="B21" s="367" t="s">
        <v>201</v>
      </c>
      <c r="C21" s="367" t="s">
        <v>195</v>
      </c>
      <c r="D21" s="367" t="s">
        <v>196</v>
      </c>
      <c r="E21" s="367">
        <v>0</v>
      </c>
      <c r="F21" s="367">
        <f t="shared" ca="1" si="58"/>
        <v>0</v>
      </c>
      <c r="G21" s="367"/>
      <c r="H21" s="367">
        <f t="shared" ca="1" si="59"/>
        <v>0</v>
      </c>
      <c r="I21" s="367"/>
      <c r="J21" s="367">
        <f t="shared" ca="1" si="60"/>
        <v>0</v>
      </c>
      <c r="K21" s="367"/>
      <c r="L21" s="367">
        <f t="shared" ca="1" si="61"/>
        <v>0</v>
      </c>
      <c r="M21" s="367"/>
      <c r="N21" s="367">
        <f t="shared" ca="1" si="62"/>
        <v>0</v>
      </c>
      <c r="O21" s="367">
        <v>0</v>
      </c>
      <c r="P21" s="367">
        <f t="shared" ca="1" si="63"/>
        <v>0</v>
      </c>
      <c r="Q21" s="367">
        <v>0</v>
      </c>
      <c r="R21" s="367">
        <f t="shared" ca="1" si="64"/>
        <v>0</v>
      </c>
      <c r="S21" s="367">
        <f t="shared" ca="1" si="21"/>
        <v>0</v>
      </c>
      <c r="T21" s="367">
        <v>0</v>
      </c>
      <c r="U21" s="367">
        <f t="shared" ca="1" si="65"/>
        <v>0</v>
      </c>
      <c r="V21" s="367">
        <v>0</v>
      </c>
      <c r="W21" s="367">
        <f t="shared" ca="1" si="66"/>
        <v>0</v>
      </c>
      <c r="X21" s="367">
        <v>0</v>
      </c>
      <c r="Y21" s="367">
        <f t="shared" ca="1" si="67"/>
        <v>0</v>
      </c>
      <c r="Z21" s="367">
        <v>0</v>
      </c>
      <c r="AA21" s="367">
        <f t="shared" ca="1" si="68"/>
        <v>0</v>
      </c>
      <c r="AB21" s="367">
        <v>0</v>
      </c>
      <c r="AC21" s="367">
        <f t="shared" ca="1" si="69"/>
        <v>0</v>
      </c>
      <c r="AD21" s="367">
        <v>0</v>
      </c>
      <c r="AE21" s="367">
        <f t="shared" ca="1" si="70"/>
        <v>0</v>
      </c>
      <c r="AF21" s="367">
        <v>0</v>
      </c>
      <c r="AG21" s="367">
        <f t="shared" ca="1" si="71"/>
        <v>0</v>
      </c>
      <c r="AH21" s="367">
        <v>0</v>
      </c>
      <c r="AI21" s="367">
        <f t="shared" ca="1" si="72"/>
        <v>0</v>
      </c>
      <c r="AJ21" s="367">
        <v>0</v>
      </c>
      <c r="AK21" s="367">
        <f t="shared" ca="1" si="73"/>
        <v>0</v>
      </c>
      <c r="AL21" s="367">
        <v>0</v>
      </c>
      <c r="AM21" s="367">
        <f t="shared" ca="1" si="74"/>
        <v>0</v>
      </c>
      <c r="AN21" s="367"/>
      <c r="AO21" s="367">
        <f t="shared" ca="1" si="75"/>
        <v>0</v>
      </c>
      <c r="AP21" s="367">
        <f t="shared" ca="1" si="254"/>
        <v>0</v>
      </c>
      <c r="AQ21" s="367"/>
      <c r="AR21" s="367">
        <f t="shared" ca="1" si="76"/>
        <v>0</v>
      </c>
      <c r="AS21" s="367"/>
      <c r="AT21" s="367">
        <f t="shared" ca="1" si="77"/>
        <v>0</v>
      </c>
      <c r="AU21" s="367"/>
      <c r="AV21" s="367">
        <f t="shared" ca="1" si="78"/>
        <v>0</v>
      </c>
      <c r="AW21" s="367"/>
      <c r="AX21" s="367">
        <f t="shared" ca="1" si="79"/>
        <v>0</v>
      </c>
      <c r="AY21" s="367"/>
      <c r="AZ21" s="367">
        <f t="shared" ca="1" si="80"/>
        <v>0</v>
      </c>
      <c r="BA21" s="367"/>
      <c r="BB21" s="367">
        <f t="shared" ca="1" si="81"/>
        <v>0</v>
      </c>
      <c r="BC21" s="367"/>
      <c r="BD21" s="367">
        <f t="shared" ca="1" si="82"/>
        <v>0</v>
      </c>
      <c r="BE21" s="367"/>
      <c r="BF21" s="367">
        <f t="shared" ca="1" si="83"/>
        <v>0</v>
      </c>
      <c r="BG21" s="367">
        <v>0</v>
      </c>
      <c r="BH21" s="367">
        <f t="shared" ca="1" si="84"/>
        <v>0</v>
      </c>
      <c r="BI21" s="367">
        <v>0</v>
      </c>
      <c r="BJ21" s="367">
        <f t="shared" ca="1" si="85"/>
        <v>0</v>
      </c>
      <c r="BK21" s="367">
        <f t="shared" ca="1" si="22"/>
        <v>0</v>
      </c>
      <c r="BL21" s="367">
        <v>0</v>
      </c>
      <c r="BM21" s="367">
        <f t="shared" ca="1" si="86"/>
        <v>0</v>
      </c>
      <c r="BN21" s="367">
        <v>0</v>
      </c>
      <c r="BO21" s="367">
        <f t="shared" ca="1" si="87"/>
        <v>0</v>
      </c>
      <c r="BP21" s="367">
        <v>0</v>
      </c>
      <c r="BQ21" s="367">
        <f t="shared" ca="1" si="88"/>
        <v>0</v>
      </c>
      <c r="BR21" s="367">
        <v>0</v>
      </c>
      <c r="BS21" s="367">
        <f t="shared" ca="1" si="89"/>
        <v>0</v>
      </c>
      <c r="BT21" s="367">
        <v>0</v>
      </c>
      <c r="BU21" s="367">
        <f t="shared" ca="1" si="90"/>
        <v>0</v>
      </c>
      <c r="BV21" s="367">
        <v>0</v>
      </c>
      <c r="BW21" s="367">
        <f t="shared" ca="1" si="91"/>
        <v>0</v>
      </c>
      <c r="BX21" s="367">
        <v>0</v>
      </c>
      <c r="BY21" s="367">
        <f t="shared" ca="1" si="92"/>
        <v>0</v>
      </c>
      <c r="BZ21" s="367">
        <v>0</v>
      </c>
      <c r="CA21" s="367">
        <f t="shared" ca="1" si="93"/>
        <v>0</v>
      </c>
      <c r="CB21" s="367">
        <v>5</v>
      </c>
      <c r="CC21" s="367">
        <f t="shared" ca="1" si="94"/>
        <v>7626455</v>
      </c>
      <c r="CD21" s="367">
        <v>5</v>
      </c>
      <c r="CE21" s="367">
        <f t="shared" ca="1" si="95"/>
        <v>762645</v>
      </c>
      <c r="CF21" s="367">
        <f t="shared" ca="1" si="96"/>
        <v>8389100</v>
      </c>
      <c r="CG21" s="367">
        <v>0</v>
      </c>
      <c r="CH21" s="367">
        <f t="shared" ca="1" si="97"/>
        <v>0</v>
      </c>
      <c r="CI21" s="367">
        <v>48</v>
      </c>
      <c r="CJ21" s="367">
        <f t="shared" ca="1" si="98"/>
        <v>4924512</v>
      </c>
      <c r="CK21" s="367">
        <v>0</v>
      </c>
      <c r="CL21" s="367">
        <f t="shared" ca="1" si="99"/>
        <v>0</v>
      </c>
      <c r="CM21" s="367">
        <v>240</v>
      </c>
      <c r="CN21" s="367">
        <f t="shared" ca="1" si="100"/>
        <v>20856720</v>
      </c>
      <c r="CO21" s="367">
        <v>0</v>
      </c>
      <c r="CP21" s="367">
        <f t="shared" ca="1" si="101"/>
        <v>0</v>
      </c>
      <c r="CQ21" s="367">
        <v>48</v>
      </c>
      <c r="CR21" s="367">
        <f t="shared" ca="1" si="102"/>
        <v>492432</v>
      </c>
      <c r="CS21" s="367">
        <v>0</v>
      </c>
      <c r="CT21" s="367">
        <f t="shared" ca="1" si="103"/>
        <v>0</v>
      </c>
      <c r="CU21" s="367">
        <v>240</v>
      </c>
      <c r="CV21" s="367">
        <f t="shared" ca="1" si="104"/>
        <v>2085600</v>
      </c>
      <c r="CW21" s="367"/>
      <c r="CX21" s="367">
        <v>0</v>
      </c>
      <c r="CY21" s="367"/>
      <c r="CZ21" s="367">
        <v>0</v>
      </c>
      <c r="DA21" s="367"/>
      <c r="DB21" s="367">
        <v>0</v>
      </c>
      <c r="DC21" s="367"/>
      <c r="DD21" s="367">
        <v>0</v>
      </c>
      <c r="DE21" s="367">
        <v>8</v>
      </c>
      <c r="DF21" s="367">
        <f t="shared" ca="1" si="105"/>
        <v>12808752</v>
      </c>
      <c r="DG21" s="367">
        <v>8</v>
      </c>
      <c r="DH21" s="367">
        <f t="shared" ca="1" si="106"/>
        <v>1280872</v>
      </c>
      <c r="DI21" s="367"/>
      <c r="DJ21" s="367">
        <f t="shared" ca="1" si="107"/>
        <v>0</v>
      </c>
      <c r="DK21" s="367">
        <f t="shared" ca="1" si="23"/>
        <v>42448888</v>
      </c>
      <c r="DL21" s="367">
        <v>0</v>
      </c>
      <c r="DM21" s="367">
        <f t="shared" ca="1" si="108"/>
        <v>0</v>
      </c>
      <c r="DN21" s="367">
        <v>0</v>
      </c>
      <c r="DO21" s="367">
        <f t="shared" ca="1" si="109"/>
        <v>0</v>
      </c>
      <c r="DP21" s="367">
        <v>0</v>
      </c>
      <c r="DQ21" s="367">
        <f t="shared" ca="1" si="242"/>
        <v>0</v>
      </c>
      <c r="DR21" s="367">
        <v>0</v>
      </c>
      <c r="DS21" s="367">
        <f t="shared" ca="1" si="110"/>
        <v>0</v>
      </c>
      <c r="DT21" s="367">
        <v>0</v>
      </c>
      <c r="DU21" s="367">
        <f t="shared" ca="1" si="111"/>
        <v>0</v>
      </c>
      <c r="DV21" s="367">
        <v>0</v>
      </c>
      <c r="DW21" s="367">
        <f t="shared" ca="1" si="112"/>
        <v>0</v>
      </c>
      <c r="DX21" s="367">
        <v>0</v>
      </c>
      <c r="DY21" s="367">
        <f t="shared" ca="1" si="113"/>
        <v>0</v>
      </c>
      <c r="DZ21" s="367">
        <v>0</v>
      </c>
      <c r="EA21" s="367">
        <f t="shared" ca="1" si="114"/>
        <v>0</v>
      </c>
      <c r="EB21" s="367"/>
      <c r="EC21" s="367">
        <v>0</v>
      </c>
      <c r="ED21" s="367"/>
      <c r="EE21" s="367">
        <v>0</v>
      </c>
      <c r="EF21" s="367"/>
      <c r="EG21" s="367">
        <v>0</v>
      </c>
      <c r="EH21" s="367"/>
      <c r="EI21" s="367">
        <v>0</v>
      </c>
      <c r="EJ21" s="367">
        <v>0</v>
      </c>
      <c r="EK21" s="367">
        <f t="shared" ca="1" si="115"/>
        <v>0</v>
      </c>
      <c r="EL21" s="367">
        <v>0</v>
      </c>
      <c r="EM21" s="367">
        <f t="shared" ca="1" si="116"/>
        <v>0</v>
      </c>
      <c r="EN21" s="367">
        <f t="shared" ca="1" si="24"/>
        <v>0</v>
      </c>
      <c r="EO21" s="367">
        <v>0</v>
      </c>
      <c r="EP21" s="367">
        <v>0</v>
      </c>
      <c r="EQ21" s="367">
        <v>0</v>
      </c>
      <c r="ER21" s="367">
        <v>0</v>
      </c>
      <c r="ES21" s="367">
        <v>0</v>
      </c>
      <c r="ET21" s="367">
        <v>0</v>
      </c>
      <c r="EU21" s="367">
        <v>0</v>
      </c>
      <c r="EV21" s="367">
        <v>0</v>
      </c>
      <c r="EW21" s="367">
        <v>0</v>
      </c>
      <c r="EX21" s="367">
        <v>0</v>
      </c>
      <c r="EY21" s="367">
        <v>0</v>
      </c>
      <c r="EZ21" s="367">
        <v>0</v>
      </c>
      <c r="FA21" s="367">
        <v>0</v>
      </c>
      <c r="FB21" s="367">
        <v>0</v>
      </c>
      <c r="FC21" s="367">
        <v>0</v>
      </c>
      <c r="FD21" s="367">
        <v>0</v>
      </c>
      <c r="FE21" s="367">
        <v>0</v>
      </c>
      <c r="FF21" s="367">
        <f t="shared" ca="1" si="117"/>
        <v>0</v>
      </c>
      <c r="FG21" s="367">
        <v>0</v>
      </c>
      <c r="FH21" s="367">
        <f t="shared" ca="1" si="118"/>
        <v>0</v>
      </c>
      <c r="FI21" s="367">
        <v>0</v>
      </c>
      <c r="FJ21" s="367">
        <f t="shared" ca="1" si="119"/>
        <v>0</v>
      </c>
      <c r="FK21" s="367">
        <v>0</v>
      </c>
      <c r="FL21" s="367">
        <f t="shared" ca="1" si="120"/>
        <v>0</v>
      </c>
      <c r="FM21" s="367">
        <f t="shared" ca="1" si="121"/>
        <v>0</v>
      </c>
      <c r="FN21" s="367"/>
      <c r="FO21" s="367"/>
      <c r="FP21" s="367"/>
      <c r="FQ21" s="367"/>
      <c r="FR21" s="367">
        <f t="shared" si="243"/>
        <v>0</v>
      </c>
      <c r="FS21" s="367">
        <f t="shared" ca="1" si="244"/>
        <v>0</v>
      </c>
      <c r="FT21" s="367"/>
      <c r="FU21" s="367">
        <f t="shared" ca="1" si="122"/>
        <v>0</v>
      </c>
      <c r="FV21" s="367"/>
      <c r="FW21" s="367">
        <f t="shared" ca="1" si="123"/>
        <v>0</v>
      </c>
      <c r="FX21" s="367"/>
      <c r="FY21" s="367">
        <f t="shared" ca="1" si="124"/>
        <v>0</v>
      </c>
      <c r="FZ21" s="367"/>
      <c r="GA21" s="367">
        <f t="shared" ca="1" si="125"/>
        <v>0</v>
      </c>
      <c r="GB21" s="367">
        <f t="shared" ca="1" si="25"/>
        <v>0</v>
      </c>
      <c r="GC21" s="367">
        <f t="shared" ca="1" si="245"/>
        <v>50837988</v>
      </c>
      <c r="GD21" s="367">
        <v>0</v>
      </c>
      <c r="GE21" s="367">
        <f t="shared" ca="1" si="126"/>
        <v>0</v>
      </c>
      <c r="GF21" s="367">
        <v>0</v>
      </c>
      <c r="GG21" s="367">
        <f t="shared" ca="1" si="127"/>
        <v>0</v>
      </c>
      <c r="GH21" s="367">
        <v>0</v>
      </c>
      <c r="GI21" s="367">
        <v>0</v>
      </c>
      <c r="GJ21" s="367"/>
      <c r="GK21" s="367">
        <f t="shared" ca="1" si="128"/>
        <v>0</v>
      </c>
      <c r="GL21" s="367"/>
      <c r="GM21" s="367">
        <f t="shared" ca="1" si="129"/>
        <v>0</v>
      </c>
      <c r="GN21" s="367">
        <f t="shared" ca="1" si="50"/>
        <v>0</v>
      </c>
      <c r="GO21" s="367"/>
      <c r="GP21" s="367">
        <f t="shared" ca="1" si="130"/>
        <v>0</v>
      </c>
      <c r="GQ21" s="367">
        <f t="shared" ca="1" si="26"/>
        <v>0</v>
      </c>
      <c r="GR21" s="367">
        <v>0</v>
      </c>
      <c r="GS21" s="367">
        <f t="shared" ca="1" si="131"/>
        <v>0</v>
      </c>
      <c r="GT21" s="367">
        <v>3</v>
      </c>
      <c r="GU21" s="367">
        <f t="shared" ca="1" si="132"/>
        <v>539091</v>
      </c>
      <c r="GV21" s="367">
        <v>0</v>
      </c>
      <c r="GW21" s="367">
        <v>0</v>
      </c>
      <c r="GX21" s="367">
        <v>3</v>
      </c>
      <c r="GY21" s="367">
        <f t="shared" ca="1" si="133"/>
        <v>53910</v>
      </c>
      <c r="GZ21" s="367">
        <f t="shared" ca="1" si="27"/>
        <v>593001</v>
      </c>
      <c r="HA21" s="367">
        <v>0</v>
      </c>
      <c r="HB21" s="367">
        <f t="shared" ca="1" si="134"/>
        <v>0</v>
      </c>
      <c r="HC21" s="367">
        <v>8</v>
      </c>
      <c r="HD21" s="367">
        <f t="shared" ca="1" si="135"/>
        <v>1506528</v>
      </c>
      <c r="HE21" s="367">
        <v>0</v>
      </c>
      <c r="HF21" s="367">
        <f t="shared" ca="1" si="136"/>
        <v>0</v>
      </c>
      <c r="HG21" s="367">
        <v>0</v>
      </c>
      <c r="HH21" s="367">
        <f t="shared" ca="1" si="137"/>
        <v>0</v>
      </c>
      <c r="HI21" s="367">
        <v>0</v>
      </c>
      <c r="HJ21" s="367">
        <v>0</v>
      </c>
      <c r="HK21" s="367">
        <v>0</v>
      </c>
      <c r="HL21" s="367">
        <f t="shared" ca="1" si="138"/>
        <v>0</v>
      </c>
      <c r="HM21" s="367">
        <f t="shared" ca="1" si="28"/>
        <v>1506528</v>
      </c>
      <c r="HN21" s="367">
        <v>0</v>
      </c>
      <c r="HO21" s="367">
        <f t="shared" ca="1" si="139"/>
        <v>0</v>
      </c>
      <c r="HP21" s="367">
        <v>0</v>
      </c>
      <c r="HQ21" s="367">
        <f t="shared" ca="1" si="140"/>
        <v>0</v>
      </c>
      <c r="HR21" s="367">
        <v>0</v>
      </c>
      <c r="HS21" s="367">
        <f t="shared" ca="1" si="141"/>
        <v>0</v>
      </c>
      <c r="HT21" s="367">
        <v>0</v>
      </c>
      <c r="HU21" s="367">
        <f t="shared" ca="1" si="142"/>
        <v>0</v>
      </c>
      <c r="HV21" s="367"/>
      <c r="HW21" s="367">
        <f t="shared" ca="1" si="143"/>
        <v>0</v>
      </c>
      <c r="HX21" s="367"/>
      <c r="HY21" s="367">
        <f t="shared" ca="1" si="144"/>
        <v>0</v>
      </c>
      <c r="HZ21" s="367">
        <f t="shared" ca="1" si="29"/>
        <v>0</v>
      </c>
      <c r="IA21" s="367"/>
      <c r="IB21" s="367">
        <f t="shared" ca="1" si="145"/>
        <v>0</v>
      </c>
      <c r="IC21" s="367"/>
      <c r="ID21" s="367">
        <f t="shared" ca="1" si="146"/>
        <v>0</v>
      </c>
      <c r="IE21" s="367"/>
      <c r="IF21" s="367">
        <f t="shared" ca="1" si="147"/>
        <v>0</v>
      </c>
      <c r="IG21" s="367"/>
      <c r="IH21" s="367">
        <f t="shared" ca="1" si="148"/>
        <v>0</v>
      </c>
      <c r="II21" s="367">
        <f t="shared" ca="1" si="30"/>
        <v>0</v>
      </c>
      <c r="IJ21" s="367">
        <f t="shared" ca="1" si="149"/>
        <v>2099529</v>
      </c>
      <c r="IK21" s="367"/>
      <c r="IL21" s="367">
        <f t="shared" ca="1" si="150"/>
        <v>0</v>
      </c>
      <c r="IM21" s="367"/>
      <c r="IN21" s="367">
        <f t="shared" ca="1" si="151"/>
        <v>0</v>
      </c>
      <c r="IO21" s="367">
        <f t="shared" ca="1" si="51"/>
        <v>0</v>
      </c>
      <c r="IP21" s="367">
        <v>0</v>
      </c>
      <c r="IQ21" s="367">
        <f t="shared" ca="1" si="152"/>
        <v>0</v>
      </c>
      <c r="IR21" s="367">
        <v>0</v>
      </c>
      <c r="IS21" s="367">
        <f t="shared" ca="1" si="153"/>
        <v>0</v>
      </c>
      <c r="IT21" s="367"/>
      <c r="IU21" s="367">
        <f t="shared" ca="1" si="154"/>
        <v>0</v>
      </c>
      <c r="IV21" s="367">
        <v>0</v>
      </c>
      <c r="IW21" s="367">
        <f t="shared" ca="1" si="155"/>
        <v>0</v>
      </c>
      <c r="IX21" s="367">
        <f t="shared" ca="1" si="31"/>
        <v>0</v>
      </c>
      <c r="IY21" s="367">
        <v>0</v>
      </c>
      <c r="IZ21" s="367">
        <f t="shared" ca="1" si="156"/>
        <v>0</v>
      </c>
      <c r="JA21" s="367">
        <f t="shared" ca="1" si="32"/>
        <v>0</v>
      </c>
      <c r="JB21" s="367"/>
      <c r="JC21" s="367">
        <f t="shared" ca="1" si="157"/>
        <v>0</v>
      </c>
      <c r="JD21" s="367">
        <v>0</v>
      </c>
      <c r="JE21" s="367">
        <f t="shared" ca="1" si="158"/>
        <v>0</v>
      </c>
      <c r="JF21" s="367"/>
      <c r="JG21" s="367">
        <f t="shared" ca="1" si="159"/>
        <v>0</v>
      </c>
      <c r="JH21" s="367">
        <v>0</v>
      </c>
      <c r="JI21" s="367">
        <f t="shared" ca="1" si="160"/>
        <v>0</v>
      </c>
      <c r="JJ21" s="367">
        <f t="shared" ca="1" si="33"/>
        <v>0</v>
      </c>
      <c r="JK21" s="367">
        <v>0</v>
      </c>
      <c r="JL21" s="367">
        <f t="shared" ca="1" si="161"/>
        <v>0</v>
      </c>
      <c r="JM21" s="367">
        <v>0</v>
      </c>
      <c r="JN21" s="367">
        <f t="shared" ca="1" si="162"/>
        <v>0</v>
      </c>
      <c r="JO21" s="367">
        <v>0</v>
      </c>
      <c r="JP21" s="367">
        <f t="shared" ca="1" si="163"/>
        <v>0</v>
      </c>
      <c r="JQ21" s="367">
        <v>0</v>
      </c>
      <c r="JR21" s="367">
        <f t="shared" ca="1" si="164"/>
        <v>0</v>
      </c>
      <c r="JS21" s="367">
        <v>0</v>
      </c>
      <c r="JT21" s="367">
        <f t="shared" ca="1" si="165"/>
        <v>0</v>
      </c>
      <c r="JU21" s="367">
        <f t="shared" ca="1" si="246"/>
        <v>0</v>
      </c>
      <c r="JV21" s="367">
        <v>0</v>
      </c>
      <c r="JW21" s="367">
        <f t="shared" ca="1" si="166"/>
        <v>0</v>
      </c>
      <c r="JX21" s="367">
        <v>0</v>
      </c>
      <c r="JY21" s="367">
        <f t="shared" ca="1" si="167"/>
        <v>0</v>
      </c>
      <c r="JZ21" s="367">
        <v>0</v>
      </c>
      <c r="KA21" s="367">
        <f t="shared" ca="1" si="168"/>
        <v>0</v>
      </c>
      <c r="KB21" s="367">
        <v>0</v>
      </c>
      <c r="KC21" s="367">
        <f t="shared" ca="1" si="169"/>
        <v>0</v>
      </c>
      <c r="KD21" s="367"/>
      <c r="KE21" s="367">
        <f t="shared" ca="1" si="170"/>
        <v>0</v>
      </c>
      <c r="KF21" s="367">
        <f t="shared" ca="1" si="34"/>
        <v>0</v>
      </c>
      <c r="KG21" s="367">
        <v>0</v>
      </c>
      <c r="KH21" s="367">
        <f t="shared" ca="1" si="171"/>
        <v>0</v>
      </c>
      <c r="KI21" s="367">
        <v>0</v>
      </c>
      <c r="KJ21" s="367">
        <f t="shared" ca="1" si="172"/>
        <v>0</v>
      </c>
      <c r="KK21" s="367"/>
      <c r="KL21" s="367">
        <f t="shared" ca="1" si="173"/>
        <v>0</v>
      </c>
      <c r="KM21" s="367">
        <v>0</v>
      </c>
      <c r="KN21" s="367">
        <f t="shared" ca="1" si="174"/>
        <v>0</v>
      </c>
      <c r="KO21" s="367">
        <f t="shared" ca="1" si="35"/>
        <v>0</v>
      </c>
      <c r="KP21" s="367">
        <v>0</v>
      </c>
      <c r="KQ21" s="367">
        <f t="shared" ca="1" si="175"/>
        <v>0</v>
      </c>
      <c r="KR21" s="367">
        <v>0</v>
      </c>
      <c r="KS21" s="367">
        <f t="shared" ca="1" si="176"/>
        <v>0</v>
      </c>
      <c r="KT21" s="367">
        <f t="shared" ca="1" si="52"/>
        <v>0</v>
      </c>
      <c r="KU21" s="367">
        <v>0</v>
      </c>
      <c r="KV21" s="367"/>
      <c r="KW21" s="367">
        <v>0</v>
      </c>
      <c r="KX21" s="367"/>
      <c r="KY21" s="367">
        <f t="shared" si="247"/>
        <v>0</v>
      </c>
      <c r="KZ21" s="367">
        <f t="shared" ca="1" si="248"/>
        <v>0</v>
      </c>
      <c r="LA21" s="367">
        <v>0</v>
      </c>
      <c r="LB21" s="367">
        <f t="shared" ca="1" si="177"/>
        <v>0</v>
      </c>
      <c r="LC21" s="367"/>
      <c r="LD21" s="367">
        <f t="shared" ca="1" si="178"/>
        <v>0</v>
      </c>
      <c r="LE21" s="367">
        <v>0</v>
      </c>
      <c r="LF21" s="367">
        <f t="shared" ca="1" si="179"/>
        <v>0</v>
      </c>
      <c r="LG21" s="367"/>
      <c r="LH21" s="367">
        <f t="shared" ca="1" si="180"/>
        <v>0</v>
      </c>
      <c r="LI21" s="367">
        <f t="shared" ca="1" si="36"/>
        <v>0</v>
      </c>
      <c r="LJ21" s="367">
        <v>0</v>
      </c>
      <c r="LK21" s="367">
        <f t="shared" ca="1" si="181"/>
        <v>0</v>
      </c>
      <c r="LL21" s="367">
        <v>0</v>
      </c>
      <c r="LM21" s="367">
        <f t="shared" ca="1" si="182"/>
        <v>0</v>
      </c>
      <c r="LN21" s="367"/>
      <c r="LO21" s="367">
        <f t="shared" ca="1" si="183"/>
        <v>0</v>
      </c>
      <c r="LP21" s="367">
        <f t="shared" ca="1" si="37"/>
        <v>0</v>
      </c>
      <c r="LQ21" s="367">
        <v>0</v>
      </c>
      <c r="LR21" s="367">
        <f t="shared" ca="1" si="184"/>
        <v>0</v>
      </c>
      <c r="LS21" s="367">
        <v>0</v>
      </c>
      <c r="LT21" s="367">
        <f t="shared" ca="1" si="185"/>
        <v>0</v>
      </c>
      <c r="LU21" s="367">
        <v>0</v>
      </c>
      <c r="LV21" s="367">
        <f t="shared" ca="1" si="186"/>
        <v>0</v>
      </c>
      <c r="LW21" s="367">
        <v>0</v>
      </c>
      <c r="LX21" s="367">
        <f t="shared" ca="1" si="187"/>
        <v>0</v>
      </c>
      <c r="LY21" s="367">
        <f t="shared" ca="1" si="54"/>
        <v>0</v>
      </c>
      <c r="LZ21" s="367">
        <v>0</v>
      </c>
      <c r="MA21" s="367">
        <f t="shared" ca="1" si="188"/>
        <v>0</v>
      </c>
      <c r="MB21" s="367">
        <v>0</v>
      </c>
      <c r="MC21" s="367">
        <f t="shared" ca="1" si="189"/>
        <v>0</v>
      </c>
      <c r="MD21" s="367">
        <v>0</v>
      </c>
      <c r="ME21" s="367">
        <f t="shared" ca="1" si="190"/>
        <v>0</v>
      </c>
      <c r="MF21" s="367">
        <v>0</v>
      </c>
      <c r="MG21" s="367">
        <f t="shared" ca="1" si="191"/>
        <v>0</v>
      </c>
      <c r="MH21" s="367">
        <v>0</v>
      </c>
      <c r="MI21" s="367">
        <f t="shared" ca="1" si="192"/>
        <v>0</v>
      </c>
      <c r="MJ21" s="367">
        <v>0</v>
      </c>
      <c r="MK21" s="367">
        <f t="shared" ca="1" si="193"/>
        <v>0</v>
      </c>
      <c r="ML21" s="367">
        <f t="shared" ca="1" si="38"/>
        <v>0</v>
      </c>
      <c r="MM21" s="367">
        <v>0</v>
      </c>
      <c r="MN21" s="367">
        <f t="shared" ca="1" si="194"/>
        <v>0</v>
      </c>
      <c r="MO21" s="367">
        <v>0</v>
      </c>
      <c r="MP21" s="367">
        <f t="shared" ca="1" si="195"/>
        <v>0</v>
      </c>
      <c r="MQ21" s="367">
        <v>0</v>
      </c>
      <c r="MR21" s="367">
        <f t="shared" ca="1" si="196"/>
        <v>0</v>
      </c>
      <c r="MS21" s="367">
        <v>0</v>
      </c>
      <c r="MT21" s="367">
        <f t="shared" ca="1" si="197"/>
        <v>0</v>
      </c>
      <c r="MU21" s="367">
        <v>0</v>
      </c>
      <c r="MV21" s="367">
        <f t="shared" ca="1" si="198"/>
        <v>0</v>
      </c>
      <c r="MW21" s="367">
        <f t="shared" ca="1" si="39"/>
        <v>0</v>
      </c>
      <c r="MX21" s="367">
        <v>0</v>
      </c>
      <c r="MY21" s="367">
        <f t="shared" ca="1" si="199"/>
        <v>0</v>
      </c>
      <c r="MZ21" s="367"/>
      <c r="NA21" s="367">
        <f t="shared" ca="1" si="200"/>
        <v>0</v>
      </c>
      <c r="NB21" s="367"/>
      <c r="NC21" s="367">
        <f t="shared" ca="1" si="201"/>
        <v>0</v>
      </c>
      <c r="ND21" s="367"/>
      <c r="NE21" s="367">
        <f t="shared" ca="1" si="202"/>
        <v>0</v>
      </c>
      <c r="NF21" s="367">
        <f t="shared" ca="1" si="40"/>
        <v>0</v>
      </c>
      <c r="NG21" s="367">
        <v>0</v>
      </c>
      <c r="NH21" s="367">
        <f t="shared" ca="1" si="203"/>
        <v>0</v>
      </c>
      <c r="NI21" s="367">
        <v>0</v>
      </c>
      <c r="NJ21" s="367">
        <f t="shared" ca="1" si="204"/>
        <v>0</v>
      </c>
      <c r="NK21" s="367">
        <f t="shared" ca="1" si="41"/>
        <v>0</v>
      </c>
      <c r="NL21" s="367">
        <f t="shared" ca="1" si="249"/>
        <v>0</v>
      </c>
      <c r="NM21" s="367">
        <v>0</v>
      </c>
      <c r="NN21" s="367">
        <f t="shared" ca="1" si="205"/>
        <v>0</v>
      </c>
      <c r="NO21" s="367">
        <v>0</v>
      </c>
      <c r="NP21" s="367">
        <f t="shared" ca="1" si="206"/>
        <v>0</v>
      </c>
      <c r="NQ21" s="367">
        <v>0</v>
      </c>
      <c r="NR21" s="367">
        <f t="shared" ca="1" si="207"/>
        <v>0</v>
      </c>
      <c r="NS21" s="367">
        <v>0</v>
      </c>
      <c r="NT21" s="367">
        <f t="shared" ca="1" si="208"/>
        <v>0</v>
      </c>
      <c r="NU21" s="367">
        <f t="shared" ca="1" si="42"/>
        <v>0</v>
      </c>
      <c r="NV21" s="367">
        <v>0</v>
      </c>
      <c r="NW21" s="367">
        <f t="shared" ca="1" si="209"/>
        <v>0</v>
      </c>
      <c r="NX21" s="367">
        <v>2</v>
      </c>
      <c r="NY21" s="367">
        <f t="shared" ca="1" si="210"/>
        <v>200728</v>
      </c>
      <c r="NZ21" s="367">
        <v>0</v>
      </c>
      <c r="OA21" s="367">
        <v>0</v>
      </c>
      <c r="OB21" s="367">
        <v>2</v>
      </c>
      <c r="OC21" s="367">
        <f t="shared" ca="1" si="211"/>
        <v>20072</v>
      </c>
      <c r="OD21" s="367">
        <v>0</v>
      </c>
      <c r="OE21" s="367">
        <f t="shared" ca="1" si="212"/>
        <v>0</v>
      </c>
      <c r="OF21" s="367">
        <f t="shared" ca="1" si="250"/>
        <v>220800</v>
      </c>
      <c r="OG21" s="367">
        <v>0</v>
      </c>
      <c r="OH21" s="367">
        <f t="shared" ca="1" si="213"/>
        <v>0</v>
      </c>
      <c r="OI21" s="367">
        <v>0</v>
      </c>
      <c r="OJ21" s="367">
        <f t="shared" ca="1" si="214"/>
        <v>0</v>
      </c>
      <c r="OK21" s="367">
        <v>0</v>
      </c>
      <c r="OL21" s="367">
        <f t="shared" ca="1" si="215"/>
        <v>0</v>
      </c>
      <c r="OM21" s="367">
        <v>0</v>
      </c>
      <c r="ON21" s="367">
        <f t="shared" ca="1" si="216"/>
        <v>0</v>
      </c>
      <c r="OO21" s="367">
        <f t="shared" ca="1" si="56"/>
        <v>0</v>
      </c>
      <c r="OP21" s="367">
        <v>0</v>
      </c>
      <c r="OQ21" s="367">
        <f t="shared" ca="1" si="217"/>
        <v>0</v>
      </c>
      <c r="OR21" s="367">
        <v>160</v>
      </c>
      <c r="OS21" s="367">
        <f t="shared" ca="1" si="218"/>
        <v>17866720</v>
      </c>
      <c r="OT21" s="367">
        <v>0</v>
      </c>
      <c r="OU21" s="367">
        <v>0</v>
      </c>
      <c r="OV21" s="367">
        <v>160</v>
      </c>
      <c r="OW21" s="367">
        <f t="shared" ca="1" si="219"/>
        <v>1786720</v>
      </c>
      <c r="OX21" s="367">
        <f t="shared" ca="1" si="220"/>
        <v>19653440</v>
      </c>
      <c r="OY21" s="367">
        <v>0</v>
      </c>
      <c r="OZ21" s="367">
        <f t="shared" ca="1" si="221"/>
        <v>0</v>
      </c>
      <c r="PA21" s="367">
        <v>145</v>
      </c>
      <c r="PB21" s="367">
        <f ca="1">OFFSET(PB21,0,-1) * OFFSET(PB21,10 - ROW(PB21),0)+100</f>
        <v>16984530</v>
      </c>
      <c r="PC21" s="367">
        <v>0</v>
      </c>
      <c r="PD21" s="367">
        <f t="shared" ca="1" si="223"/>
        <v>0</v>
      </c>
      <c r="PE21" s="367">
        <v>145</v>
      </c>
      <c r="PF21" s="367">
        <f t="shared" ca="1" si="224"/>
        <v>1698385</v>
      </c>
      <c r="PG21" s="367">
        <v>0</v>
      </c>
      <c r="PH21" s="367">
        <v>0</v>
      </c>
      <c r="PI21" s="367">
        <v>0</v>
      </c>
      <c r="PJ21" s="367">
        <f t="shared" ca="1" si="225"/>
        <v>0</v>
      </c>
      <c r="PK21" s="367">
        <f t="shared" ca="1" si="43"/>
        <v>18682915</v>
      </c>
      <c r="PL21" s="367">
        <v>0</v>
      </c>
      <c r="PM21" s="367">
        <f t="shared" ca="1" si="226"/>
        <v>0</v>
      </c>
      <c r="PN21" s="367">
        <v>0</v>
      </c>
      <c r="PO21" s="367">
        <f t="shared" ca="1" si="227"/>
        <v>0</v>
      </c>
      <c r="PP21" s="367">
        <v>0</v>
      </c>
      <c r="PQ21" s="367">
        <f t="shared" ca="1" si="228"/>
        <v>0</v>
      </c>
      <c r="PR21" s="367"/>
      <c r="PS21" s="367">
        <f t="shared" ca="1" si="229"/>
        <v>0</v>
      </c>
      <c r="PT21" s="367">
        <v>0</v>
      </c>
      <c r="PU21" s="367">
        <f t="shared" ca="1" si="230"/>
        <v>0</v>
      </c>
      <c r="PV21" s="367">
        <v>0</v>
      </c>
      <c r="PW21" s="367">
        <f t="shared" ca="1" si="231"/>
        <v>0</v>
      </c>
      <c r="PX21" s="367">
        <f t="shared" ca="1" si="57"/>
        <v>0</v>
      </c>
      <c r="PY21" s="367">
        <v>0</v>
      </c>
      <c r="PZ21" s="367">
        <f t="shared" ca="1" si="232"/>
        <v>0</v>
      </c>
      <c r="QA21" s="367"/>
      <c r="QB21" s="367">
        <f t="shared" ca="1" si="233"/>
        <v>0</v>
      </c>
      <c r="QC21" s="367"/>
      <c r="QD21" s="367">
        <f t="shared" ca="1" si="234"/>
        <v>0</v>
      </c>
      <c r="QE21" s="367"/>
      <c r="QF21" s="367">
        <f t="shared" ca="1" si="235"/>
        <v>0</v>
      </c>
      <c r="QG21" s="367">
        <f t="shared" ca="1" si="44"/>
        <v>0</v>
      </c>
      <c r="QH21" s="367">
        <f t="shared" ca="1" si="251"/>
        <v>38557155</v>
      </c>
      <c r="QI21" s="367"/>
      <c r="QJ21" s="367">
        <v>91494572</v>
      </c>
      <c r="QK21" s="367">
        <f t="shared" si="252"/>
        <v>606</v>
      </c>
      <c r="QL21" s="367">
        <f t="shared" ca="1" si="236"/>
        <v>483588</v>
      </c>
      <c r="QM21" s="367">
        <f t="shared" si="237"/>
        <v>13</v>
      </c>
      <c r="QN21" s="367">
        <f t="shared" ca="1" si="238"/>
        <v>186810</v>
      </c>
      <c r="QO21" s="367">
        <f t="shared" ca="1" si="46"/>
        <v>670398</v>
      </c>
      <c r="QP21" s="367">
        <f t="shared" si="253"/>
        <v>606</v>
      </c>
      <c r="QQ21" s="367">
        <f t="shared" ca="1" si="239"/>
        <v>44844</v>
      </c>
      <c r="QR21" s="367">
        <f t="shared" si="240"/>
        <v>13</v>
      </c>
      <c r="QS21" s="367">
        <f t="shared" ca="1" si="241"/>
        <v>17212</v>
      </c>
      <c r="QT21" s="367">
        <f t="shared" ca="1" si="47"/>
        <v>62056</v>
      </c>
      <c r="QU21" s="367">
        <f t="shared" ca="1" si="48"/>
        <v>92227026</v>
      </c>
      <c r="QV21" s="367"/>
      <c r="QW21" s="367">
        <f t="shared" ca="1" si="49"/>
        <v>92227026</v>
      </c>
    </row>
    <row r="22" spans="1:465" s="366" customFormat="1">
      <c r="A22" s="366" t="s">
        <v>202</v>
      </c>
      <c r="B22" s="367" t="s">
        <v>986</v>
      </c>
      <c r="C22" s="367" t="s">
        <v>195</v>
      </c>
      <c r="D22" s="367" t="s">
        <v>196</v>
      </c>
      <c r="E22" s="367">
        <v>0</v>
      </c>
      <c r="F22" s="367">
        <f t="shared" ca="1" si="58"/>
        <v>0</v>
      </c>
      <c r="G22" s="367"/>
      <c r="H22" s="367">
        <f t="shared" ca="1" si="59"/>
        <v>0</v>
      </c>
      <c r="I22" s="367"/>
      <c r="J22" s="367">
        <f t="shared" ca="1" si="60"/>
        <v>0</v>
      </c>
      <c r="K22" s="367"/>
      <c r="L22" s="367">
        <f t="shared" ca="1" si="61"/>
        <v>0</v>
      </c>
      <c r="M22" s="367"/>
      <c r="N22" s="367">
        <f t="shared" ca="1" si="62"/>
        <v>0</v>
      </c>
      <c r="O22" s="367">
        <v>0</v>
      </c>
      <c r="P22" s="367">
        <f t="shared" ca="1" si="63"/>
        <v>0</v>
      </c>
      <c r="Q22" s="367">
        <v>0</v>
      </c>
      <c r="R22" s="367">
        <f t="shared" ca="1" si="64"/>
        <v>0</v>
      </c>
      <c r="S22" s="367">
        <f t="shared" ca="1" si="21"/>
        <v>0</v>
      </c>
      <c r="T22" s="367">
        <v>0</v>
      </c>
      <c r="U22" s="367">
        <f t="shared" ca="1" si="65"/>
        <v>0</v>
      </c>
      <c r="V22" s="367">
        <v>0</v>
      </c>
      <c r="W22" s="367">
        <f t="shared" ca="1" si="66"/>
        <v>0</v>
      </c>
      <c r="X22" s="367">
        <v>0</v>
      </c>
      <c r="Y22" s="367">
        <f t="shared" ca="1" si="67"/>
        <v>0</v>
      </c>
      <c r="Z22" s="367">
        <v>0</v>
      </c>
      <c r="AA22" s="367">
        <f t="shared" ca="1" si="68"/>
        <v>0</v>
      </c>
      <c r="AB22" s="367">
        <v>0</v>
      </c>
      <c r="AC22" s="367">
        <f t="shared" ca="1" si="69"/>
        <v>0</v>
      </c>
      <c r="AD22" s="367">
        <v>0</v>
      </c>
      <c r="AE22" s="367">
        <f t="shared" ca="1" si="70"/>
        <v>0</v>
      </c>
      <c r="AF22" s="367">
        <v>0</v>
      </c>
      <c r="AG22" s="367">
        <f t="shared" ca="1" si="71"/>
        <v>0</v>
      </c>
      <c r="AH22" s="367">
        <v>0</v>
      </c>
      <c r="AI22" s="367">
        <f t="shared" ca="1" si="72"/>
        <v>0</v>
      </c>
      <c r="AJ22" s="367">
        <v>0</v>
      </c>
      <c r="AK22" s="367">
        <f t="shared" ca="1" si="73"/>
        <v>0</v>
      </c>
      <c r="AL22" s="367">
        <v>0</v>
      </c>
      <c r="AM22" s="367">
        <f t="shared" ca="1" si="74"/>
        <v>0</v>
      </c>
      <c r="AN22" s="367"/>
      <c r="AO22" s="367">
        <f t="shared" ca="1" si="75"/>
        <v>0</v>
      </c>
      <c r="AP22" s="367">
        <f t="shared" ca="1" si="254"/>
        <v>0</v>
      </c>
      <c r="AQ22" s="367"/>
      <c r="AR22" s="367">
        <f t="shared" ca="1" si="76"/>
        <v>0</v>
      </c>
      <c r="AS22" s="367"/>
      <c r="AT22" s="367">
        <f t="shared" ca="1" si="77"/>
        <v>0</v>
      </c>
      <c r="AU22" s="367"/>
      <c r="AV22" s="367">
        <f t="shared" ca="1" si="78"/>
        <v>0</v>
      </c>
      <c r="AW22" s="367"/>
      <c r="AX22" s="367">
        <f t="shared" ca="1" si="79"/>
        <v>0</v>
      </c>
      <c r="AY22" s="367"/>
      <c r="AZ22" s="367">
        <f t="shared" ca="1" si="80"/>
        <v>0</v>
      </c>
      <c r="BA22" s="367"/>
      <c r="BB22" s="367">
        <f t="shared" ca="1" si="81"/>
        <v>0</v>
      </c>
      <c r="BC22" s="367"/>
      <c r="BD22" s="367">
        <f t="shared" ca="1" si="82"/>
        <v>0</v>
      </c>
      <c r="BE22" s="367"/>
      <c r="BF22" s="367">
        <f t="shared" ca="1" si="83"/>
        <v>0</v>
      </c>
      <c r="BG22" s="367">
        <v>0</v>
      </c>
      <c r="BH22" s="367">
        <f t="shared" ca="1" si="84"/>
        <v>0</v>
      </c>
      <c r="BI22" s="367">
        <v>0</v>
      </c>
      <c r="BJ22" s="367">
        <f t="shared" ca="1" si="85"/>
        <v>0</v>
      </c>
      <c r="BK22" s="367">
        <f t="shared" ca="1" si="22"/>
        <v>0</v>
      </c>
      <c r="BL22" s="367">
        <v>0</v>
      </c>
      <c r="BM22" s="367">
        <f t="shared" ca="1" si="86"/>
        <v>0</v>
      </c>
      <c r="BN22" s="367">
        <v>0</v>
      </c>
      <c r="BO22" s="367">
        <f t="shared" ca="1" si="87"/>
        <v>0</v>
      </c>
      <c r="BP22" s="367">
        <v>0</v>
      </c>
      <c r="BQ22" s="367">
        <f t="shared" ca="1" si="88"/>
        <v>0</v>
      </c>
      <c r="BR22" s="367">
        <v>0</v>
      </c>
      <c r="BS22" s="367">
        <f t="shared" ca="1" si="89"/>
        <v>0</v>
      </c>
      <c r="BT22" s="367">
        <v>0</v>
      </c>
      <c r="BU22" s="367">
        <f t="shared" ca="1" si="90"/>
        <v>0</v>
      </c>
      <c r="BV22" s="367">
        <v>0</v>
      </c>
      <c r="BW22" s="367">
        <f t="shared" ca="1" si="91"/>
        <v>0</v>
      </c>
      <c r="BX22" s="367">
        <v>0</v>
      </c>
      <c r="BY22" s="367">
        <f t="shared" ca="1" si="92"/>
        <v>0</v>
      </c>
      <c r="BZ22" s="367">
        <v>0</v>
      </c>
      <c r="CA22" s="367">
        <f t="shared" ca="1" si="93"/>
        <v>0</v>
      </c>
      <c r="CB22" s="367">
        <v>0</v>
      </c>
      <c r="CC22" s="367">
        <f t="shared" ca="1" si="94"/>
        <v>0</v>
      </c>
      <c r="CD22" s="367">
        <v>0</v>
      </c>
      <c r="CE22" s="367">
        <f t="shared" ca="1" si="95"/>
        <v>0</v>
      </c>
      <c r="CF22" s="367">
        <f t="shared" ca="1" si="96"/>
        <v>0</v>
      </c>
      <c r="CG22" s="367">
        <v>160</v>
      </c>
      <c r="CH22" s="367">
        <f t="shared" ca="1" si="97"/>
        <v>12122240</v>
      </c>
      <c r="CI22" s="367">
        <v>31</v>
      </c>
      <c r="CJ22" s="367">
        <f t="shared" ca="1" si="98"/>
        <v>3180414</v>
      </c>
      <c r="CK22" s="367">
        <v>394</v>
      </c>
      <c r="CL22" s="367">
        <f t="shared" ca="1" si="99"/>
        <v>25446490</v>
      </c>
      <c r="CM22" s="367">
        <v>112</v>
      </c>
      <c r="CN22" s="367">
        <f t="shared" ca="1" si="100"/>
        <v>9733136</v>
      </c>
      <c r="CO22" s="367">
        <v>0</v>
      </c>
      <c r="CP22" s="367">
        <f t="shared" ca="1" si="101"/>
        <v>0</v>
      </c>
      <c r="CQ22" s="367">
        <v>0</v>
      </c>
      <c r="CR22" s="367">
        <f t="shared" ca="1" si="102"/>
        <v>0</v>
      </c>
      <c r="CS22" s="367">
        <v>0</v>
      </c>
      <c r="CT22" s="367">
        <f t="shared" ca="1" si="103"/>
        <v>0</v>
      </c>
      <c r="CU22" s="367">
        <v>0</v>
      </c>
      <c r="CV22" s="367">
        <f t="shared" ca="1" si="104"/>
        <v>0</v>
      </c>
      <c r="CW22" s="367"/>
      <c r="CX22" s="367">
        <v>0</v>
      </c>
      <c r="CY22" s="367"/>
      <c r="CZ22" s="367">
        <v>0</v>
      </c>
      <c r="DA22" s="367"/>
      <c r="DB22" s="367">
        <v>0</v>
      </c>
      <c r="DC22" s="367"/>
      <c r="DD22" s="367">
        <v>0</v>
      </c>
      <c r="DE22" s="367">
        <v>9</v>
      </c>
      <c r="DF22" s="367">
        <f t="shared" ca="1" si="105"/>
        <v>14409846</v>
      </c>
      <c r="DG22" s="367">
        <v>0</v>
      </c>
      <c r="DH22" s="367">
        <f t="shared" ca="1" si="106"/>
        <v>0</v>
      </c>
      <c r="DI22" s="367"/>
      <c r="DJ22" s="367">
        <f t="shared" ca="1" si="107"/>
        <v>0</v>
      </c>
      <c r="DK22" s="367">
        <f t="shared" ca="1" si="23"/>
        <v>64892126</v>
      </c>
      <c r="DL22" s="367">
        <v>0</v>
      </c>
      <c r="DM22" s="367">
        <f t="shared" ca="1" si="108"/>
        <v>0</v>
      </c>
      <c r="DN22" s="367">
        <v>0</v>
      </c>
      <c r="DO22" s="367">
        <f t="shared" ca="1" si="109"/>
        <v>0</v>
      </c>
      <c r="DP22" s="367">
        <v>0</v>
      </c>
      <c r="DQ22" s="367">
        <f t="shared" ca="1" si="242"/>
        <v>0</v>
      </c>
      <c r="DR22" s="367">
        <v>0</v>
      </c>
      <c r="DS22" s="367">
        <f t="shared" ca="1" si="110"/>
        <v>0</v>
      </c>
      <c r="DT22" s="367">
        <v>0</v>
      </c>
      <c r="DU22" s="367">
        <f t="shared" ca="1" si="111"/>
        <v>0</v>
      </c>
      <c r="DV22" s="367">
        <v>0</v>
      </c>
      <c r="DW22" s="367">
        <f t="shared" ca="1" si="112"/>
        <v>0</v>
      </c>
      <c r="DX22" s="367">
        <v>0</v>
      </c>
      <c r="DY22" s="367">
        <f t="shared" ca="1" si="113"/>
        <v>0</v>
      </c>
      <c r="DZ22" s="367">
        <v>0</v>
      </c>
      <c r="EA22" s="367">
        <f t="shared" ca="1" si="114"/>
        <v>0</v>
      </c>
      <c r="EB22" s="367"/>
      <c r="EC22" s="367">
        <v>0</v>
      </c>
      <c r="ED22" s="367"/>
      <c r="EE22" s="367">
        <v>0</v>
      </c>
      <c r="EF22" s="367"/>
      <c r="EG22" s="367">
        <v>0</v>
      </c>
      <c r="EH22" s="367"/>
      <c r="EI22" s="367">
        <v>0</v>
      </c>
      <c r="EJ22" s="367">
        <v>0</v>
      </c>
      <c r="EK22" s="367">
        <f t="shared" ca="1" si="115"/>
        <v>0</v>
      </c>
      <c r="EL22" s="367">
        <v>0</v>
      </c>
      <c r="EM22" s="367">
        <f t="shared" ca="1" si="116"/>
        <v>0</v>
      </c>
      <c r="EN22" s="367">
        <f t="shared" ca="1" si="24"/>
        <v>0</v>
      </c>
      <c r="EO22" s="367">
        <v>0</v>
      </c>
      <c r="EP22" s="367">
        <v>0</v>
      </c>
      <c r="EQ22" s="367">
        <v>0</v>
      </c>
      <c r="ER22" s="367">
        <v>0</v>
      </c>
      <c r="ES22" s="367">
        <v>0</v>
      </c>
      <c r="ET22" s="367">
        <v>0</v>
      </c>
      <c r="EU22" s="367">
        <v>0</v>
      </c>
      <c r="EV22" s="367">
        <v>0</v>
      </c>
      <c r="EW22" s="367">
        <v>0</v>
      </c>
      <c r="EX22" s="367">
        <v>0</v>
      </c>
      <c r="EY22" s="367">
        <v>0</v>
      </c>
      <c r="EZ22" s="367">
        <v>0</v>
      </c>
      <c r="FA22" s="367">
        <v>0</v>
      </c>
      <c r="FB22" s="367">
        <v>0</v>
      </c>
      <c r="FC22" s="367">
        <v>0</v>
      </c>
      <c r="FD22" s="367">
        <v>0</v>
      </c>
      <c r="FE22" s="367">
        <v>0</v>
      </c>
      <c r="FF22" s="367">
        <f t="shared" ca="1" si="117"/>
        <v>0</v>
      </c>
      <c r="FG22" s="367">
        <v>0</v>
      </c>
      <c r="FH22" s="367">
        <f t="shared" ca="1" si="118"/>
        <v>0</v>
      </c>
      <c r="FI22" s="367">
        <v>0</v>
      </c>
      <c r="FJ22" s="367">
        <f t="shared" ca="1" si="119"/>
        <v>0</v>
      </c>
      <c r="FK22" s="367">
        <v>0</v>
      </c>
      <c r="FL22" s="367">
        <f t="shared" ca="1" si="120"/>
        <v>0</v>
      </c>
      <c r="FM22" s="367">
        <f t="shared" ca="1" si="121"/>
        <v>0</v>
      </c>
      <c r="FN22" s="367"/>
      <c r="FO22" s="367"/>
      <c r="FP22" s="367"/>
      <c r="FQ22" s="367"/>
      <c r="FR22" s="367">
        <f t="shared" si="243"/>
        <v>0</v>
      </c>
      <c r="FS22" s="367">
        <f t="shared" ca="1" si="244"/>
        <v>0</v>
      </c>
      <c r="FT22" s="367"/>
      <c r="FU22" s="367">
        <f t="shared" ca="1" si="122"/>
        <v>0</v>
      </c>
      <c r="FV22" s="367"/>
      <c r="FW22" s="367">
        <f t="shared" ca="1" si="123"/>
        <v>0</v>
      </c>
      <c r="FX22" s="367"/>
      <c r="FY22" s="367">
        <f t="shared" ca="1" si="124"/>
        <v>0</v>
      </c>
      <c r="FZ22" s="367"/>
      <c r="GA22" s="367">
        <f t="shared" ca="1" si="125"/>
        <v>0</v>
      </c>
      <c r="GB22" s="367">
        <f t="shared" ca="1" si="25"/>
        <v>0</v>
      </c>
      <c r="GC22" s="367">
        <f t="shared" ca="1" si="245"/>
        <v>64892126</v>
      </c>
      <c r="GD22" s="367">
        <v>0</v>
      </c>
      <c r="GE22" s="367">
        <f t="shared" ca="1" si="126"/>
        <v>0</v>
      </c>
      <c r="GF22" s="367">
        <v>0</v>
      </c>
      <c r="GG22" s="367">
        <f t="shared" ca="1" si="127"/>
        <v>0</v>
      </c>
      <c r="GH22" s="367">
        <v>0</v>
      </c>
      <c r="GI22" s="367">
        <v>0</v>
      </c>
      <c r="GJ22" s="367"/>
      <c r="GK22" s="367">
        <f t="shared" ca="1" si="128"/>
        <v>0</v>
      </c>
      <c r="GL22" s="367"/>
      <c r="GM22" s="367">
        <f t="shared" ca="1" si="129"/>
        <v>0</v>
      </c>
      <c r="GN22" s="367">
        <f t="shared" ca="1" si="50"/>
        <v>0</v>
      </c>
      <c r="GO22" s="367"/>
      <c r="GP22" s="367">
        <f t="shared" ca="1" si="130"/>
        <v>0</v>
      </c>
      <c r="GQ22" s="367">
        <f t="shared" ca="1" si="26"/>
        <v>0</v>
      </c>
      <c r="GR22" s="367">
        <v>0</v>
      </c>
      <c r="GS22" s="367">
        <f t="shared" ca="1" si="131"/>
        <v>0</v>
      </c>
      <c r="GT22" s="367">
        <v>0</v>
      </c>
      <c r="GU22" s="367">
        <f t="shared" ca="1" si="132"/>
        <v>0</v>
      </c>
      <c r="GV22" s="367">
        <v>0</v>
      </c>
      <c r="GW22" s="367">
        <v>0</v>
      </c>
      <c r="GX22" s="367">
        <v>0</v>
      </c>
      <c r="GY22" s="367">
        <f t="shared" ca="1" si="133"/>
        <v>0</v>
      </c>
      <c r="GZ22" s="367">
        <f t="shared" ca="1" si="27"/>
        <v>0</v>
      </c>
      <c r="HA22" s="367">
        <v>15</v>
      </c>
      <c r="HB22" s="367">
        <f t="shared" ca="1" si="134"/>
        <v>2321250</v>
      </c>
      <c r="HC22" s="367">
        <v>0</v>
      </c>
      <c r="HD22" s="367">
        <f t="shared" ca="1" si="135"/>
        <v>0</v>
      </c>
      <c r="HE22" s="367">
        <v>0</v>
      </c>
      <c r="HF22" s="367">
        <f t="shared" ca="1" si="136"/>
        <v>0</v>
      </c>
      <c r="HG22" s="367">
        <v>0</v>
      </c>
      <c r="HH22" s="367">
        <f t="shared" ca="1" si="137"/>
        <v>0</v>
      </c>
      <c r="HI22" s="367">
        <v>0</v>
      </c>
      <c r="HJ22" s="367">
        <v>0</v>
      </c>
      <c r="HK22" s="367">
        <v>0</v>
      </c>
      <c r="HL22" s="367">
        <f t="shared" ca="1" si="138"/>
        <v>0</v>
      </c>
      <c r="HM22" s="367">
        <f t="shared" ca="1" si="28"/>
        <v>2321250</v>
      </c>
      <c r="HN22" s="367">
        <v>0</v>
      </c>
      <c r="HO22" s="367">
        <f t="shared" ca="1" si="139"/>
        <v>0</v>
      </c>
      <c r="HP22" s="367">
        <v>0</v>
      </c>
      <c r="HQ22" s="367">
        <f t="shared" ca="1" si="140"/>
        <v>0</v>
      </c>
      <c r="HR22" s="367">
        <v>0</v>
      </c>
      <c r="HS22" s="367">
        <f t="shared" ca="1" si="141"/>
        <v>0</v>
      </c>
      <c r="HT22" s="367">
        <v>0</v>
      </c>
      <c r="HU22" s="367">
        <f t="shared" ca="1" si="142"/>
        <v>0</v>
      </c>
      <c r="HV22" s="367"/>
      <c r="HW22" s="367">
        <f t="shared" ca="1" si="143"/>
        <v>0</v>
      </c>
      <c r="HX22" s="367"/>
      <c r="HY22" s="367">
        <f t="shared" ca="1" si="144"/>
        <v>0</v>
      </c>
      <c r="HZ22" s="367">
        <f t="shared" ca="1" si="29"/>
        <v>0</v>
      </c>
      <c r="IA22" s="367"/>
      <c r="IB22" s="367">
        <f t="shared" ca="1" si="145"/>
        <v>0</v>
      </c>
      <c r="IC22" s="367"/>
      <c r="ID22" s="367">
        <f t="shared" ca="1" si="146"/>
        <v>0</v>
      </c>
      <c r="IE22" s="367"/>
      <c r="IF22" s="367">
        <f t="shared" ca="1" si="147"/>
        <v>0</v>
      </c>
      <c r="IG22" s="367"/>
      <c r="IH22" s="367">
        <f t="shared" ca="1" si="148"/>
        <v>0</v>
      </c>
      <c r="II22" s="367">
        <f t="shared" ca="1" si="30"/>
        <v>0</v>
      </c>
      <c r="IJ22" s="367">
        <f t="shared" ca="1" si="149"/>
        <v>2321250</v>
      </c>
      <c r="IK22" s="367"/>
      <c r="IL22" s="367">
        <f t="shared" ca="1" si="150"/>
        <v>0</v>
      </c>
      <c r="IM22" s="367"/>
      <c r="IN22" s="367">
        <f t="shared" ca="1" si="151"/>
        <v>0</v>
      </c>
      <c r="IO22" s="367">
        <f t="shared" ca="1" si="51"/>
        <v>0</v>
      </c>
      <c r="IP22" s="367">
        <v>0</v>
      </c>
      <c r="IQ22" s="367">
        <f t="shared" ca="1" si="152"/>
        <v>0</v>
      </c>
      <c r="IR22" s="367">
        <v>0</v>
      </c>
      <c r="IS22" s="367">
        <f t="shared" ca="1" si="153"/>
        <v>0</v>
      </c>
      <c r="IT22" s="367"/>
      <c r="IU22" s="367">
        <f t="shared" ca="1" si="154"/>
        <v>0</v>
      </c>
      <c r="IV22" s="367">
        <v>0</v>
      </c>
      <c r="IW22" s="367">
        <f t="shared" ca="1" si="155"/>
        <v>0</v>
      </c>
      <c r="IX22" s="367">
        <f t="shared" ca="1" si="31"/>
        <v>0</v>
      </c>
      <c r="IY22" s="367">
        <v>0</v>
      </c>
      <c r="IZ22" s="367">
        <f t="shared" ca="1" si="156"/>
        <v>0</v>
      </c>
      <c r="JA22" s="367">
        <f t="shared" ca="1" si="32"/>
        <v>0</v>
      </c>
      <c r="JB22" s="367"/>
      <c r="JC22" s="367">
        <f t="shared" ca="1" si="157"/>
        <v>0</v>
      </c>
      <c r="JD22" s="367">
        <v>0</v>
      </c>
      <c r="JE22" s="367">
        <f t="shared" ca="1" si="158"/>
        <v>0</v>
      </c>
      <c r="JF22" s="367"/>
      <c r="JG22" s="367">
        <f t="shared" ca="1" si="159"/>
        <v>0</v>
      </c>
      <c r="JH22" s="367">
        <v>0</v>
      </c>
      <c r="JI22" s="367">
        <f t="shared" ca="1" si="160"/>
        <v>0</v>
      </c>
      <c r="JJ22" s="367">
        <f t="shared" ca="1" si="33"/>
        <v>0</v>
      </c>
      <c r="JK22" s="367">
        <v>4</v>
      </c>
      <c r="JL22" s="367">
        <f t="shared" ca="1" si="161"/>
        <v>743180</v>
      </c>
      <c r="JM22" s="367">
        <v>7</v>
      </c>
      <c r="JN22" s="367">
        <f t="shared" ca="1" si="162"/>
        <v>1582693</v>
      </c>
      <c r="JO22" s="367">
        <v>0</v>
      </c>
      <c r="JP22" s="367">
        <f t="shared" ca="1" si="163"/>
        <v>0</v>
      </c>
      <c r="JQ22" s="367">
        <v>0</v>
      </c>
      <c r="JR22" s="367">
        <f t="shared" ca="1" si="164"/>
        <v>0</v>
      </c>
      <c r="JS22" s="367">
        <v>0</v>
      </c>
      <c r="JT22" s="367">
        <f t="shared" ca="1" si="165"/>
        <v>0</v>
      </c>
      <c r="JU22" s="367">
        <f t="shared" ca="1" si="246"/>
        <v>2325873</v>
      </c>
      <c r="JV22" s="367">
        <v>0</v>
      </c>
      <c r="JW22" s="367">
        <f t="shared" ca="1" si="166"/>
        <v>0</v>
      </c>
      <c r="JX22" s="367">
        <v>0</v>
      </c>
      <c r="JY22" s="367">
        <f t="shared" ca="1" si="167"/>
        <v>0</v>
      </c>
      <c r="JZ22" s="367">
        <v>0</v>
      </c>
      <c r="KA22" s="367">
        <f t="shared" ca="1" si="168"/>
        <v>0</v>
      </c>
      <c r="KB22" s="367">
        <v>0</v>
      </c>
      <c r="KC22" s="367">
        <f t="shared" ca="1" si="169"/>
        <v>0</v>
      </c>
      <c r="KD22" s="367"/>
      <c r="KE22" s="367">
        <f t="shared" ca="1" si="170"/>
        <v>0</v>
      </c>
      <c r="KF22" s="367">
        <f t="shared" ca="1" si="34"/>
        <v>0</v>
      </c>
      <c r="KG22" s="367">
        <v>0</v>
      </c>
      <c r="KH22" s="367">
        <f t="shared" ca="1" si="171"/>
        <v>0</v>
      </c>
      <c r="KI22" s="367">
        <v>0</v>
      </c>
      <c r="KJ22" s="367">
        <f t="shared" ca="1" si="172"/>
        <v>0</v>
      </c>
      <c r="KK22" s="367"/>
      <c r="KL22" s="367">
        <f t="shared" ca="1" si="173"/>
        <v>0</v>
      </c>
      <c r="KM22" s="367">
        <v>0</v>
      </c>
      <c r="KN22" s="367">
        <f t="shared" ca="1" si="174"/>
        <v>0</v>
      </c>
      <c r="KO22" s="367">
        <f t="shared" ca="1" si="35"/>
        <v>0</v>
      </c>
      <c r="KP22" s="367">
        <v>0</v>
      </c>
      <c r="KQ22" s="367">
        <f t="shared" ca="1" si="175"/>
        <v>0</v>
      </c>
      <c r="KR22" s="367">
        <v>0</v>
      </c>
      <c r="KS22" s="367">
        <f t="shared" ca="1" si="176"/>
        <v>0</v>
      </c>
      <c r="KT22" s="367">
        <f t="shared" ca="1" si="52"/>
        <v>0</v>
      </c>
      <c r="KU22" s="367">
        <v>0</v>
      </c>
      <c r="KV22" s="367"/>
      <c r="KW22" s="367">
        <v>0</v>
      </c>
      <c r="KX22" s="367"/>
      <c r="KY22" s="367">
        <f t="shared" si="247"/>
        <v>0</v>
      </c>
      <c r="KZ22" s="367">
        <f t="shared" ca="1" si="248"/>
        <v>2325873</v>
      </c>
      <c r="LA22" s="367">
        <v>0</v>
      </c>
      <c r="LB22" s="367">
        <f t="shared" ca="1" si="177"/>
        <v>0</v>
      </c>
      <c r="LC22" s="367"/>
      <c r="LD22" s="367">
        <f t="shared" ca="1" si="178"/>
        <v>0</v>
      </c>
      <c r="LE22" s="367">
        <v>0</v>
      </c>
      <c r="LF22" s="367">
        <f t="shared" ca="1" si="179"/>
        <v>0</v>
      </c>
      <c r="LG22" s="367"/>
      <c r="LH22" s="367">
        <f t="shared" ca="1" si="180"/>
        <v>0</v>
      </c>
      <c r="LI22" s="367">
        <f t="shared" ca="1" si="36"/>
        <v>0</v>
      </c>
      <c r="LJ22" s="367">
        <v>0</v>
      </c>
      <c r="LK22" s="367">
        <f t="shared" ca="1" si="181"/>
        <v>0</v>
      </c>
      <c r="LL22" s="367">
        <v>0</v>
      </c>
      <c r="LM22" s="367">
        <f t="shared" ca="1" si="182"/>
        <v>0</v>
      </c>
      <c r="LN22" s="367"/>
      <c r="LO22" s="367">
        <f t="shared" ca="1" si="183"/>
        <v>0</v>
      </c>
      <c r="LP22" s="367">
        <f t="shared" ca="1" si="37"/>
        <v>0</v>
      </c>
      <c r="LQ22" s="367">
        <v>0</v>
      </c>
      <c r="LR22" s="367">
        <f t="shared" ca="1" si="184"/>
        <v>0</v>
      </c>
      <c r="LS22" s="367">
        <v>0</v>
      </c>
      <c r="LT22" s="367">
        <f t="shared" ca="1" si="185"/>
        <v>0</v>
      </c>
      <c r="LU22" s="367">
        <v>0</v>
      </c>
      <c r="LV22" s="367">
        <f t="shared" ca="1" si="186"/>
        <v>0</v>
      </c>
      <c r="LW22" s="367">
        <v>0</v>
      </c>
      <c r="LX22" s="367">
        <f t="shared" ca="1" si="187"/>
        <v>0</v>
      </c>
      <c r="LY22" s="367">
        <f t="shared" ca="1" si="54"/>
        <v>0</v>
      </c>
      <c r="LZ22" s="367">
        <v>0</v>
      </c>
      <c r="MA22" s="367">
        <f t="shared" ca="1" si="188"/>
        <v>0</v>
      </c>
      <c r="MB22" s="367">
        <v>1</v>
      </c>
      <c r="MC22" s="367">
        <f t="shared" ca="1" si="189"/>
        <v>451898</v>
      </c>
      <c r="MD22" s="367">
        <v>0</v>
      </c>
      <c r="ME22" s="367">
        <f t="shared" ca="1" si="190"/>
        <v>0</v>
      </c>
      <c r="MF22" s="367">
        <v>0</v>
      </c>
      <c r="MG22" s="367">
        <f t="shared" ca="1" si="191"/>
        <v>0</v>
      </c>
      <c r="MH22" s="367">
        <v>0</v>
      </c>
      <c r="MI22" s="367">
        <f t="shared" ca="1" si="192"/>
        <v>0</v>
      </c>
      <c r="MJ22" s="367">
        <v>0</v>
      </c>
      <c r="MK22" s="367">
        <f t="shared" ca="1" si="193"/>
        <v>0</v>
      </c>
      <c r="ML22" s="367">
        <f t="shared" ca="1" si="38"/>
        <v>451898</v>
      </c>
      <c r="MM22" s="367">
        <v>0</v>
      </c>
      <c r="MN22" s="367">
        <f t="shared" ca="1" si="194"/>
        <v>0</v>
      </c>
      <c r="MO22" s="367">
        <v>0</v>
      </c>
      <c r="MP22" s="367">
        <f t="shared" ca="1" si="195"/>
        <v>0</v>
      </c>
      <c r="MQ22" s="367">
        <v>0</v>
      </c>
      <c r="MR22" s="367">
        <f t="shared" ca="1" si="196"/>
        <v>0</v>
      </c>
      <c r="MS22" s="367">
        <v>0</v>
      </c>
      <c r="MT22" s="367">
        <f t="shared" ca="1" si="197"/>
        <v>0</v>
      </c>
      <c r="MU22" s="367">
        <v>0</v>
      </c>
      <c r="MV22" s="367">
        <f t="shared" ca="1" si="198"/>
        <v>0</v>
      </c>
      <c r="MW22" s="367">
        <f t="shared" ca="1" si="39"/>
        <v>0</v>
      </c>
      <c r="MX22" s="367">
        <v>0</v>
      </c>
      <c r="MY22" s="367">
        <f t="shared" ca="1" si="199"/>
        <v>0</v>
      </c>
      <c r="MZ22" s="367"/>
      <c r="NA22" s="367">
        <f t="shared" ca="1" si="200"/>
        <v>0</v>
      </c>
      <c r="NB22" s="367"/>
      <c r="NC22" s="367">
        <f t="shared" ca="1" si="201"/>
        <v>0</v>
      </c>
      <c r="ND22" s="367"/>
      <c r="NE22" s="367">
        <f t="shared" ca="1" si="202"/>
        <v>0</v>
      </c>
      <c r="NF22" s="367">
        <f t="shared" ca="1" si="40"/>
        <v>0</v>
      </c>
      <c r="NG22" s="367">
        <v>0</v>
      </c>
      <c r="NH22" s="367">
        <f t="shared" ca="1" si="203"/>
        <v>0</v>
      </c>
      <c r="NI22" s="367">
        <v>0</v>
      </c>
      <c r="NJ22" s="367">
        <f t="shared" ca="1" si="204"/>
        <v>0</v>
      </c>
      <c r="NK22" s="367">
        <f t="shared" ca="1" si="41"/>
        <v>0</v>
      </c>
      <c r="NL22" s="367">
        <f t="shared" ca="1" si="249"/>
        <v>451898</v>
      </c>
      <c r="NM22" s="367">
        <v>0</v>
      </c>
      <c r="NN22" s="367">
        <f t="shared" ca="1" si="205"/>
        <v>0</v>
      </c>
      <c r="NO22" s="367">
        <v>0</v>
      </c>
      <c r="NP22" s="367">
        <f t="shared" ca="1" si="206"/>
        <v>0</v>
      </c>
      <c r="NQ22" s="367">
        <v>0</v>
      </c>
      <c r="NR22" s="367">
        <f t="shared" ca="1" si="207"/>
        <v>0</v>
      </c>
      <c r="NS22" s="367">
        <v>0</v>
      </c>
      <c r="NT22" s="367">
        <f t="shared" ca="1" si="208"/>
        <v>0</v>
      </c>
      <c r="NU22" s="367">
        <f t="shared" ca="1" si="42"/>
        <v>0</v>
      </c>
      <c r="NV22" s="367">
        <v>0</v>
      </c>
      <c r="NW22" s="367">
        <f t="shared" ca="1" si="209"/>
        <v>0</v>
      </c>
      <c r="NX22" s="367">
        <v>0</v>
      </c>
      <c r="NY22" s="367">
        <f t="shared" ca="1" si="210"/>
        <v>0</v>
      </c>
      <c r="NZ22" s="367">
        <v>0</v>
      </c>
      <c r="OA22" s="367">
        <v>0</v>
      </c>
      <c r="OB22" s="367">
        <v>0</v>
      </c>
      <c r="OC22" s="367">
        <f t="shared" ca="1" si="211"/>
        <v>0</v>
      </c>
      <c r="OD22" s="367">
        <v>0</v>
      </c>
      <c r="OE22" s="367">
        <f t="shared" ca="1" si="212"/>
        <v>0</v>
      </c>
      <c r="OF22" s="367">
        <f t="shared" ca="1" si="250"/>
        <v>0</v>
      </c>
      <c r="OG22" s="367">
        <v>0</v>
      </c>
      <c r="OH22" s="367">
        <f t="shared" ca="1" si="213"/>
        <v>0</v>
      </c>
      <c r="OI22" s="367">
        <v>0</v>
      </c>
      <c r="OJ22" s="367">
        <f t="shared" ca="1" si="214"/>
        <v>0</v>
      </c>
      <c r="OK22" s="367">
        <v>0</v>
      </c>
      <c r="OL22" s="367">
        <f t="shared" ca="1" si="215"/>
        <v>0</v>
      </c>
      <c r="OM22" s="367">
        <v>0</v>
      </c>
      <c r="ON22" s="367">
        <f t="shared" ca="1" si="216"/>
        <v>0</v>
      </c>
      <c r="OO22" s="367">
        <f t="shared" ca="1" si="56"/>
        <v>0</v>
      </c>
      <c r="OP22" s="367">
        <v>0</v>
      </c>
      <c r="OQ22" s="367">
        <f t="shared" ca="1" si="217"/>
        <v>0</v>
      </c>
      <c r="OR22" s="367">
        <v>0</v>
      </c>
      <c r="OS22" s="367">
        <f t="shared" ca="1" si="218"/>
        <v>0</v>
      </c>
      <c r="OT22" s="367">
        <v>0</v>
      </c>
      <c r="OU22" s="367">
        <v>0</v>
      </c>
      <c r="OV22" s="367">
        <v>0</v>
      </c>
      <c r="OW22" s="367">
        <f t="shared" ca="1" si="219"/>
        <v>0</v>
      </c>
      <c r="OX22" s="367">
        <f t="shared" ca="1" si="220"/>
        <v>0</v>
      </c>
      <c r="OY22" s="367">
        <v>36</v>
      </c>
      <c r="OZ22" s="367">
        <f t="shared" ca="1" si="221"/>
        <v>2727504</v>
      </c>
      <c r="PA22" s="367">
        <v>147</v>
      </c>
      <c r="PB22" s="367">
        <f ca="1">OFFSET(PB22,0,-1) * OFFSET(PB22,10 - ROW(PB22),0)-100</f>
        <v>17218598</v>
      </c>
      <c r="PC22" s="367">
        <v>0</v>
      </c>
      <c r="PD22" s="367">
        <f t="shared" ca="1" si="223"/>
        <v>0</v>
      </c>
      <c r="PE22" s="367">
        <v>0</v>
      </c>
      <c r="PF22" s="367">
        <f t="shared" ca="1" si="224"/>
        <v>0</v>
      </c>
      <c r="PG22" s="367">
        <v>0</v>
      </c>
      <c r="PH22" s="367">
        <v>0</v>
      </c>
      <c r="PI22" s="367">
        <v>0</v>
      </c>
      <c r="PJ22" s="367">
        <f t="shared" ca="1" si="225"/>
        <v>0</v>
      </c>
      <c r="PK22" s="367">
        <f t="shared" ca="1" si="43"/>
        <v>19946102</v>
      </c>
      <c r="PL22" s="367">
        <v>0</v>
      </c>
      <c r="PM22" s="367">
        <f t="shared" ca="1" si="226"/>
        <v>0</v>
      </c>
      <c r="PN22" s="367">
        <v>0</v>
      </c>
      <c r="PO22" s="367">
        <f t="shared" ca="1" si="227"/>
        <v>0</v>
      </c>
      <c r="PP22" s="367">
        <v>0</v>
      </c>
      <c r="PQ22" s="367">
        <f t="shared" ca="1" si="228"/>
        <v>0</v>
      </c>
      <c r="PR22" s="367"/>
      <c r="PS22" s="367">
        <f t="shared" ca="1" si="229"/>
        <v>0</v>
      </c>
      <c r="PT22" s="367">
        <v>0</v>
      </c>
      <c r="PU22" s="367">
        <f t="shared" ca="1" si="230"/>
        <v>0</v>
      </c>
      <c r="PV22" s="367">
        <v>0</v>
      </c>
      <c r="PW22" s="367">
        <f t="shared" ca="1" si="231"/>
        <v>0</v>
      </c>
      <c r="PX22" s="367">
        <f t="shared" ca="1" si="57"/>
        <v>0</v>
      </c>
      <c r="PY22" s="367">
        <v>0</v>
      </c>
      <c r="PZ22" s="367">
        <f t="shared" ca="1" si="232"/>
        <v>0</v>
      </c>
      <c r="QA22" s="367"/>
      <c r="QB22" s="367">
        <f t="shared" ca="1" si="233"/>
        <v>0</v>
      </c>
      <c r="QC22" s="367"/>
      <c r="QD22" s="367">
        <f t="shared" ca="1" si="234"/>
        <v>0</v>
      </c>
      <c r="QE22" s="367"/>
      <c r="QF22" s="367">
        <f t="shared" ca="1" si="235"/>
        <v>0</v>
      </c>
      <c r="QG22" s="367">
        <f t="shared" ca="1" si="44"/>
        <v>0</v>
      </c>
      <c r="QH22" s="367">
        <f t="shared" ca="1" si="251"/>
        <v>19946102</v>
      </c>
      <c r="QI22" s="367"/>
      <c r="QJ22" s="367">
        <v>89937349</v>
      </c>
      <c r="QK22" s="367">
        <f t="shared" si="252"/>
        <v>907</v>
      </c>
      <c r="QL22" s="367">
        <f t="shared" ca="1" si="236"/>
        <v>723786</v>
      </c>
      <c r="QM22" s="367">
        <f t="shared" si="237"/>
        <v>9</v>
      </c>
      <c r="QN22" s="367">
        <f t="shared" ca="1" si="238"/>
        <v>129330</v>
      </c>
      <c r="QO22" s="367">
        <f t="shared" ca="1" si="46"/>
        <v>853116</v>
      </c>
      <c r="QP22" s="367">
        <f t="shared" si="253"/>
        <v>907</v>
      </c>
      <c r="QQ22" s="367">
        <f t="shared" ca="1" si="239"/>
        <v>67118</v>
      </c>
      <c r="QR22" s="367">
        <f t="shared" si="240"/>
        <v>9</v>
      </c>
      <c r="QS22" s="367">
        <f t="shared" ca="1" si="241"/>
        <v>11916</v>
      </c>
      <c r="QT22" s="367">
        <f t="shared" ca="1" si="47"/>
        <v>79034</v>
      </c>
      <c r="QU22" s="367">
        <f t="shared" ca="1" si="48"/>
        <v>90869499</v>
      </c>
      <c r="QV22" s="367"/>
      <c r="QW22" s="367">
        <f t="shared" ca="1" si="49"/>
        <v>90869499</v>
      </c>
    </row>
    <row r="23" spans="1:465" s="366" customFormat="1">
      <c r="A23" s="366" t="s">
        <v>203</v>
      </c>
      <c r="B23" s="367" t="s">
        <v>204</v>
      </c>
      <c r="C23" s="367" t="s">
        <v>195</v>
      </c>
      <c r="D23" s="367" t="s">
        <v>196</v>
      </c>
      <c r="E23" s="367">
        <v>0</v>
      </c>
      <c r="F23" s="367">
        <f t="shared" ca="1" si="58"/>
        <v>0</v>
      </c>
      <c r="G23" s="367"/>
      <c r="H23" s="367">
        <f t="shared" ca="1" si="59"/>
        <v>0</v>
      </c>
      <c r="I23" s="367"/>
      <c r="J23" s="367">
        <f t="shared" ca="1" si="60"/>
        <v>0</v>
      </c>
      <c r="K23" s="367"/>
      <c r="L23" s="367">
        <f t="shared" ca="1" si="61"/>
        <v>0</v>
      </c>
      <c r="M23" s="367"/>
      <c r="N23" s="367">
        <f t="shared" ca="1" si="62"/>
        <v>0</v>
      </c>
      <c r="O23" s="367">
        <v>0</v>
      </c>
      <c r="P23" s="367">
        <f t="shared" ca="1" si="63"/>
        <v>0</v>
      </c>
      <c r="Q23" s="367">
        <v>0</v>
      </c>
      <c r="R23" s="367">
        <f t="shared" ca="1" si="64"/>
        <v>0</v>
      </c>
      <c r="S23" s="367">
        <f t="shared" ca="1" si="21"/>
        <v>0</v>
      </c>
      <c r="T23" s="367">
        <v>0</v>
      </c>
      <c r="U23" s="367">
        <f t="shared" ca="1" si="65"/>
        <v>0</v>
      </c>
      <c r="V23" s="367">
        <v>0</v>
      </c>
      <c r="W23" s="367">
        <f t="shared" ca="1" si="66"/>
        <v>0</v>
      </c>
      <c r="X23" s="367">
        <v>0</v>
      </c>
      <c r="Y23" s="367">
        <f t="shared" ca="1" si="67"/>
        <v>0</v>
      </c>
      <c r="Z23" s="367">
        <v>0</v>
      </c>
      <c r="AA23" s="367">
        <f t="shared" ca="1" si="68"/>
        <v>0</v>
      </c>
      <c r="AB23" s="367">
        <v>0</v>
      </c>
      <c r="AC23" s="367">
        <f t="shared" ca="1" si="69"/>
        <v>0</v>
      </c>
      <c r="AD23" s="367">
        <v>0</v>
      </c>
      <c r="AE23" s="367">
        <f t="shared" ca="1" si="70"/>
        <v>0</v>
      </c>
      <c r="AF23" s="367">
        <v>0</v>
      </c>
      <c r="AG23" s="367">
        <f t="shared" ca="1" si="71"/>
        <v>0</v>
      </c>
      <c r="AH23" s="367">
        <v>0</v>
      </c>
      <c r="AI23" s="367">
        <f t="shared" ca="1" si="72"/>
        <v>0</v>
      </c>
      <c r="AJ23" s="367">
        <v>5</v>
      </c>
      <c r="AK23" s="367">
        <f t="shared" ca="1" si="73"/>
        <v>6863170</v>
      </c>
      <c r="AL23" s="367">
        <v>5</v>
      </c>
      <c r="AM23" s="367">
        <f t="shared" ca="1" si="74"/>
        <v>686315</v>
      </c>
      <c r="AN23" s="367"/>
      <c r="AO23" s="367">
        <f t="shared" ca="1" si="75"/>
        <v>0</v>
      </c>
      <c r="AP23" s="367">
        <f t="shared" ca="1" si="254"/>
        <v>7549485</v>
      </c>
      <c r="AQ23" s="367"/>
      <c r="AR23" s="367">
        <f t="shared" ca="1" si="76"/>
        <v>0</v>
      </c>
      <c r="AS23" s="367"/>
      <c r="AT23" s="367">
        <f t="shared" ca="1" si="77"/>
        <v>0</v>
      </c>
      <c r="AU23" s="367"/>
      <c r="AV23" s="367">
        <f t="shared" ca="1" si="78"/>
        <v>0</v>
      </c>
      <c r="AW23" s="367"/>
      <c r="AX23" s="367">
        <f t="shared" ca="1" si="79"/>
        <v>0</v>
      </c>
      <c r="AY23" s="367"/>
      <c r="AZ23" s="367">
        <f t="shared" ca="1" si="80"/>
        <v>0</v>
      </c>
      <c r="BA23" s="367"/>
      <c r="BB23" s="367">
        <f t="shared" ca="1" si="81"/>
        <v>0</v>
      </c>
      <c r="BC23" s="367"/>
      <c r="BD23" s="367">
        <f t="shared" ca="1" si="82"/>
        <v>0</v>
      </c>
      <c r="BE23" s="367"/>
      <c r="BF23" s="367">
        <f t="shared" ca="1" si="83"/>
        <v>0</v>
      </c>
      <c r="BG23" s="367">
        <v>2</v>
      </c>
      <c r="BH23" s="367">
        <f t="shared" ca="1" si="84"/>
        <v>2896874</v>
      </c>
      <c r="BI23" s="367">
        <v>2</v>
      </c>
      <c r="BJ23" s="367">
        <f t="shared" ca="1" si="85"/>
        <v>289688</v>
      </c>
      <c r="BK23" s="367">
        <f t="shared" ca="1" si="22"/>
        <v>3186562</v>
      </c>
      <c r="BL23" s="367">
        <v>0</v>
      </c>
      <c r="BM23" s="367">
        <f t="shared" ca="1" si="86"/>
        <v>0</v>
      </c>
      <c r="BN23" s="367">
        <v>0</v>
      </c>
      <c r="BO23" s="367">
        <f t="shared" ca="1" si="87"/>
        <v>0</v>
      </c>
      <c r="BP23" s="367">
        <v>0</v>
      </c>
      <c r="BQ23" s="367">
        <f t="shared" ca="1" si="88"/>
        <v>0</v>
      </c>
      <c r="BR23" s="367">
        <v>0</v>
      </c>
      <c r="BS23" s="367">
        <f t="shared" ca="1" si="89"/>
        <v>0</v>
      </c>
      <c r="BT23" s="367">
        <v>0</v>
      </c>
      <c r="BU23" s="367">
        <f t="shared" ca="1" si="90"/>
        <v>0</v>
      </c>
      <c r="BV23" s="367">
        <v>0</v>
      </c>
      <c r="BW23" s="367">
        <f t="shared" ca="1" si="91"/>
        <v>0</v>
      </c>
      <c r="BX23" s="367">
        <v>0</v>
      </c>
      <c r="BY23" s="367">
        <f t="shared" ca="1" si="92"/>
        <v>0</v>
      </c>
      <c r="BZ23" s="367">
        <v>0</v>
      </c>
      <c r="CA23" s="367">
        <f t="shared" ca="1" si="93"/>
        <v>0</v>
      </c>
      <c r="CB23" s="367">
        <v>0</v>
      </c>
      <c r="CC23" s="367">
        <f t="shared" ca="1" si="94"/>
        <v>0</v>
      </c>
      <c r="CD23" s="367">
        <v>0</v>
      </c>
      <c r="CE23" s="367">
        <f t="shared" ca="1" si="95"/>
        <v>0</v>
      </c>
      <c r="CF23" s="367">
        <f t="shared" ca="1" si="96"/>
        <v>0</v>
      </c>
      <c r="CG23" s="367">
        <v>0</v>
      </c>
      <c r="CH23" s="367">
        <f t="shared" ca="1" si="97"/>
        <v>0</v>
      </c>
      <c r="CI23" s="367">
        <v>0</v>
      </c>
      <c r="CJ23" s="367">
        <f t="shared" ca="1" si="98"/>
        <v>0</v>
      </c>
      <c r="CK23" s="367">
        <v>0</v>
      </c>
      <c r="CL23" s="367">
        <f t="shared" ca="1" si="99"/>
        <v>0</v>
      </c>
      <c r="CM23" s="367">
        <v>0</v>
      </c>
      <c r="CN23" s="367">
        <f t="shared" ca="1" si="100"/>
        <v>0</v>
      </c>
      <c r="CO23" s="367">
        <v>0</v>
      </c>
      <c r="CP23" s="367">
        <f t="shared" ca="1" si="101"/>
        <v>0</v>
      </c>
      <c r="CQ23" s="367">
        <v>0</v>
      </c>
      <c r="CR23" s="367">
        <f t="shared" ca="1" si="102"/>
        <v>0</v>
      </c>
      <c r="CS23" s="367">
        <v>0</v>
      </c>
      <c r="CT23" s="367">
        <f t="shared" ca="1" si="103"/>
        <v>0</v>
      </c>
      <c r="CU23" s="367">
        <v>0</v>
      </c>
      <c r="CV23" s="367">
        <f t="shared" ca="1" si="104"/>
        <v>0</v>
      </c>
      <c r="CW23" s="367"/>
      <c r="CX23" s="367">
        <v>0</v>
      </c>
      <c r="CY23" s="367"/>
      <c r="CZ23" s="367">
        <v>0</v>
      </c>
      <c r="DA23" s="367"/>
      <c r="DB23" s="367">
        <v>0</v>
      </c>
      <c r="DC23" s="367"/>
      <c r="DD23" s="367">
        <v>0</v>
      </c>
      <c r="DE23" s="367">
        <v>3</v>
      </c>
      <c r="DF23" s="367">
        <f t="shared" ca="1" si="105"/>
        <v>4803282</v>
      </c>
      <c r="DG23" s="367">
        <v>3</v>
      </c>
      <c r="DH23" s="367">
        <f t="shared" ca="1" si="106"/>
        <v>480327</v>
      </c>
      <c r="DI23" s="367"/>
      <c r="DJ23" s="367">
        <f t="shared" ca="1" si="107"/>
        <v>0</v>
      </c>
      <c r="DK23" s="367">
        <f t="shared" ca="1" si="23"/>
        <v>5283609</v>
      </c>
      <c r="DL23" s="367">
        <v>103</v>
      </c>
      <c r="DM23" s="367">
        <f t="shared" ca="1" si="108"/>
        <v>8955026</v>
      </c>
      <c r="DN23" s="367">
        <v>0</v>
      </c>
      <c r="DO23" s="367">
        <f t="shared" ca="1" si="109"/>
        <v>0</v>
      </c>
      <c r="DP23" s="367">
        <v>50</v>
      </c>
      <c r="DQ23" s="367">
        <f t="shared" ca="1" si="242"/>
        <v>3696700</v>
      </c>
      <c r="DR23" s="367">
        <v>0</v>
      </c>
      <c r="DS23" s="367">
        <f t="shared" ca="1" si="110"/>
        <v>0</v>
      </c>
      <c r="DT23" s="367">
        <v>103</v>
      </c>
      <c r="DU23" s="367">
        <f t="shared" ca="1" si="111"/>
        <v>895482</v>
      </c>
      <c r="DV23" s="367">
        <v>0</v>
      </c>
      <c r="DW23" s="367">
        <f t="shared" ca="1" si="112"/>
        <v>0</v>
      </c>
      <c r="DX23" s="367">
        <v>50</v>
      </c>
      <c r="DY23" s="367">
        <f t="shared" ca="1" si="113"/>
        <v>369650</v>
      </c>
      <c r="DZ23" s="367">
        <v>0</v>
      </c>
      <c r="EA23" s="367">
        <f t="shared" ca="1" si="114"/>
        <v>0</v>
      </c>
      <c r="EB23" s="367"/>
      <c r="EC23" s="367">
        <v>0</v>
      </c>
      <c r="ED23" s="367"/>
      <c r="EE23" s="367">
        <v>0</v>
      </c>
      <c r="EF23" s="367"/>
      <c r="EG23" s="367">
        <v>0</v>
      </c>
      <c r="EH23" s="367"/>
      <c r="EI23" s="367">
        <v>0</v>
      </c>
      <c r="EJ23" s="367">
        <v>0</v>
      </c>
      <c r="EK23" s="367">
        <f t="shared" ca="1" si="115"/>
        <v>0</v>
      </c>
      <c r="EL23" s="367">
        <v>0</v>
      </c>
      <c r="EM23" s="367">
        <f t="shared" ca="1" si="116"/>
        <v>0</v>
      </c>
      <c r="EN23" s="367">
        <f t="shared" ca="1" si="24"/>
        <v>13916858</v>
      </c>
      <c r="EO23" s="367">
        <v>0</v>
      </c>
      <c r="EP23" s="367">
        <v>0</v>
      </c>
      <c r="EQ23" s="367">
        <v>0</v>
      </c>
      <c r="ER23" s="367">
        <v>0</v>
      </c>
      <c r="ES23" s="367">
        <v>0</v>
      </c>
      <c r="ET23" s="367">
        <v>0</v>
      </c>
      <c r="EU23" s="367">
        <v>0</v>
      </c>
      <c r="EV23" s="367">
        <v>0</v>
      </c>
      <c r="EW23" s="367">
        <v>0</v>
      </c>
      <c r="EX23" s="367">
        <v>0</v>
      </c>
      <c r="EY23" s="367">
        <v>0</v>
      </c>
      <c r="EZ23" s="367">
        <v>0</v>
      </c>
      <c r="FA23" s="367">
        <v>0</v>
      </c>
      <c r="FB23" s="367">
        <v>0</v>
      </c>
      <c r="FC23" s="367">
        <v>0</v>
      </c>
      <c r="FD23" s="367">
        <v>0</v>
      </c>
      <c r="FE23" s="367">
        <v>0</v>
      </c>
      <c r="FF23" s="367">
        <f t="shared" ca="1" si="117"/>
        <v>0</v>
      </c>
      <c r="FG23" s="367">
        <v>0</v>
      </c>
      <c r="FH23" s="367">
        <f t="shared" ca="1" si="118"/>
        <v>0</v>
      </c>
      <c r="FI23" s="367">
        <v>0</v>
      </c>
      <c r="FJ23" s="367">
        <f t="shared" ca="1" si="119"/>
        <v>0</v>
      </c>
      <c r="FK23" s="367">
        <v>0</v>
      </c>
      <c r="FL23" s="367">
        <f t="shared" ca="1" si="120"/>
        <v>0</v>
      </c>
      <c r="FM23" s="367">
        <f t="shared" ca="1" si="121"/>
        <v>0</v>
      </c>
      <c r="FN23" s="367"/>
      <c r="FO23" s="367"/>
      <c r="FP23" s="367"/>
      <c r="FQ23" s="367"/>
      <c r="FR23" s="367">
        <f t="shared" si="243"/>
        <v>0</v>
      </c>
      <c r="FS23" s="367">
        <f t="shared" ca="1" si="244"/>
        <v>13916858</v>
      </c>
      <c r="FT23" s="367"/>
      <c r="FU23" s="367">
        <f t="shared" ca="1" si="122"/>
        <v>0</v>
      </c>
      <c r="FV23" s="367"/>
      <c r="FW23" s="367">
        <f t="shared" ca="1" si="123"/>
        <v>0</v>
      </c>
      <c r="FX23" s="367"/>
      <c r="FY23" s="367">
        <f t="shared" ca="1" si="124"/>
        <v>0</v>
      </c>
      <c r="FZ23" s="367"/>
      <c r="GA23" s="367">
        <f t="shared" ca="1" si="125"/>
        <v>0</v>
      </c>
      <c r="GB23" s="367">
        <f t="shared" ca="1" si="25"/>
        <v>0</v>
      </c>
      <c r="GC23" s="367">
        <f t="shared" ca="1" si="245"/>
        <v>29936514</v>
      </c>
      <c r="GD23" s="367">
        <v>0</v>
      </c>
      <c r="GE23" s="367">
        <f t="shared" ca="1" si="126"/>
        <v>0</v>
      </c>
      <c r="GF23" s="367">
        <v>0</v>
      </c>
      <c r="GG23" s="367">
        <f t="shared" ca="1" si="127"/>
        <v>0</v>
      </c>
      <c r="GH23" s="367">
        <v>0</v>
      </c>
      <c r="GI23" s="367">
        <v>0</v>
      </c>
      <c r="GJ23" s="367"/>
      <c r="GK23" s="367">
        <f t="shared" ca="1" si="128"/>
        <v>0</v>
      </c>
      <c r="GL23" s="367"/>
      <c r="GM23" s="367">
        <f t="shared" ca="1" si="129"/>
        <v>0</v>
      </c>
      <c r="GN23" s="367">
        <f t="shared" ca="1" si="50"/>
        <v>0</v>
      </c>
      <c r="GO23" s="367"/>
      <c r="GP23" s="367">
        <f t="shared" ca="1" si="130"/>
        <v>0</v>
      </c>
      <c r="GQ23" s="367">
        <f t="shared" ca="1" si="26"/>
        <v>0</v>
      </c>
      <c r="GR23" s="367">
        <v>0</v>
      </c>
      <c r="GS23" s="367">
        <f t="shared" ca="1" si="131"/>
        <v>0</v>
      </c>
      <c r="GT23" s="367">
        <v>0</v>
      </c>
      <c r="GU23" s="367">
        <f t="shared" ca="1" si="132"/>
        <v>0</v>
      </c>
      <c r="GV23" s="367">
        <v>0</v>
      </c>
      <c r="GW23" s="367">
        <v>0</v>
      </c>
      <c r="GX23" s="367">
        <v>0</v>
      </c>
      <c r="GY23" s="367">
        <f t="shared" ca="1" si="133"/>
        <v>0</v>
      </c>
      <c r="GZ23" s="367">
        <f t="shared" ca="1" si="27"/>
        <v>0</v>
      </c>
      <c r="HA23" s="367">
        <v>10</v>
      </c>
      <c r="HB23" s="367">
        <f t="shared" ca="1" si="134"/>
        <v>1547500</v>
      </c>
      <c r="HC23" s="367">
        <v>5</v>
      </c>
      <c r="HD23" s="367">
        <f t="shared" ca="1" si="135"/>
        <v>941580</v>
      </c>
      <c r="HE23" s="367">
        <v>10</v>
      </c>
      <c r="HF23" s="367">
        <f t="shared" ca="1" si="136"/>
        <v>154750</v>
      </c>
      <c r="HG23" s="367">
        <v>5</v>
      </c>
      <c r="HH23" s="367">
        <f t="shared" ca="1" si="137"/>
        <v>94160</v>
      </c>
      <c r="HI23" s="367">
        <v>0</v>
      </c>
      <c r="HJ23" s="367">
        <v>0</v>
      </c>
      <c r="HK23" s="367">
        <v>0</v>
      </c>
      <c r="HL23" s="367">
        <f t="shared" ca="1" si="138"/>
        <v>0</v>
      </c>
      <c r="HM23" s="367">
        <f t="shared" ca="1" si="28"/>
        <v>2737990</v>
      </c>
      <c r="HN23" s="367">
        <v>144</v>
      </c>
      <c r="HO23" s="367">
        <f t="shared" ca="1" si="139"/>
        <v>25472016</v>
      </c>
      <c r="HP23" s="367">
        <v>1</v>
      </c>
      <c r="HQ23" s="367">
        <f t="shared" ca="1" si="140"/>
        <v>215251</v>
      </c>
      <c r="HR23" s="367">
        <v>144</v>
      </c>
      <c r="HS23" s="367">
        <f t="shared" ca="1" si="141"/>
        <v>2547216</v>
      </c>
      <c r="HT23" s="367">
        <v>1</v>
      </c>
      <c r="HU23" s="367">
        <f t="shared" ca="1" si="142"/>
        <v>21525</v>
      </c>
      <c r="HV23" s="367"/>
      <c r="HW23" s="367">
        <f t="shared" ca="1" si="143"/>
        <v>0</v>
      </c>
      <c r="HX23" s="367"/>
      <c r="HY23" s="367">
        <f t="shared" ca="1" si="144"/>
        <v>0</v>
      </c>
      <c r="HZ23" s="367">
        <f t="shared" ca="1" si="29"/>
        <v>28256008</v>
      </c>
      <c r="IA23" s="367"/>
      <c r="IB23" s="367">
        <f t="shared" ca="1" si="145"/>
        <v>0</v>
      </c>
      <c r="IC23" s="367"/>
      <c r="ID23" s="367">
        <f t="shared" ca="1" si="146"/>
        <v>0</v>
      </c>
      <c r="IE23" s="367"/>
      <c r="IF23" s="367">
        <f t="shared" ca="1" si="147"/>
        <v>0</v>
      </c>
      <c r="IG23" s="367"/>
      <c r="IH23" s="367">
        <f t="shared" ca="1" si="148"/>
        <v>0</v>
      </c>
      <c r="II23" s="367">
        <f t="shared" ca="1" si="30"/>
        <v>0</v>
      </c>
      <c r="IJ23" s="367">
        <f t="shared" ca="1" si="149"/>
        <v>30993998</v>
      </c>
      <c r="IK23" s="367"/>
      <c r="IL23" s="367">
        <f t="shared" ca="1" si="150"/>
        <v>0</v>
      </c>
      <c r="IM23" s="367"/>
      <c r="IN23" s="367">
        <f t="shared" ca="1" si="151"/>
        <v>0</v>
      </c>
      <c r="IO23" s="367">
        <f t="shared" ca="1" si="51"/>
        <v>0</v>
      </c>
      <c r="IP23" s="367">
        <v>0</v>
      </c>
      <c r="IQ23" s="367">
        <f t="shared" ca="1" si="152"/>
        <v>0</v>
      </c>
      <c r="IR23" s="367">
        <v>0</v>
      </c>
      <c r="IS23" s="367">
        <f t="shared" ca="1" si="153"/>
        <v>0</v>
      </c>
      <c r="IT23" s="367"/>
      <c r="IU23" s="367">
        <f t="shared" ca="1" si="154"/>
        <v>0</v>
      </c>
      <c r="IV23" s="367">
        <v>0</v>
      </c>
      <c r="IW23" s="367">
        <f t="shared" ca="1" si="155"/>
        <v>0</v>
      </c>
      <c r="IX23" s="367">
        <f t="shared" ca="1" si="31"/>
        <v>0</v>
      </c>
      <c r="IY23" s="367">
        <v>0</v>
      </c>
      <c r="IZ23" s="367">
        <f t="shared" ca="1" si="156"/>
        <v>0</v>
      </c>
      <c r="JA23" s="367">
        <f t="shared" ca="1" si="32"/>
        <v>0</v>
      </c>
      <c r="JB23" s="367"/>
      <c r="JC23" s="367">
        <f t="shared" ca="1" si="157"/>
        <v>0</v>
      </c>
      <c r="JD23" s="367">
        <v>0</v>
      </c>
      <c r="JE23" s="367">
        <f t="shared" ca="1" si="158"/>
        <v>0</v>
      </c>
      <c r="JF23" s="367"/>
      <c r="JG23" s="367">
        <f t="shared" ca="1" si="159"/>
        <v>0</v>
      </c>
      <c r="JH23" s="367">
        <v>0</v>
      </c>
      <c r="JI23" s="367">
        <f t="shared" ca="1" si="160"/>
        <v>0</v>
      </c>
      <c r="JJ23" s="367">
        <f t="shared" ca="1" si="33"/>
        <v>0</v>
      </c>
      <c r="JK23" s="367">
        <v>0</v>
      </c>
      <c r="JL23" s="367">
        <f t="shared" ca="1" si="161"/>
        <v>0</v>
      </c>
      <c r="JM23" s="367">
        <v>1</v>
      </c>
      <c r="JN23" s="367">
        <f t="shared" ca="1" si="162"/>
        <v>226099</v>
      </c>
      <c r="JO23" s="367">
        <v>0</v>
      </c>
      <c r="JP23" s="367">
        <f t="shared" ca="1" si="163"/>
        <v>0</v>
      </c>
      <c r="JQ23" s="367">
        <v>1</v>
      </c>
      <c r="JR23" s="367">
        <f t="shared" ca="1" si="164"/>
        <v>22610</v>
      </c>
      <c r="JS23" s="367">
        <v>0</v>
      </c>
      <c r="JT23" s="367">
        <f t="shared" ca="1" si="165"/>
        <v>0</v>
      </c>
      <c r="JU23" s="367">
        <f t="shared" ca="1" si="246"/>
        <v>248709</v>
      </c>
      <c r="JV23" s="367">
        <v>87</v>
      </c>
      <c r="JW23" s="367">
        <f t="shared" ca="1" si="166"/>
        <v>18447045</v>
      </c>
      <c r="JX23" s="367">
        <v>3</v>
      </c>
      <c r="JY23" s="367">
        <f t="shared" ca="1" si="167"/>
        <v>774135</v>
      </c>
      <c r="JZ23" s="367">
        <v>87</v>
      </c>
      <c r="KA23" s="367">
        <f t="shared" ca="1" si="168"/>
        <v>1844661</v>
      </c>
      <c r="KB23" s="367">
        <v>3</v>
      </c>
      <c r="KC23" s="367">
        <f t="shared" ca="1" si="169"/>
        <v>77412</v>
      </c>
      <c r="KD23" s="367"/>
      <c r="KE23" s="367">
        <f t="shared" ca="1" si="170"/>
        <v>0</v>
      </c>
      <c r="KF23" s="367">
        <f t="shared" ca="1" si="34"/>
        <v>21143253</v>
      </c>
      <c r="KG23" s="367">
        <v>0</v>
      </c>
      <c r="KH23" s="367">
        <f t="shared" ca="1" si="171"/>
        <v>0</v>
      </c>
      <c r="KI23" s="367">
        <v>0</v>
      </c>
      <c r="KJ23" s="367">
        <f t="shared" ca="1" si="172"/>
        <v>0</v>
      </c>
      <c r="KK23" s="367"/>
      <c r="KL23" s="367">
        <f t="shared" ca="1" si="173"/>
        <v>0</v>
      </c>
      <c r="KM23" s="367">
        <v>0</v>
      </c>
      <c r="KN23" s="367">
        <f t="shared" ca="1" si="174"/>
        <v>0</v>
      </c>
      <c r="KO23" s="367">
        <f t="shared" ca="1" si="35"/>
        <v>0</v>
      </c>
      <c r="KP23" s="367">
        <v>0</v>
      </c>
      <c r="KQ23" s="367">
        <f t="shared" ca="1" si="175"/>
        <v>0</v>
      </c>
      <c r="KR23" s="367">
        <v>0</v>
      </c>
      <c r="KS23" s="367">
        <f t="shared" ca="1" si="176"/>
        <v>0</v>
      </c>
      <c r="KT23" s="367">
        <f t="shared" ca="1" si="52"/>
        <v>0</v>
      </c>
      <c r="KU23" s="367">
        <v>0</v>
      </c>
      <c r="KV23" s="367"/>
      <c r="KW23" s="367">
        <v>0</v>
      </c>
      <c r="KX23" s="367"/>
      <c r="KY23" s="367">
        <f t="shared" si="247"/>
        <v>0</v>
      </c>
      <c r="KZ23" s="367">
        <f t="shared" ca="1" si="248"/>
        <v>21391962</v>
      </c>
      <c r="LA23" s="367">
        <v>0</v>
      </c>
      <c r="LB23" s="367">
        <f t="shared" ca="1" si="177"/>
        <v>0</v>
      </c>
      <c r="LC23" s="367"/>
      <c r="LD23" s="367">
        <f t="shared" ca="1" si="178"/>
        <v>0</v>
      </c>
      <c r="LE23" s="367">
        <v>0</v>
      </c>
      <c r="LF23" s="367">
        <f t="shared" ca="1" si="179"/>
        <v>0</v>
      </c>
      <c r="LG23" s="367"/>
      <c r="LH23" s="367">
        <f t="shared" ca="1" si="180"/>
        <v>0</v>
      </c>
      <c r="LI23" s="367">
        <f t="shared" ca="1" si="36"/>
        <v>0</v>
      </c>
      <c r="LJ23" s="367">
        <v>0</v>
      </c>
      <c r="LK23" s="367">
        <f t="shared" ca="1" si="181"/>
        <v>0</v>
      </c>
      <c r="LL23" s="367">
        <v>0</v>
      </c>
      <c r="LM23" s="367">
        <f t="shared" ca="1" si="182"/>
        <v>0</v>
      </c>
      <c r="LN23" s="367"/>
      <c r="LO23" s="367">
        <f t="shared" ca="1" si="183"/>
        <v>0</v>
      </c>
      <c r="LP23" s="367">
        <f t="shared" ca="1" si="37"/>
        <v>0</v>
      </c>
      <c r="LQ23" s="367">
        <v>0</v>
      </c>
      <c r="LR23" s="367">
        <f t="shared" ca="1" si="184"/>
        <v>0</v>
      </c>
      <c r="LS23" s="367">
        <v>0</v>
      </c>
      <c r="LT23" s="367">
        <f t="shared" ca="1" si="185"/>
        <v>0</v>
      </c>
      <c r="LU23" s="367">
        <v>0</v>
      </c>
      <c r="LV23" s="367">
        <f t="shared" ca="1" si="186"/>
        <v>0</v>
      </c>
      <c r="LW23" s="367">
        <v>0</v>
      </c>
      <c r="LX23" s="367">
        <f t="shared" ca="1" si="187"/>
        <v>0</v>
      </c>
      <c r="LY23" s="367">
        <f t="shared" ca="1" si="54"/>
        <v>0</v>
      </c>
      <c r="LZ23" s="367">
        <v>0</v>
      </c>
      <c r="MA23" s="367">
        <f t="shared" ca="1" si="188"/>
        <v>0</v>
      </c>
      <c r="MB23" s="367">
        <v>0</v>
      </c>
      <c r="MC23" s="367">
        <f t="shared" ca="1" si="189"/>
        <v>0</v>
      </c>
      <c r="MD23" s="367">
        <v>0</v>
      </c>
      <c r="ME23" s="367">
        <f t="shared" ca="1" si="190"/>
        <v>0</v>
      </c>
      <c r="MF23" s="367">
        <v>0</v>
      </c>
      <c r="MG23" s="367">
        <f t="shared" ca="1" si="191"/>
        <v>0</v>
      </c>
      <c r="MH23" s="367">
        <v>0</v>
      </c>
      <c r="MI23" s="367">
        <f t="shared" ca="1" si="192"/>
        <v>0</v>
      </c>
      <c r="MJ23" s="367">
        <v>0</v>
      </c>
      <c r="MK23" s="367">
        <f t="shared" ca="1" si="193"/>
        <v>0</v>
      </c>
      <c r="ML23" s="367">
        <f t="shared" ca="1" si="38"/>
        <v>0</v>
      </c>
      <c r="MM23" s="367">
        <v>4</v>
      </c>
      <c r="MN23" s="367">
        <f t="shared" ca="1" si="194"/>
        <v>1698144</v>
      </c>
      <c r="MO23" s="367">
        <v>2</v>
      </c>
      <c r="MP23" s="367">
        <f t="shared" ca="1" si="195"/>
        <v>1033232</v>
      </c>
      <c r="MQ23" s="367">
        <v>4</v>
      </c>
      <c r="MR23" s="367">
        <f t="shared" ca="1" si="196"/>
        <v>169816</v>
      </c>
      <c r="MS23" s="367">
        <v>2</v>
      </c>
      <c r="MT23" s="367">
        <f t="shared" ca="1" si="197"/>
        <v>103324</v>
      </c>
      <c r="MU23" s="367">
        <v>0</v>
      </c>
      <c r="MV23" s="367">
        <f t="shared" ca="1" si="198"/>
        <v>0</v>
      </c>
      <c r="MW23" s="367">
        <f t="shared" ca="1" si="39"/>
        <v>3004516</v>
      </c>
      <c r="MX23" s="367">
        <v>0</v>
      </c>
      <c r="MY23" s="367">
        <f t="shared" ca="1" si="199"/>
        <v>0</v>
      </c>
      <c r="MZ23" s="367"/>
      <c r="NA23" s="367">
        <f t="shared" ca="1" si="200"/>
        <v>0</v>
      </c>
      <c r="NB23" s="367"/>
      <c r="NC23" s="367">
        <f t="shared" ca="1" si="201"/>
        <v>0</v>
      </c>
      <c r="ND23" s="367"/>
      <c r="NE23" s="367">
        <f t="shared" ca="1" si="202"/>
        <v>0</v>
      </c>
      <c r="NF23" s="367">
        <f t="shared" ca="1" si="40"/>
        <v>0</v>
      </c>
      <c r="NG23" s="367">
        <v>0</v>
      </c>
      <c r="NH23" s="367">
        <f t="shared" ca="1" si="203"/>
        <v>0</v>
      </c>
      <c r="NI23" s="367">
        <v>0</v>
      </c>
      <c r="NJ23" s="367">
        <f t="shared" ca="1" si="204"/>
        <v>0</v>
      </c>
      <c r="NK23" s="367">
        <f t="shared" ca="1" si="41"/>
        <v>0</v>
      </c>
      <c r="NL23" s="367">
        <f t="shared" ca="1" si="249"/>
        <v>3004516</v>
      </c>
      <c r="NM23" s="367">
        <v>0</v>
      </c>
      <c r="NN23" s="367">
        <f t="shared" ca="1" si="205"/>
        <v>0</v>
      </c>
      <c r="NO23" s="367">
        <v>0</v>
      </c>
      <c r="NP23" s="367">
        <f t="shared" ca="1" si="206"/>
        <v>0</v>
      </c>
      <c r="NQ23" s="367">
        <v>0</v>
      </c>
      <c r="NR23" s="367">
        <f t="shared" ca="1" si="207"/>
        <v>0</v>
      </c>
      <c r="NS23" s="367">
        <v>0</v>
      </c>
      <c r="NT23" s="367">
        <f t="shared" ca="1" si="208"/>
        <v>0</v>
      </c>
      <c r="NU23" s="367">
        <f t="shared" ca="1" si="42"/>
        <v>0</v>
      </c>
      <c r="NV23" s="367">
        <v>0</v>
      </c>
      <c r="NW23" s="367">
        <f t="shared" ca="1" si="209"/>
        <v>0</v>
      </c>
      <c r="NX23" s="367">
        <v>17</v>
      </c>
      <c r="NY23" s="367">
        <f t="shared" ca="1" si="210"/>
        <v>1706188</v>
      </c>
      <c r="NZ23" s="367">
        <v>0</v>
      </c>
      <c r="OA23" s="367">
        <v>0</v>
      </c>
      <c r="OB23" s="367">
        <v>17</v>
      </c>
      <c r="OC23" s="367">
        <f t="shared" ca="1" si="211"/>
        <v>170612</v>
      </c>
      <c r="OD23" s="367">
        <v>0</v>
      </c>
      <c r="OE23" s="367">
        <f t="shared" ca="1" si="212"/>
        <v>0</v>
      </c>
      <c r="OF23" s="367">
        <f t="shared" ca="1" si="250"/>
        <v>1876800</v>
      </c>
      <c r="OG23" s="367">
        <v>0</v>
      </c>
      <c r="OH23" s="367">
        <f t="shared" ca="1" si="213"/>
        <v>0</v>
      </c>
      <c r="OI23" s="367">
        <v>0</v>
      </c>
      <c r="OJ23" s="367">
        <f t="shared" ca="1" si="214"/>
        <v>0</v>
      </c>
      <c r="OK23" s="367">
        <v>0</v>
      </c>
      <c r="OL23" s="367">
        <f t="shared" ca="1" si="215"/>
        <v>0</v>
      </c>
      <c r="OM23" s="367">
        <v>0</v>
      </c>
      <c r="ON23" s="367">
        <f t="shared" ca="1" si="216"/>
        <v>0</v>
      </c>
      <c r="OO23" s="367">
        <f t="shared" ca="1" si="56"/>
        <v>0</v>
      </c>
      <c r="OP23" s="367">
        <v>0</v>
      </c>
      <c r="OQ23" s="367">
        <f t="shared" ca="1" si="217"/>
        <v>0</v>
      </c>
      <c r="OR23" s="367">
        <v>0</v>
      </c>
      <c r="OS23" s="367">
        <f t="shared" ca="1" si="218"/>
        <v>0</v>
      </c>
      <c r="OT23" s="367">
        <v>0</v>
      </c>
      <c r="OU23" s="367">
        <v>0</v>
      </c>
      <c r="OV23" s="367">
        <v>0</v>
      </c>
      <c r="OW23" s="367">
        <f t="shared" ca="1" si="219"/>
        <v>0</v>
      </c>
      <c r="OX23" s="367">
        <f t="shared" ca="1" si="220"/>
        <v>0</v>
      </c>
      <c r="OY23" s="367">
        <v>61</v>
      </c>
      <c r="OZ23" s="367">
        <f t="shared" ca="1" si="221"/>
        <v>4621604</v>
      </c>
      <c r="PA23" s="367">
        <v>100</v>
      </c>
      <c r="PB23" s="367">
        <f t="shared" ca="1" si="222"/>
        <v>11713400</v>
      </c>
      <c r="PC23" s="367">
        <v>61</v>
      </c>
      <c r="PD23" s="367">
        <f t="shared" ca="1" si="223"/>
        <v>462136</v>
      </c>
      <c r="PE23" s="367">
        <v>100</v>
      </c>
      <c r="PF23" s="367">
        <f t="shared" ca="1" si="224"/>
        <v>1171300</v>
      </c>
      <c r="PG23" s="367">
        <v>0</v>
      </c>
      <c r="PH23" s="367">
        <v>0</v>
      </c>
      <c r="PI23" s="367">
        <v>0</v>
      </c>
      <c r="PJ23" s="367">
        <f t="shared" ca="1" si="225"/>
        <v>0</v>
      </c>
      <c r="PK23" s="367">
        <f t="shared" ca="1" si="43"/>
        <v>17968440</v>
      </c>
      <c r="PL23" s="367">
        <v>324</v>
      </c>
      <c r="PM23" s="367">
        <f t="shared" ca="1" si="226"/>
        <v>28169208</v>
      </c>
      <c r="PN23" s="367">
        <v>61</v>
      </c>
      <c r="PO23" s="367">
        <f t="shared" ca="1" si="227"/>
        <v>8186322</v>
      </c>
      <c r="PP23" s="367">
        <v>324</v>
      </c>
      <c r="PQ23" s="367">
        <f t="shared" ca="1" si="228"/>
        <v>2816856</v>
      </c>
      <c r="PR23" s="367">
        <v>61</v>
      </c>
      <c r="PS23" s="367">
        <f t="shared" ca="1" si="229"/>
        <v>818620</v>
      </c>
      <c r="PT23" s="367">
        <v>0</v>
      </c>
      <c r="PU23" s="367">
        <f t="shared" ca="1" si="230"/>
        <v>0</v>
      </c>
      <c r="PV23" s="367">
        <v>0</v>
      </c>
      <c r="PW23" s="367">
        <f t="shared" ca="1" si="231"/>
        <v>0</v>
      </c>
      <c r="PX23" s="367">
        <f t="shared" ca="1" si="57"/>
        <v>39991006</v>
      </c>
      <c r="PY23" s="367">
        <v>0</v>
      </c>
      <c r="PZ23" s="367">
        <f t="shared" ca="1" si="232"/>
        <v>0</v>
      </c>
      <c r="QA23" s="367"/>
      <c r="QB23" s="367">
        <f t="shared" ca="1" si="233"/>
        <v>0</v>
      </c>
      <c r="QC23" s="367"/>
      <c r="QD23" s="367">
        <f t="shared" ca="1" si="234"/>
        <v>0</v>
      </c>
      <c r="QE23" s="367"/>
      <c r="QF23" s="367">
        <f t="shared" ca="1" si="235"/>
        <v>0</v>
      </c>
      <c r="QG23" s="367">
        <f t="shared" ca="1" si="44"/>
        <v>0</v>
      </c>
      <c r="QH23" s="367">
        <f t="shared" ca="1" si="251"/>
        <v>59836246</v>
      </c>
      <c r="QI23" s="367"/>
      <c r="QJ23" s="367">
        <v>145163236</v>
      </c>
      <c r="QK23" s="367">
        <f t="shared" si="252"/>
        <v>973</v>
      </c>
      <c r="QL23" s="367">
        <f t="shared" ca="1" si="236"/>
        <v>776454</v>
      </c>
      <c r="QM23" s="367">
        <f t="shared" si="237"/>
        <v>10</v>
      </c>
      <c r="QN23" s="367">
        <f t="shared" ca="1" si="238"/>
        <v>143700</v>
      </c>
      <c r="QO23" s="367">
        <f t="shared" ca="1" si="46"/>
        <v>920154</v>
      </c>
      <c r="QP23" s="367">
        <f t="shared" si="253"/>
        <v>973</v>
      </c>
      <c r="QQ23" s="367">
        <f t="shared" ca="1" si="239"/>
        <v>72002</v>
      </c>
      <c r="QR23" s="367">
        <f t="shared" si="240"/>
        <v>10</v>
      </c>
      <c r="QS23" s="367">
        <f t="shared" ca="1" si="241"/>
        <v>13240</v>
      </c>
      <c r="QT23" s="367">
        <f t="shared" ca="1" si="47"/>
        <v>85242</v>
      </c>
      <c r="QU23" s="367">
        <f t="shared" ca="1" si="48"/>
        <v>146168632</v>
      </c>
      <c r="QV23" s="367"/>
      <c r="QW23" s="367">
        <f t="shared" ca="1" si="49"/>
        <v>146168632</v>
      </c>
    </row>
    <row r="24" spans="1:465" s="366" customFormat="1" ht="17.25" customHeight="1">
      <c r="A24" s="366" t="s">
        <v>205</v>
      </c>
      <c r="B24" s="367" t="s">
        <v>206</v>
      </c>
      <c r="C24" s="367" t="s">
        <v>195</v>
      </c>
      <c r="D24" s="367" t="s">
        <v>196</v>
      </c>
      <c r="E24" s="367">
        <v>0</v>
      </c>
      <c r="F24" s="367">
        <f t="shared" ca="1" si="58"/>
        <v>0</v>
      </c>
      <c r="G24" s="367"/>
      <c r="H24" s="367">
        <f t="shared" ca="1" si="59"/>
        <v>0</v>
      </c>
      <c r="I24" s="367"/>
      <c r="J24" s="367">
        <f t="shared" ca="1" si="60"/>
        <v>0</v>
      </c>
      <c r="K24" s="367"/>
      <c r="L24" s="367">
        <f t="shared" ca="1" si="61"/>
        <v>0</v>
      </c>
      <c r="M24" s="367"/>
      <c r="N24" s="367">
        <f t="shared" ca="1" si="62"/>
        <v>0</v>
      </c>
      <c r="O24" s="367">
        <v>0</v>
      </c>
      <c r="P24" s="367">
        <f t="shared" ca="1" si="63"/>
        <v>0</v>
      </c>
      <c r="Q24" s="367">
        <v>0</v>
      </c>
      <c r="R24" s="367">
        <f t="shared" ca="1" si="64"/>
        <v>0</v>
      </c>
      <c r="S24" s="367">
        <f t="shared" ca="1" si="21"/>
        <v>0</v>
      </c>
      <c r="T24" s="367">
        <v>0</v>
      </c>
      <c r="U24" s="367">
        <f t="shared" ca="1" si="65"/>
        <v>0</v>
      </c>
      <c r="V24" s="367">
        <v>0</v>
      </c>
      <c r="W24" s="367">
        <f t="shared" ca="1" si="66"/>
        <v>0</v>
      </c>
      <c r="X24" s="367">
        <v>0</v>
      </c>
      <c r="Y24" s="367">
        <f t="shared" ca="1" si="67"/>
        <v>0</v>
      </c>
      <c r="Z24" s="367">
        <v>0</v>
      </c>
      <c r="AA24" s="367">
        <f t="shared" ca="1" si="68"/>
        <v>0</v>
      </c>
      <c r="AB24" s="367">
        <v>0</v>
      </c>
      <c r="AC24" s="367">
        <f t="shared" ca="1" si="69"/>
        <v>0</v>
      </c>
      <c r="AD24" s="367">
        <v>0</v>
      </c>
      <c r="AE24" s="367">
        <f t="shared" ca="1" si="70"/>
        <v>0</v>
      </c>
      <c r="AF24" s="367">
        <v>0</v>
      </c>
      <c r="AG24" s="367">
        <f t="shared" ca="1" si="71"/>
        <v>0</v>
      </c>
      <c r="AH24" s="367">
        <v>0</v>
      </c>
      <c r="AI24" s="367">
        <f t="shared" ca="1" si="72"/>
        <v>0</v>
      </c>
      <c r="AJ24" s="367">
        <v>0</v>
      </c>
      <c r="AK24" s="367">
        <f t="shared" ca="1" si="73"/>
        <v>0</v>
      </c>
      <c r="AL24" s="367">
        <v>0</v>
      </c>
      <c r="AM24" s="367">
        <f t="shared" ca="1" si="74"/>
        <v>0</v>
      </c>
      <c r="AN24" s="367"/>
      <c r="AO24" s="367">
        <f t="shared" ca="1" si="75"/>
        <v>0</v>
      </c>
      <c r="AP24" s="367">
        <f t="shared" ca="1" si="254"/>
        <v>0</v>
      </c>
      <c r="AQ24" s="367"/>
      <c r="AR24" s="367">
        <f t="shared" ca="1" si="76"/>
        <v>0</v>
      </c>
      <c r="AS24" s="367"/>
      <c r="AT24" s="367">
        <f t="shared" ca="1" si="77"/>
        <v>0</v>
      </c>
      <c r="AU24" s="367"/>
      <c r="AV24" s="367">
        <f t="shared" ca="1" si="78"/>
        <v>0</v>
      </c>
      <c r="AW24" s="367"/>
      <c r="AX24" s="367">
        <f t="shared" ca="1" si="79"/>
        <v>0</v>
      </c>
      <c r="AY24" s="367"/>
      <c r="AZ24" s="367">
        <f t="shared" ca="1" si="80"/>
        <v>0</v>
      </c>
      <c r="BA24" s="367"/>
      <c r="BB24" s="367">
        <f t="shared" ca="1" si="81"/>
        <v>0</v>
      </c>
      <c r="BC24" s="367"/>
      <c r="BD24" s="367">
        <f t="shared" ca="1" si="82"/>
        <v>0</v>
      </c>
      <c r="BE24" s="367"/>
      <c r="BF24" s="367">
        <f t="shared" ca="1" si="83"/>
        <v>0</v>
      </c>
      <c r="BG24" s="367">
        <v>0</v>
      </c>
      <c r="BH24" s="367">
        <f t="shared" ca="1" si="84"/>
        <v>0</v>
      </c>
      <c r="BI24" s="367">
        <v>0</v>
      </c>
      <c r="BJ24" s="367">
        <f t="shared" ca="1" si="85"/>
        <v>0</v>
      </c>
      <c r="BK24" s="367">
        <f t="shared" ca="1" si="22"/>
        <v>0</v>
      </c>
      <c r="BL24" s="367">
        <v>0</v>
      </c>
      <c r="BM24" s="367">
        <f t="shared" ca="1" si="86"/>
        <v>0</v>
      </c>
      <c r="BN24" s="367">
        <v>0</v>
      </c>
      <c r="BO24" s="367">
        <f t="shared" ca="1" si="87"/>
        <v>0</v>
      </c>
      <c r="BP24" s="367">
        <v>0</v>
      </c>
      <c r="BQ24" s="367">
        <f t="shared" ca="1" si="88"/>
        <v>0</v>
      </c>
      <c r="BR24" s="367">
        <v>0</v>
      </c>
      <c r="BS24" s="367">
        <f t="shared" ca="1" si="89"/>
        <v>0</v>
      </c>
      <c r="BT24" s="367">
        <v>0</v>
      </c>
      <c r="BU24" s="367">
        <f t="shared" ca="1" si="90"/>
        <v>0</v>
      </c>
      <c r="BV24" s="367">
        <v>0</v>
      </c>
      <c r="BW24" s="367">
        <f t="shared" ca="1" si="91"/>
        <v>0</v>
      </c>
      <c r="BX24" s="367">
        <v>0</v>
      </c>
      <c r="BY24" s="367">
        <f t="shared" ca="1" si="92"/>
        <v>0</v>
      </c>
      <c r="BZ24" s="367">
        <v>0</v>
      </c>
      <c r="CA24" s="367">
        <f t="shared" ca="1" si="93"/>
        <v>0</v>
      </c>
      <c r="CB24" s="367">
        <v>0</v>
      </c>
      <c r="CC24" s="367">
        <f t="shared" ca="1" si="94"/>
        <v>0</v>
      </c>
      <c r="CD24" s="367">
        <v>0</v>
      </c>
      <c r="CE24" s="367">
        <f t="shared" ca="1" si="95"/>
        <v>0</v>
      </c>
      <c r="CF24" s="367">
        <f t="shared" ca="1" si="96"/>
        <v>0</v>
      </c>
      <c r="CG24" s="367">
        <v>154</v>
      </c>
      <c r="CH24" s="367">
        <f t="shared" ca="1" si="97"/>
        <v>11667656</v>
      </c>
      <c r="CI24" s="367">
        <v>0</v>
      </c>
      <c r="CJ24" s="367">
        <f t="shared" ca="1" si="98"/>
        <v>0</v>
      </c>
      <c r="CK24" s="367">
        <v>441</v>
      </c>
      <c r="CL24" s="367">
        <f t="shared" ca="1" si="99"/>
        <v>28481985</v>
      </c>
      <c r="CM24" s="367">
        <v>0</v>
      </c>
      <c r="CN24" s="367">
        <f t="shared" ca="1" si="100"/>
        <v>0</v>
      </c>
      <c r="CO24" s="367">
        <v>154</v>
      </c>
      <c r="CP24" s="367">
        <f t="shared" ca="1" si="101"/>
        <v>1166704</v>
      </c>
      <c r="CQ24" s="367">
        <v>0</v>
      </c>
      <c r="CR24" s="367">
        <f t="shared" ca="1" si="102"/>
        <v>0</v>
      </c>
      <c r="CS24" s="367">
        <v>441</v>
      </c>
      <c r="CT24" s="367">
        <f t="shared" ca="1" si="103"/>
        <v>2847978</v>
      </c>
      <c r="CU24" s="367">
        <v>0</v>
      </c>
      <c r="CV24" s="367">
        <f t="shared" ca="1" si="104"/>
        <v>0</v>
      </c>
      <c r="CW24" s="367"/>
      <c r="CX24" s="367">
        <v>0</v>
      </c>
      <c r="CY24" s="367"/>
      <c r="CZ24" s="367">
        <v>0</v>
      </c>
      <c r="DA24" s="367"/>
      <c r="DB24" s="367">
        <v>0</v>
      </c>
      <c r="DC24" s="367"/>
      <c r="DD24" s="367">
        <v>0</v>
      </c>
      <c r="DE24" s="367">
        <v>5</v>
      </c>
      <c r="DF24" s="367">
        <f t="shared" ca="1" si="105"/>
        <v>8005470</v>
      </c>
      <c r="DG24" s="367">
        <v>5</v>
      </c>
      <c r="DH24" s="367">
        <f t="shared" ca="1" si="106"/>
        <v>800545</v>
      </c>
      <c r="DI24" s="367"/>
      <c r="DJ24" s="367">
        <f t="shared" ca="1" si="107"/>
        <v>0</v>
      </c>
      <c r="DK24" s="367">
        <f t="shared" ca="1" si="23"/>
        <v>52970338</v>
      </c>
      <c r="DL24" s="367">
        <v>0</v>
      </c>
      <c r="DM24" s="367">
        <f t="shared" ca="1" si="108"/>
        <v>0</v>
      </c>
      <c r="DN24" s="367">
        <v>0</v>
      </c>
      <c r="DO24" s="367">
        <f t="shared" ca="1" si="109"/>
        <v>0</v>
      </c>
      <c r="DP24" s="367">
        <v>0</v>
      </c>
      <c r="DQ24" s="367">
        <f t="shared" ca="1" si="242"/>
        <v>0</v>
      </c>
      <c r="DR24" s="367">
        <v>0</v>
      </c>
      <c r="DS24" s="367">
        <f t="shared" ca="1" si="110"/>
        <v>0</v>
      </c>
      <c r="DT24" s="367">
        <v>0</v>
      </c>
      <c r="DU24" s="367">
        <f t="shared" ca="1" si="111"/>
        <v>0</v>
      </c>
      <c r="DV24" s="367">
        <v>0</v>
      </c>
      <c r="DW24" s="367">
        <f t="shared" ca="1" si="112"/>
        <v>0</v>
      </c>
      <c r="DX24" s="367">
        <v>0</v>
      </c>
      <c r="DY24" s="367">
        <f t="shared" ca="1" si="113"/>
        <v>0</v>
      </c>
      <c r="DZ24" s="367">
        <v>0</v>
      </c>
      <c r="EA24" s="367">
        <f t="shared" ca="1" si="114"/>
        <v>0</v>
      </c>
      <c r="EB24" s="367"/>
      <c r="EC24" s="367">
        <v>0</v>
      </c>
      <c r="ED24" s="367"/>
      <c r="EE24" s="367">
        <v>0</v>
      </c>
      <c r="EF24" s="367"/>
      <c r="EG24" s="367">
        <v>0</v>
      </c>
      <c r="EH24" s="367"/>
      <c r="EI24" s="367">
        <v>0</v>
      </c>
      <c r="EJ24" s="367">
        <v>0</v>
      </c>
      <c r="EK24" s="367">
        <f t="shared" ca="1" si="115"/>
        <v>0</v>
      </c>
      <c r="EL24" s="367">
        <v>0</v>
      </c>
      <c r="EM24" s="367">
        <f t="shared" ca="1" si="116"/>
        <v>0</v>
      </c>
      <c r="EN24" s="367">
        <f t="shared" ca="1" si="24"/>
        <v>0</v>
      </c>
      <c r="EO24" s="367">
        <v>0</v>
      </c>
      <c r="EP24" s="367">
        <v>0</v>
      </c>
      <c r="EQ24" s="367">
        <v>0</v>
      </c>
      <c r="ER24" s="367">
        <v>0</v>
      </c>
      <c r="ES24" s="367">
        <v>0</v>
      </c>
      <c r="ET24" s="367">
        <v>0</v>
      </c>
      <c r="EU24" s="367">
        <v>0</v>
      </c>
      <c r="EV24" s="367">
        <v>0</v>
      </c>
      <c r="EW24" s="367">
        <v>0</v>
      </c>
      <c r="EX24" s="367">
        <v>0</v>
      </c>
      <c r="EY24" s="367">
        <v>0</v>
      </c>
      <c r="EZ24" s="367">
        <v>0</v>
      </c>
      <c r="FA24" s="367">
        <v>0</v>
      </c>
      <c r="FB24" s="367">
        <v>0</v>
      </c>
      <c r="FC24" s="367">
        <v>0</v>
      </c>
      <c r="FD24" s="367">
        <v>0</v>
      </c>
      <c r="FE24" s="367">
        <v>0</v>
      </c>
      <c r="FF24" s="367">
        <f t="shared" ca="1" si="117"/>
        <v>0</v>
      </c>
      <c r="FG24" s="367">
        <v>0</v>
      </c>
      <c r="FH24" s="367">
        <f t="shared" ca="1" si="118"/>
        <v>0</v>
      </c>
      <c r="FI24" s="367">
        <v>0</v>
      </c>
      <c r="FJ24" s="367">
        <f t="shared" ca="1" si="119"/>
        <v>0</v>
      </c>
      <c r="FK24" s="367">
        <v>0</v>
      </c>
      <c r="FL24" s="367">
        <f t="shared" ca="1" si="120"/>
        <v>0</v>
      </c>
      <c r="FM24" s="367">
        <f t="shared" ca="1" si="121"/>
        <v>0</v>
      </c>
      <c r="FN24" s="367"/>
      <c r="FO24" s="367"/>
      <c r="FP24" s="367"/>
      <c r="FQ24" s="367"/>
      <c r="FR24" s="367">
        <f t="shared" si="243"/>
        <v>0</v>
      </c>
      <c r="FS24" s="367">
        <f t="shared" ca="1" si="244"/>
        <v>0</v>
      </c>
      <c r="FT24" s="367"/>
      <c r="FU24" s="367">
        <f t="shared" ca="1" si="122"/>
        <v>0</v>
      </c>
      <c r="FV24" s="367"/>
      <c r="FW24" s="367">
        <f t="shared" ca="1" si="123"/>
        <v>0</v>
      </c>
      <c r="FX24" s="367"/>
      <c r="FY24" s="367">
        <f t="shared" ca="1" si="124"/>
        <v>0</v>
      </c>
      <c r="FZ24" s="367"/>
      <c r="GA24" s="367">
        <f t="shared" ca="1" si="125"/>
        <v>0</v>
      </c>
      <c r="GB24" s="367">
        <f t="shared" ca="1" si="25"/>
        <v>0</v>
      </c>
      <c r="GC24" s="367">
        <f t="shared" ca="1" si="245"/>
        <v>52970338</v>
      </c>
      <c r="GD24" s="367">
        <v>0</v>
      </c>
      <c r="GE24" s="367">
        <f t="shared" ca="1" si="126"/>
        <v>0</v>
      </c>
      <c r="GF24" s="367">
        <v>0</v>
      </c>
      <c r="GG24" s="367">
        <f t="shared" ca="1" si="127"/>
        <v>0</v>
      </c>
      <c r="GH24" s="367">
        <v>0</v>
      </c>
      <c r="GI24" s="367">
        <v>0</v>
      </c>
      <c r="GJ24" s="367"/>
      <c r="GK24" s="367">
        <f t="shared" ca="1" si="128"/>
        <v>0</v>
      </c>
      <c r="GL24" s="367"/>
      <c r="GM24" s="367">
        <f t="shared" ca="1" si="129"/>
        <v>0</v>
      </c>
      <c r="GN24" s="367">
        <f t="shared" ca="1" si="50"/>
        <v>0</v>
      </c>
      <c r="GO24" s="367"/>
      <c r="GP24" s="367">
        <f t="shared" ca="1" si="130"/>
        <v>0</v>
      </c>
      <c r="GQ24" s="367">
        <f t="shared" ca="1" si="26"/>
        <v>0</v>
      </c>
      <c r="GR24" s="367">
        <v>0</v>
      </c>
      <c r="GS24" s="367">
        <f t="shared" ca="1" si="131"/>
        <v>0</v>
      </c>
      <c r="GT24" s="367">
        <v>0</v>
      </c>
      <c r="GU24" s="367">
        <f t="shared" ca="1" si="132"/>
        <v>0</v>
      </c>
      <c r="GV24" s="367">
        <v>0</v>
      </c>
      <c r="GW24" s="367">
        <v>0</v>
      </c>
      <c r="GX24" s="367">
        <v>0</v>
      </c>
      <c r="GY24" s="367">
        <f t="shared" ca="1" si="133"/>
        <v>0</v>
      </c>
      <c r="GZ24" s="367">
        <f t="shared" ca="1" si="27"/>
        <v>0</v>
      </c>
      <c r="HA24" s="367">
        <v>5</v>
      </c>
      <c r="HB24" s="367">
        <f t="shared" ca="1" si="134"/>
        <v>773750</v>
      </c>
      <c r="HC24" s="367">
        <v>0</v>
      </c>
      <c r="HD24" s="367">
        <f t="shared" ca="1" si="135"/>
        <v>0</v>
      </c>
      <c r="HE24" s="367">
        <v>5</v>
      </c>
      <c r="HF24" s="367">
        <f t="shared" ca="1" si="136"/>
        <v>77375</v>
      </c>
      <c r="HG24" s="367">
        <v>0</v>
      </c>
      <c r="HH24" s="367">
        <f t="shared" ca="1" si="137"/>
        <v>0</v>
      </c>
      <c r="HI24" s="367">
        <v>0</v>
      </c>
      <c r="HJ24" s="367">
        <v>0</v>
      </c>
      <c r="HK24" s="367">
        <v>0</v>
      </c>
      <c r="HL24" s="367">
        <f t="shared" ca="1" si="138"/>
        <v>0</v>
      </c>
      <c r="HM24" s="367">
        <f t="shared" ca="1" si="28"/>
        <v>851125</v>
      </c>
      <c r="HN24" s="367">
        <v>0</v>
      </c>
      <c r="HO24" s="367">
        <f t="shared" ca="1" si="139"/>
        <v>0</v>
      </c>
      <c r="HP24" s="367">
        <v>0</v>
      </c>
      <c r="HQ24" s="367">
        <f t="shared" ca="1" si="140"/>
        <v>0</v>
      </c>
      <c r="HR24" s="367">
        <v>0</v>
      </c>
      <c r="HS24" s="367">
        <f t="shared" ca="1" si="141"/>
        <v>0</v>
      </c>
      <c r="HT24" s="367">
        <v>0</v>
      </c>
      <c r="HU24" s="367">
        <f t="shared" ca="1" si="142"/>
        <v>0</v>
      </c>
      <c r="HV24" s="367"/>
      <c r="HW24" s="367">
        <f t="shared" ca="1" si="143"/>
        <v>0</v>
      </c>
      <c r="HX24" s="367"/>
      <c r="HY24" s="367">
        <f t="shared" ca="1" si="144"/>
        <v>0</v>
      </c>
      <c r="HZ24" s="367">
        <f t="shared" ca="1" si="29"/>
        <v>0</v>
      </c>
      <c r="IA24" s="367"/>
      <c r="IB24" s="367">
        <f t="shared" ca="1" si="145"/>
        <v>0</v>
      </c>
      <c r="IC24" s="367"/>
      <c r="ID24" s="367">
        <f t="shared" ca="1" si="146"/>
        <v>0</v>
      </c>
      <c r="IE24" s="367"/>
      <c r="IF24" s="367">
        <f t="shared" ca="1" si="147"/>
        <v>0</v>
      </c>
      <c r="IG24" s="367"/>
      <c r="IH24" s="367">
        <f t="shared" ca="1" si="148"/>
        <v>0</v>
      </c>
      <c r="II24" s="367">
        <f t="shared" ca="1" si="30"/>
        <v>0</v>
      </c>
      <c r="IJ24" s="367">
        <f t="shared" ca="1" si="149"/>
        <v>851125</v>
      </c>
      <c r="IK24" s="367"/>
      <c r="IL24" s="367">
        <f t="shared" ca="1" si="150"/>
        <v>0</v>
      </c>
      <c r="IM24" s="367"/>
      <c r="IN24" s="367">
        <f t="shared" ca="1" si="151"/>
        <v>0</v>
      </c>
      <c r="IO24" s="367">
        <f t="shared" ca="1" si="51"/>
        <v>0</v>
      </c>
      <c r="IP24" s="367">
        <v>0</v>
      </c>
      <c r="IQ24" s="367">
        <f t="shared" ca="1" si="152"/>
        <v>0</v>
      </c>
      <c r="IR24" s="367">
        <v>0</v>
      </c>
      <c r="IS24" s="367">
        <f t="shared" ca="1" si="153"/>
        <v>0</v>
      </c>
      <c r="IT24" s="367"/>
      <c r="IU24" s="367">
        <f t="shared" ca="1" si="154"/>
        <v>0</v>
      </c>
      <c r="IV24" s="367">
        <v>0</v>
      </c>
      <c r="IW24" s="367">
        <f t="shared" ca="1" si="155"/>
        <v>0</v>
      </c>
      <c r="IX24" s="367">
        <f t="shared" ca="1" si="31"/>
        <v>0</v>
      </c>
      <c r="IY24" s="367">
        <v>0</v>
      </c>
      <c r="IZ24" s="367">
        <f t="shared" ca="1" si="156"/>
        <v>0</v>
      </c>
      <c r="JA24" s="367">
        <f t="shared" ca="1" si="32"/>
        <v>0</v>
      </c>
      <c r="JB24" s="367"/>
      <c r="JC24" s="367">
        <f t="shared" ca="1" si="157"/>
        <v>0</v>
      </c>
      <c r="JD24" s="367">
        <v>0</v>
      </c>
      <c r="JE24" s="367">
        <f t="shared" ca="1" si="158"/>
        <v>0</v>
      </c>
      <c r="JF24" s="367"/>
      <c r="JG24" s="367">
        <f t="shared" ca="1" si="159"/>
        <v>0</v>
      </c>
      <c r="JH24" s="367">
        <v>0</v>
      </c>
      <c r="JI24" s="367">
        <f t="shared" ca="1" si="160"/>
        <v>0</v>
      </c>
      <c r="JJ24" s="367">
        <f t="shared" ca="1" si="33"/>
        <v>0</v>
      </c>
      <c r="JK24" s="367">
        <v>2</v>
      </c>
      <c r="JL24" s="367">
        <f t="shared" ca="1" si="161"/>
        <v>371590</v>
      </c>
      <c r="JM24" s="367">
        <v>0</v>
      </c>
      <c r="JN24" s="367">
        <f t="shared" ca="1" si="162"/>
        <v>0</v>
      </c>
      <c r="JO24" s="367">
        <v>2</v>
      </c>
      <c r="JP24" s="367">
        <f t="shared" ca="1" si="163"/>
        <v>37160</v>
      </c>
      <c r="JQ24" s="367">
        <v>0</v>
      </c>
      <c r="JR24" s="367">
        <f t="shared" ca="1" si="164"/>
        <v>0</v>
      </c>
      <c r="JS24" s="367">
        <v>0</v>
      </c>
      <c r="JT24" s="367">
        <f t="shared" ca="1" si="165"/>
        <v>0</v>
      </c>
      <c r="JU24" s="367">
        <f t="shared" ca="1" si="246"/>
        <v>408750</v>
      </c>
      <c r="JV24" s="367">
        <v>0</v>
      </c>
      <c r="JW24" s="367">
        <f t="shared" ca="1" si="166"/>
        <v>0</v>
      </c>
      <c r="JX24" s="367">
        <v>0</v>
      </c>
      <c r="JY24" s="367">
        <f t="shared" ca="1" si="167"/>
        <v>0</v>
      </c>
      <c r="JZ24" s="367">
        <v>0</v>
      </c>
      <c r="KA24" s="367">
        <f t="shared" ca="1" si="168"/>
        <v>0</v>
      </c>
      <c r="KB24" s="367">
        <v>0</v>
      </c>
      <c r="KC24" s="367">
        <f t="shared" ca="1" si="169"/>
        <v>0</v>
      </c>
      <c r="KD24" s="367"/>
      <c r="KE24" s="367">
        <f t="shared" ca="1" si="170"/>
        <v>0</v>
      </c>
      <c r="KF24" s="367">
        <f t="shared" ca="1" si="34"/>
        <v>0</v>
      </c>
      <c r="KG24" s="367">
        <v>0</v>
      </c>
      <c r="KH24" s="367">
        <f t="shared" ca="1" si="171"/>
        <v>0</v>
      </c>
      <c r="KI24" s="367">
        <v>0</v>
      </c>
      <c r="KJ24" s="367">
        <f t="shared" ca="1" si="172"/>
        <v>0</v>
      </c>
      <c r="KK24" s="367"/>
      <c r="KL24" s="367">
        <f t="shared" ca="1" si="173"/>
        <v>0</v>
      </c>
      <c r="KM24" s="367">
        <v>0</v>
      </c>
      <c r="KN24" s="367">
        <f t="shared" ca="1" si="174"/>
        <v>0</v>
      </c>
      <c r="KO24" s="367">
        <f t="shared" ca="1" si="35"/>
        <v>0</v>
      </c>
      <c r="KP24" s="367">
        <v>0</v>
      </c>
      <c r="KQ24" s="367">
        <f t="shared" ca="1" si="175"/>
        <v>0</v>
      </c>
      <c r="KR24" s="367">
        <v>0</v>
      </c>
      <c r="KS24" s="367">
        <f t="shared" ca="1" si="176"/>
        <v>0</v>
      </c>
      <c r="KT24" s="367">
        <f t="shared" ca="1" si="52"/>
        <v>0</v>
      </c>
      <c r="KU24" s="367">
        <v>0</v>
      </c>
      <c r="KV24" s="367"/>
      <c r="KW24" s="367">
        <v>0</v>
      </c>
      <c r="KX24" s="367"/>
      <c r="KY24" s="367">
        <f t="shared" si="247"/>
        <v>0</v>
      </c>
      <c r="KZ24" s="367">
        <f t="shared" ca="1" si="248"/>
        <v>408750</v>
      </c>
      <c r="LA24" s="367">
        <v>0</v>
      </c>
      <c r="LB24" s="367">
        <f t="shared" ca="1" si="177"/>
        <v>0</v>
      </c>
      <c r="LC24" s="367"/>
      <c r="LD24" s="367">
        <f t="shared" ca="1" si="178"/>
        <v>0</v>
      </c>
      <c r="LE24" s="367">
        <v>0</v>
      </c>
      <c r="LF24" s="367">
        <f t="shared" ca="1" si="179"/>
        <v>0</v>
      </c>
      <c r="LG24" s="367"/>
      <c r="LH24" s="367">
        <f t="shared" ca="1" si="180"/>
        <v>0</v>
      </c>
      <c r="LI24" s="367">
        <f t="shared" ca="1" si="36"/>
        <v>0</v>
      </c>
      <c r="LJ24" s="367">
        <v>0</v>
      </c>
      <c r="LK24" s="367">
        <f t="shared" ca="1" si="181"/>
        <v>0</v>
      </c>
      <c r="LL24" s="367">
        <v>0</v>
      </c>
      <c r="LM24" s="367">
        <f t="shared" ca="1" si="182"/>
        <v>0</v>
      </c>
      <c r="LN24" s="367"/>
      <c r="LO24" s="367">
        <f t="shared" ca="1" si="183"/>
        <v>0</v>
      </c>
      <c r="LP24" s="367">
        <f t="shared" ca="1" si="37"/>
        <v>0</v>
      </c>
      <c r="LQ24" s="367">
        <v>0</v>
      </c>
      <c r="LR24" s="367">
        <f t="shared" ca="1" si="184"/>
        <v>0</v>
      </c>
      <c r="LS24" s="367">
        <v>0</v>
      </c>
      <c r="LT24" s="367">
        <f t="shared" ca="1" si="185"/>
        <v>0</v>
      </c>
      <c r="LU24" s="367">
        <v>0</v>
      </c>
      <c r="LV24" s="367">
        <f t="shared" ca="1" si="186"/>
        <v>0</v>
      </c>
      <c r="LW24" s="367">
        <v>0</v>
      </c>
      <c r="LX24" s="367">
        <f t="shared" ca="1" si="187"/>
        <v>0</v>
      </c>
      <c r="LY24" s="367">
        <f t="shared" ca="1" si="54"/>
        <v>0</v>
      </c>
      <c r="LZ24" s="367">
        <v>1</v>
      </c>
      <c r="MA24" s="367">
        <f t="shared" ca="1" si="188"/>
        <v>371351</v>
      </c>
      <c r="MB24" s="367">
        <v>0</v>
      </c>
      <c r="MC24" s="367">
        <f t="shared" ca="1" si="189"/>
        <v>0</v>
      </c>
      <c r="MD24" s="367">
        <v>1</v>
      </c>
      <c r="ME24" s="367">
        <f t="shared" ca="1" si="190"/>
        <v>37135</v>
      </c>
      <c r="MF24" s="367">
        <v>0</v>
      </c>
      <c r="MG24" s="367">
        <f t="shared" ca="1" si="191"/>
        <v>0</v>
      </c>
      <c r="MH24" s="367">
        <v>0</v>
      </c>
      <c r="MI24" s="367">
        <f t="shared" ca="1" si="192"/>
        <v>0</v>
      </c>
      <c r="MJ24" s="367">
        <v>0</v>
      </c>
      <c r="MK24" s="367">
        <f t="shared" ca="1" si="193"/>
        <v>0</v>
      </c>
      <c r="ML24" s="367">
        <f t="shared" ca="1" si="38"/>
        <v>408486</v>
      </c>
      <c r="MM24" s="367">
        <v>0</v>
      </c>
      <c r="MN24" s="367">
        <f t="shared" ca="1" si="194"/>
        <v>0</v>
      </c>
      <c r="MO24" s="367">
        <v>0</v>
      </c>
      <c r="MP24" s="367">
        <f t="shared" ca="1" si="195"/>
        <v>0</v>
      </c>
      <c r="MQ24" s="367">
        <v>0</v>
      </c>
      <c r="MR24" s="367">
        <f t="shared" ca="1" si="196"/>
        <v>0</v>
      </c>
      <c r="MS24" s="367">
        <v>0</v>
      </c>
      <c r="MT24" s="367">
        <f t="shared" ca="1" si="197"/>
        <v>0</v>
      </c>
      <c r="MU24" s="367">
        <v>0</v>
      </c>
      <c r="MV24" s="367">
        <f t="shared" ca="1" si="198"/>
        <v>0</v>
      </c>
      <c r="MW24" s="367">
        <f t="shared" ca="1" si="39"/>
        <v>0</v>
      </c>
      <c r="MX24" s="367">
        <v>0</v>
      </c>
      <c r="MY24" s="367">
        <f t="shared" ca="1" si="199"/>
        <v>0</v>
      </c>
      <c r="MZ24" s="367"/>
      <c r="NA24" s="367">
        <f t="shared" ca="1" si="200"/>
        <v>0</v>
      </c>
      <c r="NB24" s="367"/>
      <c r="NC24" s="367">
        <f t="shared" ca="1" si="201"/>
        <v>0</v>
      </c>
      <c r="ND24" s="367"/>
      <c r="NE24" s="367">
        <f t="shared" ca="1" si="202"/>
        <v>0</v>
      </c>
      <c r="NF24" s="367">
        <f t="shared" ca="1" si="40"/>
        <v>0</v>
      </c>
      <c r="NG24" s="367">
        <v>0</v>
      </c>
      <c r="NH24" s="367">
        <f t="shared" ca="1" si="203"/>
        <v>0</v>
      </c>
      <c r="NI24" s="367">
        <v>0</v>
      </c>
      <c r="NJ24" s="367">
        <f t="shared" ca="1" si="204"/>
        <v>0</v>
      </c>
      <c r="NK24" s="367">
        <f t="shared" ca="1" si="41"/>
        <v>0</v>
      </c>
      <c r="NL24" s="367">
        <f t="shared" ca="1" si="249"/>
        <v>408486</v>
      </c>
      <c r="NM24" s="367">
        <v>0</v>
      </c>
      <c r="NN24" s="367">
        <f t="shared" ca="1" si="205"/>
        <v>0</v>
      </c>
      <c r="NO24" s="367">
        <v>0</v>
      </c>
      <c r="NP24" s="367">
        <f t="shared" ca="1" si="206"/>
        <v>0</v>
      </c>
      <c r="NQ24" s="367">
        <v>0</v>
      </c>
      <c r="NR24" s="367">
        <f t="shared" ca="1" si="207"/>
        <v>0</v>
      </c>
      <c r="NS24" s="367">
        <v>0</v>
      </c>
      <c r="NT24" s="367">
        <f t="shared" ca="1" si="208"/>
        <v>0</v>
      </c>
      <c r="NU24" s="367">
        <f t="shared" ca="1" si="42"/>
        <v>0</v>
      </c>
      <c r="NV24" s="367">
        <v>0</v>
      </c>
      <c r="NW24" s="367">
        <f t="shared" ca="1" si="209"/>
        <v>0</v>
      </c>
      <c r="NX24" s="367">
        <v>0</v>
      </c>
      <c r="NY24" s="367">
        <f t="shared" ca="1" si="210"/>
        <v>0</v>
      </c>
      <c r="NZ24" s="367">
        <v>0</v>
      </c>
      <c r="OA24" s="367">
        <v>0</v>
      </c>
      <c r="OB24" s="367">
        <v>0</v>
      </c>
      <c r="OC24" s="367">
        <f t="shared" ca="1" si="211"/>
        <v>0</v>
      </c>
      <c r="OD24" s="367">
        <v>0</v>
      </c>
      <c r="OE24" s="367">
        <f t="shared" ca="1" si="212"/>
        <v>0</v>
      </c>
      <c r="OF24" s="367">
        <f t="shared" ca="1" si="250"/>
        <v>0</v>
      </c>
      <c r="OG24" s="367">
        <v>0</v>
      </c>
      <c r="OH24" s="367">
        <f t="shared" ca="1" si="213"/>
        <v>0</v>
      </c>
      <c r="OI24" s="367">
        <v>0</v>
      </c>
      <c r="OJ24" s="367">
        <f t="shared" ca="1" si="214"/>
        <v>0</v>
      </c>
      <c r="OK24" s="367">
        <v>0</v>
      </c>
      <c r="OL24" s="367">
        <f t="shared" ca="1" si="215"/>
        <v>0</v>
      </c>
      <c r="OM24" s="367">
        <v>0</v>
      </c>
      <c r="ON24" s="367">
        <f t="shared" ca="1" si="216"/>
        <v>0</v>
      </c>
      <c r="OO24" s="367">
        <f t="shared" ca="1" si="56"/>
        <v>0</v>
      </c>
      <c r="OP24" s="367">
        <v>0</v>
      </c>
      <c r="OQ24" s="367">
        <f t="shared" ca="1" si="217"/>
        <v>0</v>
      </c>
      <c r="OR24" s="367">
        <v>0</v>
      </c>
      <c r="OS24" s="367">
        <f t="shared" ca="1" si="218"/>
        <v>0</v>
      </c>
      <c r="OT24" s="367">
        <v>0</v>
      </c>
      <c r="OU24" s="367">
        <v>0</v>
      </c>
      <c r="OV24" s="367">
        <v>0</v>
      </c>
      <c r="OW24" s="367">
        <f t="shared" ca="1" si="219"/>
        <v>0</v>
      </c>
      <c r="OX24" s="367">
        <f t="shared" ca="1" si="220"/>
        <v>0</v>
      </c>
      <c r="OY24" s="367">
        <v>0</v>
      </c>
      <c r="OZ24" s="367">
        <f t="shared" ca="1" si="221"/>
        <v>0</v>
      </c>
      <c r="PA24" s="367">
        <v>187</v>
      </c>
      <c r="PB24" s="367">
        <f t="shared" ca="1" si="222"/>
        <v>21904058</v>
      </c>
      <c r="PC24" s="367">
        <v>0</v>
      </c>
      <c r="PD24" s="367">
        <f t="shared" ca="1" si="223"/>
        <v>0</v>
      </c>
      <c r="PE24" s="367">
        <v>187</v>
      </c>
      <c r="PF24" s="367">
        <f ca="1">OFFSET(PF24,0,-1) * OFFSET(PF24,10 - ROW(PF24),0)</f>
        <v>2190331</v>
      </c>
      <c r="PG24" s="367">
        <v>0</v>
      </c>
      <c r="PH24" s="367">
        <v>0</v>
      </c>
      <c r="PI24" s="367">
        <v>0</v>
      </c>
      <c r="PJ24" s="367">
        <f t="shared" ca="1" si="225"/>
        <v>0</v>
      </c>
      <c r="PK24" s="367">
        <f t="shared" ca="1" si="43"/>
        <v>24094389</v>
      </c>
      <c r="PL24" s="367">
        <v>0</v>
      </c>
      <c r="PM24" s="367">
        <f t="shared" ca="1" si="226"/>
        <v>0</v>
      </c>
      <c r="PN24" s="367">
        <v>0</v>
      </c>
      <c r="PO24" s="367">
        <f t="shared" ca="1" si="227"/>
        <v>0</v>
      </c>
      <c r="PP24" s="367">
        <v>0</v>
      </c>
      <c r="PQ24" s="367">
        <f t="shared" ca="1" si="228"/>
        <v>0</v>
      </c>
      <c r="PR24" s="367"/>
      <c r="PS24" s="367">
        <f t="shared" ca="1" si="229"/>
        <v>0</v>
      </c>
      <c r="PT24" s="367">
        <v>0</v>
      </c>
      <c r="PU24" s="367">
        <f t="shared" ca="1" si="230"/>
        <v>0</v>
      </c>
      <c r="PV24" s="367">
        <v>0</v>
      </c>
      <c r="PW24" s="367">
        <f t="shared" ca="1" si="231"/>
        <v>0</v>
      </c>
      <c r="PX24" s="367">
        <f t="shared" ca="1" si="57"/>
        <v>0</v>
      </c>
      <c r="PY24" s="367">
        <v>0</v>
      </c>
      <c r="PZ24" s="367">
        <f t="shared" ca="1" si="232"/>
        <v>0</v>
      </c>
      <c r="QA24" s="367"/>
      <c r="QB24" s="367">
        <f t="shared" ca="1" si="233"/>
        <v>0</v>
      </c>
      <c r="QC24" s="367"/>
      <c r="QD24" s="367">
        <f t="shared" ca="1" si="234"/>
        <v>0</v>
      </c>
      <c r="QE24" s="367"/>
      <c r="QF24" s="367">
        <f t="shared" ca="1" si="235"/>
        <v>0</v>
      </c>
      <c r="QG24" s="367">
        <f t="shared" ca="1" si="44"/>
        <v>0</v>
      </c>
      <c r="QH24" s="367">
        <f t="shared" ca="1" si="251"/>
        <v>24094389</v>
      </c>
      <c r="QI24" s="367"/>
      <c r="QJ24" s="367">
        <v>78733088</v>
      </c>
      <c r="QK24" s="367">
        <f t="shared" si="252"/>
        <v>790</v>
      </c>
      <c r="QL24" s="367">
        <f t="shared" ca="1" si="236"/>
        <v>630420</v>
      </c>
      <c r="QM24" s="367">
        <f t="shared" si="237"/>
        <v>5</v>
      </c>
      <c r="QN24" s="367">
        <f t="shared" ca="1" si="238"/>
        <v>71850</v>
      </c>
      <c r="QO24" s="367">
        <f t="shared" ca="1" si="46"/>
        <v>702270</v>
      </c>
      <c r="QP24" s="367">
        <f t="shared" si="253"/>
        <v>790</v>
      </c>
      <c r="QQ24" s="367">
        <f t="shared" ca="1" si="239"/>
        <v>58460</v>
      </c>
      <c r="QR24" s="367">
        <f t="shared" si="240"/>
        <v>5</v>
      </c>
      <c r="QS24" s="367">
        <f t="shared" ca="1" si="241"/>
        <v>6620</v>
      </c>
      <c r="QT24" s="367">
        <f t="shared" ca="1" si="47"/>
        <v>65080</v>
      </c>
      <c r="QU24" s="367">
        <f t="shared" ca="1" si="48"/>
        <v>79500438</v>
      </c>
      <c r="QV24" s="367"/>
      <c r="QW24" s="367">
        <f t="shared" ca="1" si="49"/>
        <v>79500438</v>
      </c>
    </row>
    <row r="25" spans="1:465" s="366" customFormat="1">
      <c r="A25" s="366" t="s">
        <v>207</v>
      </c>
      <c r="B25" s="367" t="s">
        <v>208</v>
      </c>
      <c r="C25" s="367" t="s">
        <v>195</v>
      </c>
      <c r="D25" s="367" t="s">
        <v>196</v>
      </c>
      <c r="E25" s="367">
        <v>0</v>
      </c>
      <c r="F25" s="367">
        <f t="shared" ca="1" si="58"/>
        <v>0</v>
      </c>
      <c r="G25" s="367"/>
      <c r="H25" s="367">
        <f t="shared" ca="1" si="59"/>
        <v>0</v>
      </c>
      <c r="I25" s="367"/>
      <c r="J25" s="367">
        <f t="shared" ca="1" si="60"/>
        <v>0</v>
      </c>
      <c r="K25" s="367"/>
      <c r="L25" s="367">
        <f t="shared" ca="1" si="61"/>
        <v>0</v>
      </c>
      <c r="M25" s="367"/>
      <c r="N25" s="367">
        <f t="shared" ca="1" si="62"/>
        <v>0</v>
      </c>
      <c r="O25" s="367">
        <v>0</v>
      </c>
      <c r="P25" s="367">
        <f t="shared" ca="1" si="63"/>
        <v>0</v>
      </c>
      <c r="Q25" s="367">
        <v>0</v>
      </c>
      <c r="R25" s="367">
        <f t="shared" ca="1" si="64"/>
        <v>0</v>
      </c>
      <c r="S25" s="367">
        <f t="shared" ca="1" si="21"/>
        <v>0</v>
      </c>
      <c r="T25" s="367">
        <v>0</v>
      </c>
      <c r="U25" s="367">
        <f t="shared" ca="1" si="65"/>
        <v>0</v>
      </c>
      <c r="V25" s="367">
        <v>0</v>
      </c>
      <c r="W25" s="367">
        <f t="shared" ca="1" si="66"/>
        <v>0</v>
      </c>
      <c r="X25" s="367">
        <v>0</v>
      </c>
      <c r="Y25" s="367">
        <f t="shared" ca="1" si="67"/>
        <v>0</v>
      </c>
      <c r="Z25" s="367">
        <v>0</v>
      </c>
      <c r="AA25" s="367">
        <f t="shared" ca="1" si="68"/>
        <v>0</v>
      </c>
      <c r="AB25" s="367">
        <v>0</v>
      </c>
      <c r="AC25" s="367">
        <f t="shared" ca="1" si="69"/>
        <v>0</v>
      </c>
      <c r="AD25" s="367">
        <v>0</v>
      </c>
      <c r="AE25" s="367">
        <f t="shared" ca="1" si="70"/>
        <v>0</v>
      </c>
      <c r="AF25" s="367">
        <v>0</v>
      </c>
      <c r="AG25" s="367">
        <f t="shared" ca="1" si="71"/>
        <v>0</v>
      </c>
      <c r="AH25" s="367">
        <v>0</v>
      </c>
      <c r="AI25" s="367">
        <f t="shared" ca="1" si="72"/>
        <v>0</v>
      </c>
      <c r="AJ25" s="367">
        <v>8</v>
      </c>
      <c r="AK25" s="367">
        <f t="shared" ca="1" si="73"/>
        <v>10981072</v>
      </c>
      <c r="AL25" s="367">
        <v>0</v>
      </c>
      <c r="AM25" s="367">
        <f t="shared" ca="1" si="74"/>
        <v>0</v>
      </c>
      <c r="AN25" s="367"/>
      <c r="AO25" s="367">
        <f t="shared" ca="1" si="75"/>
        <v>0</v>
      </c>
      <c r="AP25" s="367">
        <f t="shared" ca="1" si="254"/>
        <v>10981072</v>
      </c>
      <c r="AQ25" s="367"/>
      <c r="AR25" s="367">
        <f t="shared" ca="1" si="76"/>
        <v>0</v>
      </c>
      <c r="AS25" s="367"/>
      <c r="AT25" s="367">
        <f t="shared" ca="1" si="77"/>
        <v>0</v>
      </c>
      <c r="AU25" s="367"/>
      <c r="AV25" s="367">
        <f t="shared" ca="1" si="78"/>
        <v>0</v>
      </c>
      <c r="AW25" s="367"/>
      <c r="AX25" s="367">
        <f t="shared" ca="1" si="79"/>
        <v>0</v>
      </c>
      <c r="AY25" s="367"/>
      <c r="AZ25" s="367">
        <f t="shared" ca="1" si="80"/>
        <v>0</v>
      </c>
      <c r="BA25" s="367"/>
      <c r="BB25" s="367">
        <f t="shared" ca="1" si="81"/>
        <v>0</v>
      </c>
      <c r="BC25" s="367"/>
      <c r="BD25" s="367">
        <f t="shared" ca="1" si="82"/>
        <v>0</v>
      </c>
      <c r="BE25" s="367"/>
      <c r="BF25" s="367">
        <f t="shared" ca="1" si="83"/>
        <v>0</v>
      </c>
      <c r="BG25" s="367">
        <v>0</v>
      </c>
      <c r="BH25" s="367">
        <f t="shared" ca="1" si="84"/>
        <v>0</v>
      </c>
      <c r="BI25" s="367">
        <v>0</v>
      </c>
      <c r="BJ25" s="367">
        <f t="shared" ca="1" si="85"/>
        <v>0</v>
      </c>
      <c r="BK25" s="367">
        <f t="shared" ca="1" si="22"/>
        <v>0</v>
      </c>
      <c r="BL25" s="367">
        <v>0</v>
      </c>
      <c r="BM25" s="367">
        <f t="shared" ca="1" si="86"/>
        <v>0</v>
      </c>
      <c r="BN25" s="367">
        <v>120</v>
      </c>
      <c r="BO25" s="367">
        <f t="shared" ca="1" si="87"/>
        <v>11748840</v>
      </c>
      <c r="BP25" s="367">
        <v>0</v>
      </c>
      <c r="BQ25" s="367">
        <f t="shared" ca="1" si="88"/>
        <v>0</v>
      </c>
      <c r="BR25" s="367">
        <v>335</v>
      </c>
      <c r="BS25" s="367">
        <f t="shared" ca="1" si="89"/>
        <v>27542695</v>
      </c>
      <c r="BT25" s="367">
        <v>0</v>
      </c>
      <c r="BU25" s="367">
        <f t="shared" ca="1" si="90"/>
        <v>0</v>
      </c>
      <c r="BV25" s="367">
        <v>52</v>
      </c>
      <c r="BW25" s="367">
        <f t="shared" ca="1" si="91"/>
        <v>509132</v>
      </c>
      <c r="BX25" s="367">
        <v>0</v>
      </c>
      <c r="BY25" s="367">
        <f t="shared" ca="1" si="92"/>
        <v>0</v>
      </c>
      <c r="BZ25" s="367">
        <v>63</v>
      </c>
      <c r="CA25" s="367">
        <f t="shared" ca="1" si="93"/>
        <v>517986</v>
      </c>
      <c r="CB25" s="367">
        <v>0</v>
      </c>
      <c r="CC25" s="367">
        <f t="shared" ca="1" si="94"/>
        <v>0</v>
      </c>
      <c r="CD25" s="367">
        <v>0</v>
      </c>
      <c r="CE25" s="367">
        <f t="shared" ca="1" si="95"/>
        <v>0</v>
      </c>
      <c r="CF25" s="367">
        <f t="shared" ca="1" si="96"/>
        <v>40318653</v>
      </c>
      <c r="CG25" s="367">
        <v>0</v>
      </c>
      <c r="CH25" s="367">
        <f t="shared" ca="1" si="97"/>
        <v>0</v>
      </c>
      <c r="CI25" s="367">
        <v>0</v>
      </c>
      <c r="CJ25" s="367">
        <f t="shared" ca="1" si="98"/>
        <v>0</v>
      </c>
      <c r="CK25" s="367">
        <v>0</v>
      </c>
      <c r="CL25" s="367">
        <f t="shared" ca="1" si="99"/>
        <v>0</v>
      </c>
      <c r="CM25" s="367">
        <v>0</v>
      </c>
      <c r="CN25" s="367">
        <f t="shared" ca="1" si="100"/>
        <v>0</v>
      </c>
      <c r="CO25" s="367">
        <v>0</v>
      </c>
      <c r="CP25" s="367">
        <f t="shared" ca="1" si="101"/>
        <v>0</v>
      </c>
      <c r="CQ25" s="367">
        <v>0</v>
      </c>
      <c r="CR25" s="367">
        <f t="shared" ca="1" si="102"/>
        <v>0</v>
      </c>
      <c r="CS25" s="367">
        <v>0</v>
      </c>
      <c r="CT25" s="367">
        <f t="shared" ca="1" si="103"/>
        <v>0</v>
      </c>
      <c r="CU25" s="367">
        <v>0</v>
      </c>
      <c r="CV25" s="367">
        <f t="shared" ca="1" si="104"/>
        <v>0</v>
      </c>
      <c r="CW25" s="367"/>
      <c r="CX25" s="367">
        <v>0</v>
      </c>
      <c r="CY25" s="367"/>
      <c r="CZ25" s="367">
        <v>0</v>
      </c>
      <c r="DA25" s="367"/>
      <c r="DB25" s="367">
        <v>0</v>
      </c>
      <c r="DC25" s="367"/>
      <c r="DD25" s="367">
        <v>0</v>
      </c>
      <c r="DE25" s="367">
        <v>0</v>
      </c>
      <c r="DF25" s="367">
        <f t="shared" ca="1" si="105"/>
        <v>0</v>
      </c>
      <c r="DG25" s="367">
        <v>0</v>
      </c>
      <c r="DH25" s="367">
        <f t="shared" ca="1" si="106"/>
        <v>0</v>
      </c>
      <c r="DI25" s="367"/>
      <c r="DJ25" s="367">
        <f t="shared" ca="1" si="107"/>
        <v>0</v>
      </c>
      <c r="DK25" s="367">
        <f t="shared" ca="1" si="23"/>
        <v>0</v>
      </c>
      <c r="DL25" s="367">
        <v>0</v>
      </c>
      <c r="DM25" s="367">
        <f t="shared" ca="1" si="108"/>
        <v>0</v>
      </c>
      <c r="DN25" s="367">
        <v>0</v>
      </c>
      <c r="DO25" s="367">
        <f t="shared" ca="1" si="109"/>
        <v>0</v>
      </c>
      <c r="DP25" s="367">
        <v>0</v>
      </c>
      <c r="DQ25" s="367">
        <f t="shared" ca="1" si="242"/>
        <v>0</v>
      </c>
      <c r="DR25" s="367">
        <v>0</v>
      </c>
      <c r="DS25" s="367">
        <f t="shared" ca="1" si="110"/>
        <v>0</v>
      </c>
      <c r="DT25" s="367">
        <v>0</v>
      </c>
      <c r="DU25" s="367">
        <f t="shared" ca="1" si="111"/>
        <v>0</v>
      </c>
      <c r="DV25" s="367">
        <v>0</v>
      </c>
      <c r="DW25" s="367">
        <f t="shared" ca="1" si="112"/>
        <v>0</v>
      </c>
      <c r="DX25" s="367">
        <v>0</v>
      </c>
      <c r="DY25" s="367">
        <f t="shared" ca="1" si="113"/>
        <v>0</v>
      </c>
      <c r="DZ25" s="367">
        <v>0</v>
      </c>
      <c r="EA25" s="367">
        <f t="shared" ca="1" si="114"/>
        <v>0</v>
      </c>
      <c r="EB25" s="367"/>
      <c r="EC25" s="367">
        <v>0</v>
      </c>
      <c r="ED25" s="367"/>
      <c r="EE25" s="367">
        <v>0</v>
      </c>
      <c r="EF25" s="367"/>
      <c r="EG25" s="367">
        <v>0</v>
      </c>
      <c r="EH25" s="367"/>
      <c r="EI25" s="367">
        <v>0</v>
      </c>
      <c r="EJ25" s="367">
        <v>0</v>
      </c>
      <c r="EK25" s="367">
        <f t="shared" ca="1" si="115"/>
        <v>0</v>
      </c>
      <c r="EL25" s="367">
        <v>0</v>
      </c>
      <c r="EM25" s="367">
        <f t="shared" ca="1" si="116"/>
        <v>0</v>
      </c>
      <c r="EN25" s="367">
        <f t="shared" ca="1" si="24"/>
        <v>0</v>
      </c>
      <c r="EO25" s="367">
        <v>0</v>
      </c>
      <c r="EP25" s="367">
        <v>0</v>
      </c>
      <c r="EQ25" s="367">
        <v>0</v>
      </c>
      <c r="ER25" s="367">
        <v>0</v>
      </c>
      <c r="ES25" s="367">
        <v>0</v>
      </c>
      <c r="ET25" s="367">
        <v>0</v>
      </c>
      <c r="EU25" s="367">
        <v>0</v>
      </c>
      <c r="EV25" s="367">
        <v>0</v>
      </c>
      <c r="EW25" s="367">
        <v>0</v>
      </c>
      <c r="EX25" s="367">
        <v>0</v>
      </c>
      <c r="EY25" s="367">
        <v>0</v>
      </c>
      <c r="EZ25" s="367">
        <v>0</v>
      </c>
      <c r="FA25" s="367">
        <v>0</v>
      </c>
      <c r="FB25" s="367">
        <v>0</v>
      </c>
      <c r="FC25" s="367">
        <v>0</v>
      </c>
      <c r="FD25" s="367">
        <v>0</v>
      </c>
      <c r="FE25" s="367">
        <v>0</v>
      </c>
      <c r="FF25" s="367">
        <f t="shared" ca="1" si="117"/>
        <v>0</v>
      </c>
      <c r="FG25" s="367">
        <v>0</v>
      </c>
      <c r="FH25" s="367">
        <f t="shared" ca="1" si="118"/>
        <v>0</v>
      </c>
      <c r="FI25" s="367">
        <v>0</v>
      </c>
      <c r="FJ25" s="367">
        <f t="shared" ca="1" si="119"/>
        <v>0</v>
      </c>
      <c r="FK25" s="367">
        <v>0</v>
      </c>
      <c r="FL25" s="367">
        <f t="shared" ca="1" si="120"/>
        <v>0</v>
      </c>
      <c r="FM25" s="367">
        <f t="shared" ca="1" si="121"/>
        <v>0</v>
      </c>
      <c r="FN25" s="367"/>
      <c r="FO25" s="367"/>
      <c r="FP25" s="367"/>
      <c r="FQ25" s="367"/>
      <c r="FR25" s="367">
        <f t="shared" si="243"/>
        <v>0</v>
      </c>
      <c r="FS25" s="367">
        <f t="shared" ca="1" si="244"/>
        <v>0</v>
      </c>
      <c r="FT25" s="367"/>
      <c r="FU25" s="367">
        <f t="shared" ca="1" si="122"/>
        <v>0</v>
      </c>
      <c r="FV25" s="367"/>
      <c r="FW25" s="367">
        <f t="shared" ca="1" si="123"/>
        <v>0</v>
      </c>
      <c r="FX25" s="367"/>
      <c r="FY25" s="367">
        <f t="shared" ca="1" si="124"/>
        <v>0</v>
      </c>
      <c r="FZ25" s="367"/>
      <c r="GA25" s="367">
        <f t="shared" ca="1" si="125"/>
        <v>0</v>
      </c>
      <c r="GB25" s="367">
        <f t="shared" ca="1" si="25"/>
        <v>0</v>
      </c>
      <c r="GC25" s="367">
        <f t="shared" ca="1" si="245"/>
        <v>51299725</v>
      </c>
      <c r="GD25" s="367">
        <v>0</v>
      </c>
      <c r="GE25" s="367">
        <f t="shared" ca="1" si="126"/>
        <v>0</v>
      </c>
      <c r="GF25" s="367">
        <v>0</v>
      </c>
      <c r="GG25" s="367">
        <f t="shared" ca="1" si="127"/>
        <v>0</v>
      </c>
      <c r="GH25" s="367">
        <v>0</v>
      </c>
      <c r="GI25" s="367">
        <v>0</v>
      </c>
      <c r="GJ25" s="367"/>
      <c r="GK25" s="367">
        <f t="shared" ca="1" si="128"/>
        <v>0</v>
      </c>
      <c r="GL25" s="367"/>
      <c r="GM25" s="367">
        <f t="shared" ca="1" si="129"/>
        <v>0</v>
      </c>
      <c r="GN25" s="367">
        <f t="shared" ca="1" si="50"/>
        <v>0</v>
      </c>
      <c r="GO25" s="367"/>
      <c r="GP25" s="367">
        <f t="shared" ca="1" si="130"/>
        <v>0</v>
      </c>
      <c r="GQ25" s="367">
        <f t="shared" ca="1" si="26"/>
        <v>0</v>
      </c>
      <c r="GR25" s="367">
        <v>0</v>
      </c>
      <c r="GS25" s="367">
        <f t="shared" ca="1" si="131"/>
        <v>0</v>
      </c>
      <c r="GT25" s="367">
        <v>4</v>
      </c>
      <c r="GU25" s="367">
        <f t="shared" ca="1" si="132"/>
        <v>718788</v>
      </c>
      <c r="GV25" s="367">
        <v>0</v>
      </c>
      <c r="GW25" s="367">
        <v>0</v>
      </c>
      <c r="GX25" s="367">
        <v>0</v>
      </c>
      <c r="GY25" s="367">
        <f t="shared" ca="1" si="133"/>
        <v>0</v>
      </c>
      <c r="GZ25" s="367">
        <f t="shared" ca="1" si="27"/>
        <v>718788</v>
      </c>
      <c r="HA25" s="367">
        <v>0</v>
      </c>
      <c r="HB25" s="367">
        <f t="shared" ca="1" si="134"/>
        <v>0</v>
      </c>
      <c r="HC25" s="367">
        <v>0</v>
      </c>
      <c r="HD25" s="367">
        <f t="shared" ca="1" si="135"/>
        <v>0</v>
      </c>
      <c r="HE25" s="367">
        <v>0</v>
      </c>
      <c r="HF25" s="367">
        <f t="shared" ca="1" si="136"/>
        <v>0</v>
      </c>
      <c r="HG25" s="367">
        <v>0</v>
      </c>
      <c r="HH25" s="367">
        <f t="shared" ca="1" si="137"/>
        <v>0</v>
      </c>
      <c r="HI25" s="367">
        <v>0</v>
      </c>
      <c r="HJ25" s="367">
        <v>0</v>
      </c>
      <c r="HK25" s="367">
        <v>0</v>
      </c>
      <c r="HL25" s="367">
        <f t="shared" ca="1" si="138"/>
        <v>0</v>
      </c>
      <c r="HM25" s="367">
        <f t="shared" ca="1" si="28"/>
        <v>0</v>
      </c>
      <c r="HN25" s="367">
        <v>0</v>
      </c>
      <c r="HO25" s="367">
        <f t="shared" ca="1" si="139"/>
        <v>0</v>
      </c>
      <c r="HP25" s="367">
        <v>0</v>
      </c>
      <c r="HQ25" s="367">
        <f t="shared" ca="1" si="140"/>
        <v>0</v>
      </c>
      <c r="HR25" s="367">
        <v>0</v>
      </c>
      <c r="HS25" s="367">
        <f t="shared" ca="1" si="141"/>
        <v>0</v>
      </c>
      <c r="HT25" s="367">
        <v>0</v>
      </c>
      <c r="HU25" s="367">
        <f t="shared" ca="1" si="142"/>
        <v>0</v>
      </c>
      <c r="HV25" s="367"/>
      <c r="HW25" s="367">
        <f t="shared" ca="1" si="143"/>
        <v>0</v>
      </c>
      <c r="HX25" s="367"/>
      <c r="HY25" s="367">
        <f t="shared" ca="1" si="144"/>
        <v>0</v>
      </c>
      <c r="HZ25" s="367">
        <f t="shared" ca="1" si="29"/>
        <v>0</v>
      </c>
      <c r="IA25" s="367"/>
      <c r="IB25" s="367">
        <f t="shared" ca="1" si="145"/>
        <v>0</v>
      </c>
      <c r="IC25" s="367"/>
      <c r="ID25" s="367">
        <f t="shared" ca="1" si="146"/>
        <v>0</v>
      </c>
      <c r="IE25" s="367"/>
      <c r="IF25" s="367">
        <f t="shared" ca="1" si="147"/>
        <v>0</v>
      </c>
      <c r="IG25" s="367"/>
      <c r="IH25" s="367">
        <f t="shared" ca="1" si="148"/>
        <v>0</v>
      </c>
      <c r="II25" s="367">
        <f t="shared" ca="1" si="30"/>
        <v>0</v>
      </c>
      <c r="IJ25" s="367">
        <f t="shared" ca="1" si="149"/>
        <v>718788</v>
      </c>
      <c r="IK25" s="367"/>
      <c r="IL25" s="367">
        <f t="shared" ca="1" si="150"/>
        <v>0</v>
      </c>
      <c r="IM25" s="367"/>
      <c r="IN25" s="367">
        <f t="shared" ca="1" si="151"/>
        <v>0</v>
      </c>
      <c r="IO25" s="367">
        <f t="shared" ca="1" si="51"/>
        <v>0</v>
      </c>
      <c r="IP25" s="367">
        <v>0</v>
      </c>
      <c r="IQ25" s="367">
        <f t="shared" ca="1" si="152"/>
        <v>0</v>
      </c>
      <c r="IR25" s="367">
        <v>0</v>
      </c>
      <c r="IS25" s="367">
        <f t="shared" ca="1" si="153"/>
        <v>0</v>
      </c>
      <c r="IT25" s="367"/>
      <c r="IU25" s="367">
        <f t="shared" ca="1" si="154"/>
        <v>0</v>
      </c>
      <c r="IV25" s="367">
        <v>0</v>
      </c>
      <c r="IW25" s="367">
        <f t="shared" ca="1" si="155"/>
        <v>0</v>
      </c>
      <c r="IX25" s="367">
        <f t="shared" ca="1" si="31"/>
        <v>0</v>
      </c>
      <c r="IY25" s="367">
        <v>0</v>
      </c>
      <c r="IZ25" s="367">
        <f t="shared" ca="1" si="156"/>
        <v>0</v>
      </c>
      <c r="JA25" s="367">
        <f t="shared" ca="1" si="32"/>
        <v>0</v>
      </c>
      <c r="JB25" s="367">
        <v>0</v>
      </c>
      <c r="JC25" s="367">
        <f t="shared" ca="1" si="157"/>
        <v>0</v>
      </c>
      <c r="JD25" s="367">
        <v>22</v>
      </c>
      <c r="JE25" s="367">
        <f t="shared" ca="1" si="158"/>
        <v>4735522</v>
      </c>
      <c r="JF25" s="367"/>
      <c r="JG25" s="367">
        <f t="shared" ca="1" si="159"/>
        <v>0</v>
      </c>
      <c r="JH25" s="367">
        <v>1</v>
      </c>
      <c r="JI25" s="367">
        <f t="shared" ca="1" si="160"/>
        <v>21525</v>
      </c>
      <c r="JJ25" s="367">
        <f t="shared" ca="1" si="33"/>
        <v>4757047</v>
      </c>
      <c r="JK25" s="367">
        <v>0</v>
      </c>
      <c r="JL25" s="367">
        <f t="shared" ca="1" si="161"/>
        <v>0</v>
      </c>
      <c r="JM25" s="367">
        <v>0</v>
      </c>
      <c r="JN25" s="367">
        <f t="shared" ca="1" si="162"/>
        <v>0</v>
      </c>
      <c r="JO25" s="367">
        <v>0</v>
      </c>
      <c r="JP25" s="367">
        <f t="shared" ca="1" si="163"/>
        <v>0</v>
      </c>
      <c r="JQ25" s="367">
        <v>0</v>
      </c>
      <c r="JR25" s="367">
        <f t="shared" ca="1" si="164"/>
        <v>0</v>
      </c>
      <c r="JS25" s="367">
        <v>0</v>
      </c>
      <c r="JT25" s="367">
        <f t="shared" ca="1" si="165"/>
        <v>0</v>
      </c>
      <c r="JU25" s="367">
        <f t="shared" ca="1" si="246"/>
        <v>0</v>
      </c>
      <c r="JV25" s="367">
        <v>0</v>
      </c>
      <c r="JW25" s="367">
        <f t="shared" ca="1" si="166"/>
        <v>0</v>
      </c>
      <c r="JX25" s="367">
        <v>0</v>
      </c>
      <c r="JY25" s="367">
        <f t="shared" ca="1" si="167"/>
        <v>0</v>
      </c>
      <c r="JZ25" s="367">
        <v>0</v>
      </c>
      <c r="KA25" s="367">
        <f t="shared" ca="1" si="168"/>
        <v>0</v>
      </c>
      <c r="KB25" s="367">
        <v>0</v>
      </c>
      <c r="KC25" s="367">
        <f t="shared" ca="1" si="169"/>
        <v>0</v>
      </c>
      <c r="KD25" s="367"/>
      <c r="KE25" s="367">
        <f t="shared" ca="1" si="170"/>
        <v>0</v>
      </c>
      <c r="KF25" s="367">
        <f t="shared" ca="1" si="34"/>
        <v>0</v>
      </c>
      <c r="KG25" s="367">
        <v>0</v>
      </c>
      <c r="KH25" s="367">
        <f t="shared" ca="1" si="171"/>
        <v>0</v>
      </c>
      <c r="KI25" s="367">
        <v>0</v>
      </c>
      <c r="KJ25" s="367">
        <f t="shared" ca="1" si="172"/>
        <v>0</v>
      </c>
      <c r="KK25" s="367"/>
      <c r="KL25" s="367">
        <f t="shared" ca="1" si="173"/>
        <v>0</v>
      </c>
      <c r="KM25" s="367">
        <v>0</v>
      </c>
      <c r="KN25" s="367">
        <f t="shared" ca="1" si="174"/>
        <v>0</v>
      </c>
      <c r="KO25" s="367">
        <f t="shared" ca="1" si="35"/>
        <v>0</v>
      </c>
      <c r="KP25" s="367">
        <v>0</v>
      </c>
      <c r="KQ25" s="367">
        <f t="shared" ca="1" si="175"/>
        <v>0</v>
      </c>
      <c r="KR25" s="367">
        <v>0</v>
      </c>
      <c r="KS25" s="367">
        <f t="shared" ca="1" si="176"/>
        <v>0</v>
      </c>
      <c r="KT25" s="367">
        <f t="shared" ca="1" si="52"/>
        <v>0</v>
      </c>
      <c r="KU25" s="367">
        <v>0</v>
      </c>
      <c r="KV25" s="367"/>
      <c r="KW25" s="367">
        <v>0</v>
      </c>
      <c r="KX25" s="367"/>
      <c r="KY25" s="367">
        <f t="shared" si="247"/>
        <v>0</v>
      </c>
      <c r="KZ25" s="367">
        <f t="shared" ca="1" si="248"/>
        <v>4757047</v>
      </c>
      <c r="LA25" s="367">
        <v>0</v>
      </c>
      <c r="LB25" s="367">
        <f t="shared" ca="1" si="177"/>
        <v>0</v>
      </c>
      <c r="LC25" s="367"/>
      <c r="LD25" s="367">
        <f t="shared" ca="1" si="178"/>
        <v>0</v>
      </c>
      <c r="LE25" s="367">
        <v>0</v>
      </c>
      <c r="LF25" s="367">
        <f t="shared" ca="1" si="179"/>
        <v>0</v>
      </c>
      <c r="LG25" s="367"/>
      <c r="LH25" s="367">
        <f t="shared" ca="1" si="180"/>
        <v>0</v>
      </c>
      <c r="LI25" s="367">
        <f t="shared" ca="1" si="36"/>
        <v>0</v>
      </c>
      <c r="LJ25" s="367">
        <v>0</v>
      </c>
      <c r="LK25" s="367">
        <f t="shared" ca="1" si="181"/>
        <v>0</v>
      </c>
      <c r="LL25" s="367">
        <v>0</v>
      </c>
      <c r="LM25" s="367">
        <f t="shared" ca="1" si="182"/>
        <v>0</v>
      </c>
      <c r="LN25" s="367"/>
      <c r="LO25" s="367">
        <f t="shared" ca="1" si="183"/>
        <v>0</v>
      </c>
      <c r="LP25" s="367">
        <f t="shared" ca="1" si="37"/>
        <v>0</v>
      </c>
      <c r="LQ25" s="367">
        <v>0</v>
      </c>
      <c r="LR25" s="367">
        <f t="shared" ca="1" si="184"/>
        <v>0</v>
      </c>
      <c r="LS25" s="367">
        <v>1</v>
      </c>
      <c r="LT25" s="367">
        <f t="shared" ca="1" si="185"/>
        <v>430501</v>
      </c>
      <c r="LU25" s="367">
        <v>0</v>
      </c>
      <c r="LV25" s="367">
        <f t="shared" ca="1" si="186"/>
        <v>0</v>
      </c>
      <c r="LW25" s="367">
        <v>0</v>
      </c>
      <c r="LX25" s="367">
        <f t="shared" ca="1" si="187"/>
        <v>0</v>
      </c>
      <c r="LY25" s="367">
        <f t="shared" ca="1" si="54"/>
        <v>430501</v>
      </c>
      <c r="LZ25" s="367">
        <v>0</v>
      </c>
      <c r="MA25" s="367">
        <f t="shared" ca="1" si="188"/>
        <v>0</v>
      </c>
      <c r="MB25" s="367">
        <v>0</v>
      </c>
      <c r="MC25" s="367">
        <f t="shared" ca="1" si="189"/>
        <v>0</v>
      </c>
      <c r="MD25" s="367">
        <v>0</v>
      </c>
      <c r="ME25" s="367">
        <f t="shared" ca="1" si="190"/>
        <v>0</v>
      </c>
      <c r="MF25" s="367">
        <v>0</v>
      </c>
      <c r="MG25" s="367">
        <f t="shared" ca="1" si="191"/>
        <v>0</v>
      </c>
      <c r="MH25" s="367">
        <v>0</v>
      </c>
      <c r="MI25" s="367">
        <f t="shared" ca="1" si="192"/>
        <v>0</v>
      </c>
      <c r="MJ25" s="367">
        <v>0</v>
      </c>
      <c r="MK25" s="367">
        <f t="shared" ca="1" si="193"/>
        <v>0</v>
      </c>
      <c r="ML25" s="367">
        <f t="shared" ca="1" si="38"/>
        <v>0</v>
      </c>
      <c r="MM25" s="367">
        <v>0</v>
      </c>
      <c r="MN25" s="367">
        <f t="shared" ca="1" si="194"/>
        <v>0</v>
      </c>
      <c r="MO25" s="367">
        <v>0</v>
      </c>
      <c r="MP25" s="367">
        <f t="shared" ca="1" si="195"/>
        <v>0</v>
      </c>
      <c r="MQ25" s="367">
        <v>0</v>
      </c>
      <c r="MR25" s="367">
        <f t="shared" ca="1" si="196"/>
        <v>0</v>
      </c>
      <c r="MS25" s="367">
        <v>0</v>
      </c>
      <c r="MT25" s="367">
        <f t="shared" ca="1" si="197"/>
        <v>0</v>
      </c>
      <c r="MU25" s="367">
        <v>0</v>
      </c>
      <c r="MV25" s="367">
        <f t="shared" ca="1" si="198"/>
        <v>0</v>
      </c>
      <c r="MW25" s="367">
        <f t="shared" ca="1" si="39"/>
        <v>0</v>
      </c>
      <c r="MX25" s="367">
        <v>0</v>
      </c>
      <c r="MY25" s="367">
        <f t="shared" ca="1" si="199"/>
        <v>0</v>
      </c>
      <c r="MZ25" s="367"/>
      <c r="NA25" s="367">
        <f t="shared" ca="1" si="200"/>
        <v>0</v>
      </c>
      <c r="NB25" s="367"/>
      <c r="NC25" s="367">
        <f t="shared" ca="1" si="201"/>
        <v>0</v>
      </c>
      <c r="ND25" s="367"/>
      <c r="NE25" s="367">
        <f t="shared" ca="1" si="202"/>
        <v>0</v>
      </c>
      <c r="NF25" s="367">
        <f t="shared" ca="1" si="40"/>
        <v>0</v>
      </c>
      <c r="NG25" s="367">
        <v>0</v>
      </c>
      <c r="NH25" s="367">
        <f t="shared" ca="1" si="203"/>
        <v>0</v>
      </c>
      <c r="NI25" s="367">
        <v>0</v>
      </c>
      <c r="NJ25" s="367">
        <f t="shared" ca="1" si="204"/>
        <v>0</v>
      </c>
      <c r="NK25" s="367">
        <f t="shared" ca="1" si="41"/>
        <v>0</v>
      </c>
      <c r="NL25" s="367">
        <f t="shared" ca="1" si="249"/>
        <v>430501</v>
      </c>
      <c r="NM25" s="367">
        <v>0</v>
      </c>
      <c r="NN25" s="367">
        <f t="shared" ca="1" si="205"/>
        <v>0</v>
      </c>
      <c r="NO25" s="367">
        <v>0</v>
      </c>
      <c r="NP25" s="367">
        <f t="shared" ca="1" si="206"/>
        <v>0</v>
      </c>
      <c r="NQ25" s="367">
        <v>0</v>
      </c>
      <c r="NR25" s="367">
        <f t="shared" ca="1" si="207"/>
        <v>0</v>
      </c>
      <c r="NS25" s="367">
        <v>0</v>
      </c>
      <c r="NT25" s="367">
        <f t="shared" ca="1" si="208"/>
        <v>0</v>
      </c>
      <c r="NU25" s="367">
        <f t="shared" ca="1" si="42"/>
        <v>0</v>
      </c>
      <c r="NV25" s="367">
        <v>0</v>
      </c>
      <c r="NW25" s="367">
        <f t="shared" ca="1" si="209"/>
        <v>0</v>
      </c>
      <c r="NX25" s="367">
        <v>0</v>
      </c>
      <c r="NY25" s="367">
        <f t="shared" ca="1" si="210"/>
        <v>0</v>
      </c>
      <c r="NZ25" s="367">
        <v>0</v>
      </c>
      <c r="OA25" s="367">
        <v>0</v>
      </c>
      <c r="OB25" s="367">
        <v>0</v>
      </c>
      <c r="OC25" s="367">
        <f t="shared" ca="1" si="211"/>
        <v>0</v>
      </c>
      <c r="OD25" s="367">
        <v>0</v>
      </c>
      <c r="OE25" s="367">
        <f t="shared" ca="1" si="212"/>
        <v>0</v>
      </c>
      <c r="OF25" s="367">
        <f t="shared" ca="1" si="250"/>
        <v>0</v>
      </c>
      <c r="OG25" s="367">
        <v>0</v>
      </c>
      <c r="OH25" s="367">
        <f t="shared" ca="1" si="213"/>
        <v>0</v>
      </c>
      <c r="OI25" s="367">
        <v>0</v>
      </c>
      <c r="OJ25" s="367">
        <f t="shared" ca="1" si="214"/>
        <v>0</v>
      </c>
      <c r="OK25" s="367">
        <v>0</v>
      </c>
      <c r="OL25" s="367">
        <f t="shared" ca="1" si="215"/>
        <v>0</v>
      </c>
      <c r="OM25" s="367">
        <v>0</v>
      </c>
      <c r="ON25" s="367">
        <f t="shared" ca="1" si="216"/>
        <v>0</v>
      </c>
      <c r="OO25" s="367">
        <f t="shared" ca="1" si="56"/>
        <v>0</v>
      </c>
      <c r="OP25" s="367">
        <v>0</v>
      </c>
      <c r="OQ25" s="367">
        <f t="shared" ca="1" si="217"/>
        <v>0</v>
      </c>
      <c r="OR25" s="367">
        <v>49</v>
      </c>
      <c r="OS25" s="367">
        <f t="shared" ca="1" si="218"/>
        <v>5471683</v>
      </c>
      <c r="OT25" s="367">
        <v>0</v>
      </c>
      <c r="OU25" s="367">
        <v>0</v>
      </c>
      <c r="OV25" s="367">
        <v>0</v>
      </c>
      <c r="OW25" s="367">
        <f t="shared" ca="1" si="219"/>
        <v>0</v>
      </c>
      <c r="OX25" s="367">
        <f t="shared" ca="1" si="220"/>
        <v>5471683</v>
      </c>
      <c r="OY25" s="367">
        <v>0</v>
      </c>
      <c r="OZ25" s="367">
        <f t="shared" ca="1" si="221"/>
        <v>0</v>
      </c>
      <c r="PA25" s="367">
        <v>0</v>
      </c>
      <c r="PB25" s="367">
        <f t="shared" ca="1" si="222"/>
        <v>0</v>
      </c>
      <c r="PC25" s="367">
        <v>0</v>
      </c>
      <c r="PD25" s="367">
        <f t="shared" ca="1" si="223"/>
        <v>0</v>
      </c>
      <c r="PE25" s="367">
        <v>0</v>
      </c>
      <c r="PF25" s="367">
        <f t="shared" ca="1" si="224"/>
        <v>0</v>
      </c>
      <c r="PG25" s="367">
        <v>0</v>
      </c>
      <c r="PH25" s="367">
        <v>0</v>
      </c>
      <c r="PI25" s="367">
        <v>0</v>
      </c>
      <c r="PJ25" s="367">
        <f t="shared" ca="1" si="225"/>
        <v>0</v>
      </c>
      <c r="PK25" s="367">
        <f t="shared" ca="1" si="43"/>
        <v>0</v>
      </c>
      <c r="PL25" s="367">
        <v>0</v>
      </c>
      <c r="PM25" s="367">
        <f t="shared" ca="1" si="226"/>
        <v>0</v>
      </c>
      <c r="PN25" s="367">
        <v>0</v>
      </c>
      <c r="PO25" s="367">
        <f t="shared" ca="1" si="227"/>
        <v>0</v>
      </c>
      <c r="PP25" s="367">
        <v>0</v>
      </c>
      <c r="PQ25" s="367">
        <f t="shared" ca="1" si="228"/>
        <v>0</v>
      </c>
      <c r="PR25" s="367"/>
      <c r="PS25" s="367">
        <f t="shared" ca="1" si="229"/>
        <v>0</v>
      </c>
      <c r="PT25" s="367">
        <v>0</v>
      </c>
      <c r="PU25" s="367">
        <f t="shared" ca="1" si="230"/>
        <v>0</v>
      </c>
      <c r="PV25" s="367">
        <v>0</v>
      </c>
      <c r="PW25" s="367">
        <f t="shared" ca="1" si="231"/>
        <v>0</v>
      </c>
      <c r="PX25" s="367">
        <f t="shared" ca="1" si="57"/>
        <v>0</v>
      </c>
      <c r="PY25" s="367">
        <v>0</v>
      </c>
      <c r="PZ25" s="367">
        <f t="shared" ca="1" si="232"/>
        <v>0</v>
      </c>
      <c r="QA25" s="367"/>
      <c r="QB25" s="367">
        <f t="shared" ca="1" si="233"/>
        <v>0</v>
      </c>
      <c r="QC25" s="367"/>
      <c r="QD25" s="367">
        <f t="shared" ca="1" si="234"/>
        <v>0</v>
      </c>
      <c r="QE25" s="367"/>
      <c r="QF25" s="367">
        <f t="shared" ca="1" si="235"/>
        <v>0</v>
      </c>
      <c r="QG25" s="367">
        <f t="shared" ca="1" si="44"/>
        <v>0</v>
      </c>
      <c r="QH25" s="367">
        <f t="shared" ca="1" si="251"/>
        <v>5471683</v>
      </c>
      <c r="QI25" s="367"/>
      <c r="QJ25" s="367">
        <v>62677744</v>
      </c>
      <c r="QK25" s="367">
        <f t="shared" si="252"/>
        <v>531</v>
      </c>
      <c r="QL25" s="367">
        <f t="shared" ca="1" si="236"/>
        <v>423738</v>
      </c>
      <c r="QM25" s="367">
        <f t="shared" si="237"/>
        <v>8</v>
      </c>
      <c r="QN25" s="367">
        <f t="shared" ca="1" si="238"/>
        <v>114960</v>
      </c>
      <c r="QO25" s="367">
        <f t="shared" ca="1" si="46"/>
        <v>538698</v>
      </c>
      <c r="QP25" s="367">
        <f t="shared" si="253"/>
        <v>531</v>
      </c>
      <c r="QQ25" s="367">
        <f t="shared" ca="1" si="239"/>
        <v>39294</v>
      </c>
      <c r="QR25" s="367">
        <f t="shared" si="240"/>
        <v>8</v>
      </c>
      <c r="QS25" s="367">
        <f t="shared" ca="1" si="241"/>
        <v>10592</v>
      </c>
      <c r="QT25" s="367">
        <f t="shared" ca="1" si="47"/>
        <v>49886</v>
      </c>
      <c r="QU25" s="367">
        <f t="shared" ca="1" si="48"/>
        <v>63266328</v>
      </c>
      <c r="QV25" s="367"/>
      <c r="QW25" s="367">
        <f t="shared" ca="1" si="49"/>
        <v>63266328</v>
      </c>
    </row>
    <row r="26" spans="1:465" s="366" customFormat="1">
      <c r="A26" s="366" t="s">
        <v>209</v>
      </c>
      <c r="B26" s="367" t="s">
        <v>210</v>
      </c>
      <c r="C26" s="367" t="s">
        <v>195</v>
      </c>
      <c r="D26" s="367" t="s">
        <v>196</v>
      </c>
      <c r="E26" s="367">
        <v>0</v>
      </c>
      <c r="F26" s="367">
        <f t="shared" ca="1" si="58"/>
        <v>0</v>
      </c>
      <c r="G26" s="367"/>
      <c r="H26" s="367">
        <f t="shared" ca="1" si="59"/>
        <v>0</v>
      </c>
      <c r="I26" s="367"/>
      <c r="J26" s="367">
        <f t="shared" ca="1" si="60"/>
        <v>0</v>
      </c>
      <c r="K26" s="367"/>
      <c r="L26" s="367">
        <f t="shared" ca="1" si="61"/>
        <v>0</v>
      </c>
      <c r="M26" s="367"/>
      <c r="N26" s="367">
        <f t="shared" ca="1" si="62"/>
        <v>0</v>
      </c>
      <c r="O26" s="367">
        <v>0</v>
      </c>
      <c r="P26" s="367">
        <f t="shared" ca="1" si="63"/>
        <v>0</v>
      </c>
      <c r="Q26" s="367">
        <v>0</v>
      </c>
      <c r="R26" s="367">
        <f t="shared" ca="1" si="64"/>
        <v>0</v>
      </c>
      <c r="S26" s="367">
        <f t="shared" ca="1" si="21"/>
        <v>0</v>
      </c>
      <c r="T26" s="367">
        <v>0</v>
      </c>
      <c r="U26" s="367">
        <f t="shared" ca="1" si="65"/>
        <v>0</v>
      </c>
      <c r="V26" s="367">
        <v>0</v>
      </c>
      <c r="W26" s="367">
        <f t="shared" ca="1" si="66"/>
        <v>0</v>
      </c>
      <c r="X26" s="367">
        <v>0</v>
      </c>
      <c r="Y26" s="367">
        <f t="shared" ca="1" si="67"/>
        <v>0</v>
      </c>
      <c r="Z26" s="367">
        <v>0</v>
      </c>
      <c r="AA26" s="367">
        <f t="shared" ca="1" si="68"/>
        <v>0</v>
      </c>
      <c r="AB26" s="367">
        <v>0</v>
      </c>
      <c r="AC26" s="367">
        <f t="shared" ca="1" si="69"/>
        <v>0</v>
      </c>
      <c r="AD26" s="367">
        <v>0</v>
      </c>
      <c r="AE26" s="367">
        <f t="shared" ca="1" si="70"/>
        <v>0</v>
      </c>
      <c r="AF26" s="367">
        <v>0</v>
      </c>
      <c r="AG26" s="367">
        <f t="shared" ca="1" si="71"/>
        <v>0</v>
      </c>
      <c r="AH26" s="367">
        <v>0</v>
      </c>
      <c r="AI26" s="367">
        <f t="shared" ca="1" si="72"/>
        <v>0</v>
      </c>
      <c r="AJ26" s="367">
        <v>5</v>
      </c>
      <c r="AK26" s="367">
        <f t="shared" ca="1" si="73"/>
        <v>6863170</v>
      </c>
      <c r="AL26" s="367">
        <v>5</v>
      </c>
      <c r="AM26" s="367">
        <f t="shared" ca="1" si="74"/>
        <v>686315</v>
      </c>
      <c r="AN26" s="367"/>
      <c r="AO26" s="367">
        <f t="shared" ca="1" si="75"/>
        <v>0</v>
      </c>
      <c r="AP26" s="367">
        <f t="shared" ca="1" si="254"/>
        <v>7549485</v>
      </c>
      <c r="AQ26" s="367"/>
      <c r="AR26" s="367">
        <f t="shared" ca="1" si="76"/>
        <v>0</v>
      </c>
      <c r="AS26" s="367"/>
      <c r="AT26" s="367">
        <f t="shared" ca="1" si="77"/>
        <v>0</v>
      </c>
      <c r="AU26" s="367"/>
      <c r="AV26" s="367">
        <f t="shared" ca="1" si="78"/>
        <v>0</v>
      </c>
      <c r="AW26" s="367"/>
      <c r="AX26" s="367">
        <f t="shared" ca="1" si="79"/>
        <v>0</v>
      </c>
      <c r="AY26" s="367"/>
      <c r="AZ26" s="367">
        <f t="shared" ca="1" si="80"/>
        <v>0</v>
      </c>
      <c r="BA26" s="367"/>
      <c r="BB26" s="367">
        <f t="shared" ca="1" si="81"/>
        <v>0</v>
      </c>
      <c r="BC26" s="367"/>
      <c r="BD26" s="367">
        <f t="shared" ca="1" si="82"/>
        <v>0</v>
      </c>
      <c r="BE26" s="367"/>
      <c r="BF26" s="367">
        <f t="shared" ca="1" si="83"/>
        <v>0</v>
      </c>
      <c r="BG26" s="367">
        <v>0</v>
      </c>
      <c r="BH26" s="367">
        <f t="shared" ca="1" si="84"/>
        <v>0</v>
      </c>
      <c r="BI26" s="367">
        <v>0</v>
      </c>
      <c r="BJ26" s="367">
        <f t="shared" ca="1" si="85"/>
        <v>0</v>
      </c>
      <c r="BK26" s="367">
        <f t="shared" ca="1" si="22"/>
        <v>0</v>
      </c>
      <c r="BL26" s="367">
        <v>0</v>
      </c>
      <c r="BM26" s="367">
        <f t="shared" ca="1" si="86"/>
        <v>0</v>
      </c>
      <c r="BN26" s="367">
        <v>0</v>
      </c>
      <c r="BO26" s="367">
        <f t="shared" ca="1" si="87"/>
        <v>0</v>
      </c>
      <c r="BP26" s="367">
        <v>0</v>
      </c>
      <c r="BQ26" s="367">
        <f t="shared" ca="1" si="88"/>
        <v>0</v>
      </c>
      <c r="BR26" s="367">
        <v>0</v>
      </c>
      <c r="BS26" s="367">
        <f t="shared" ca="1" si="89"/>
        <v>0</v>
      </c>
      <c r="BT26" s="367">
        <v>0</v>
      </c>
      <c r="BU26" s="367">
        <f t="shared" ca="1" si="90"/>
        <v>0</v>
      </c>
      <c r="BV26" s="367">
        <v>0</v>
      </c>
      <c r="BW26" s="367">
        <f t="shared" ca="1" si="91"/>
        <v>0</v>
      </c>
      <c r="BX26" s="367">
        <v>0</v>
      </c>
      <c r="BY26" s="367">
        <f t="shared" ca="1" si="92"/>
        <v>0</v>
      </c>
      <c r="BZ26" s="367">
        <v>0</v>
      </c>
      <c r="CA26" s="367">
        <f t="shared" ca="1" si="93"/>
        <v>0</v>
      </c>
      <c r="CB26" s="367">
        <v>0</v>
      </c>
      <c r="CC26" s="367">
        <f t="shared" ca="1" si="94"/>
        <v>0</v>
      </c>
      <c r="CD26" s="367">
        <v>0</v>
      </c>
      <c r="CE26" s="367">
        <f t="shared" ca="1" si="95"/>
        <v>0</v>
      </c>
      <c r="CF26" s="367">
        <f t="shared" ca="1" si="96"/>
        <v>0</v>
      </c>
      <c r="CG26" s="367">
        <v>0</v>
      </c>
      <c r="CH26" s="367">
        <f t="shared" ca="1" si="97"/>
        <v>0</v>
      </c>
      <c r="CI26" s="367">
        <v>187</v>
      </c>
      <c r="CJ26" s="367">
        <f t="shared" ca="1" si="98"/>
        <v>19185078</v>
      </c>
      <c r="CK26" s="367">
        <v>0</v>
      </c>
      <c r="CL26" s="367">
        <f t="shared" ca="1" si="99"/>
        <v>0</v>
      </c>
      <c r="CM26" s="367">
        <v>455</v>
      </c>
      <c r="CN26" s="367">
        <f t="shared" ca="1" si="100"/>
        <v>39540865</v>
      </c>
      <c r="CO26" s="367">
        <v>0</v>
      </c>
      <c r="CP26" s="367">
        <f t="shared" ca="1" si="101"/>
        <v>0</v>
      </c>
      <c r="CQ26" s="367">
        <v>187</v>
      </c>
      <c r="CR26" s="367">
        <f t="shared" ca="1" si="102"/>
        <v>1918433</v>
      </c>
      <c r="CS26" s="367">
        <v>0</v>
      </c>
      <c r="CT26" s="367">
        <f t="shared" ca="1" si="103"/>
        <v>0</v>
      </c>
      <c r="CU26" s="367">
        <v>455</v>
      </c>
      <c r="CV26" s="367">
        <f t="shared" ca="1" si="104"/>
        <v>3953950</v>
      </c>
      <c r="CW26" s="367"/>
      <c r="CX26" s="367">
        <v>0</v>
      </c>
      <c r="CY26" s="367"/>
      <c r="CZ26" s="367">
        <v>0</v>
      </c>
      <c r="DA26" s="367"/>
      <c r="DB26" s="367">
        <v>0</v>
      </c>
      <c r="DC26" s="367"/>
      <c r="DD26" s="367">
        <v>0</v>
      </c>
      <c r="DE26" s="367">
        <v>4</v>
      </c>
      <c r="DF26" s="367">
        <f t="shared" ca="1" si="105"/>
        <v>6404376</v>
      </c>
      <c r="DG26" s="367">
        <v>4</v>
      </c>
      <c r="DH26" s="367">
        <f t="shared" ca="1" si="106"/>
        <v>640436</v>
      </c>
      <c r="DI26" s="367"/>
      <c r="DJ26" s="367">
        <f t="shared" ca="1" si="107"/>
        <v>0</v>
      </c>
      <c r="DK26" s="367">
        <f t="shared" ca="1" si="23"/>
        <v>71643138</v>
      </c>
      <c r="DL26" s="367">
        <v>0</v>
      </c>
      <c r="DM26" s="367">
        <f t="shared" ca="1" si="108"/>
        <v>0</v>
      </c>
      <c r="DN26" s="367">
        <v>0</v>
      </c>
      <c r="DO26" s="367">
        <f t="shared" ca="1" si="109"/>
        <v>0</v>
      </c>
      <c r="DP26" s="367">
        <v>0</v>
      </c>
      <c r="DQ26" s="367">
        <f t="shared" ca="1" si="242"/>
        <v>0</v>
      </c>
      <c r="DR26" s="367">
        <v>0</v>
      </c>
      <c r="DS26" s="367">
        <f t="shared" ca="1" si="110"/>
        <v>0</v>
      </c>
      <c r="DT26" s="367">
        <v>0</v>
      </c>
      <c r="DU26" s="367">
        <f t="shared" ca="1" si="111"/>
        <v>0</v>
      </c>
      <c r="DV26" s="367">
        <v>0</v>
      </c>
      <c r="DW26" s="367">
        <f t="shared" ca="1" si="112"/>
        <v>0</v>
      </c>
      <c r="DX26" s="367">
        <v>0</v>
      </c>
      <c r="DY26" s="367">
        <f t="shared" ca="1" si="113"/>
        <v>0</v>
      </c>
      <c r="DZ26" s="367">
        <v>0</v>
      </c>
      <c r="EA26" s="367">
        <f t="shared" ca="1" si="114"/>
        <v>0</v>
      </c>
      <c r="EB26" s="367"/>
      <c r="EC26" s="367">
        <v>0</v>
      </c>
      <c r="ED26" s="367"/>
      <c r="EE26" s="367">
        <v>0</v>
      </c>
      <c r="EF26" s="367"/>
      <c r="EG26" s="367">
        <v>0</v>
      </c>
      <c r="EH26" s="367"/>
      <c r="EI26" s="367">
        <v>0</v>
      </c>
      <c r="EJ26" s="367">
        <v>0</v>
      </c>
      <c r="EK26" s="367">
        <f t="shared" ca="1" si="115"/>
        <v>0</v>
      </c>
      <c r="EL26" s="367">
        <v>0</v>
      </c>
      <c r="EM26" s="367">
        <f t="shared" ca="1" si="116"/>
        <v>0</v>
      </c>
      <c r="EN26" s="367">
        <f t="shared" ca="1" si="24"/>
        <v>0</v>
      </c>
      <c r="EO26" s="367">
        <v>0</v>
      </c>
      <c r="EP26" s="367">
        <v>0</v>
      </c>
      <c r="EQ26" s="367">
        <v>0</v>
      </c>
      <c r="ER26" s="367">
        <v>0</v>
      </c>
      <c r="ES26" s="367">
        <v>0</v>
      </c>
      <c r="ET26" s="367">
        <v>0</v>
      </c>
      <c r="EU26" s="367">
        <v>0</v>
      </c>
      <c r="EV26" s="367">
        <v>0</v>
      </c>
      <c r="EW26" s="367">
        <v>0</v>
      </c>
      <c r="EX26" s="367">
        <v>0</v>
      </c>
      <c r="EY26" s="367">
        <v>0</v>
      </c>
      <c r="EZ26" s="367">
        <v>0</v>
      </c>
      <c r="FA26" s="367">
        <v>0</v>
      </c>
      <c r="FB26" s="367">
        <v>0</v>
      </c>
      <c r="FC26" s="367">
        <v>0</v>
      </c>
      <c r="FD26" s="367">
        <v>0</v>
      </c>
      <c r="FE26" s="367">
        <v>0</v>
      </c>
      <c r="FF26" s="367">
        <f t="shared" ca="1" si="117"/>
        <v>0</v>
      </c>
      <c r="FG26" s="367">
        <v>0</v>
      </c>
      <c r="FH26" s="367">
        <f t="shared" ca="1" si="118"/>
        <v>0</v>
      </c>
      <c r="FI26" s="367">
        <v>0</v>
      </c>
      <c r="FJ26" s="367">
        <f t="shared" ca="1" si="119"/>
        <v>0</v>
      </c>
      <c r="FK26" s="367">
        <v>0</v>
      </c>
      <c r="FL26" s="367">
        <f t="shared" ca="1" si="120"/>
        <v>0</v>
      </c>
      <c r="FM26" s="367">
        <f t="shared" ca="1" si="121"/>
        <v>0</v>
      </c>
      <c r="FN26" s="367"/>
      <c r="FO26" s="367"/>
      <c r="FP26" s="367"/>
      <c r="FQ26" s="367"/>
      <c r="FR26" s="367">
        <f t="shared" si="243"/>
        <v>0</v>
      </c>
      <c r="FS26" s="367">
        <f t="shared" ca="1" si="244"/>
        <v>0</v>
      </c>
      <c r="FT26" s="367"/>
      <c r="FU26" s="367">
        <f t="shared" ca="1" si="122"/>
        <v>0</v>
      </c>
      <c r="FV26" s="367"/>
      <c r="FW26" s="367">
        <f t="shared" ca="1" si="123"/>
        <v>0</v>
      </c>
      <c r="FX26" s="367"/>
      <c r="FY26" s="367">
        <f t="shared" ca="1" si="124"/>
        <v>0</v>
      </c>
      <c r="FZ26" s="367"/>
      <c r="GA26" s="367">
        <f t="shared" ca="1" si="125"/>
        <v>0</v>
      </c>
      <c r="GB26" s="367">
        <f t="shared" ca="1" si="25"/>
        <v>0</v>
      </c>
      <c r="GC26" s="367">
        <f t="shared" ca="1" si="245"/>
        <v>79192623</v>
      </c>
      <c r="GD26" s="367">
        <v>0</v>
      </c>
      <c r="GE26" s="367">
        <f t="shared" ca="1" si="126"/>
        <v>0</v>
      </c>
      <c r="GF26" s="367">
        <v>0</v>
      </c>
      <c r="GG26" s="367">
        <f t="shared" ca="1" si="127"/>
        <v>0</v>
      </c>
      <c r="GH26" s="367">
        <v>0</v>
      </c>
      <c r="GI26" s="367">
        <v>0</v>
      </c>
      <c r="GJ26" s="367"/>
      <c r="GK26" s="367">
        <f t="shared" ca="1" si="128"/>
        <v>0</v>
      </c>
      <c r="GL26" s="367"/>
      <c r="GM26" s="367">
        <f t="shared" ca="1" si="129"/>
        <v>0</v>
      </c>
      <c r="GN26" s="367">
        <f t="shared" ca="1" si="50"/>
        <v>0</v>
      </c>
      <c r="GO26" s="367"/>
      <c r="GP26" s="367">
        <f t="shared" ca="1" si="130"/>
        <v>0</v>
      </c>
      <c r="GQ26" s="367">
        <f t="shared" ca="1" si="26"/>
        <v>0</v>
      </c>
      <c r="GR26" s="367">
        <v>0</v>
      </c>
      <c r="GS26" s="367">
        <f t="shared" ca="1" si="131"/>
        <v>0</v>
      </c>
      <c r="GT26" s="367">
        <v>0</v>
      </c>
      <c r="GU26" s="367">
        <f t="shared" ca="1" si="132"/>
        <v>0</v>
      </c>
      <c r="GV26" s="367">
        <v>0</v>
      </c>
      <c r="GW26" s="367">
        <v>0</v>
      </c>
      <c r="GX26" s="367">
        <v>0</v>
      </c>
      <c r="GY26" s="367">
        <f t="shared" ca="1" si="133"/>
        <v>0</v>
      </c>
      <c r="GZ26" s="367">
        <f t="shared" ca="1" si="27"/>
        <v>0</v>
      </c>
      <c r="HA26" s="367">
        <v>0</v>
      </c>
      <c r="HB26" s="367">
        <f t="shared" ca="1" si="134"/>
        <v>0</v>
      </c>
      <c r="HC26" s="367">
        <v>2</v>
      </c>
      <c r="HD26" s="367">
        <f t="shared" ca="1" si="135"/>
        <v>376632</v>
      </c>
      <c r="HE26" s="367">
        <v>0</v>
      </c>
      <c r="HF26" s="367">
        <f t="shared" ca="1" si="136"/>
        <v>0</v>
      </c>
      <c r="HG26" s="367">
        <v>2</v>
      </c>
      <c r="HH26" s="367">
        <f t="shared" ca="1" si="137"/>
        <v>37664</v>
      </c>
      <c r="HI26" s="367">
        <v>0</v>
      </c>
      <c r="HJ26" s="367">
        <v>0</v>
      </c>
      <c r="HK26" s="367">
        <v>0</v>
      </c>
      <c r="HL26" s="367">
        <f t="shared" ca="1" si="138"/>
        <v>0</v>
      </c>
      <c r="HM26" s="367">
        <f t="shared" ca="1" si="28"/>
        <v>414296</v>
      </c>
      <c r="HN26" s="367">
        <v>0</v>
      </c>
      <c r="HO26" s="367">
        <f t="shared" ca="1" si="139"/>
        <v>0</v>
      </c>
      <c r="HP26" s="367">
        <v>0</v>
      </c>
      <c r="HQ26" s="367">
        <f t="shared" ca="1" si="140"/>
        <v>0</v>
      </c>
      <c r="HR26" s="367">
        <v>0</v>
      </c>
      <c r="HS26" s="367">
        <f t="shared" ca="1" si="141"/>
        <v>0</v>
      </c>
      <c r="HT26" s="367">
        <v>0</v>
      </c>
      <c r="HU26" s="367">
        <f t="shared" ca="1" si="142"/>
        <v>0</v>
      </c>
      <c r="HV26" s="367"/>
      <c r="HW26" s="367">
        <f t="shared" ca="1" si="143"/>
        <v>0</v>
      </c>
      <c r="HX26" s="367"/>
      <c r="HY26" s="367">
        <f t="shared" ca="1" si="144"/>
        <v>0</v>
      </c>
      <c r="HZ26" s="367">
        <f t="shared" ca="1" si="29"/>
        <v>0</v>
      </c>
      <c r="IA26" s="367"/>
      <c r="IB26" s="367">
        <f t="shared" ca="1" si="145"/>
        <v>0</v>
      </c>
      <c r="IC26" s="367"/>
      <c r="ID26" s="367">
        <f t="shared" ca="1" si="146"/>
        <v>0</v>
      </c>
      <c r="IE26" s="367"/>
      <c r="IF26" s="367">
        <f t="shared" ca="1" si="147"/>
        <v>0</v>
      </c>
      <c r="IG26" s="367"/>
      <c r="IH26" s="367">
        <f t="shared" ca="1" si="148"/>
        <v>0</v>
      </c>
      <c r="II26" s="367">
        <f t="shared" ca="1" si="30"/>
        <v>0</v>
      </c>
      <c r="IJ26" s="367">
        <f t="shared" ca="1" si="149"/>
        <v>414296</v>
      </c>
      <c r="IK26" s="367"/>
      <c r="IL26" s="367">
        <f t="shared" ca="1" si="150"/>
        <v>0</v>
      </c>
      <c r="IM26" s="367"/>
      <c r="IN26" s="367">
        <f t="shared" ca="1" si="151"/>
        <v>0</v>
      </c>
      <c r="IO26" s="367">
        <f t="shared" ca="1" si="51"/>
        <v>0</v>
      </c>
      <c r="IP26" s="367">
        <v>0</v>
      </c>
      <c r="IQ26" s="367">
        <f t="shared" ca="1" si="152"/>
        <v>0</v>
      </c>
      <c r="IR26" s="367">
        <v>0</v>
      </c>
      <c r="IS26" s="367">
        <f t="shared" ca="1" si="153"/>
        <v>0</v>
      </c>
      <c r="IT26" s="367"/>
      <c r="IU26" s="367">
        <f t="shared" ca="1" si="154"/>
        <v>0</v>
      </c>
      <c r="IV26" s="367">
        <v>0</v>
      </c>
      <c r="IW26" s="367">
        <f t="shared" ca="1" si="155"/>
        <v>0</v>
      </c>
      <c r="IX26" s="367">
        <f t="shared" ca="1" si="31"/>
        <v>0</v>
      </c>
      <c r="IY26" s="367">
        <v>0</v>
      </c>
      <c r="IZ26" s="367">
        <f t="shared" ca="1" si="156"/>
        <v>0</v>
      </c>
      <c r="JA26" s="367">
        <f t="shared" ca="1" si="32"/>
        <v>0</v>
      </c>
      <c r="JB26" s="367">
        <v>0</v>
      </c>
      <c r="JC26" s="367">
        <f t="shared" ca="1" si="157"/>
        <v>0</v>
      </c>
      <c r="JD26" s="367">
        <v>0</v>
      </c>
      <c r="JE26" s="367">
        <f t="shared" ca="1" si="158"/>
        <v>0</v>
      </c>
      <c r="JF26" s="367"/>
      <c r="JG26" s="367">
        <f t="shared" ca="1" si="159"/>
        <v>0</v>
      </c>
      <c r="JH26" s="367">
        <v>0</v>
      </c>
      <c r="JI26" s="367">
        <f t="shared" ca="1" si="160"/>
        <v>0</v>
      </c>
      <c r="JJ26" s="367">
        <f t="shared" ca="1" si="33"/>
        <v>0</v>
      </c>
      <c r="JK26" s="367">
        <v>0</v>
      </c>
      <c r="JL26" s="367">
        <f t="shared" ca="1" si="161"/>
        <v>0</v>
      </c>
      <c r="JM26" s="367">
        <v>11</v>
      </c>
      <c r="JN26" s="367">
        <f t="shared" ca="1" si="162"/>
        <v>2487089</v>
      </c>
      <c r="JO26" s="367">
        <v>0</v>
      </c>
      <c r="JP26" s="367">
        <f t="shared" ca="1" si="163"/>
        <v>0</v>
      </c>
      <c r="JQ26" s="367">
        <v>11</v>
      </c>
      <c r="JR26" s="367">
        <f t="shared" ca="1" si="164"/>
        <v>248710</v>
      </c>
      <c r="JS26" s="367">
        <v>0</v>
      </c>
      <c r="JT26" s="367">
        <f t="shared" ca="1" si="165"/>
        <v>0</v>
      </c>
      <c r="JU26" s="367">
        <f t="shared" ca="1" si="246"/>
        <v>2735799</v>
      </c>
      <c r="JV26" s="367">
        <v>0</v>
      </c>
      <c r="JW26" s="367">
        <f t="shared" ca="1" si="166"/>
        <v>0</v>
      </c>
      <c r="JX26" s="367">
        <v>0</v>
      </c>
      <c r="JY26" s="367">
        <f t="shared" ca="1" si="167"/>
        <v>0</v>
      </c>
      <c r="JZ26" s="367">
        <v>0</v>
      </c>
      <c r="KA26" s="367">
        <f t="shared" ca="1" si="168"/>
        <v>0</v>
      </c>
      <c r="KB26" s="367">
        <v>0</v>
      </c>
      <c r="KC26" s="367">
        <f t="shared" ca="1" si="169"/>
        <v>0</v>
      </c>
      <c r="KD26" s="367"/>
      <c r="KE26" s="367">
        <f t="shared" ca="1" si="170"/>
        <v>0</v>
      </c>
      <c r="KF26" s="367">
        <f t="shared" ca="1" si="34"/>
        <v>0</v>
      </c>
      <c r="KG26" s="367">
        <v>0</v>
      </c>
      <c r="KH26" s="367">
        <f t="shared" ca="1" si="171"/>
        <v>0</v>
      </c>
      <c r="KI26" s="367">
        <v>0</v>
      </c>
      <c r="KJ26" s="367">
        <f t="shared" ca="1" si="172"/>
        <v>0</v>
      </c>
      <c r="KK26" s="367"/>
      <c r="KL26" s="367">
        <f t="shared" ca="1" si="173"/>
        <v>0</v>
      </c>
      <c r="KM26" s="367">
        <v>0</v>
      </c>
      <c r="KN26" s="367">
        <f t="shared" ca="1" si="174"/>
        <v>0</v>
      </c>
      <c r="KO26" s="367">
        <f t="shared" ca="1" si="35"/>
        <v>0</v>
      </c>
      <c r="KP26" s="367">
        <v>0</v>
      </c>
      <c r="KQ26" s="367">
        <f t="shared" ca="1" si="175"/>
        <v>0</v>
      </c>
      <c r="KR26" s="367">
        <v>0</v>
      </c>
      <c r="KS26" s="367">
        <f t="shared" ca="1" si="176"/>
        <v>0</v>
      </c>
      <c r="KT26" s="367">
        <f t="shared" ca="1" si="52"/>
        <v>0</v>
      </c>
      <c r="KU26" s="367">
        <v>0</v>
      </c>
      <c r="KV26" s="367"/>
      <c r="KW26" s="367">
        <v>0</v>
      </c>
      <c r="KX26" s="367"/>
      <c r="KY26" s="367">
        <f t="shared" si="247"/>
        <v>0</v>
      </c>
      <c r="KZ26" s="367">
        <f t="shared" ca="1" si="248"/>
        <v>2735799</v>
      </c>
      <c r="LA26" s="367">
        <v>0</v>
      </c>
      <c r="LB26" s="367">
        <f t="shared" ca="1" si="177"/>
        <v>0</v>
      </c>
      <c r="LC26" s="367"/>
      <c r="LD26" s="367">
        <f t="shared" ca="1" si="178"/>
        <v>0</v>
      </c>
      <c r="LE26" s="367">
        <v>0</v>
      </c>
      <c r="LF26" s="367">
        <f t="shared" ca="1" si="179"/>
        <v>0</v>
      </c>
      <c r="LG26" s="367"/>
      <c r="LH26" s="367">
        <f t="shared" ca="1" si="180"/>
        <v>0</v>
      </c>
      <c r="LI26" s="367">
        <f t="shared" ca="1" si="36"/>
        <v>0</v>
      </c>
      <c r="LJ26" s="367">
        <v>0</v>
      </c>
      <c r="LK26" s="367">
        <f t="shared" ca="1" si="181"/>
        <v>0</v>
      </c>
      <c r="LL26" s="367">
        <v>0</v>
      </c>
      <c r="LM26" s="367">
        <f t="shared" ca="1" si="182"/>
        <v>0</v>
      </c>
      <c r="LN26" s="367"/>
      <c r="LO26" s="367">
        <f t="shared" ca="1" si="183"/>
        <v>0</v>
      </c>
      <c r="LP26" s="367">
        <f t="shared" ca="1" si="37"/>
        <v>0</v>
      </c>
      <c r="LQ26" s="367">
        <v>0</v>
      </c>
      <c r="LR26" s="367">
        <f t="shared" ca="1" si="184"/>
        <v>0</v>
      </c>
      <c r="LS26" s="367">
        <v>0</v>
      </c>
      <c r="LT26" s="367">
        <f t="shared" ca="1" si="185"/>
        <v>0</v>
      </c>
      <c r="LU26" s="367">
        <v>0</v>
      </c>
      <c r="LV26" s="367">
        <f t="shared" ca="1" si="186"/>
        <v>0</v>
      </c>
      <c r="LW26" s="367">
        <v>0</v>
      </c>
      <c r="LX26" s="367">
        <f t="shared" ca="1" si="187"/>
        <v>0</v>
      </c>
      <c r="LY26" s="367">
        <f t="shared" ca="1" si="54"/>
        <v>0</v>
      </c>
      <c r="LZ26" s="367">
        <v>0</v>
      </c>
      <c r="MA26" s="367">
        <f t="shared" ca="1" si="188"/>
        <v>0</v>
      </c>
      <c r="MB26" s="367">
        <v>1</v>
      </c>
      <c r="MC26" s="367">
        <f t="shared" ca="1" si="189"/>
        <v>451898</v>
      </c>
      <c r="MD26" s="367">
        <v>0</v>
      </c>
      <c r="ME26" s="367">
        <f t="shared" ca="1" si="190"/>
        <v>0</v>
      </c>
      <c r="MF26" s="367">
        <v>1</v>
      </c>
      <c r="MG26" s="367">
        <f t="shared" ca="1" si="191"/>
        <v>45190</v>
      </c>
      <c r="MH26" s="367">
        <v>0</v>
      </c>
      <c r="MI26" s="367">
        <f t="shared" ca="1" si="192"/>
        <v>0</v>
      </c>
      <c r="MJ26" s="367">
        <v>0</v>
      </c>
      <c r="MK26" s="367">
        <f t="shared" ca="1" si="193"/>
        <v>0</v>
      </c>
      <c r="ML26" s="367">
        <f t="shared" ca="1" si="38"/>
        <v>497088</v>
      </c>
      <c r="MM26" s="367">
        <v>0</v>
      </c>
      <c r="MN26" s="367">
        <f t="shared" ca="1" si="194"/>
        <v>0</v>
      </c>
      <c r="MO26" s="367">
        <v>0</v>
      </c>
      <c r="MP26" s="367">
        <f t="shared" ca="1" si="195"/>
        <v>0</v>
      </c>
      <c r="MQ26" s="367">
        <v>0</v>
      </c>
      <c r="MR26" s="367">
        <f t="shared" ca="1" si="196"/>
        <v>0</v>
      </c>
      <c r="MS26" s="367">
        <v>0</v>
      </c>
      <c r="MT26" s="367">
        <f t="shared" ca="1" si="197"/>
        <v>0</v>
      </c>
      <c r="MU26" s="367">
        <v>0</v>
      </c>
      <c r="MV26" s="367">
        <f t="shared" ca="1" si="198"/>
        <v>0</v>
      </c>
      <c r="MW26" s="367">
        <f t="shared" ca="1" si="39"/>
        <v>0</v>
      </c>
      <c r="MX26" s="367">
        <v>0</v>
      </c>
      <c r="MY26" s="367">
        <f t="shared" ca="1" si="199"/>
        <v>0</v>
      </c>
      <c r="MZ26" s="367"/>
      <c r="NA26" s="367">
        <f t="shared" ca="1" si="200"/>
        <v>0</v>
      </c>
      <c r="NB26" s="367"/>
      <c r="NC26" s="367">
        <f t="shared" ca="1" si="201"/>
        <v>0</v>
      </c>
      <c r="ND26" s="367"/>
      <c r="NE26" s="367">
        <f t="shared" ca="1" si="202"/>
        <v>0</v>
      </c>
      <c r="NF26" s="367">
        <f t="shared" ca="1" si="40"/>
        <v>0</v>
      </c>
      <c r="NG26" s="367">
        <v>0</v>
      </c>
      <c r="NH26" s="367">
        <f t="shared" ca="1" si="203"/>
        <v>0</v>
      </c>
      <c r="NI26" s="367">
        <v>0</v>
      </c>
      <c r="NJ26" s="367">
        <f t="shared" ca="1" si="204"/>
        <v>0</v>
      </c>
      <c r="NK26" s="367">
        <f t="shared" ca="1" si="41"/>
        <v>0</v>
      </c>
      <c r="NL26" s="367">
        <f t="shared" ca="1" si="249"/>
        <v>497088</v>
      </c>
      <c r="NM26" s="367">
        <v>0</v>
      </c>
      <c r="NN26" s="367">
        <f t="shared" ca="1" si="205"/>
        <v>0</v>
      </c>
      <c r="NO26" s="367">
        <v>0</v>
      </c>
      <c r="NP26" s="367">
        <f t="shared" ca="1" si="206"/>
        <v>0</v>
      </c>
      <c r="NQ26" s="367">
        <v>0</v>
      </c>
      <c r="NR26" s="367">
        <f t="shared" ca="1" si="207"/>
        <v>0</v>
      </c>
      <c r="NS26" s="367">
        <v>0</v>
      </c>
      <c r="NT26" s="367">
        <f t="shared" ca="1" si="208"/>
        <v>0</v>
      </c>
      <c r="NU26" s="367">
        <f t="shared" ca="1" si="42"/>
        <v>0</v>
      </c>
      <c r="NV26" s="367">
        <v>0</v>
      </c>
      <c r="NW26" s="367">
        <f t="shared" ca="1" si="209"/>
        <v>0</v>
      </c>
      <c r="NX26" s="367">
        <v>0</v>
      </c>
      <c r="NY26" s="367">
        <f t="shared" ca="1" si="210"/>
        <v>0</v>
      </c>
      <c r="NZ26" s="367">
        <v>0</v>
      </c>
      <c r="OA26" s="367">
        <v>0</v>
      </c>
      <c r="OB26" s="367">
        <v>0</v>
      </c>
      <c r="OC26" s="367">
        <f t="shared" ca="1" si="211"/>
        <v>0</v>
      </c>
      <c r="OD26" s="367">
        <v>0</v>
      </c>
      <c r="OE26" s="367">
        <f t="shared" ca="1" si="212"/>
        <v>0</v>
      </c>
      <c r="OF26" s="367">
        <f t="shared" ca="1" si="250"/>
        <v>0</v>
      </c>
      <c r="OG26" s="367">
        <v>0</v>
      </c>
      <c r="OH26" s="367">
        <f t="shared" ca="1" si="213"/>
        <v>0</v>
      </c>
      <c r="OI26" s="367">
        <v>0</v>
      </c>
      <c r="OJ26" s="367">
        <f t="shared" ca="1" si="214"/>
        <v>0</v>
      </c>
      <c r="OK26" s="367">
        <v>0</v>
      </c>
      <c r="OL26" s="367">
        <f t="shared" ca="1" si="215"/>
        <v>0</v>
      </c>
      <c r="OM26" s="367">
        <v>0</v>
      </c>
      <c r="ON26" s="367">
        <f t="shared" ca="1" si="216"/>
        <v>0</v>
      </c>
      <c r="OO26" s="367">
        <f t="shared" ca="1" si="56"/>
        <v>0</v>
      </c>
      <c r="OP26" s="367">
        <v>0</v>
      </c>
      <c r="OQ26" s="367">
        <f t="shared" ca="1" si="217"/>
        <v>0</v>
      </c>
      <c r="OR26" s="367">
        <v>0</v>
      </c>
      <c r="OS26" s="367">
        <f t="shared" ca="1" si="218"/>
        <v>0</v>
      </c>
      <c r="OT26" s="367">
        <v>0</v>
      </c>
      <c r="OU26" s="367">
        <v>0</v>
      </c>
      <c r="OV26" s="367">
        <v>0</v>
      </c>
      <c r="OW26" s="367">
        <f t="shared" ca="1" si="219"/>
        <v>0</v>
      </c>
      <c r="OX26" s="367">
        <f t="shared" ca="1" si="220"/>
        <v>0</v>
      </c>
      <c r="OY26" s="367">
        <v>0</v>
      </c>
      <c r="OZ26" s="367">
        <f t="shared" ca="1" si="221"/>
        <v>0</v>
      </c>
      <c r="PA26" s="367">
        <v>0</v>
      </c>
      <c r="PB26" s="367">
        <f ca="1">OFFSET(PB26,0,-1) * OFFSET(PB26,10 - ROW(PB26),0)-100</f>
        <v>-100</v>
      </c>
      <c r="PC26" s="367">
        <v>0</v>
      </c>
      <c r="PD26" s="367">
        <f t="shared" ca="1" si="223"/>
        <v>0</v>
      </c>
      <c r="PE26" s="367">
        <v>0</v>
      </c>
      <c r="PF26" s="367">
        <f ca="1">OFFSET(PF26,0,-1) * OFFSET(PF26,10 - ROW(PF26),0)</f>
        <v>0</v>
      </c>
      <c r="PG26" s="367">
        <v>0</v>
      </c>
      <c r="PH26" s="367">
        <v>0</v>
      </c>
      <c r="PI26" s="367">
        <v>0</v>
      </c>
      <c r="PJ26" s="367">
        <f t="shared" ca="1" si="225"/>
        <v>0</v>
      </c>
      <c r="PK26" s="367">
        <f t="shared" ca="1" si="43"/>
        <v>-100</v>
      </c>
      <c r="PL26" s="367">
        <v>0</v>
      </c>
      <c r="PM26" s="367">
        <f t="shared" ca="1" si="226"/>
        <v>0</v>
      </c>
      <c r="PN26" s="367">
        <v>0</v>
      </c>
      <c r="PO26" s="367">
        <f t="shared" ca="1" si="227"/>
        <v>0</v>
      </c>
      <c r="PP26" s="367">
        <v>0</v>
      </c>
      <c r="PQ26" s="367">
        <f t="shared" ca="1" si="228"/>
        <v>0</v>
      </c>
      <c r="PR26" s="367"/>
      <c r="PS26" s="367">
        <f t="shared" ca="1" si="229"/>
        <v>0</v>
      </c>
      <c r="PT26" s="367">
        <v>0</v>
      </c>
      <c r="PU26" s="367">
        <f t="shared" ca="1" si="230"/>
        <v>0</v>
      </c>
      <c r="PV26" s="367">
        <v>0</v>
      </c>
      <c r="PW26" s="367">
        <f t="shared" ca="1" si="231"/>
        <v>0</v>
      </c>
      <c r="PX26" s="367">
        <f t="shared" ca="1" si="57"/>
        <v>0</v>
      </c>
      <c r="PY26" s="367">
        <v>0</v>
      </c>
      <c r="PZ26" s="367">
        <f t="shared" ca="1" si="232"/>
        <v>0</v>
      </c>
      <c r="QA26" s="367"/>
      <c r="QB26" s="367">
        <f t="shared" ca="1" si="233"/>
        <v>0</v>
      </c>
      <c r="QC26" s="367"/>
      <c r="QD26" s="367">
        <f t="shared" ca="1" si="234"/>
        <v>0</v>
      </c>
      <c r="QE26" s="367"/>
      <c r="QF26" s="367">
        <f t="shared" ca="1" si="235"/>
        <v>0</v>
      </c>
      <c r="QG26" s="367">
        <f t="shared" ca="1" si="44"/>
        <v>0</v>
      </c>
      <c r="QH26" s="367">
        <f ca="1">SUM(NU26,OF26,OO26,OX26,PK26,PX26,QG26)+100</f>
        <v>0</v>
      </c>
      <c r="QI26" s="367"/>
      <c r="QJ26" s="367">
        <v>82839806</v>
      </c>
      <c r="QK26" s="367">
        <f t="shared" si="252"/>
        <v>656</v>
      </c>
      <c r="QL26" s="367">
        <f t="shared" ca="1" si="236"/>
        <v>523488</v>
      </c>
      <c r="QM26" s="367">
        <f t="shared" si="237"/>
        <v>9</v>
      </c>
      <c r="QN26" s="367">
        <f t="shared" ca="1" si="238"/>
        <v>129330</v>
      </c>
      <c r="QO26" s="367">
        <f t="shared" ca="1" si="46"/>
        <v>652818</v>
      </c>
      <c r="QP26" s="367">
        <f t="shared" si="253"/>
        <v>656</v>
      </c>
      <c r="QQ26" s="367">
        <f t="shared" ca="1" si="239"/>
        <v>48544</v>
      </c>
      <c r="QR26" s="367">
        <f t="shared" si="240"/>
        <v>9</v>
      </c>
      <c r="QS26" s="367">
        <f t="shared" ca="1" si="241"/>
        <v>11916</v>
      </c>
      <c r="QT26" s="367">
        <f t="shared" ca="1" si="47"/>
        <v>60460</v>
      </c>
      <c r="QU26" s="367">
        <f t="shared" ca="1" si="48"/>
        <v>83553084</v>
      </c>
      <c r="QV26" s="367"/>
      <c r="QW26" s="367">
        <f t="shared" ca="1" si="49"/>
        <v>83553084</v>
      </c>
    </row>
    <row r="27" spans="1:465" s="366" customFormat="1">
      <c r="A27" s="366" t="s">
        <v>211</v>
      </c>
      <c r="B27" s="367" t="s">
        <v>212</v>
      </c>
      <c r="C27" s="367" t="s">
        <v>195</v>
      </c>
      <c r="D27" s="367" t="s">
        <v>213</v>
      </c>
      <c r="E27" s="367">
        <v>0</v>
      </c>
      <c r="F27" s="367">
        <f ca="1">OFFSET(F27,0,-1) * OFFSET(F27,11 - ROW(F27),0)</f>
        <v>0</v>
      </c>
      <c r="G27" s="367"/>
      <c r="H27" s="367">
        <f ca="1">OFFSET(H27,0,-1) * OFFSET(H27,11 - ROW(H27),0)</f>
        <v>0</v>
      </c>
      <c r="I27" s="367"/>
      <c r="J27" s="367">
        <f ca="1">OFFSET(J27,0,-1) * OFFSET(J27,11 - ROW(J27),0)</f>
        <v>0</v>
      </c>
      <c r="K27" s="367"/>
      <c r="L27" s="367">
        <f ca="1">OFFSET(L27,0,-1) * OFFSET(L27,11 - ROW(L27),0)</f>
        <v>0</v>
      </c>
      <c r="M27" s="367"/>
      <c r="N27" s="367">
        <f ca="1">OFFSET(N27,0,-1) * OFFSET(N27,11 - ROW(N27),0)</f>
        <v>0</v>
      </c>
      <c r="O27" s="367">
        <v>1</v>
      </c>
      <c r="P27" s="367">
        <f ca="1">OFFSET(P27,0,-1) * OFFSET(P27,11 - ROW(P27),0)</f>
        <v>986421</v>
      </c>
      <c r="Q27" s="367">
        <v>0</v>
      </c>
      <c r="R27" s="367">
        <f ca="1">OFFSET(R27,0,-1) * OFFSET(R27,11 - ROW(R27),0)</f>
        <v>0</v>
      </c>
      <c r="S27" s="367">
        <f t="shared" ca="1" si="21"/>
        <v>986421</v>
      </c>
      <c r="T27" s="367">
        <v>0</v>
      </c>
      <c r="U27" s="367">
        <f ca="1">OFFSET(U27,0,-1) * OFFSET(U27,11 - ROW(U27),0)</f>
        <v>0</v>
      </c>
      <c r="V27" s="367">
        <v>0</v>
      </c>
      <c r="W27" s="367">
        <f ca="1">OFFSET(W27,0,-1) * OFFSET(W27,11 - ROW(W27),0)</f>
        <v>0</v>
      </c>
      <c r="X27" s="367">
        <v>0</v>
      </c>
      <c r="Y27" s="367">
        <f ca="1">OFFSET(Y27,0,-1) * OFFSET(Y27,11 - ROW(Y27),0)</f>
        <v>0</v>
      </c>
      <c r="Z27" s="367">
        <v>0</v>
      </c>
      <c r="AA27" s="367">
        <f ca="1">OFFSET(AA27,0,-1) * OFFSET(AA27,11 - ROW(AA27),0)</f>
        <v>0</v>
      </c>
      <c r="AB27" s="367">
        <v>0</v>
      </c>
      <c r="AC27" s="367">
        <f ca="1">OFFSET(AC27,0,-1) * OFFSET(AC27,11 - ROW(AC27),0)</f>
        <v>0</v>
      </c>
      <c r="AD27" s="367">
        <v>0</v>
      </c>
      <c r="AE27" s="367">
        <f ca="1">OFFSET(AE27,0,-1) * OFFSET(AE27,11 - ROW(AE27),0)</f>
        <v>0</v>
      </c>
      <c r="AF27" s="367">
        <v>0</v>
      </c>
      <c r="AG27" s="367">
        <f ca="1">OFFSET(AG27,0,-1) * OFFSET(AG27,11 - ROW(AG27),0)</f>
        <v>0</v>
      </c>
      <c r="AH27" s="367">
        <v>0</v>
      </c>
      <c r="AI27" s="367">
        <f ca="1">OFFSET(AI27,0,-1) * OFFSET(AI27,11 - ROW(AI27),0)</f>
        <v>0</v>
      </c>
      <c r="AJ27" s="367">
        <v>0</v>
      </c>
      <c r="AK27" s="367">
        <f ca="1">OFFSET(AK27,0,-1) * OFFSET(AK27,11 - ROW(AK27),0)</f>
        <v>0</v>
      </c>
      <c r="AL27" s="367">
        <v>0</v>
      </c>
      <c r="AM27" s="367">
        <f ca="1">OFFSET(AM27,0,-1) * OFFSET(AM27,11 - ROW(AM27),0)</f>
        <v>0</v>
      </c>
      <c r="AN27" s="367"/>
      <c r="AO27" s="367">
        <f ca="1">OFFSET(AO27,0,-1) * OFFSET(AO27,11 - ROW(AO27),0)</f>
        <v>0</v>
      </c>
      <c r="AP27" s="367">
        <f t="shared" ca="1" si="254"/>
        <v>0</v>
      </c>
      <c r="AQ27" s="367"/>
      <c r="AR27" s="367">
        <f ca="1">OFFSET(AR27,0,-1) * OFFSET(AR27,11 - ROW(AR27),0)</f>
        <v>0</v>
      </c>
      <c r="AS27" s="367"/>
      <c r="AT27" s="367">
        <f ca="1">OFFSET(AT27,0,-1) * OFFSET(AT27,11 - ROW(AT27),0)</f>
        <v>0</v>
      </c>
      <c r="AU27" s="367"/>
      <c r="AV27" s="367">
        <f ca="1">OFFSET(AV27,0,-1) * OFFSET(AV27,11 - ROW(AV27),0)</f>
        <v>0</v>
      </c>
      <c r="AW27" s="367"/>
      <c r="AX27" s="367">
        <f ca="1">OFFSET(AX27,0,-1) * OFFSET(AX27,11 - ROW(AX27),0)</f>
        <v>0</v>
      </c>
      <c r="AY27" s="367"/>
      <c r="AZ27" s="367">
        <f ca="1">OFFSET(AZ27,0,-1) * OFFSET(AZ27,11 - ROW(AZ27),0)</f>
        <v>0</v>
      </c>
      <c r="BA27" s="367"/>
      <c r="BB27" s="367">
        <f ca="1">OFFSET(BB27,0,-1) * OFFSET(BB27,11 - ROW(BB27),0)</f>
        <v>0</v>
      </c>
      <c r="BC27" s="367"/>
      <c r="BD27" s="367">
        <f ca="1">OFFSET(BD27,0,-1) * OFFSET(BD27,11 - ROW(BD27),0)</f>
        <v>0</v>
      </c>
      <c r="BE27" s="367"/>
      <c r="BF27" s="367">
        <f ca="1">OFFSET(BF27,0,-1) * OFFSET(BF27,11 - ROW(BF27),0)</f>
        <v>0</v>
      </c>
      <c r="BG27" s="367">
        <v>0</v>
      </c>
      <c r="BH27" s="367">
        <f ca="1">OFFSET(BH27,0,-1) * OFFSET(BH27,11 - ROW(BH27),0)</f>
        <v>0</v>
      </c>
      <c r="BI27" s="367">
        <v>0</v>
      </c>
      <c r="BJ27" s="367">
        <f ca="1">OFFSET(BJ27,0,-1) * OFFSET(BJ27,11 - ROW(BJ27),0)</f>
        <v>0</v>
      </c>
      <c r="BK27" s="367">
        <f t="shared" ca="1" si="22"/>
        <v>0</v>
      </c>
      <c r="BL27" s="367">
        <v>0</v>
      </c>
      <c r="BM27" s="367">
        <f ca="1">OFFSET(BM27,0,-1) * OFFSET(BM27,11 - ROW(BM27),0)</f>
        <v>0</v>
      </c>
      <c r="BN27" s="367">
        <v>0</v>
      </c>
      <c r="BO27" s="367">
        <f ca="1">OFFSET(BO27,0,-1) * OFFSET(BO27,11 - ROW(BO27),0)</f>
        <v>0</v>
      </c>
      <c r="BP27" s="367">
        <v>0</v>
      </c>
      <c r="BQ27" s="367">
        <f ca="1">OFFSET(BQ27,0,-1) * OFFSET(BQ27,11 - ROW(BQ27),0)</f>
        <v>0</v>
      </c>
      <c r="BR27" s="367">
        <v>0</v>
      </c>
      <c r="BS27" s="367">
        <f ca="1">OFFSET(BS27,0,-1) * OFFSET(BS27,11 - ROW(BS27),0)</f>
        <v>0</v>
      </c>
      <c r="BT27" s="367">
        <v>0</v>
      </c>
      <c r="BU27" s="367">
        <f ca="1">OFFSET(BU27,0,-1) * OFFSET(BU27,11 - ROW(BU27),0)</f>
        <v>0</v>
      </c>
      <c r="BV27" s="367">
        <v>0</v>
      </c>
      <c r="BW27" s="367">
        <f ca="1">OFFSET(BW27,0,-1) * OFFSET(BW27,11 - ROW(BW27),0)</f>
        <v>0</v>
      </c>
      <c r="BX27" s="367">
        <v>0</v>
      </c>
      <c r="BY27" s="367">
        <f ca="1">OFFSET(BY27,0,-1) * OFFSET(BY27,11 - ROW(BY27),0)</f>
        <v>0</v>
      </c>
      <c r="BZ27" s="367">
        <v>0</v>
      </c>
      <c r="CA27" s="367">
        <f ca="1">OFFSET(CA27,0,-1) * OFFSET(CA27,11 - ROW(CA27),0)</f>
        <v>0</v>
      </c>
      <c r="CB27" s="367">
        <v>0</v>
      </c>
      <c r="CC27" s="367">
        <f ca="1">OFFSET(CC27,0,-1) * OFFSET(CC27,11 - ROW(CC27),0)</f>
        <v>0</v>
      </c>
      <c r="CD27" s="367">
        <v>0</v>
      </c>
      <c r="CE27" s="367">
        <f ca="1">OFFSET(CE27,0,-1) * OFFSET(CE27,11 - ROW(CE27),0)</f>
        <v>0</v>
      </c>
      <c r="CF27" s="367">
        <f t="shared" ca="1" si="96"/>
        <v>0</v>
      </c>
      <c r="CG27" s="367">
        <v>0</v>
      </c>
      <c r="CH27" s="367">
        <f ca="1">OFFSET(CH27,0,-1) * OFFSET(CH27,11 - ROW(CH27),0)</f>
        <v>0</v>
      </c>
      <c r="CI27" s="367">
        <v>24</v>
      </c>
      <c r="CJ27" s="367">
        <f ca="1">OFFSET(CJ27,0,-1) * OFFSET(CJ27,11 - ROW(CJ27),0)</f>
        <v>3186432</v>
      </c>
      <c r="CK27" s="367">
        <v>0</v>
      </c>
      <c r="CL27" s="367">
        <f ca="1">OFFSET(CL27,0,-1) * OFFSET(CL27,11 - ROW(CL27),0)</f>
        <v>0</v>
      </c>
      <c r="CM27" s="367">
        <v>67</v>
      </c>
      <c r="CN27" s="367">
        <f ca="1">OFFSET(CN27,0,-1) * OFFSET(CN27,11 - ROW(CN27),0)</f>
        <v>7535021</v>
      </c>
      <c r="CO27" s="367">
        <v>0</v>
      </c>
      <c r="CP27" s="367">
        <f ca="1">OFFSET(CP27,0,-1) * OFFSET(CP27,11 - ROW(CP27),0)</f>
        <v>0</v>
      </c>
      <c r="CQ27" s="367">
        <v>0</v>
      </c>
      <c r="CR27" s="367">
        <f ca="1">OFFSET(CR27,0,-1) * OFFSET(CR27,11 - ROW(CR27),0)</f>
        <v>0</v>
      </c>
      <c r="CS27" s="367">
        <v>0</v>
      </c>
      <c r="CT27" s="367">
        <f ca="1">OFFSET(CT27,0,-1) * OFFSET(CT27,11 - ROW(CT27),0)</f>
        <v>0</v>
      </c>
      <c r="CU27" s="367">
        <v>0</v>
      </c>
      <c r="CV27" s="367">
        <f ca="1">OFFSET(CV27,0,-1) * OFFSET(CV27,11 - ROW(CV27),0)</f>
        <v>0</v>
      </c>
      <c r="CW27" s="367"/>
      <c r="CX27" s="367">
        <v>0</v>
      </c>
      <c r="CY27" s="367"/>
      <c r="CZ27" s="367">
        <v>0</v>
      </c>
      <c r="DA27" s="367"/>
      <c r="DB27" s="367">
        <v>0</v>
      </c>
      <c r="DC27" s="367"/>
      <c r="DD27" s="367">
        <v>0</v>
      </c>
      <c r="DE27" s="367">
        <v>0</v>
      </c>
      <c r="DF27" s="367">
        <f ca="1">OFFSET(DF27,0,-1) * OFFSET(DF27,11 - ROW(DF27),0)</f>
        <v>0</v>
      </c>
      <c r="DG27" s="367">
        <v>0</v>
      </c>
      <c r="DH27" s="367">
        <f ca="1">OFFSET(DH27,0,-1) * OFFSET(DH27,11 - ROW(DH27),0)</f>
        <v>0</v>
      </c>
      <c r="DI27" s="367"/>
      <c r="DJ27" s="367">
        <f ca="1">OFFSET(DJ27,0,-1) * OFFSET(DJ27,11 - ROW(DJ27),0)</f>
        <v>0</v>
      </c>
      <c r="DK27" s="367">
        <f t="shared" ca="1" si="23"/>
        <v>10721453</v>
      </c>
      <c r="DL27" s="367">
        <v>0</v>
      </c>
      <c r="DM27" s="367">
        <f ca="1">OFFSET(DM27,0,-1) * OFFSET(DM27,11 - ROW(DM27),0)</f>
        <v>0</v>
      </c>
      <c r="DN27" s="367">
        <v>0</v>
      </c>
      <c r="DO27" s="367">
        <f ca="1">OFFSET(DO27,0,-1) * OFFSET(DO27,11 - ROW(DO27),0)</f>
        <v>0</v>
      </c>
      <c r="DP27" s="367">
        <v>0</v>
      </c>
      <c r="DQ27" s="367">
        <f ca="1">OFFSET(DQ27,0,-1) * OFFSET(DQ27,11 - ROW(DQ27),0)</f>
        <v>0</v>
      </c>
      <c r="DR27" s="367">
        <v>0</v>
      </c>
      <c r="DS27" s="367">
        <f ca="1">OFFSET(DS27,0,-1) * OFFSET(DS27,11 - ROW(DS27),0)</f>
        <v>0</v>
      </c>
      <c r="DT27" s="367">
        <v>0</v>
      </c>
      <c r="DU27" s="367">
        <f ca="1">OFFSET(DU27,0,-1) * OFFSET(DU27,11 - ROW(DU27),0)</f>
        <v>0</v>
      </c>
      <c r="DV27" s="367">
        <v>0</v>
      </c>
      <c r="DW27" s="367">
        <f ca="1">OFFSET(DW27,0,-1) * OFFSET(DW27,11 - ROW(DW27),0)</f>
        <v>0</v>
      </c>
      <c r="DX27" s="367">
        <v>0</v>
      </c>
      <c r="DY27" s="367">
        <f ca="1">OFFSET(DY27,0,-1) * OFFSET(DY27,11 - ROW(DY27),0)</f>
        <v>0</v>
      </c>
      <c r="DZ27" s="367">
        <v>0</v>
      </c>
      <c r="EA27" s="367">
        <f ca="1">OFFSET(EA27,0,-1) * OFFSET(EA27,11 - ROW(EA27),0)</f>
        <v>0</v>
      </c>
      <c r="EB27" s="367"/>
      <c r="EC27" s="367">
        <v>0</v>
      </c>
      <c r="ED27" s="367"/>
      <c r="EE27" s="367">
        <v>0</v>
      </c>
      <c r="EF27" s="367"/>
      <c r="EG27" s="367">
        <v>0</v>
      </c>
      <c r="EH27" s="367"/>
      <c r="EI27" s="367">
        <v>0</v>
      </c>
      <c r="EJ27" s="367">
        <v>0</v>
      </c>
      <c r="EK27" s="367">
        <f ca="1">OFFSET(EK27,0,-1) * OFFSET(EK27,11 - ROW(EK27),0)</f>
        <v>0</v>
      </c>
      <c r="EL27" s="367">
        <v>0</v>
      </c>
      <c r="EM27" s="367">
        <f ca="1">OFFSET(EM27,0,-1) * OFFSET(EM27,11 - ROW(EM27),0)</f>
        <v>0</v>
      </c>
      <c r="EN27" s="367">
        <f t="shared" ca="1" si="24"/>
        <v>0</v>
      </c>
      <c r="EO27" s="367">
        <v>0</v>
      </c>
      <c r="EP27" s="367">
        <v>0</v>
      </c>
      <c r="EQ27" s="367">
        <v>0</v>
      </c>
      <c r="ER27" s="367">
        <v>0</v>
      </c>
      <c r="ES27" s="367">
        <v>0</v>
      </c>
      <c r="ET27" s="367">
        <v>0</v>
      </c>
      <c r="EU27" s="367">
        <v>0</v>
      </c>
      <c r="EV27" s="367">
        <v>0</v>
      </c>
      <c r="EW27" s="367">
        <v>0</v>
      </c>
      <c r="EX27" s="367">
        <v>0</v>
      </c>
      <c r="EY27" s="367">
        <v>0</v>
      </c>
      <c r="EZ27" s="367">
        <v>0</v>
      </c>
      <c r="FA27" s="367">
        <v>0</v>
      </c>
      <c r="FB27" s="367">
        <v>0</v>
      </c>
      <c r="FC27" s="367">
        <v>0</v>
      </c>
      <c r="FD27" s="367">
        <v>0</v>
      </c>
      <c r="FE27" s="367">
        <v>0</v>
      </c>
      <c r="FF27" s="367">
        <f ca="1">OFFSET(FF27,0,-1) * OFFSET(FF27,11 - ROW(FF27),0)</f>
        <v>0</v>
      </c>
      <c r="FG27" s="367">
        <v>0</v>
      </c>
      <c r="FH27" s="367">
        <f ca="1">OFFSET(FH27,0,-1) * OFFSET(FH27,11 - ROW(FH27),0)</f>
        <v>0</v>
      </c>
      <c r="FI27" s="367">
        <v>0</v>
      </c>
      <c r="FJ27" s="367">
        <f ca="1">OFFSET(FJ27,0,-1) * OFFSET(FJ27,11 - ROW(FJ27),0)</f>
        <v>0</v>
      </c>
      <c r="FK27" s="367">
        <v>0</v>
      </c>
      <c r="FL27" s="367">
        <f ca="1">OFFSET(FL27,0,-1) * OFFSET(FL27,11 - ROW(FL27),0)</f>
        <v>0</v>
      </c>
      <c r="FM27" s="367">
        <f t="shared" ca="1" si="121"/>
        <v>0</v>
      </c>
      <c r="FN27" s="367"/>
      <c r="FO27" s="367"/>
      <c r="FP27" s="367"/>
      <c r="FQ27" s="367"/>
      <c r="FR27" s="367">
        <f t="shared" si="243"/>
        <v>0</v>
      </c>
      <c r="FS27" s="367">
        <f t="shared" ca="1" si="244"/>
        <v>0</v>
      </c>
      <c r="FT27" s="367"/>
      <c r="FU27" s="367">
        <f ca="1">OFFSET(FU27,0,-1) * OFFSET(FU27,11 - ROW(FU27),0)</f>
        <v>0</v>
      </c>
      <c r="FV27" s="367"/>
      <c r="FW27" s="367">
        <f ca="1">OFFSET(FW27,0,-1) * OFFSET(FW27,11 - ROW(FW27),0)</f>
        <v>0</v>
      </c>
      <c r="FX27" s="367"/>
      <c r="FY27" s="367">
        <f ca="1">OFFSET(FY27,0,-1) * OFFSET(FY27,11 - ROW(FY27),0)</f>
        <v>0</v>
      </c>
      <c r="FZ27" s="367"/>
      <c r="GA27" s="367">
        <f ca="1">OFFSET(GA27,0,-1) * OFFSET(GA27,11 - ROW(GA27),0)</f>
        <v>0</v>
      </c>
      <c r="GB27" s="367">
        <f t="shared" ca="1" si="25"/>
        <v>0</v>
      </c>
      <c r="GC27" s="367">
        <f t="shared" ca="1" si="245"/>
        <v>11707874</v>
      </c>
      <c r="GD27" s="367">
        <v>0</v>
      </c>
      <c r="GE27" s="367">
        <f ca="1">OFFSET(GE27,0,-1) * OFFSET(GE27,11 - ROW(GE27),0)</f>
        <v>0</v>
      </c>
      <c r="GF27" s="367">
        <v>0</v>
      </c>
      <c r="GG27" s="367">
        <f ca="1">OFFSET(GG27,0,-1) * OFFSET(GG27,11 - ROW(GG27),0)</f>
        <v>0</v>
      </c>
      <c r="GH27" s="367">
        <v>0</v>
      </c>
      <c r="GI27" s="367">
        <v>0</v>
      </c>
      <c r="GJ27" s="367"/>
      <c r="GK27" s="367">
        <f ca="1">OFFSET(GK27,0,-1) * OFFSET(GK27,11 - ROW(GK27),0)</f>
        <v>0</v>
      </c>
      <c r="GL27" s="367"/>
      <c r="GM27" s="367">
        <f ca="1">OFFSET(GM27,0,-1) * OFFSET(GM27,11 - ROW(GM27),0)</f>
        <v>0</v>
      </c>
      <c r="GN27" s="367">
        <f t="shared" ca="1" si="50"/>
        <v>0</v>
      </c>
      <c r="GO27" s="367"/>
      <c r="GP27" s="367">
        <f ca="1">OFFSET(GP27,0,-1) * OFFSET(GP27,11 - ROW(GP27),0)</f>
        <v>0</v>
      </c>
      <c r="GQ27" s="367">
        <f t="shared" ca="1" si="26"/>
        <v>0</v>
      </c>
      <c r="GR27" s="367">
        <v>0</v>
      </c>
      <c r="GS27" s="367">
        <f ca="1">OFFSET(GS27,0,-1) * OFFSET(GS27,11 - ROW(GS27),0)</f>
        <v>0</v>
      </c>
      <c r="GT27" s="367">
        <v>0</v>
      </c>
      <c r="GU27" s="367">
        <f ca="1">OFFSET(GU27,0,-1) * OFFSET(GU27,11 - ROW(GU27),0)</f>
        <v>0</v>
      </c>
      <c r="GV27" s="367">
        <v>0</v>
      </c>
      <c r="GW27" s="367">
        <v>0</v>
      </c>
      <c r="GX27" s="367">
        <v>0</v>
      </c>
      <c r="GY27" s="367">
        <f ca="1">OFFSET(GY27,0,-1) * OFFSET(GY27,11 - ROW(GY27),0)</f>
        <v>0</v>
      </c>
      <c r="GZ27" s="367">
        <f t="shared" ca="1" si="27"/>
        <v>0</v>
      </c>
      <c r="HA27" s="367">
        <v>0</v>
      </c>
      <c r="HB27" s="367">
        <f ca="1">OFFSET(HB27,0,-1) * OFFSET(HB27,11 - ROW(HB27),0)</f>
        <v>0</v>
      </c>
      <c r="HC27" s="367">
        <v>0</v>
      </c>
      <c r="HD27" s="367">
        <f ca="1">OFFSET(HD27,0,-1) * OFFSET(HD27,11 - ROW(HD27),0)</f>
        <v>0</v>
      </c>
      <c r="HE27" s="367">
        <v>0</v>
      </c>
      <c r="HF27" s="367">
        <f ca="1">OFFSET(HF27,0,-1) * OFFSET(HF27,11 - ROW(HF27),0)</f>
        <v>0</v>
      </c>
      <c r="HG27" s="367">
        <v>0</v>
      </c>
      <c r="HH27" s="367">
        <f ca="1">OFFSET(HH27,0,-1) * OFFSET(HH27,11 - ROW(HH27),0)</f>
        <v>0</v>
      </c>
      <c r="HI27" s="367">
        <v>0</v>
      </c>
      <c r="HJ27" s="367">
        <v>0</v>
      </c>
      <c r="HK27" s="367">
        <v>0</v>
      </c>
      <c r="HL27" s="367">
        <f ca="1">OFFSET(HL27,0,-1) * OFFSET(HL27,11 - ROW(HL27),0)</f>
        <v>0</v>
      </c>
      <c r="HM27" s="367">
        <f t="shared" ca="1" si="28"/>
        <v>0</v>
      </c>
      <c r="HN27" s="367">
        <v>0</v>
      </c>
      <c r="HO27" s="367">
        <f ca="1">OFFSET(HO27,0,-1) * OFFSET(HO27,11 - ROW(HO27),0)</f>
        <v>0</v>
      </c>
      <c r="HP27" s="367">
        <v>0</v>
      </c>
      <c r="HQ27" s="367">
        <f ca="1">OFFSET(HQ27,0,-1) * OFFSET(HQ27,11 - ROW(HQ27),0)</f>
        <v>0</v>
      </c>
      <c r="HR27" s="367">
        <v>0</v>
      </c>
      <c r="HS27" s="367">
        <f ca="1">OFFSET(HS27,0,-1) * OFFSET(HS27,11 - ROW(HS27),0)</f>
        <v>0</v>
      </c>
      <c r="HT27" s="367">
        <v>0</v>
      </c>
      <c r="HU27" s="367">
        <f ca="1">OFFSET(HU27,0,-1) * OFFSET(HU27,11 - ROW(HU27),0)</f>
        <v>0</v>
      </c>
      <c r="HV27" s="367"/>
      <c r="HW27" s="367">
        <f ca="1">OFFSET(HW27,0,-1) * OFFSET(HW27,11 - ROW(HW27),0)</f>
        <v>0</v>
      </c>
      <c r="HX27" s="367"/>
      <c r="HY27" s="367">
        <f ca="1">OFFSET(HY27,0,-1) * OFFSET(HY27,11 - ROW(HY27),0)</f>
        <v>0</v>
      </c>
      <c r="HZ27" s="367">
        <f t="shared" ca="1" si="29"/>
        <v>0</v>
      </c>
      <c r="IA27" s="367"/>
      <c r="IB27" s="367">
        <f ca="1">OFFSET(IB27,0,-1) * OFFSET(IB27,11 - ROW(IB27),0)</f>
        <v>0</v>
      </c>
      <c r="IC27" s="367"/>
      <c r="ID27" s="367">
        <f ca="1">OFFSET(ID27,0,-1) * OFFSET(ID27,11 - ROW(ID27),0)</f>
        <v>0</v>
      </c>
      <c r="IE27" s="367"/>
      <c r="IF27" s="367">
        <f ca="1">OFFSET(IF27,0,-1) * OFFSET(IF27,11 - ROW(IF27),0)</f>
        <v>0</v>
      </c>
      <c r="IG27" s="367"/>
      <c r="IH27" s="367">
        <f ca="1">OFFSET(IH27,0,-1) * OFFSET(IH27,11 - ROW(IH27),0)</f>
        <v>0</v>
      </c>
      <c r="II27" s="367">
        <f t="shared" ca="1" si="30"/>
        <v>0</v>
      </c>
      <c r="IJ27" s="367">
        <f t="shared" ca="1" si="149"/>
        <v>0</v>
      </c>
      <c r="IK27" s="367"/>
      <c r="IL27" s="367">
        <f ca="1">OFFSET(IL27,0,-1) * OFFSET(IL27,11 - ROW(IL27),0)</f>
        <v>0</v>
      </c>
      <c r="IM27" s="367"/>
      <c r="IN27" s="367">
        <f ca="1">OFFSET(IN27,0,-1) * OFFSET(IN27,11 - ROW(IN27),0)</f>
        <v>0</v>
      </c>
      <c r="IO27" s="367">
        <f t="shared" ca="1" si="51"/>
        <v>0</v>
      </c>
      <c r="IP27" s="367">
        <v>0</v>
      </c>
      <c r="IQ27" s="367">
        <f ca="1">OFFSET(IQ27,0,-1) * OFFSET(IQ27,11 - ROW(IQ27),0)</f>
        <v>0</v>
      </c>
      <c r="IR27" s="367">
        <v>0</v>
      </c>
      <c r="IS27" s="367">
        <f ca="1">OFFSET(IS27,0,-1) * OFFSET(IS27,11 - ROW(IS27),0)</f>
        <v>0</v>
      </c>
      <c r="IT27" s="367"/>
      <c r="IU27" s="367">
        <f ca="1">OFFSET(IU27,0,-1) * OFFSET(IU27,11 - ROW(IU27),0)</f>
        <v>0</v>
      </c>
      <c r="IV27" s="367">
        <v>0</v>
      </c>
      <c r="IW27" s="367">
        <f ca="1">OFFSET(IW27,0,-1) * OFFSET(IW27,11 - ROW(IW27),0)</f>
        <v>0</v>
      </c>
      <c r="IX27" s="367">
        <f t="shared" ca="1" si="31"/>
        <v>0</v>
      </c>
      <c r="IY27" s="367">
        <v>0</v>
      </c>
      <c r="IZ27" s="367">
        <f ca="1">OFFSET(IZ27,0,-1) * OFFSET(IZ27,11 - ROW(IZ27),0)</f>
        <v>0</v>
      </c>
      <c r="JA27" s="367">
        <f t="shared" ca="1" si="32"/>
        <v>0</v>
      </c>
      <c r="JB27" s="367">
        <v>0</v>
      </c>
      <c r="JC27" s="367">
        <f ca="1">OFFSET(JC27,0,-1) * OFFSET(JC27,11 - ROW(JC27),0)</f>
        <v>0</v>
      </c>
      <c r="JD27" s="367">
        <v>0</v>
      </c>
      <c r="JE27" s="367">
        <f ca="1">OFFSET(JE27,0,-1) * OFFSET(JE27,11 - ROW(JE27),0)</f>
        <v>0</v>
      </c>
      <c r="JF27" s="367"/>
      <c r="JG27" s="367">
        <f ca="1">OFFSET(JG27,0,-1) * OFFSET(JG27,11 - ROW(JG27),0)</f>
        <v>0</v>
      </c>
      <c r="JH27" s="367">
        <v>0</v>
      </c>
      <c r="JI27" s="367">
        <f ca="1">OFFSET(JI27,0,-1) * OFFSET(JI27,11 - ROW(JI27),0)</f>
        <v>0</v>
      </c>
      <c r="JJ27" s="367">
        <f t="shared" ca="1" si="33"/>
        <v>0</v>
      </c>
      <c r="JK27" s="367">
        <v>0</v>
      </c>
      <c r="JL27" s="367">
        <f ca="1">OFFSET(JL27,0,-1) * OFFSET(JL27,11 - ROW(JL27),0)</f>
        <v>0</v>
      </c>
      <c r="JM27" s="367">
        <v>10</v>
      </c>
      <c r="JN27" s="367">
        <f ca="1">OFFSET(JN27,0,-1) * OFFSET(JN27,11 - ROW(JN27),0)</f>
        <v>2925980</v>
      </c>
      <c r="JO27" s="367">
        <v>0</v>
      </c>
      <c r="JP27" s="367">
        <f ca="1">OFFSET(JP27,0,-1) * OFFSET(JP27,11 - ROW(JP27),0)</f>
        <v>0</v>
      </c>
      <c r="JQ27" s="367">
        <v>0</v>
      </c>
      <c r="JR27" s="367">
        <f ca="1">OFFSET(JR27,0,-1) * OFFSET(JR27,11 - ROW(JR27),0)</f>
        <v>0</v>
      </c>
      <c r="JS27" s="367">
        <v>0</v>
      </c>
      <c r="JT27" s="367">
        <f ca="1">OFFSET(JT27,0,-1) * OFFSET(JT27,11 - ROW(JT27),0)</f>
        <v>0</v>
      </c>
      <c r="JU27" s="367">
        <f t="shared" ca="1" si="246"/>
        <v>2925980</v>
      </c>
      <c r="JV27" s="367">
        <v>0</v>
      </c>
      <c r="JW27" s="367">
        <f ca="1">OFFSET(JW27,0,-1) * OFFSET(JW27,11 - ROW(JW27),0)</f>
        <v>0</v>
      </c>
      <c r="JX27" s="367">
        <v>0</v>
      </c>
      <c r="JY27" s="367">
        <f ca="1">OFFSET(JY27,0,-1) * OFFSET(JY27,11 - ROW(JY27),0)</f>
        <v>0</v>
      </c>
      <c r="JZ27" s="367">
        <v>0</v>
      </c>
      <c r="KA27" s="367">
        <f ca="1">OFFSET(KA27,0,-1) * OFFSET(KA27,11 - ROW(KA27),0)</f>
        <v>0</v>
      </c>
      <c r="KB27" s="367">
        <v>0</v>
      </c>
      <c r="KC27" s="367">
        <f ca="1">OFFSET(KC27,0,-1) * OFFSET(KC27,11 - ROW(KC27),0)</f>
        <v>0</v>
      </c>
      <c r="KD27" s="367"/>
      <c r="KE27" s="367">
        <f ca="1">OFFSET(KE27,0,-1) * OFFSET(KE27,11 - ROW(KE27),0)</f>
        <v>0</v>
      </c>
      <c r="KF27" s="367">
        <f t="shared" ca="1" si="34"/>
        <v>0</v>
      </c>
      <c r="KG27" s="367">
        <v>0</v>
      </c>
      <c r="KH27" s="367">
        <f ca="1">OFFSET(KH27,0,-1) * OFFSET(KH27,11 - ROW(KH27),0)</f>
        <v>0</v>
      </c>
      <c r="KI27" s="367">
        <v>0</v>
      </c>
      <c r="KJ27" s="367">
        <f ca="1">OFFSET(KJ27,0,-1) * OFFSET(KJ27,11 - ROW(KJ27),0)</f>
        <v>0</v>
      </c>
      <c r="KK27" s="367"/>
      <c r="KL27" s="367">
        <f ca="1">OFFSET(KL27,0,-1) * OFFSET(KL27,11 - ROW(KL27),0)</f>
        <v>0</v>
      </c>
      <c r="KM27" s="367">
        <v>0</v>
      </c>
      <c r="KN27" s="367">
        <f ca="1">OFFSET(KN27,0,-1) * OFFSET(KN27,11 - ROW(KN27),0)</f>
        <v>0</v>
      </c>
      <c r="KO27" s="367">
        <f t="shared" ca="1" si="35"/>
        <v>0</v>
      </c>
      <c r="KP27" s="367">
        <v>0</v>
      </c>
      <c r="KQ27" s="367">
        <f ca="1">OFFSET(KQ27,0,-1) * OFFSET(KQ27,11 - ROW(KQ27),0)</f>
        <v>0</v>
      </c>
      <c r="KR27" s="367">
        <v>0</v>
      </c>
      <c r="KS27" s="367">
        <f ca="1">OFFSET(KS27,0,-1) * OFFSET(KS27,11 - ROW(KS27),0)</f>
        <v>0</v>
      </c>
      <c r="KT27" s="367">
        <f t="shared" ca="1" si="52"/>
        <v>0</v>
      </c>
      <c r="KU27" s="367">
        <v>0</v>
      </c>
      <c r="KV27" s="367"/>
      <c r="KW27" s="367">
        <v>0</v>
      </c>
      <c r="KX27" s="367"/>
      <c r="KY27" s="367">
        <f t="shared" si="247"/>
        <v>0</v>
      </c>
      <c r="KZ27" s="367">
        <f t="shared" ca="1" si="248"/>
        <v>2925980</v>
      </c>
      <c r="LA27" s="367">
        <v>0</v>
      </c>
      <c r="LB27" s="367">
        <f ca="1">OFFSET(LB27,0,-1) * OFFSET(LB27,11 - ROW(LB27),0)</f>
        <v>0</v>
      </c>
      <c r="LC27" s="367"/>
      <c r="LD27" s="367">
        <f ca="1">OFFSET(LD27,0,-1) * OFFSET(LD27,11 - ROW(LD27),0)</f>
        <v>0</v>
      </c>
      <c r="LE27" s="367">
        <v>0</v>
      </c>
      <c r="LF27" s="367">
        <f ca="1">OFFSET(LF27,0,-1) * OFFSET(LF27,11 - ROW(LF27),0)</f>
        <v>0</v>
      </c>
      <c r="LG27" s="367"/>
      <c r="LH27" s="367">
        <f ca="1">OFFSET(LH27,0,-1) * OFFSET(LH27,11 - ROW(LH27),0)</f>
        <v>0</v>
      </c>
      <c r="LI27" s="367">
        <f t="shared" ca="1" si="36"/>
        <v>0</v>
      </c>
      <c r="LJ27" s="367">
        <v>0</v>
      </c>
      <c r="LK27" s="367">
        <f ca="1">OFFSET(LK27,0,-1) * OFFSET(LK27,11 - ROW(LK27),0)</f>
        <v>0</v>
      </c>
      <c r="LL27" s="367">
        <v>0</v>
      </c>
      <c r="LM27" s="367">
        <f ca="1">OFFSET(LM27,0,-1) * OFFSET(LM27,11 - ROW(LM27),0)</f>
        <v>0</v>
      </c>
      <c r="LN27" s="367"/>
      <c r="LO27" s="367">
        <f ca="1">OFFSET(LO27,0,-1) * OFFSET(LO27,11 - ROW(LO27),0)</f>
        <v>0</v>
      </c>
      <c r="LP27" s="367">
        <f t="shared" ca="1" si="37"/>
        <v>0</v>
      </c>
      <c r="LQ27" s="367">
        <v>0</v>
      </c>
      <c r="LR27" s="367">
        <f ca="1">OFFSET(LR27,0,-1) * OFFSET(LR27,11 - ROW(LR27),0)</f>
        <v>0</v>
      </c>
      <c r="LS27" s="367">
        <v>0</v>
      </c>
      <c r="LT27" s="367">
        <f ca="1">OFFSET(LT27,0,-1) * OFFSET(LT27,11 - ROW(LT27),0)</f>
        <v>0</v>
      </c>
      <c r="LU27" s="367">
        <v>0</v>
      </c>
      <c r="LV27" s="367">
        <f ca="1">OFFSET(LV27,0,-1) * OFFSET(LV27,11 - ROW(LV27),0)</f>
        <v>0</v>
      </c>
      <c r="LW27" s="367">
        <v>0</v>
      </c>
      <c r="LX27" s="367">
        <f ca="1">OFFSET(LX27,0,-1) * OFFSET(LX27,11 - ROW(LX27),0)</f>
        <v>0</v>
      </c>
      <c r="LY27" s="367">
        <f t="shared" ca="1" si="54"/>
        <v>0</v>
      </c>
      <c r="LZ27" s="367">
        <v>0</v>
      </c>
      <c r="MA27" s="367">
        <f ca="1">OFFSET(MA27,0,-1) * OFFSET(MA27,11 - ROW(MA27),0)</f>
        <v>0</v>
      </c>
      <c r="MB27" s="367">
        <v>0</v>
      </c>
      <c r="MC27" s="367">
        <f ca="1">OFFSET(MC27,0,-1) * OFFSET(MC27,11 - ROW(MC27),0)</f>
        <v>0</v>
      </c>
      <c r="MD27" s="367">
        <v>0</v>
      </c>
      <c r="ME27" s="367">
        <f ca="1">OFFSET(ME27,0,-1) * OFFSET(ME27,11 - ROW(ME27),0)</f>
        <v>0</v>
      </c>
      <c r="MF27" s="367">
        <v>0</v>
      </c>
      <c r="MG27" s="367">
        <f ca="1">OFFSET(MG27,0,-1) * OFFSET(MG27,11 - ROW(MG27),0)</f>
        <v>0</v>
      </c>
      <c r="MH27" s="367">
        <v>0</v>
      </c>
      <c r="MI27" s="367">
        <f ca="1">OFFSET(MI27,0,-1) * OFFSET(MI27,11 - ROW(MI27),0)</f>
        <v>0</v>
      </c>
      <c r="MJ27" s="367">
        <v>0</v>
      </c>
      <c r="MK27" s="367">
        <f ca="1">OFFSET(MK27,0,-1) * OFFSET(MK27,11 - ROW(MK27),0)</f>
        <v>0</v>
      </c>
      <c r="ML27" s="367">
        <f t="shared" ca="1" si="38"/>
        <v>0</v>
      </c>
      <c r="MM27" s="367">
        <v>0</v>
      </c>
      <c r="MN27" s="367">
        <f ca="1">OFFSET(MN27,0,-1) * OFFSET(MN27,11 - ROW(MN27),0)</f>
        <v>0</v>
      </c>
      <c r="MO27" s="367">
        <v>0</v>
      </c>
      <c r="MP27" s="367">
        <f ca="1">OFFSET(MP27,0,-1) * OFFSET(MP27,11 - ROW(MP27),0)</f>
        <v>0</v>
      </c>
      <c r="MQ27" s="367">
        <v>0</v>
      </c>
      <c r="MR27" s="367">
        <f ca="1">OFFSET(MR27,0,-1) * OFFSET(MR27,11 - ROW(MR27),0)</f>
        <v>0</v>
      </c>
      <c r="MS27" s="367">
        <v>0</v>
      </c>
      <c r="MT27" s="367">
        <f ca="1">OFFSET(MT27,0,-1) * OFFSET(MT27,11 - ROW(MT27),0)</f>
        <v>0</v>
      </c>
      <c r="MU27" s="367">
        <v>0</v>
      </c>
      <c r="MV27" s="367">
        <f ca="1">OFFSET(MV27,0,-1) * OFFSET(MV27,11 - ROW(MV27),0)</f>
        <v>0</v>
      </c>
      <c r="MW27" s="367">
        <f t="shared" ca="1" si="39"/>
        <v>0</v>
      </c>
      <c r="MX27" s="367">
        <v>0</v>
      </c>
      <c r="MY27" s="367">
        <f ca="1">OFFSET(MY27,0,-1) * OFFSET(MY27,11 - ROW(MY27),0)</f>
        <v>0</v>
      </c>
      <c r="MZ27" s="367"/>
      <c r="NA27" s="367">
        <f ca="1">OFFSET(NA27,0,-1) * OFFSET(NA27,11 - ROW(NA27),0)</f>
        <v>0</v>
      </c>
      <c r="NB27" s="367"/>
      <c r="NC27" s="367">
        <f ca="1">OFFSET(NC27,0,-1) * OFFSET(NC27,11 - ROW(NC27),0)</f>
        <v>0</v>
      </c>
      <c r="ND27" s="367"/>
      <c r="NE27" s="367">
        <f ca="1">OFFSET(NE27,0,-1) * OFFSET(NE27,11 - ROW(NE27),0)</f>
        <v>0</v>
      </c>
      <c r="NF27" s="367">
        <f t="shared" ca="1" si="40"/>
        <v>0</v>
      </c>
      <c r="NG27" s="367">
        <v>0</v>
      </c>
      <c r="NH27" s="367">
        <f ca="1">OFFSET(NH27,0,-1) * OFFSET(NH27,11 - ROW(NH27),0)</f>
        <v>0</v>
      </c>
      <c r="NI27" s="367">
        <v>0</v>
      </c>
      <c r="NJ27" s="367">
        <f ca="1">OFFSET(NJ27,0,-1) * OFFSET(NJ27,11 - ROW(NJ27),0)</f>
        <v>0</v>
      </c>
      <c r="NK27" s="367">
        <f t="shared" ca="1" si="41"/>
        <v>0</v>
      </c>
      <c r="NL27" s="367">
        <f t="shared" ca="1" si="249"/>
        <v>0</v>
      </c>
      <c r="NM27" s="367">
        <v>0</v>
      </c>
      <c r="NN27" s="367">
        <f ca="1">OFFSET(NN27,0,-1) * OFFSET(NN27,11 - ROW(NN27),0)</f>
        <v>0</v>
      </c>
      <c r="NO27" s="367">
        <v>0</v>
      </c>
      <c r="NP27" s="367">
        <f ca="1">OFFSET(NP27,0,-1) * OFFSET(NP27,11 - ROW(NP27),0)</f>
        <v>0</v>
      </c>
      <c r="NQ27" s="367">
        <v>0</v>
      </c>
      <c r="NR27" s="367">
        <f ca="1">OFFSET(NR27,0,-1) * OFFSET(NR27,11 - ROW(NR27),0)</f>
        <v>0</v>
      </c>
      <c r="NS27" s="367">
        <v>0</v>
      </c>
      <c r="NT27" s="367">
        <f ca="1">OFFSET(NT27,0,-1) * OFFSET(NT27,11 - ROW(NT27),0)</f>
        <v>0</v>
      </c>
      <c r="NU27" s="367">
        <f t="shared" ca="1" si="42"/>
        <v>0</v>
      </c>
      <c r="NV27" s="367">
        <v>0</v>
      </c>
      <c r="NW27" s="367">
        <f ca="1">OFFSET(NW27,0,-1) * OFFSET(NW27,11 - ROW(NW27),0)</f>
        <v>0</v>
      </c>
      <c r="NX27" s="367">
        <v>0</v>
      </c>
      <c r="NY27" s="367">
        <f ca="1">OFFSET(NY27,0,-1) * OFFSET(NY27,11 - ROW(NY27),0)</f>
        <v>0</v>
      </c>
      <c r="NZ27" s="367">
        <v>0</v>
      </c>
      <c r="OA27" s="367">
        <v>0</v>
      </c>
      <c r="OB27" s="367">
        <v>0</v>
      </c>
      <c r="OC27" s="367">
        <f ca="1">OFFSET(OC27,0,-1) * OFFSET(OC27,11 - ROW(OC27),0)</f>
        <v>0</v>
      </c>
      <c r="OD27" s="367">
        <v>0</v>
      </c>
      <c r="OE27" s="367">
        <f ca="1">OFFSET(OE27,0,-1) * OFFSET(OE27,11 - ROW(OE27),0)</f>
        <v>0</v>
      </c>
      <c r="OF27" s="367">
        <f t="shared" ca="1" si="250"/>
        <v>0</v>
      </c>
      <c r="OG27" s="367">
        <v>0</v>
      </c>
      <c r="OH27" s="367">
        <f ca="1">OFFSET(OH27,0,-1) * OFFSET(OH27,11 - ROW(OH27),0)</f>
        <v>0</v>
      </c>
      <c r="OI27" s="367">
        <v>0</v>
      </c>
      <c r="OJ27" s="367">
        <f ca="1">OFFSET(OJ27,0,-1) * OFFSET(OJ27,11 - ROW(OJ27),0)</f>
        <v>0</v>
      </c>
      <c r="OK27" s="367">
        <v>0</v>
      </c>
      <c r="OL27" s="367">
        <f ca="1">OFFSET(OL27,0,-1) * OFFSET(OL27,11 - ROW(OL27),0)</f>
        <v>0</v>
      </c>
      <c r="OM27" s="367">
        <v>0</v>
      </c>
      <c r="ON27" s="367">
        <f ca="1">OFFSET(ON27,0,-1) * OFFSET(ON27,11 - ROW(ON27),0)</f>
        <v>0</v>
      </c>
      <c r="OO27" s="367">
        <f t="shared" ca="1" si="56"/>
        <v>0</v>
      </c>
      <c r="OP27" s="367">
        <v>0</v>
      </c>
      <c r="OQ27" s="367">
        <f ca="1">OFFSET(OQ27,0,-1) * OFFSET(OQ27,11 - ROW(OQ27),0)</f>
        <v>0</v>
      </c>
      <c r="OR27" s="367">
        <v>0</v>
      </c>
      <c r="OS27" s="367">
        <f ca="1">OFFSET(OS27,0,-1) * OFFSET(OS27,11 - ROW(OS27),0)</f>
        <v>0</v>
      </c>
      <c r="OT27" s="367">
        <v>0</v>
      </c>
      <c r="OU27" s="367">
        <v>0</v>
      </c>
      <c r="OV27" s="367">
        <v>0</v>
      </c>
      <c r="OW27" s="367">
        <f ca="1">OFFSET(OW27,0,-1) * OFFSET(OW27,11 - ROW(OW27),0)</f>
        <v>0</v>
      </c>
      <c r="OX27" s="367">
        <f t="shared" ca="1" si="220"/>
        <v>0</v>
      </c>
      <c r="OY27" s="367">
        <v>0</v>
      </c>
      <c r="OZ27" s="367">
        <f ca="1">OFFSET(OZ27,0,-1) * OFFSET(OZ27,11 - ROW(OZ27),0)</f>
        <v>0</v>
      </c>
      <c r="PA27" s="367">
        <v>116</v>
      </c>
      <c r="PB27" s="367">
        <f ca="1">OFFSET(PB27,0,-1) * OFFSET(PB27,11 - ROW(PB27),0)-200</f>
        <v>17583660</v>
      </c>
      <c r="PC27" s="367">
        <v>0</v>
      </c>
      <c r="PD27" s="367">
        <f ca="1">OFFSET(PD27,0,-1) * OFFSET(PD27,11 - ROW(PD27),0)</f>
        <v>0</v>
      </c>
      <c r="PE27" s="367">
        <v>0</v>
      </c>
      <c r="PF27" s="367">
        <f ca="1">OFFSET(PF27,0,-1) * OFFSET(PF27,11 - ROW(PF27),0)</f>
        <v>0</v>
      </c>
      <c r="PG27" s="367">
        <v>0</v>
      </c>
      <c r="PH27" s="367">
        <v>0</v>
      </c>
      <c r="PI27" s="367">
        <v>0</v>
      </c>
      <c r="PJ27" s="367">
        <f ca="1">OFFSET(PJ27,0,-1) * OFFSET(PJ27,11 - ROW(PJ27),0)</f>
        <v>0</v>
      </c>
      <c r="PK27" s="367">
        <f t="shared" ca="1" si="43"/>
        <v>17583660</v>
      </c>
      <c r="PL27" s="367">
        <v>0</v>
      </c>
      <c r="PM27" s="367">
        <f ca="1">OFFSET(PM27,0,-1) * OFFSET(PM27,11 - ROW(PM27),0)</f>
        <v>0</v>
      </c>
      <c r="PN27" s="367">
        <v>0</v>
      </c>
      <c r="PO27" s="367">
        <f ca="1">OFFSET(PO27,0,-1) * OFFSET(PO27,11 - ROW(PO27),0)</f>
        <v>0</v>
      </c>
      <c r="PP27" s="367">
        <v>0</v>
      </c>
      <c r="PQ27" s="367">
        <f ca="1">OFFSET(PQ27,0,-1) * OFFSET(PQ27,11 - ROW(PQ27),0)</f>
        <v>0</v>
      </c>
      <c r="PR27" s="367"/>
      <c r="PS27" s="367">
        <f ca="1">OFFSET(PS27,0,-1) * OFFSET(PS27,11 - ROW(PS27),0)</f>
        <v>0</v>
      </c>
      <c r="PT27" s="367">
        <v>0</v>
      </c>
      <c r="PU27" s="367">
        <f ca="1">OFFSET(PU27,0,-1) * OFFSET(PU27,11 - ROW(PU27),0)</f>
        <v>0</v>
      </c>
      <c r="PV27" s="367">
        <v>0</v>
      </c>
      <c r="PW27" s="367">
        <f ca="1">OFFSET(PW27,0,-1) * OFFSET(PW27,11 - ROW(PW27),0)</f>
        <v>0</v>
      </c>
      <c r="PX27" s="367">
        <f t="shared" ca="1" si="57"/>
        <v>0</v>
      </c>
      <c r="PY27" s="367">
        <v>0</v>
      </c>
      <c r="PZ27" s="367">
        <f ca="1">OFFSET(PZ27,0,-1) * OFFSET(PZ27,11 - ROW(PZ27),0)</f>
        <v>0</v>
      </c>
      <c r="QA27" s="367"/>
      <c r="QB27" s="367">
        <f ca="1">OFFSET(QB27,0,-1) * OFFSET(QB27,11 - ROW(QB27),0)</f>
        <v>0</v>
      </c>
      <c r="QC27" s="367"/>
      <c r="QD27" s="367">
        <f ca="1">OFFSET(QD27,0,-1) * OFFSET(QD27,11 - ROW(QD27),0)</f>
        <v>0</v>
      </c>
      <c r="QE27" s="367"/>
      <c r="QF27" s="367">
        <f ca="1">OFFSET(QF27,0,-1) * OFFSET(QF27,11 - ROW(QF27),0)</f>
        <v>0</v>
      </c>
      <c r="QG27" s="367">
        <f t="shared" ca="1" si="44"/>
        <v>0</v>
      </c>
      <c r="QH27" s="367">
        <f ca="1">SUM(NU27,OF27,OO27,OX27,PK27,PX27,QG27)+100</f>
        <v>17583760</v>
      </c>
      <c r="QI27" s="367"/>
      <c r="QJ27" s="367">
        <v>32217714</v>
      </c>
      <c r="QK27" s="367">
        <f t="shared" si="252"/>
        <v>217</v>
      </c>
      <c r="QL27" s="367">
        <f ca="1">OFFSET(QL27,0,-1) * OFFSET(QL27,11 - ROW(QL27),0)</f>
        <v>173166</v>
      </c>
      <c r="QM27" s="367">
        <f t="shared" si="237"/>
        <v>1</v>
      </c>
      <c r="QN27" s="367">
        <f ca="1">OFFSET(QN27,0,-1) * OFFSET(QN27,11 - ROW(QN27),0)</f>
        <v>14370</v>
      </c>
      <c r="QO27" s="367">
        <f t="shared" ca="1" si="46"/>
        <v>187536</v>
      </c>
      <c r="QP27" s="367">
        <f t="shared" si="253"/>
        <v>217</v>
      </c>
      <c r="QQ27" s="367">
        <f ca="1">OFFSET(QQ27,0,-1) * OFFSET(QQ27,11 - ROW(QQ27),0)</f>
        <v>16058</v>
      </c>
      <c r="QR27" s="367">
        <f t="shared" si="240"/>
        <v>1</v>
      </c>
      <c r="QS27" s="367">
        <f ca="1">OFFSET(QS27,0,-1) * OFFSET(QS27,11 - ROW(QS27),0)</f>
        <v>1324</v>
      </c>
      <c r="QT27" s="367">
        <f t="shared" ca="1" si="47"/>
        <v>17382</v>
      </c>
      <c r="QU27" s="367">
        <f t="shared" ca="1" si="48"/>
        <v>32422632</v>
      </c>
      <c r="QV27" s="367"/>
      <c r="QW27" s="367">
        <f t="shared" ca="1" si="49"/>
        <v>32422632</v>
      </c>
    </row>
    <row r="28" spans="1:465" s="366" customFormat="1">
      <c r="A28" s="366" t="s">
        <v>214</v>
      </c>
      <c r="B28" s="367" t="s">
        <v>215</v>
      </c>
      <c r="C28" s="367" t="s">
        <v>195</v>
      </c>
      <c r="D28" s="367" t="s">
        <v>213</v>
      </c>
      <c r="E28" s="367">
        <v>0</v>
      </c>
      <c r="F28" s="367">
        <f ca="1">OFFSET(F28,0,-1) * OFFSET(F28,11 - ROW(F28),0)</f>
        <v>0</v>
      </c>
      <c r="G28" s="367"/>
      <c r="H28" s="367">
        <f ca="1">OFFSET(H28,0,-1) * OFFSET(H28,11 - ROW(H28),0)</f>
        <v>0</v>
      </c>
      <c r="I28" s="367"/>
      <c r="J28" s="367">
        <f ca="1">OFFSET(J28,0,-1) * OFFSET(J28,11 - ROW(J28),0)</f>
        <v>0</v>
      </c>
      <c r="K28" s="367"/>
      <c r="L28" s="367">
        <f ca="1">OFFSET(L28,0,-1) * OFFSET(L28,11 - ROW(L28),0)</f>
        <v>0</v>
      </c>
      <c r="M28" s="367"/>
      <c r="N28" s="367">
        <f ca="1">OFFSET(N28,0,-1) * OFFSET(N28,11 - ROW(N28),0)</f>
        <v>0</v>
      </c>
      <c r="O28" s="367">
        <v>1</v>
      </c>
      <c r="P28" s="367">
        <f ca="1">OFFSET(P28,0,-1) * OFFSET(P28,11 - ROW(P28),0)</f>
        <v>986421</v>
      </c>
      <c r="Q28" s="367">
        <v>0</v>
      </c>
      <c r="R28" s="367">
        <f ca="1">OFFSET(R28,0,-1) * OFFSET(R28,11 - ROW(R28),0)</f>
        <v>0</v>
      </c>
      <c r="S28" s="367">
        <f t="shared" ca="1" si="21"/>
        <v>986421</v>
      </c>
      <c r="T28" s="367">
        <v>0</v>
      </c>
      <c r="U28" s="367">
        <f ca="1">OFFSET(U28,0,-1) * OFFSET(U28,11 - ROW(U28),0)</f>
        <v>0</v>
      </c>
      <c r="V28" s="367">
        <v>0</v>
      </c>
      <c r="W28" s="367">
        <f ca="1">OFFSET(W28,0,-1) * OFFSET(W28,11 - ROW(W28),0)</f>
        <v>0</v>
      </c>
      <c r="X28" s="367">
        <v>0</v>
      </c>
      <c r="Y28" s="367">
        <f ca="1">OFFSET(Y28,0,-1) * OFFSET(Y28,11 - ROW(Y28),0)</f>
        <v>0</v>
      </c>
      <c r="Z28" s="367">
        <v>0</v>
      </c>
      <c r="AA28" s="367">
        <f ca="1">OFFSET(AA28,0,-1) * OFFSET(AA28,11 - ROW(AA28),0)</f>
        <v>0</v>
      </c>
      <c r="AB28" s="367">
        <v>0</v>
      </c>
      <c r="AC28" s="367">
        <f ca="1">OFFSET(AC28,0,-1) * OFFSET(AC28,11 - ROW(AC28),0)</f>
        <v>0</v>
      </c>
      <c r="AD28" s="367">
        <v>0</v>
      </c>
      <c r="AE28" s="367">
        <f ca="1">OFFSET(AE28,0,-1) * OFFSET(AE28,11 - ROW(AE28),0)</f>
        <v>0</v>
      </c>
      <c r="AF28" s="367">
        <v>0</v>
      </c>
      <c r="AG28" s="367">
        <f ca="1">OFFSET(AG28,0,-1) * OFFSET(AG28,11 - ROW(AG28),0)</f>
        <v>0</v>
      </c>
      <c r="AH28" s="367">
        <v>0</v>
      </c>
      <c r="AI28" s="367">
        <f ca="1">OFFSET(AI28,0,-1) * OFFSET(AI28,11 - ROW(AI28),0)</f>
        <v>0</v>
      </c>
      <c r="AJ28" s="367">
        <v>0</v>
      </c>
      <c r="AK28" s="367">
        <f ca="1">OFFSET(AK28,0,-1) * OFFSET(AK28,11 - ROW(AK28),0)</f>
        <v>0</v>
      </c>
      <c r="AL28" s="367">
        <v>0</v>
      </c>
      <c r="AM28" s="367">
        <f ca="1">OFFSET(AM28,0,-1) * OFFSET(AM28,11 - ROW(AM28),0)</f>
        <v>0</v>
      </c>
      <c r="AN28" s="367"/>
      <c r="AO28" s="367">
        <f ca="1">OFFSET(AO28,0,-1) * OFFSET(AO28,11 - ROW(AO28),0)</f>
        <v>0</v>
      </c>
      <c r="AP28" s="367">
        <f t="shared" ca="1" si="254"/>
        <v>0</v>
      </c>
      <c r="AQ28" s="367"/>
      <c r="AR28" s="367">
        <f ca="1">OFFSET(AR28,0,-1) * OFFSET(AR28,11 - ROW(AR28),0)</f>
        <v>0</v>
      </c>
      <c r="AS28" s="367"/>
      <c r="AT28" s="367">
        <f ca="1">OFFSET(AT28,0,-1) * OFFSET(AT28,11 - ROW(AT28),0)</f>
        <v>0</v>
      </c>
      <c r="AU28" s="367"/>
      <c r="AV28" s="367">
        <f ca="1">OFFSET(AV28,0,-1) * OFFSET(AV28,11 - ROW(AV28),0)</f>
        <v>0</v>
      </c>
      <c r="AW28" s="367"/>
      <c r="AX28" s="367">
        <f ca="1">OFFSET(AX28,0,-1) * OFFSET(AX28,11 - ROW(AX28),0)</f>
        <v>0</v>
      </c>
      <c r="AY28" s="367"/>
      <c r="AZ28" s="367">
        <f ca="1">OFFSET(AZ28,0,-1) * OFFSET(AZ28,11 - ROW(AZ28),0)</f>
        <v>0</v>
      </c>
      <c r="BA28" s="367"/>
      <c r="BB28" s="367">
        <f ca="1">OFFSET(BB28,0,-1) * OFFSET(BB28,11 - ROW(BB28),0)</f>
        <v>0</v>
      </c>
      <c r="BC28" s="367"/>
      <c r="BD28" s="367">
        <f ca="1">OFFSET(BD28,0,-1) * OFFSET(BD28,11 - ROW(BD28),0)</f>
        <v>0</v>
      </c>
      <c r="BE28" s="367"/>
      <c r="BF28" s="367">
        <f ca="1">OFFSET(BF28,0,-1) * OFFSET(BF28,11 - ROW(BF28),0)</f>
        <v>0</v>
      </c>
      <c r="BG28" s="367">
        <v>6</v>
      </c>
      <c r="BH28" s="367">
        <f ca="1">OFFSET(BH28,0,-1) * OFFSET(BH28,11 - ROW(BH28),0)</f>
        <v>11246688</v>
      </c>
      <c r="BI28" s="367">
        <v>0</v>
      </c>
      <c r="BJ28" s="367">
        <f ca="1">OFFSET(BJ28,0,-1) * OFFSET(BJ28,11 - ROW(BJ28),0)</f>
        <v>0</v>
      </c>
      <c r="BK28" s="367">
        <f t="shared" ca="1" si="22"/>
        <v>11246688</v>
      </c>
      <c r="BL28" s="367">
        <v>0</v>
      </c>
      <c r="BM28" s="367">
        <f ca="1">OFFSET(BM28,0,-1) * OFFSET(BM28,11 - ROW(BM28),0)</f>
        <v>0</v>
      </c>
      <c r="BN28" s="367">
        <v>0</v>
      </c>
      <c r="BO28" s="367">
        <f ca="1">OFFSET(BO28,0,-1) * OFFSET(BO28,11 - ROW(BO28),0)</f>
        <v>0</v>
      </c>
      <c r="BP28" s="367">
        <v>0</v>
      </c>
      <c r="BQ28" s="367">
        <f ca="1">OFFSET(BQ28,0,-1) * OFFSET(BQ28,11 - ROW(BQ28),0)</f>
        <v>0</v>
      </c>
      <c r="BR28" s="367">
        <v>0</v>
      </c>
      <c r="BS28" s="367">
        <f ca="1">OFFSET(BS28,0,-1) * OFFSET(BS28,11 - ROW(BS28),0)</f>
        <v>0</v>
      </c>
      <c r="BT28" s="367">
        <v>0</v>
      </c>
      <c r="BU28" s="367">
        <f ca="1">OFFSET(BU28,0,-1) * OFFSET(BU28,11 - ROW(BU28),0)</f>
        <v>0</v>
      </c>
      <c r="BV28" s="367">
        <v>0</v>
      </c>
      <c r="BW28" s="367">
        <f ca="1">OFFSET(BW28,0,-1) * OFFSET(BW28,11 - ROW(BW28),0)</f>
        <v>0</v>
      </c>
      <c r="BX28" s="367">
        <v>0</v>
      </c>
      <c r="BY28" s="367">
        <f ca="1">OFFSET(BY28,0,-1) * OFFSET(BY28,11 - ROW(BY28),0)</f>
        <v>0</v>
      </c>
      <c r="BZ28" s="367">
        <v>0</v>
      </c>
      <c r="CA28" s="367">
        <f ca="1">OFFSET(CA28,0,-1) * OFFSET(CA28,11 - ROW(CA28),0)</f>
        <v>0</v>
      </c>
      <c r="CB28" s="367">
        <v>0</v>
      </c>
      <c r="CC28" s="367">
        <f ca="1">OFFSET(CC28,0,-1) * OFFSET(CC28,11 - ROW(CC28),0)</f>
        <v>0</v>
      </c>
      <c r="CD28" s="367">
        <v>0</v>
      </c>
      <c r="CE28" s="367">
        <f ca="1">OFFSET(CE28,0,-1) * OFFSET(CE28,11 - ROW(CE28),0)</f>
        <v>0</v>
      </c>
      <c r="CF28" s="367">
        <f t="shared" ca="1" si="96"/>
        <v>0</v>
      </c>
      <c r="CG28" s="367">
        <v>45</v>
      </c>
      <c r="CH28" s="367">
        <f ca="1">OFFSET(CH28,0,-1) * OFFSET(CH28,11 - ROW(CH28),0)</f>
        <v>4412115</v>
      </c>
      <c r="CI28" s="367">
        <v>0</v>
      </c>
      <c r="CJ28" s="367">
        <f ca="1">OFFSET(CJ28,0,-1) * OFFSET(CJ28,11 - ROW(CJ28),0)</f>
        <v>0</v>
      </c>
      <c r="CK28" s="367">
        <v>128</v>
      </c>
      <c r="CL28" s="367">
        <f ca="1">OFFSET(CL28,0,-1) * OFFSET(CL28,11 - ROW(CL28),0)</f>
        <v>10698240</v>
      </c>
      <c r="CM28" s="367">
        <v>0</v>
      </c>
      <c r="CN28" s="367">
        <f ca="1">OFFSET(CN28,0,-1) * OFFSET(CN28,11 - ROW(CN28),0)</f>
        <v>0</v>
      </c>
      <c r="CO28" s="367">
        <v>0</v>
      </c>
      <c r="CP28" s="367">
        <f ca="1">OFFSET(CP28,0,-1) * OFFSET(CP28,11 - ROW(CP28),0)</f>
        <v>0</v>
      </c>
      <c r="CQ28" s="367">
        <v>0</v>
      </c>
      <c r="CR28" s="367">
        <f ca="1">OFFSET(CR28,0,-1) * OFFSET(CR28,11 - ROW(CR28),0)</f>
        <v>0</v>
      </c>
      <c r="CS28" s="367">
        <v>60</v>
      </c>
      <c r="CT28" s="367">
        <f ca="1">OFFSET(CT28,0,-1) * OFFSET(CT28,11 - ROW(CT28),0)</f>
        <v>501480</v>
      </c>
      <c r="CU28" s="367">
        <v>0</v>
      </c>
      <c r="CV28" s="367">
        <f ca="1">OFFSET(CV28,0,-1) * OFFSET(CV28,11 - ROW(CV28),0)</f>
        <v>0</v>
      </c>
      <c r="CW28" s="367"/>
      <c r="CX28" s="367">
        <v>0</v>
      </c>
      <c r="CY28" s="367"/>
      <c r="CZ28" s="367">
        <v>0</v>
      </c>
      <c r="DA28" s="367"/>
      <c r="DB28" s="367">
        <v>0</v>
      </c>
      <c r="DC28" s="367"/>
      <c r="DD28" s="367">
        <v>0</v>
      </c>
      <c r="DE28" s="367">
        <v>0</v>
      </c>
      <c r="DF28" s="367">
        <f ca="1">OFFSET(DF28,0,-1) * OFFSET(DF28,11 - ROW(DF28),0)</f>
        <v>0</v>
      </c>
      <c r="DG28" s="367">
        <v>0</v>
      </c>
      <c r="DH28" s="367">
        <f ca="1">OFFSET(DH28,0,-1) * OFFSET(DH28,11 - ROW(DH28),0)</f>
        <v>0</v>
      </c>
      <c r="DI28" s="367"/>
      <c r="DJ28" s="367">
        <f ca="1">OFFSET(DJ28,0,-1) * OFFSET(DJ28,11 - ROW(DJ28),0)</f>
        <v>0</v>
      </c>
      <c r="DK28" s="367">
        <f t="shared" ca="1" si="23"/>
        <v>15611835</v>
      </c>
      <c r="DL28" s="367">
        <v>0</v>
      </c>
      <c r="DM28" s="367">
        <f ca="1">OFFSET(DM28,0,-1) * OFFSET(DM28,11 - ROW(DM28),0)</f>
        <v>0</v>
      </c>
      <c r="DN28" s="367">
        <v>0</v>
      </c>
      <c r="DO28" s="367">
        <f ca="1">OFFSET(DO28,0,-1) * OFFSET(DO28,11 - ROW(DO28),0)</f>
        <v>0</v>
      </c>
      <c r="DP28" s="367">
        <v>0</v>
      </c>
      <c r="DQ28" s="367">
        <f ca="1">OFFSET(DQ28,0,-1) * OFFSET(DQ28,11 - ROW(DQ28),0)</f>
        <v>0</v>
      </c>
      <c r="DR28" s="367">
        <v>0</v>
      </c>
      <c r="DS28" s="367">
        <f ca="1">OFFSET(DS28,0,-1) * OFFSET(DS28,11 - ROW(DS28),0)</f>
        <v>0</v>
      </c>
      <c r="DT28" s="367">
        <v>0</v>
      </c>
      <c r="DU28" s="367">
        <f ca="1">OFFSET(DU28,0,-1) * OFFSET(DU28,11 - ROW(DU28),0)</f>
        <v>0</v>
      </c>
      <c r="DV28" s="367">
        <v>0</v>
      </c>
      <c r="DW28" s="367">
        <f ca="1">OFFSET(DW28,0,-1) * OFFSET(DW28,11 - ROW(DW28),0)</f>
        <v>0</v>
      </c>
      <c r="DX28" s="367">
        <v>0</v>
      </c>
      <c r="DY28" s="367">
        <f ca="1">OFFSET(DY28,0,-1) * OFFSET(DY28,11 - ROW(DY28),0)</f>
        <v>0</v>
      </c>
      <c r="DZ28" s="367">
        <v>0</v>
      </c>
      <c r="EA28" s="367">
        <f ca="1">OFFSET(EA28,0,-1) * OFFSET(EA28,11 - ROW(EA28),0)</f>
        <v>0</v>
      </c>
      <c r="EB28" s="367"/>
      <c r="EC28" s="367">
        <v>0</v>
      </c>
      <c r="ED28" s="367"/>
      <c r="EE28" s="367">
        <v>0</v>
      </c>
      <c r="EF28" s="367"/>
      <c r="EG28" s="367">
        <v>0</v>
      </c>
      <c r="EH28" s="367"/>
      <c r="EI28" s="367">
        <v>0</v>
      </c>
      <c r="EJ28" s="367">
        <v>0</v>
      </c>
      <c r="EK28" s="367">
        <f ca="1">OFFSET(EK28,0,-1) * OFFSET(EK28,11 - ROW(EK28),0)</f>
        <v>0</v>
      </c>
      <c r="EL28" s="367">
        <v>0</v>
      </c>
      <c r="EM28" s="367">
        <f ca="1">OFFSET(EM28,0,-1) * OFFSET(EM28,11 - ROW(EM28),0)</f>
        <v>0</v>
      </c>
      <c r="EN28" s="367">
        <f t="shared" ca="1" si="24"/>
        <v>0</v>
      </c>
      <c r="EO28" s="367">
        <v>0</v>
      </c>
      <c r="EP28" s="367">
        <v>0</v>
      </c>
      <c r="EQ28" s="367">
        <v>0</v>
      </c>
      <c r="ER28" s="367">
        <v>0</v>
      </c>
      <c r="ES28" s="367">
        <v>0</v>
      </c>
      <c r="ET28" s="367">
        <v>0</v>
      </c>
      <c r="EU28" s="367">
        <v>0</v>
      </c>
      <c r="EV28" s="367">
        <v>0</v>
      </c>
      <c r="EW28" s="367">
        <v>0</v>
      </c>
      <c r="EX28" s="367">
        <v>0</v>
      </c>
      <c r="EY28" s="367">
        <v>0</v>
      </c>
      <c r="EZ28" s="367">
        <v>0</v>
      </c>
      <c r="FA28" s="367">
        <v>0</v>
      </c>
      <c r="FB28" s="367">
        <v>0</v>
      </c>
      <c r="FC28" s="367">
        <v>0</v>
      </c>
      <c r="FD28" s="367">
        <v>0</v>
      </c>
      <c r="FE28" s="367">
        <v>0</v>
      </c>
      <c r="FF28" s="367">
        <f ca="1">OFFSET(FF28,0,-1) * OFFSET(FF28,11 - ROW(FF28),0)</f>
        <v>0</v>
      </c>
      <c r="FG28" s="367">
        <v>0</v>
      </c>
      <c r="FH28" s="367">
        <f ca="1">OFFSET(FH28,0,-1) * OFFSET(FH28,11 - ROW(FH28),0)</f>
        <v>0</v>
      </c>
      <c r="FI28" s="367">
        <v>0</v>
      </c>
      <c r="FJ28" s="367">
        <f ca="1">OFFSET(FJ28,0,-1) * OFFSET(FJ28,11 - ROW(FJ28),0)</f>
        <v>0</v>
      </c>
      <c r="FK28" s="367">
        <v>0</v>
      </c>
      <c r="FL28" s="367">
        <f ca="1">OFFSET(FL28,0,-1) * OFFSET(FL28,11 - ROW(FL28),0)</f>
        <v>0</v>
      </c>
      <c r="FM28" s="367">
        <f t="shared" ca="1" si="121"/>
        <v>0</v>
      </c>
      <c r="FN28" s="367"/>
      <c r="FO28" s="367"/>
      <c r="FP28" s="367"/>
      <c r="FQ28" s="367"/>
      <c r="FR28" s="367">
        <f t="shared" si="243"/>
        <v>0</v>
      </c>
      <c r="FS28" s="367">
        <f t="shared" ca="1" si="244"/>
        <v>0</v>
      </c>
      <c r="FT28" s="367"/>
      <c r="FU28" s="367">
        <f ca="1">OFFSET(FU28,0,-1) * OFFSET(FU28,11 - ROW(FU28),0)</f>
        <v>0</v>
      </c>
      <c r="FV28" s="367"/>
      <c r="FW28" s="367">
        <f ca="1">OFFSET(FW28,0,-1) * OFFSET(FW28,11 - ROW(FW28),0)</f>
        <v>0</v>
      </c>
      <c r="FX28" s="367"/>
      <c r="FY28" s="367">
        <f ca="1">OFFSET(FY28,0,-1) * OFFSET(FY28,11 - ROW(FY28),0)</f>
        <v>0</v>
      </c>
      <c r="FZ28" s="367"/>
      <c r="GA28" s="367">
        <f ca="1">OFFSET(GA28,0,-1) * OFFSET(GA28,11 - ROW(GA28),0)</f>
        <v>0</v>
      </c>
      <c r="GB28" s="367">
        <f t="shared" ca="1" si="25"/>
        <v>0</v>
      </c>
      <c r="GC28" s="367">
        <f t="shared" ca="1" si="245"/>
        <v>27844944</v>
      </c>
      <c r="GD28" s="367">
        <v>0</v>
      </c>
      <c r="GE28" s="367">
        <f ca="1">OFFSET(GE28,0,-1) * OFFSET(GE28,11 - ROW(GE28),0)</f>
        <v>0</v>
      </c>
      <c r="GF28" s="367">
        <v>0</v>
      </c>
      <c r="GG28" s="367">
        <f ca="1">OFFSET(GG28,0,-1) * OFFSET(GG28,11 - ROW(GG28),0)</f>
        <v>0</v>
      </c>
      <c r="GH28" s="367">
        <v>0</v>
      </c>
      <c r="GI28" s="367">
        <v>0</v>
      </c>
      <c r="GJ28" s="367"/>
      <c r="GK28" s="367">
        <f ca="1">OFFSET(GK28,0,-1) * OFFSET(GK28,11 - ROW(GK28),0)</f>
        <v>0</v>
      </c>
      <c r="GL28" s="367"/>
      <c r="GM28" s="367">
        <f ca="1">OFFSET(GM28,0,-1) * OFFSET(GM28,11 - ROW(GM28),0)</f>
        <v>0</v>
      </c>
      <c r="GN28" s="367">
        <f t="shared" ca="1" si="50"/>
        <v>0</v>
      </c>
      <c r="GO28" s="367"/>
      <c r="GP28" s="367">
        <f ca="1">OFFSET(GP28,0,-1) * OFFSET(GP28,11 - ROW(GP28),0)</f>
        <v>0</v>
      </c>
      <c r="GQ28" s="367">
        <f t="shared" ca="1" si="26"/>
        <v>0</v>
      </c>
      <c r="GR28" s="367">
        <v>0</v>
      </c>
      <c r="GS28" s="367">
        <f ca="1">OFFSET(GS28,0,-1) * OFFSET(GS28,11 - ROW(GS28),0)</f>
        <v>0</v>
      </c>
      <c r="GT28" s="367">
        <v>0</v>
      </c>
      <c r="GU28" s="367">
        <f ca="1">OFFSET(GU28,0,-1) * OFFSET(GU28,11 - ROW(GU28),0)</f>
        <v>0</v>
      </c>
      <c r="GV28" s="367">
        <v>0</v>
      </c>
      <c r="GW28" s="367">
        <v>0</v>
      </c>
      <c r="GX28" s="367">
        <v>0</v>
      </c>
      <c r="GY28" s="367">
        <f ca="1">OFFSET(GY28,0,-1) * OFFSET(GY28,11 - ROW(GY28),0)</f>
        <v>0</v>
      </c>
      <c r="GZ28" s="367">
        <f t="shared" ca="1" si="27"/>
        <v>0</v>
      </c>
      <c r="HA28" s="367">
        <v>0</v>
      </c>
      <c r="HB28" s="367">
        <f ca="1">OFFSET(HB28,0,-1) * OFFSET(HB28,11 - ROW(HB28),0)</f>
        <v>0</v>
      </c>
      <c r="HC28" s="367">
        <v>0</v>
      </c>
      <c r="HD28" s="367">
        <f ca="1">OFFSET(HD28,0,-1) * OFFSET(HD28,11 - ROW(HD28),0)</f>
        <v>0</v>
      </c>
      <c r="HE28" s="367">
        <v>0</v>
      </c>
      <c r="HF28" s="367">
        <f ca="1">OFFSET(HF28,0,-1) * OFFSET(HF28,11 - ROW(HF28),0)</f>
        <v>0</v>
      </c>
      <c r="HG28" s="367">
        <v>0</v>
      </c>
      <c r="HH28" s="367">
        <f ca="1">OFFSET(HH28,0,-1) * OFFSET(HH28,11 - ROW(HH28),0)</f>
        <v>0</v>
      </c>
      <c r="HI28" s="367">
        <v>0</v>
      </c>
      <c r="HJ28" s="367">
        <v>0</v>
      </c>
      <c r="HK28" s="367">
        <v>0</v>
      </c>
      <c r="HL28" s="367">
        <f ca="1">OFFSET(HL28,0,-1) * OFFSET(HL28,11 - ROW(HL28),0)</f>
        <v>0</v>
      </c>
      <c r="HM28" s="367">
        <f t="shared" ca="1" si="28"/>
        <v>0</v>
      </c>
      <c r="HN28" s="367">
        <v>0</v>
      </c>
      <c r="HO28" s="367">
        <f ca="1">OFFSET(HO28,0,-1) * OFFSET(HO28,11 - ROW(HO28),0)</f>
        <v>0</v>
      </c>
      <c r="HP28" s="367">
        <v>0</v>
      </c>
      <c r="HQ28" s="367">
        <f ca="1">OFFSET(HQ28,0,-1) * OFFSET(HQ28,11 - ROW(HQ28),0)</f>
        <v>0</v>
      </c>
      <c r="HR28" s="367">
        <v>0</v>
      </c>
      <c r="HS28" s="367">
        <f ca="1">OFFSET(HS28,0,-1) * OFFSET(HS28,11 - ROW(HS28),0)</f>
        <v>0</v>
      </c>
      <c r="HT28" s="367">
        <v>0</v>
      </c>
      <c r="HU28" s="367">
        <f ca="1">OFFSET(HU28,0,-1) * OFFSET(HU28,11 - ROW(HU28),0)</f>
        <v>0</v>
      </c>
      <c r="HV28" s="367"/>
      <c r="HW28" s="367">
        <f ca="1">OFFSET(HW28,0,-1) * OFFSET(HW28,11 - ROW(HW28),0)</f>
        <v>0</v>
      </c>
      <c r="HX28" s="367"/>
      <c r="HY28" s="367">
        <f ca="1">OFFSET(HY28,0,-1) * OFFSET(HY28,11 - ROW(HY28),0)</f>
        <v>0</v>
      </c>
      <c r="HZ28" s="367">
        <f t="shared" ca="1" si="29"/>
        <v>0</v>
      </c>
      <c r="IA28" s="367"/>
      <c r="IB28" s="367">
        <f ca="1">OFFSET(IB28,0,-1) * OFFSET(IB28,11 - ROW(IB28),0)</f>
        <v>0</v>
      </c>
      <c r="IC28" s="367"/>
      <c r="ID28" s="367">
        <f ca="1">OFFSET(ID28,0,-1) * OFFSET(ID28,11 - ROW(ID28),0)</f>
        <v>0</v>
      </c>
      <c r="IE28" s="367"/>
      <c r="IF28" s="367">
        <f ca="1">OFFSET(IF28,0,-1) * OFFSET(IF28,11 - ROW(IF28),0)</f>
        <v>0</v>
      </c>
      <c r="IG28" s="367"/>
      <c r="IH28" s="367">
        <f ca="1">OFFSET(IH28,0,-1) * OFFSET(IH28,11 - ROW(IH28),0)</f>
        <v>0</v>
      </c>
      <c r="II28" s="367">
        <f t="shared" ca="1" si="30"/>
        <v>0</v>
      </c>
      <c r="IJ28" s="367">
        <f t="shared" ca="1" si="149"/>
        <v>0</v>
      </c>
      <c r="IK28" s="367"/>
      <c r="IL28" s="367">
        <f ca="1">OFFSET(IL28,0,-1) * OFFSET(IL28,11 - ROW(IL28),0)</f>
        <v>0</v>
      </c>
      <c r="IM28" s="367"/>
      <c r="IN28" s="367">
        <f ca="1">OFFSET(IN28,0,-1) * OFFSET(IN28,11 - ROW(IN28),0)</f>
        <v>0</v>
      </c>
      <c r="IO28" s="367">
        <f t="shared" ca="1" si="51"/>
        <v>0</v>
      </c>
      <c r="IP28" s="367">
        <v>0</v>
      </c>
      <c r="IQ28" s="367">
        <f ca="1">OFFSET(IQ28,0,-1) * OFFSET(IQ28,11 - ROW(IQ28),0)</f>
        <v>0</v>
      </c>
      <c r="IR28" s="367">
        <v>0</v>
      </c>
      <c r="IS28" s="367">
        <f ca="1">OFFSET(IS28,0,-1) * OFFSET(IS28,11 - ROW(IS28),0)</f>
        <v>0</v>
      </c>
      <c r="IT28" s="367"/>
      <c r="IU28" s="367">
        <f ca="1">OFFSET(IU28,0,-1) * OFFSET(IU28,11 - ROW(IU28),0)</f>
        <v>0</v>
      </c>
      <c r="IV28" s="367">
        <v>0</v>
      </c>
      <c r="IW28" s="367">
        <f ca="1">OFFSET(IW28,0,-1) * OFFSET(IW28,11 - ROW(IW28),0)</f>
        <v>0</v>
      </c>
      <c r="IX28" s="367">
        <f t="shared" ca="1" si="31"/>
        <v>0</v>
      </c>
      <c r="IY28" s="367">
        <v>1</v>
      </c>
      <c r="IZ28" s="367">
        <f ca="1">OFFSET(IZ28,0,-1) * OFFSET(IZ28,11 - ROW(IZ28),0)</f>
        <v>264521</v>
      </c>
      <c r="JA28" s="367">
        <f t="shared" ca="1" si="32"/>
        <v>264521</v>
      </c>
      <c r="JB28" s="367">
        <v>0</v>
      </c>
      <c r="JC28" s="367">
        <f ca="1">OFFSET(JC28,0,-1) * OFFSET(JC28,11 - ROW(JC28),0)</f>
        <v>0</v>
      </c>
      <c r="JD28" s="367">
        <v>0</v>
      </c>
      <c r="JE28" s="367">
        <f ca="1">OFFSET(JE28,0,-1) * OFFSET(JE28,11 - ROW(JE28),0)</f>
        <v>0</v>
      </c>
      <c r="JF28" s="367">
        <v>0</v>
      </c>
      <c r="JG28" s="367">
        <f ca="1">OFFSET(JG28,0,-1) * OFFSET(JG28,11 - ROW(JG28),0)</f>
        <v>0</v>
      </c>
      <c r="JH28" s="367">
        <v>0</v>
      </c>
      <c r="JI28" s="367">
        <f ca="1">OFFSET(JI28,0,-1) * OFFSET(JI28,11 - ROW(JI28),0)</f>
        <v>0</v>
      </c>
      <c r="JJ28" s="367">
        <f t="shared" ca="1" si="33"/>
        <v>0</v>
      </c>
      <c r="JK28" s="367">
        <v>2</v>
      </c>
      <c r="JL28" s="367">
        <f ca="1">OFFSET(JL28,0,-1) * OFFSET(JL28,11 - ROW(JL28),0)</f>
        <v>480882</v>
      </c>
      <c r="JM28" s="367">
        <v>2</v>
      </c>
      <c r="JN28" s="367">
        <f ca="1">OFFSET(JN28,0,-1) * OFFSET(JN28,11 - ROW(JN28),0)</f>
        <v>585196</v>
      </c>
      <c r="JO28" s="367">
        <v>0</v>
      </c>
      <c r="JP28" s="367">
        <f ca="1">OFFSET(JP28,0,-1) * OFFSET(JP28,11 - ROW(JP28),0)</f>
        <v>0</v>
      </c>
      <c r="JQ28" s="367">
        <v>0</v>
      </c>
      <c r="JR28" s="367">
        <f ca="1">OFFSET(JR28,0,-1) * OFFSET(JR28,11 - ROW(JR28),0)</f>
        <v>0</v>
      </c>
      <c r="JS28" s="367">
        <v>0</v>
      </c>
      <c r="JT28" s="367">
        <f ca="1">OFFSET(JT28,0,-1) * OFFSET(JT28,11 - ROW(JT28),0)</f>
        <v>0</v>
      </c>
      <c r="JU28" s="367">
        <f t="shared" ca="1" si="246"/>
        <v>1066078</v>
      </c>
      <c r="JV28" s="367">
        <v>0</v>
      </c>
      <c r="JW28" s="367">
        <f ca="1">OFFSET(JW28,0,-1) * OFFSET(JW28,11 - ROW(JW28),0)</f>
        <v>0</v>
      </c>
      <c r="JX28" s="367">
        <v>0</v>
      </c>
      <c r="JY28" s="367">
        <f ca="1">OFFSET(JY28,0,-1) * OFFSET(JY28,11 - ROW(JY28),0)</f>
        <v>0</v>
      </c>
      <c r="JZ28" s="367">
        <v>0</v>
      </c>
      <c r="KA28" s="367">
        <f ca="1">OFFSET(KA28,0,-1) * OFFSET(KA28,11 - ROW(KA28),0)</f>
        <v>0</v>
      </c>
      <c r="KB28" s="367">
        <v>0</v>
      </c>
      <c r="KC28" s="367">
        <f ca="1">OFFSET(KC28,0,-1) * OFFSET(KC28,11 - ROW(KC28),0)</f>
        <v>0</v>
      </c>
      <c r="KD28" s="367"/>
      <c r="KE28" s="367">
        <f ca="1">OFFSET(KE28,0,-1) * OFFSET(KE28,11 - ROW(KE28),0)</f>
        <v>0</v>
      </c>
      <c r="KF28" s="367">
        <f t="shared" ca="1" si="34"/>
        <v>0</v>
      </c>
      <c r="KG28" s="367">
        <v>0</v>
      </c>
      <c r="KH28" s="367">
        <f ca="1">OFFSET(KH28,0,-1) * OFFSET(KH28,11 - ROW(KH28),0)</f>
        <v>0</v>
      </c>
      <c r="KI28" s="367">
        <v>0</v>
      </c>
      <c r="KJ28" s="367">
        <f ca="1">OFFSET(KJ28,0,-1) * OFFSET(KJ28,11 - ROW(KJ28),0)</f>
        <v>0</v>
      </c>
      <c r="KK28" s="367"/>
      <c r="KL28" s="367">
        <f ca="1">OFFSET(KL28,0,-1) * OFFSET(KL28,11 - ROW(KL28),0)</f>
        <v>0</v>
      </c>
      <c r="KM28" s="367">
        <v>0</v>
      </c>
      <c r="KN28" s="367">
        <f ca="1">OFFSET(KN28,0,-1) * OFFSET(KN28,11 - ROW(KN28),0)</f>
        <v>0</v>
      </c>
      <c r="KO28" s="367">
        <f t="shared" ca="1" si="35"/>
        <v>0</v>
      </c>
      <c r="KP28" s="367">
        <v>0</v>
      </c>
      <c r="KQ28" s="367">
        <f ca="1">OFFSET(KQ28,0,-1) * OFFSET(KQ28,11 - ROW(KQ28),0)</f>
        <v>0</v>
      </c>
      <c r="KR28" s="367">
        <v>0</v>
      </c>
      <c r="KS28" s="367">
        <f ca="1">OFFSET(KS28,0,-1) * OFFSET(KS28,11 - ROW(KS28),0)</f>
        <v>0</v>
      </c>
      <c r="KT28" s="367">
        <f t="shared" ca="1" si="52"/>
        <v>0</v>
      </c>
      <c r="KU28" s="367">
        <v>0</v>
      </c>
      <c r="KV28" s="367"/>
      <c r="KW28" s="367">
        <v>0</v>
      </c>
      <c r="KX28" s="367"/>
      <c r="KY28" s="367">
        <f t="shared" si="247"/>
        <v>0</v>
      </c>
      <c r="KZ28" s="367">
        <f t="shared" ca="1" si="248"/>
        <v>1330599</v>
      </c>
      <c r="LA28" s="367">
        <v>0</v>
      </c>
      <c r="LB28" s="367">
        <f ca="1">OFFSET(LB28,0,-1) * OFFSET(LB28,11 - ROW(LB28),0)</f>
        <v>0</v>
      </c>
      <c r="LC28" s="367"/>
      <c r="LD28" s="367">
        <f ca="1">OFFSET(LD28,0,-1) * OFFSET(LD28,11 - ROW(LD28),0)</f>
        <v>0</v>
      </c>
      <c r="LE28" s="367">
        <v>0</v>
      </c>
      <c r="LF28" s="367">
        <f ca="1">OFFSET(LF28,0,-1) * OFFSET(LF28,11 - ROW(LF28),0)</f>
        <v>0</v>
      </c>
      <c r="LG28" s="367"/>
      <c r="LH28" s="367">
        <f ca="1">OFFSET(LH28,0,-1) * OFFSET(LH28,11 - ROW(LH28),0)</f>
        <v>0</v>
      </c>
      <c r="LI28" s="367">
        <f t="shared" ca="1" si="36"/>
        <v>0</v>
      </c>
      <c r="LJ28" s="367">
        <v>0</v>
      </c>
      <c r="LK28" s="367">
        <f ca="1">OFFSET(LK28,0,-1) * OFFSET(LK28,11 - ROW(LK28),0)</f>
        <v>0</v>
      </c>
      <c r="LL28" s="367">
        <v>0</v>
      </c>
      <c r="LM28" s="367">
        <f ca="1">OFFSET(LM28,0,-1) * OFFSET(LM28,11 - ROW(LM28),0)</f>
        <v>0</v>
      </c>
      <c r="LN28" s="367"/>
      <c r="LO28" s="367">
        <f ca="1">OFFSET(LO28,0,-1) * OFFSET(LO28,11 - ROW(LO28),0)</f>
        <v>0</v>
      </c>
      <c r="LP28" s="367">
        <f t="shared" ca="1" si="37"/>
        <v>0</v>
      </c>
      <c r="LQ28" s="367">
        <v>0</v>
      </c>
      <c r="LR28" s="367">
        <f ca="1">OFFSET(LR28,0,-1) * OFFSET(LR28,11 - ROW(LR28),0)</f>
        <v>0</v>
      </c>
      <c r="LS28" s="367">
        <v>0</v>
      </c>
      <c r="LT28" s="367">
        <f ca="1">OFFSET(LT28,0,-1) * OFFSET(LT28,11 - ROW(LT28),0)</f>
        <v>0</v>
      </c>
      <c r="LU28" s="367">
        <v>0</v>
      </c>
      <c r="LV28" s="367">
        <f ca="1">OFFSET(LV28,0,-1) * OFFSET(LV28,11 - ROW(LV28),0)</f>
        <v>0</v>
      </c>
      <c r="LW28" s="367">
        <v>0</v>
      </c>
      <c r="LX28" s="367">
        <f ca="1">OFFSET(LX28,0,-1) * OFFSET(LX28,11 - ROW(LX28),0)</f>
        <v>0</v>
      </c>
      <c r="LY28" s="367">
        <f t="shared" ca="1" si="54"/>
        <v>0</v>
      </c>
      <c r="LZ28" s="367">
        <v>1</v>
      </c>
      <c r="MA28" s="367">
        <f ca="1">OFFSET(MA28,0,-1) * OFFSET(MA28,11 - ROW(MA28),0)</f>
        <v>480572</v>
      </c>
      <c r="MB28" s="367">
        <v>0</v>
      </c>
      <c r="MC28" s="367">
        <f ca="1">OFFSET(MC28,0,-1) * OFFSET(MC28,11 - ROW(MC28),0)</f>
        <v>0</v>
      </c>
      <c r="MD28" s="367">
        <v>0</v>
      </c>
      <c r="ME28" s="367">
        <f ca="1">OFFSET(ME28,0,-1) * OFFSET(ME28,11 - ROW(ME28),0)</f>
        <v>0</v>
      </c>
      <c r="MF28" s="367">
        <v>0</v>
      </c>
      <c r="MG28" s="367">
        <f ca="1">OFFSET(MG28,0,-1) * OFFSET(MG28,11 - ROW(MG28),0)</f>
        <v>0</v>
      </c>
      <c r="MH28" s="367">
        <v>0</v>
      </c>
      <c r="MI28" s="367">
        <f ca="1">OFFSET(MI28,0,-1) * OFFSET(MI28,11 - ROW(MI28),0)</f>
        <v>0</v>
      </c>
      <c r="MJ28" s="367">
        <v>0</v>
      </c>
      <c r="MK28" s="367">
        <f ca="1">OFFSET(MK28,0,-1) * OFFSET(MK28,11 - ROW(MK28),0)</f>
        <v>0</v>
      </c>
      <c r="ML28" s="367">
        <f t="shared" ca="1" si="38"/>
        <v>480572</v>
      </c>
      <c r="MM28" s="367">
        <v>0</v>
      </c>
      <c r="MN28" s="367">
        <f ca="1">OFFSET(MN28,0,-1) * OFFSET(MN28,11 - ROW(MN28),0)</f>
        <v>0</v>
      </c>
      <c r="MO28" s="367">
        <v>0</v>
      </c>
      <c r="MP28" s="367">
        <f ca="1">OFFSET(MP28,0,-1) * OFFSET(MP28,11 - ROW(MP28),0)</f>
        <v>0</v>
      </c>
      <c r="MQ28" s="367">
        <v>0</v>
      </c>
      <c r="MR28" s="367">
        <f ca="1">OFFSET(MR28,0,-1) * OFFSET(MR28,11 - ROW(MR28),0)</f>
        <v>0</v>
      </c>
      <c r="MS28" s="367">
        <v>0</v>
      </c>
      <c r="MT28" s="367">
        <f ca="1">OFFSET(MT28,0,-1) * OFFSET(MT28,11 - ROW(MT28),0)</f>
        <v>0</v>
      </c>
      <c r="MU28" s="367">
        <v>0</v>
      </c>
      <c r="MV28" s="367">
        <f ca="1">OFFSET(MV28,0,-1) * OFFSET(MV28,11 - ROW(MV28),0)</f>
        <v>0</v>
      </c>
      <c r="MW28" s="367">
        <f t="shared" ca="1" si="39"/>
        <v>0</v>
      </c>
      <c r="MX28" s="367">
        <v>0</v>
      </c>
      <c r="MY28" s="367">
        <f ca="1">OFFSET(MY28,0,-1) * OFFSET(MY28,11 - ROW(MY28),0)</f>
        <v>0</v>
      </c>
      <c r="MZ28" s="367"/>
      <c r="NA28" s="367">
        <f ca="1">OFFSET(NA28,0,-1) * OFFSET(NA28,11 - ROW(NA28),0)</f>
        <v>0</v>
      </c>
      <c r="NB28" s="367"/>
      <c r="NC28" s="367">
        <f ca="1">OFFSET(NC28,0,-1) * OFFSET(NC28,11 - ROW(NC28),0)</f>
        <v>0</v>
      </c>
      <c r="ND28" s="367"/>
      <c r="NE28" s="367">
        <f ca="1">OFFSET(NE28,0,-1) * OFFSET(NE28,11 - ROW(NE28),0)</f>
        <v>0</v>
      </c>
      <c r="NF28" s="367">
        <f t="shared" ca="1" si="40"/>
        <v>0</v>
      </c>
      <c r="NG28" s="367">
        <v>0</v>
      </c>
      <c r="NH28" s="367">
        <f ca="1">OFFSET(NH28,0,-1) * OFFSET(NH28,11 - ROW(NH28),0)</f>
        <v>0</v>
      </c>
      <c r="NI28" s="367">
        <v>0</v>
      </c>
      <c r="NJ28" s="367">
        <f ca="1">OFFSET(NJ28,0,-1) * OFFSET(NJ28,11 - ROW(NJ28),0)</f>
        <v>0</v>
      </c>
      <c r="NK28" s="367">
        <f t="shared" ca="1" si="41"/>
        <v>0</v>
      </c>
      <c r="NL28" s="367">
        <f t="shared" ca="1" si="249"/>
        <v>480572</v>
      </c>
      <c r="NM28" s="367">
        <v>0</v>
      </c>
      <c r="NN28" s="367">
        <f ca="1">OFFSET(NN28,0,-1) * OFFSET(NN28,11 - ROW(NN28),0)</f>
        <v>0</v>
      </c>
      <c r="NO28" s="367">
        <v>0</v>
      </c>
      <c r="NP28" s="367">
        <f ca="1">OFFSET(NP28,0,-1) * OFFSET(NP28,11 - ROW(NP28),0)</f>
        <v>0</v>
      </c>
      <c r="NQ28" s="367">
        <v>0</v>
      </c>
      <c r="NR28" s="367">
        <f ca="1">OFFSET(NR28,0,-1) * OFFSET(NR28,11 - ROW(NR28),0)</f>
        <v>0</v>
      </c>
      <c r="NS28" s="367">
        <v>0</v>
      </c>
      <c r="NT28" s="367">
        <f ca="1">OFFSET(NT28,0,-1) * OFFSET(NT28,11 - ROW(NT28),0)</f>
        <v>0</v>
      </c>
      <c r="NU28" s="367">
        <f t="shared" ca="1" si="42"/>
        <v>0</v>
      </c>
      <c r="NV28" s="367">
        <v>0</v>
      </c>
      <c r="NW28" s="367">
        <f ca="1">OFFSET(NW28,0,-1) * OFFSET(NW28,11 - ROW(NW28),0)</f>
        <v>0</v>
      </c>
      <c r="NX28" s="367">
        <v>0</v>
      </c>
      <c r="NY28" s="367">
        <f ca="1">OFFSET(NY28,0,-1) * OFFSET(NY28,11 - ROW(NY28),0)</f>
        <v>0</v>
      </c>
      <c r="NZ28" s="367">
        <v>0</v>
      </c>
      <c r="OA28" s="367">
        <v>0</v>
      </c>
      <c r="OB28" s="367">
        <v>0</v>
      </c>
      <c r="OC28" s="367">
        <f ca="1">OFFSET(OC28,0,-1) * OFFSET(OC28,11 - ROW(OC28),0)</f>
        <v>0</v>
      </c>
      <c r="OD28" s="367">
        <v>0</v>
      </c>
      <c r="OE28" s="367">
        <f ca="1">OFFSET(OE28,0,-1) * OFFSET(OE28,11 - ROW(OE28),0)</f>
        <v>0</v>
      </c>
      <c r="OF28" s="367">
        <f t="shared" ca="1" si="250"/>
        <v>0</v>
      </c>
      <c r="OG28" s="367">
        <v>0</v>
      </c>
      <c r="OH28" s="367">
        <f ca="1">OFFSET(OH28,0,-1) * OFFSET(OH28,11 - ROW(OH28),0)</f>
        <v>0</v>
      </c>
      <c r="OI28" s="367">
        <v>0</v>
      </c>
      <c r="OJ28" s="367">
        <f ca="1">OFFSET(OJ28,0,-1) * OFFSET(OJ28,11 - ROW(OJ28),0)</f>
        <v>0</v>
      </c>
      <c r="OK28" s="367">
        <v>0</v>
      </c>
      <c r="OL28" s="367">
        <f ca="1">OFFSET(OL28,0,-1) * OFFSET(OL28,11 - ROW(OL28),0)</f>
        <v>0</v>
      </c>
      <c r="OM28" s="367">
        <v>0</v>
      </c>
      <c r="ON28" s="367">
        <f ca="1">OFFSET(ON28,0,-1) * OFFSET(ON28,11 - ROW(ON28),0)</f>
        <v>0</v>
      </c>
      <c r="OO28" s="367">
        <f t="shared" ca="1" si="56"/>
        <v>0</v>
      </c>
      <c r="OP28" s="367">
        <v>0</v>
      </c>
      <c r="OQ28" s="367">
        <f ca="1">OFFSET(OQ28,0,-1) * OFFSET(OQ28,11 - ROW(OQ28),0)</f>
        <v>0</v>
      </c>
      <c r="OR28" s="367">
        <v>0</v>
      </c>
      <c r="OS28" s="367">
        <f ca="1">OFFSET(OS28,0,-1) * OFFSET(OS28,11 - ROW(OS28),0)</f>
        <v>0</v>
      </c>
      <c r="OT28" s="367">
        <v>0</v>
      </c>
      <c r="OU28" s="367">
        <v>0</v>
      </c>
      <c r="OV28" s="367">
        <v>0</v>
      </c>
      <c r="OW28" s="367">
        <f ca="1">OFFSET(OW28,0,-1) * OFFSET(OW28,11 - ROW(OW28),0)</f>
        <v>0</v>
      </c>
      <c r="OX28" s="367">
        <f t="shared" ca="1" si="220"/>
        <v>0</v>
      </c>
      <c r="OY28" s="367">
        <v>0</v>
      </c>
      <c r="OZ28" s="367">
        <f ca="1">OFFSET(OZ28,0,-1) * OFFSET(OZ28,11 - ROW(OZ28),0)</f>
        <v>0</v>
      </c>
      <c r="PA28" s="367">
        <v>51</v>
      </c>
      <c r="PB28" s="367">
        <f ca="1">OFFSET(PB28,0,-1) * OFFSET(PB28,11 - ROW(PB28),0)</f>
        <v>7730835</v>
      </c>
      <c r="PC28" s="367">
        <v>0</v>
      </c>
      <c r="PD28" s="367">
        <f ca="1">OFFSET(PD28,0,-1) * OFFSET(PD28,11 - ROW(PD28),0)</f>
        <v>0</v>
      </c>
      <c r="PE28" s="367">
        <v>20</v>
      </c>
      <c r="PF28" s="367">
        <f ca="1">OFFSET(PF28,0,-1) * OFFSET(PF28,11 - ROW(PF28),0)</f>
        <v>303160</v>
      </c>
      <c r="PG28" s="367">
        <v>0</v>
      </c>
      <c r="PH28" s="367">
        <v>0</v>
      </c>
      <c r="PI28" s="367">
        <v>0</v>
      </c>
      <c r="PJ28" s="367">
        <f ca="1">OFFSET(PJ28,0,-1) * OFFSET(PJ28,11 - ROW(PJ28),0)</f>
        <v>0</v>
      </c>
      <c r="PK28" s="367">
        <f t="shared" ca="1" si="43"/>
        <v>8033995</v>
      </c>
      <c r="PL28" s="367">
        <v>0</v>
      </c>
      <c r="PM28" s="367">
        <f ca="1">OFFSET(PM28,0,-1) * OFFSET(PM28,11 - ROW(PM28),0)</f>
        <v>0</v>
      </c>
      <c r="PN28" s="367">
        <v>0</v>
      </c>
      <c r="PO28" s="367">
        <f ca="1">OFFSET(PO28,0,-1) * OFFSET(PO28,11 - ROW(PO28),0)</f>
        <v>0</v>
      </c>
      <c r="PP28" s="367">
        <v>0</v>
      </c>
      <c r="PQ28" s="367">
        <f ca="1">OFFSET(PQ28,0,-1) * OFFSET(PQ28,11 - ROW(PQ28),0)</f>
        <v>0</v>
      </c>
      <c r="PR28" s="367"/>
      <c r="PS28" s="367">
        <f ca="1">OFFSET(PS28,0,-1) * OFFSET(PS28,11 - ROW(PS28),0)</f>
        <v>0</v>
      </c>
      <c r="PT28" s="367">
        <v>0</v>
      </c>
      <c r="PU28" s="367">
        <f ca="1">OFFSET(PU28,0,-1) * OFFSET(PU28,11 - ROW(PU28),0)</f>
        <v>0</v>
      </c>
      <c r="PV28" s="367">
        <v>0</v>
      </c>
      <c r="PW28" s="367">
        <f ca="1">OFFSET(PW28,0,-1) * OFFSET(PW28,11 - ROW(PW28),0)</f>
        <v>0</v>
      </c>
      <c r="PX28" s="367">
        <f t="shared" ca="1" si="57"/>
        <v>0</v>
      </c>
      <c r="PY28" s="367">
        <v>0</v>
      </c>
      <c r="PZ28" s="367">
        <f ca="1">OFFSET(PZ28,0,-1) * OFFSET(PZ28,11 - ROW(PZ28),0)</f>
        <v>0</v>
      </c>
      <c r="QA28" s="367"/>
      <c r="QB28" s="367">
        <f ca="1">OFFSET(QB28,0,-1) * OFFSET(QB28,11 - ROW(QB28),0)</f>
        <v>0</v>
      </c>
      <c r="QC28" s="367"/>
      <c r="QD28" s="367">
        <f ca="1">OFFSET(QD28,0,-1) * OFFSET(QD28,11 - ROW(QD28),0)</f>
        <v>0</v>
      </c>
      <c r="QE28" s="367"/>
      <c r="QF28" s="367">
        <f ca="1">OFFSET(QF28,0,-1) * OFFSET(QF28,11 - ROW(QF28),0)</f>
        <v>0</v>
      </c>
      <c r="QG28" s="367">
        <f t="shared" ca="1" si="44"/>
        <v>0</v>
      </c>
      <c r="QH28" s="367">
        <f t="shared" ca="1" si="251"/>
        <v>8033995</v>
      </c>
      <c r="QI28" s="367"/>
      <c r="QJ28" s="367">
        <v>37690110</v>
      </c>
      <c r="QK28" s="367">
        <f t="shared" si="252"/>
        <v>230</v>
      </c>
      <c r="QL28" s="367">
        <f ca="1">OFFSET(QL28,0,-1) * OFFSET(QL28,11 - ROW(QL28),0)</f>
        <v>183540</v>
      </c>
      <c r="QM28" s="367">
        <f t="shared" si="237"/>
        <v>7</v>
      </c>
      <c r="QN28" s="367">
        <f ca="1">OFFSET(QN28,0,-1) * OFFSET(QN28,11 - ROW(QN28),0)</f>
        <v>100590</v>
      </c>
      <c r="QO28" s="367">
        <f t="shared" ca="1" si="46"/>
        <v>284130</v>
      </c>
      <c r="QP28" s="367">
        <f t="shared" si="253"/>
        <v>230</v>
      </c>
      <c r="QQ28" s="367">
        <f ca="1">OFFSET(QQ28,0,-1) * OFFSET(QQ28,11 - ROW(QQ28),0)</f>
        <v>17020</v>
      </c>
      <c r="QR28" s="367">
        <f t="shared" si="240"/>
        <v>7</v>
      </c>
      <c r="QS28" s="367">
        <f ca="1">OFFSET(QS28,0,-1) * OFFSET(QS28,11 - ROW(QS28),0)</f>
        <v>9268</v>
      </c>
      <c r="QT28" s="367">
        <f t="shared" ca="1" si="47"/>
        <v>26288</v>
      </c>
      <c r="QU28" s="367">
        <f t="shared" ca="1" si="48"/>
        <v>38000528</v>
      </c>
      <c r="QV28" s="367"/>
      <c r="QW28" s="367">
        <f t="shared" ca="1" si="49"/>
        <v>38000528</v>
      </c>
    </row>
    <row r="29" spans="1:465" s="366" customFormat="1">
      <c r="A29" s="366" t="s">
        <v>216</v>
      </c>
      <c r="B29" s="367" t="s">
        <v>217</v>
      </c>
      <c r="C29" s="367" t="s">
        <v>195</v>
      </c>
      <c r="D29" s="367" t="s">
        <v>196</v>
      </c>
      <c r="E29" s="367">
        <v>0</v>
      </c>
      <c r="F29" s="367">
        <f ca="1">OFFSET(F29,0,-1) * OFFSET(F29,10 - ROW(F29),0)</f>
        <v>0</v>
      </c>
      <c r="G29" s="367"/>
      <c r="H29" s="367">
        <f ca="1">OFFSET(H29,0,-1) * OFFSET(H29,10 - ROW(H29),0)</f>
        <v>0</v>
      </c>
      <c r="I29" s="367"/>
      <c r="J29" s="367">
        <f ca="1">OFFSET(J29,0,-1) * OFFSET(J29,10 - ROW(J29),0)</f>
        <v>0</v>
      </c>
      <c r="K29" s="367"/>
      <c r="L29" s="367">
        <f ca="1">OFFSET(L29,0,-1) * OFFSET(L29,10 - ROW(L29),0)</f>
        <v>0</v>
      </c>
      <c r="M29" s="367"/>
      <c r="N29" s="367">
        <f ca="1">OFFSET(N29,0,-1) * OFFSET(N29,10 - ROW(N29),0)</f>
        <v>0</v>
      </c>
      <c r="O29" s="367">
        <v>2</v>
      </c>
      <c r="P29" s="367">
        <f ca="1">OFFSET(P29,0,-1) * OFFSET(P29,10 - ROW(P29),0)</f>
        <v>1524468</v>
      </c>
      <c r="Q29" s="367">
        <v>1</v>
      </c>
      <c r="R29" s="367">
        <f ca="1">OFFSET(R29,0,-1) * OFFSET(R29,10 - ROW(R29),0)</f>
        <v>76223</v>
      </c>
      <c r="S29" s="367">
        <f t="shared" ca="1" si="21"/>
        <v>1600691</v>
      </c>
      <c r="T29" s="367">
        <v>0</v>
      </c>
      <c r="U29" s="367">
        <f ca="1">OFFSET(U29,0,-1) * OFFSET(U29,10 - ROW(U29),0)</f>
        <v>0</v>
      </c>
      <c r="V29" s="367">
        <v>8</v>
      </c>
      <c r="W29" s="367">
        <f ca="1">OFFSET(W29,0,-1) * OFFSET(W29,10 - ROW(W29),0)</f>
        <v>703856</v>
      </c>
      <c r="X29" s="367">
        <v>0</v>
      </c>
      <c r="Y29" s="367">
        <f ca="1">OFFSET(Y29,0,-1) * OFFSET(Y29,10 - ROW(Y29),0)</f>
        <v>0</v>
      </c>
      <c r="Z29" s="367">
        <v>43</v>
      </c>
      <c r="AA29" s="367">
        <f ca="1">OFFSET(AA29,0,-1) * OFFSET(AA29,10 - ROW(AA29),0)</f>
        <v>3204403</v>
      </c>
      <c r="AB29" s="367">
        <v>0</v>
      </c>
      <c r="AC29" s="367">
        <f ca="1">OFFSET(AC29,0,-1) * OFFSET(AC29,10 - ROW(AC29),0)</f>
        <v>0</v>
      </c>
      <c r="AD29" s="367">
        <v>8</v>
      </c>
      <c r="AE29" s="367">
        <f ca="1">OFFSET(AE29,0,-1) * OFFSET(AE29,10 - ROW(AE29),0)</f>
        <v>70384</v>
      </c>
      <c r="AF29" s="367">
        <v>0</v>
      </c>
      <c r="AG29" s="367">
        <f ca="1">OFFSET(AG29,0,-1) * OFFSET(AG29,10 - ROW(AG29),0)</f>
        <v>0</v>
      </c>
      <c r="AH29" s="367">
        <v>43</v>
      </c>
      <c r="AI29" s="367">
        <f ca="1">OFFSET(AI29,0,-1) * OFFSET(AI29,10 - ROW(AI29),0)</f>
        <v>320436</v>
      </c>
      <c r="AJ29" s="367">
        <v>4</v>
      </c>
      <c r="AK29" s="367">
        <f ca="1">OFFSET(AK29,0,-1) * OFFSET(AK29,10 - ROW(AK29),0)</f>
        <v>5490536</v>
      </c>
      <c r="AL29" s="367">
        <v>3</v>
      </c>
      <c r="AM29" s="367">
        <f ca="1">OFFSET(AM29,0,-1) * OFFSET(AM29,10 - ROW(AM29),0)</f>
        <v>411789</v>
      </c>
      <c r="AN29" s="367"/>
      <c r="AO29" s="367">
        <f ca="1">OFFSET(AO29,0,-1) * OFFSET(AO29,10 - ROW(AO29),0)</f>
        <v>0</v>
      </c>
      <c r="AP29" s="367">
        <f t="shared" ca="1" si="254"/>
        <v>10201404</v>
      </c>
      <c r="AQ29" s="367"/>
      <c r="AR29" s="367">
        <f ca="1">OFFSET(AR29,0,-1) * OFFSET(AR29,10 - ROW(AR29),0)</f>
        <v>0</v>
      </c>
      <c r="AS29" s="367"/>
      <c r="AT29" s="367">
        <f ca="1">OFFSET(AT29,0,-1) * OFFSET(AT29,10 - ROW(AT29),0)</f>
        <v>0</v>
      </c>
      <c r="AU29" s="367"/>
      <c r="AV29" s="367">
        <f ca="1">OFFSET(AV29,0,-1) * OFFSET(AV29,10 - ROW(AV29),0)</f>
        <v>0</v>
      </c>
      <c r="AW29" s="367"/>
      <c r="AX29" s="367">
        <f ca="1">OFFSET(AX29,0,-1) * OFFSET(AX29,10 - ROW(AX29),0)</f>
        <v>0</v>
      </c>
      <c r="AY29" s="367"/>
      <c r="AZ29" s="367">
        <f ca="1">OFFSET(AZ29,0,-1) * OFFSET(AZ29,10 - ROW(AZ29),0)</f>
        <v>0</v>
      </c>
      <c r="BA29" s="367"/>
      <c r="BB29" s="367">
        <f ca="1">OFFSET(BB29,0,-1) * OFFSET(BB29,10 - ROW(BB29),0)</f>
        <v>0</v>
      </c>
      <c r="BC29" s="367"/>
      <c r="BD29" s="367">
        <f ca="1">OFFSET(BD29,0,-1) * OFFSET(BD29,10 - ROW(BD29),0)</f>
        <v>0</v>
      </c>
      <c r="BE29" s="367"/>
      <c r="BF29" s="367">
        <f ca="1">OFFSET(BF29,0,-1) * OFFSET(BF29,10 - ROW(BF29),0)</f>
        <v>0</v>
      </c>
      <c r="BG29" s="367">
        <v>0</v>
      </c>
      <c r="BH29" s="367">
        <f ca="1">OFFSET(BH29,0,-1) * OFFSET(BH29,10 - ROW(BH29),0)</f>
        <v>0</v>
      </c>
      <c r="BI29" s="367">
        <v>0</v>
      </c>
      <c r="BJ29" s="367">
        <f ca="1">OFFSET(BJ29,0,-1) * OFFSET(BJ29,10 - ROW(BJ29),0)</f>
        <v>0</v>
      </c>
      <c r="BK29" s="367">
        <f t="shared" ca="1" si="22"/>
        <v>0</v>
      </c>
      <c r="BL29" s="367">
        <v>0</v>
      </c>
      <c r="BM29" s="367">
        <f ca="1">OFFSET(BM29,0,-1) * OFFSET(BM29,10 - ROW(BM29),0)</f>
        <v>0</v>
      </c>
      <c r="BN29" s="367">
        <v>0</v>
      </c>
      <c r="BO29" s="367">
        <f ca="1">OFFSET(BO29,0,-1) * OFFSET(BO29,10 - ROW(BO29),0)</f>
        <v>0</v>
      </c>
      <c r="BP29" s="367">
        <v>0</v>
      </c>
      <c r="BQ29" s="367">
        <f ca="1">OFFSET(BQ29,0,-1) * OFFSET(BQ29,10 - ROW(BQ29),0)</f>
        <v>0</v>
      </c>
      <c r="BR29" s="367">
        <v>0</v>
      </c>
      <c r="BS29" s="367">
        <f ca="1">OFFSET(BS29,0,-1) * OFFSET(BS29,10 - ROW(BS29),0)</f>
        <v>0</v>
      </c>
      <c r="BT29" s="367">
        <v>0</v>
      </c>
      <c r="BU29" s="367">
        <f ca="1">OFFSET(BU29,0,-1) * OFFSET(BU29,10 - ROW(BU29),0)</f>
        <v>0</v>
      </c>
      <c r="BV29" s="367">
        <v>0</v>
      </c>
      <c r="BW29" s="367">
        <f ca="1">OFFSET(BW29,0,-1) * OFFSET(BW29,10 - ROW(BW29),0)</f>
        <v>0</v>
      </c>
      <c r="BX29" s="367">
        <v>0</v>
      </c>
      <c r="BY29" s="367">
        <f ca="1">OFFSET(BY29,0,-1) * OFFSET(BY29,10 - ROW(BY29),0)</f>
        <v>0</v>
      </c>
      <c r="BZ29" s="367">
        <v>0</v>
      </c>
      <c r="CA29" s="367">
        <f ca="1">OFFSET(CA29,0,-1) * OFFSET(CA29,10 - ROW(CA29),0)</f>
        <v>0</v>
      </c>
      <c r="CB29" s="367">
        <v>0</v>
      </c>
      <c r="CC29" s="367">
        <f ca="1">OFFSET(CC29,0,-1) * OFFSET(CC29,10 - ROW(CC29),0)</f>
        <v>0</v>
      </c>
      <c r="CD29" s="367">
        <v>0</v>
      </c>
      <c r="CE29" s="367">
        <f ca="1">OFFSET(CE29,0,-1) * OFFSET(CE29,10 - ROW(CE29),0)</f>
        <v>0</v>
      </c>
      <c r="CF29" s="367">
        <f t="shared" ca="1" si="96"/>
        <v>0</v>
      </c>
      <c r="CG29" s="367">
        <v>265</v>
      </c>
      <c r="CH29" s="367">
        <f ca="1">OFFSET(CH29,0,-1) * OFFSET(CH29,10 - ROW(CH29),0)</f>
        <v>20077460</v>
      </c>
      <c r="CI29" s="367">
        <v>0</v>
      </c>
      <c r="CJ29" s="367">
        <f ca="1">OFFSET(CJ29,0,-1) * OFFSET(CJ29,10 - ROW(CJ29),0)</f>
        <v>0</v>
      </c>
      <c r="CK29" s="367">
        <v>754</v>
      </c>
      <c r="CL29" s="367">
        <f ca="1">OFFSET(CL29,0,-1) * OFFSET(CL29,10 - ROW(CL29),0)</f>
        <v>48697090</v>
      </c>
      <c r="CM29" s="367">
        <v>0</v>
      </c>
      <c r="CN29" s="367">
        <f ca="1">OFFSET(CN29,0,-1) * OFFSET(CN29,10 - ROW(CN29),0)</f>
        <v>0</v>
      </c>
      <c r="CO29" s="367">
        <v>265</v>
      </c>
      <c r="CP29" s="367">
        <f ca="1">OFFSET(CP29,0,-1) * OFFSET(CP29,10 - ROW(CP29),0)</f>
        <v>2007640</v>
      </c>
      <c r="CQ29" s="367">
        <v>0</v>
      </c>
      <c r="CR29" s="367">
        <f ca="1">OFFSET(CR29,0,-1) * OFFSET(CR29,10 - ROW(CR29),0)</f>
        <v>0</v>
      </c>
      <c r="CS29" s="367">
        <v>754</v>
      </c>
      <c r="CT29" s="367">
        <f ca="1">OFFSET(CT29,0,-1) * OFFSET(CT29,10 - ROW(CT29),0)</f>
        <v>4869332</v>
      </c>
      <c r="CU29" s="367">
        <v>0</v>
      </c>
      <c r="CV29" s="367">
        <f ca="1">OFFSET(CV29,0,-1) * OFFSET(CV29,10 - ROW(CV29),0)</f>
        <v>0</v>
      </c>
      <c r="CW29" s="367"/>
      <c r="CX29" s="367">
        <v>0</v>
      </c>
      <c r="CY29" s="367"/>
      <c r="CZ29" s="367">
        <v>0</v>
      </c>
      <c r="DA29" s="367"/>
      <c r="DB29" s="367">
        <v>0</v>
      </c>
      <c r="DC29" s="367"/>
      <c r="DD29" s="367">
        <v>0</v>
      </c>
      <c r="DE29" s="367">
        <v>3</v>
      </c>
      <c r="DF29" s="367">
        <f ca="1">OFFSET(DF29,0,-1) * OFFSET(DF29,10 - ROW(DF29),0)</f>
        <v>4803282</v>
      </c>
      <c r="DG29" s="367">
        <v>3</v>
      </c>
      <c r="DH29" s="367">
        <f ca="1">OFFSET(DH29,0,-1) * OFFSET(DH29,10 - ROW(DH29),0)</f>
        <v>480327</v>
      </c>
      <c r="DI29" s="367"/>
      <c r="DJ29" s="367">
        <f ca="1">OFFSET(DJ29,0,-1) * OFFSET(DJ29,10 - ROW(DJ29),0)</f>
        <v>0</v>
      </c>
      <c r="DK29" s="367">
        <f t="shared" ca="1" si="23"/>
        <v>80935131</v>
      </c>
      <c r="DL29" s="367">
        <v>0</v>
      </c>
      <c r="DM29" s="367">
        <f ca="1">OFFSET(DM29,0,-1) * OFFSET(DM29,10 - ROW(DM29),0)</f>
        <v>0</v>
      </c>
      <c r="DN29" s="367">
        <v>0</v>
      </c>
      <c r="DO29" s="367">
        <f ca="1">OFFSET(DO29,0,-1) * OFFSET(DO29,10 - ROW(DO29),0)</f>
        <v>0</v>
      </c>
      <c r="DP29" s="367">
        <v>0</v>
      </c>
      <c r="DQ29" s="367">
        <f ca="1">OFFSET(DQ29,0,-1) * OFFSET(DQ29,10 - ROW(DQ29),0)</f>
        <v>0</v>
      </c>
      <c r="DR29" s="367">
        <v>0</v>
      </c>
      <c r="DS29" s="367">
        <f ca="1">OFFSET(DS29,0,-1) * OFFSET(DS29,10 - ROW(DS29),0)</f>
        <v>0</v>
      </c>
      <c r="DT29" s="367">
        <v>0</v>
      </c>
      <c r="DU29" s="367">
        <f ca="1">OFFSET(DU29,0,-1) * OFFSET(DU29,10 - ROW(DU29),0)</f>
        <v>0</v>
      </c>
      <c r="DV29" s="367">
        <v>0</v>
      </c>
      <c r="DW29" s="367">
        <f ca="1">OFFSET(DW29,0,-1) * OFFSET(DW29,10 - ROW(DW29),0)</f>
        <v>0</v>
      </c>
      <c r="DX29" s="367">
        <v>0</v>
      </c>
      <c r="DY29" s="367">
        <f ca="1">OFFSET(DY29,0,-1) * OFFSET(DY29,10 - ROW(DY29),0)</f>
        <v>0</v>
      </c>
      <c r="DZ29" s="367">
        <v>0</v>
      </c>
      <c r="EA29" s="367">
        <f ca="1">OFFSET(EA29,0,-1) * OFFSET(EA29,10 - ROW(EA29),0)</f>
        <v>0</v>
      </c>
      <c r="EB29" s="367"/>
      <c r="EC29" s="367">
        <v>0</v>
      </c>
      <c r="ED29" s="367"/>
      <c r="EE29" s="367">
        <v>0</v>
      </c>
      <c r="EF29" s="367"/>
      <c r="EG29" s="367">
        <v>0</v>
      </c>
      <c r="EH29" s="367"/>
      <c r="EI29" s="367">
        <v>0</v>
      </c>
      <c r="EJ29" s="367">
        <v>0</v>
      </c>
      <c r="EK29" s="367">
        <f ca="1">OFFSET(EK29,0,-1) * OFFSET(EK29,10 - ROW(EK29),0)</f>
        <v>0</v>
      </c>
      <c r="EL29" s="367">
        <v>0</v>
      </c>
      <c r="EM29" s="367">
        <f ca="1">OFFSET(EM29,0,-1) * OFFSET(EM29,10 - ROW(EM29),0)</f>
        <v>0</v>
      </c>
      <c r="EN29" s="367">
        <f t="shared" ca="1" si="24"/>
        <v>0</v>
      </c>
      <c r="EO29" s="367">
        <v>0</v>
      </c>
      <c r="EP29" s="367">
        <v>0</v>
      </c>
      <c r="EQ29" s="367">
        <v>0</v>
      </c>
      <c r="ER29" s="367">
        <v>0</v>
      </c>
      <c r="ES29" s="367">
        <v>0</v>
      </c>
      <c r="ET29" s="367">
        <v>0</v>
      </c>
      <c r="EU29" s="367">
        <v>0</v>
      </c>
      <c r="EV29" s="367">
        <v>0</v>
      </c>
      <c r="EW29" s="367">
        <v>0</v>
      </c>
      <c r="EX29" s="367">
        <v>0</v>
      </c>
      <c r="EY29" s="367">
        <v>0</v>
      </c>
      <c r="EZ29" s="367">
        <v>0</v>
      </c>
      <c r="FA29" s="367">
        <v>0</v>
      </c>
      <c r="FB29" s="367">
        <v>0</v>
      </c>
      <c r="FC29" s="367">
        <v>0</v>
      </c>
      <c r="FD29" s="367">
        <v>0</v>
      </c>
      <c r="FE29" s="367">
        <v>0</v>
      </c>
      <c r="FF29" s="367">
        <f ca="1">OFFSET(FF29,0,-1) * OFFSET(FF29,10 - ROW(FF29),0)</f>
        <v>0</v>
      </c>
      <c r="FG29" s="367">
        <v>0</v>
      </c>
      <c r="FH29" s="367">
        <f ca="1">OFFSET(FH29,0,-1) * OFFSET(FH29,10 - ROW(FH29),0)</f>
        <v>0</v>
      </c>
      <c r="FI29" s="367">
        <v>0</v>
      </c>
      <c r="FJ29" s="367">
        <f ca="1">OFFSET(FJ29,0,-1) * OFFSET(FJ29,10 - ROW(FJ29),0)</f>
        <v>0</v>
      </c>
      <c r="FK29" s="367">
        <v>0</v>
      </c>
      <c r="FL29" s="367">
        <f ca="1">OFFSET(FL29,0,-1) * OFFSET(FL29,10 - ROW(FL29),0)</f>
        <v>0</v>
      </c>
      <c r="FM29" s="367">
        <f t="shared" ca="1" si="121"/>
        <v>0</v>
      </c>
      <c r="FN29" s="367"/>
      <c r="FO29" s="367"/>
      <c r="FP29" s="367"/>
      <c r="FQ29" s="367"/>
      <c r="FR29" s="367">
        <f t="shared" si="243"/>
        <v>0</v>
      </c>
      <c r="FS29" s="367">
        <f t="shared" ca="1" si="244"/>
        <v>0</v>
      </c>
      <c r="FT29" s="367"/>
      <c r="FU29" s="367">
        <f ca="1">OFFSET(FU29,0,-1) * OFFSET(FU29,10 - ROW(FU29),0)</f>
        <v>0</v>
      </c>
      <c r="FV29" s="367"/>
      <c r="FW29" s="367">
        <f ca="1">OFFSET(FW29,0,-1) * OFFSET(FW29,10 - ROW(FW29),0)</f>
        <v>0</v>
      </c>
      <c r="FX29" s="367"/>
      <c r="FY29" s="367">
        <f ca="1">OFFSET(FY29,0,-1) * OFFSET(FY29,10 - ROW(FY29),0)</f>
        <v>0</v>
      </c>
      <c r="FZ29" s="367"/>
      <c r="GA29" s="367">
        <f ca="1">OFFSET(GA29,0,-1) * OFFSET(GA29,10 - ROW(GA29),0)</f>
        <v>0</v>
      </c>
      <c r="GB29" s="367">
        <f t="shared" ca="1" si="25"/>
        <v>0</v>
      </c>
      <c r="GC29" s="367">
        <f t="shared" ca="1" si="245"/>
        <v>92737226</v>
      </c>
      <c r="GD29" s="367">
        <v>0</v>
      </c>
      <c r="GE29" s="367">
        <f ca="1">OFFSET(GE29,0,-1) * OFFSET(GE29,10 - ROW(GE29),0)</f>
        <v>0</v>
      </c>
      <c r="GF29" s="367">
        <v>0</v>
      </c>
      <c r="GG29" s="367">
        <f ca="1">OFFSET(GG29,0,-1) * OFFSET(GG29,10 - ROW(GG29),0)</f>
        <v>0</v>
      </c>
      <c r="GH29" s="367">
        <v>0</v>
      </c>
      <c r="GI29" s="367">
        <v>0</v>
      </c>
      <c r="GJ29" s="367"/>
      <c r="GK29" s="367">
        <f ca="1">OFFSET(GK29,0,-1) * OFFSET(GK29,10 - ROW(GK29),0)</f>
        <v>0</v>
      </c>
      <c r="GL29" s="367"/>
      <c r="GM29" s="367">
        <f ca="1">OFFSET(GM29,0,-1) * OFFSET(GM29,10 - ROW(GM29),0)</f>
        <v>0</v>
      </c>
      <c r="GN29" s="367">
        <f t="shared" ca="1" si="50"/>
        <v>0</v>
      </c>
      <c r="GO29" s="367"/>
      <c r="GP29" s="367">
        <f ca="1">OFFSET(GP29,0,-1) * OFFSET(GP29,10 - ROW(GP29),0)</f>
        <v>0</v>
      </c>
      <c r="GQ29" s="367">
        <f t="shared" ca="1" si="26"/>
        <v>0</v>
      </c>
      <c r="GR29" s="367">
        <v>0</v>
      </c>
      <c r="GS29" s="367">
        <f ca="1">OFFSET(GS29,0,-1) * OFFSET(GS29,10 - ROW(GS29),0)</f>
        <v>0</v>
      </c>
      <c r="GT29" s="367">
        <v>0</v>
      </c>
      <c r="GU29" s="367">
        <f ca="1">OFFSET(GU29,0,-1) * OFFSET(GU29,10 - ROW(GU29),0)</f>
        <v>0</v>
      </c>
      <c r="GV29" s="367">
        <v>0</v>
      </c>
      <c r="GW29" s="367">
        <v>0</v>
      </c>
      <c r="GX29" s="367">
        <v>0</v>
      </c>
      <c r="GY29" s="367">
        <f ca="1">OFFSET(GY29,0,-1) * OFFSET(GY29,10 - ROW(GY29),0)</f>
        <v>0</v>
      </c>
      <c r="GZ29" s="367">
        <f t="shared" ca="1" si="27"/>
        <v>0</v>
      </c>
      <c r="HA29" s="367">
        <v>60</v>
      </c>
      <c r="HB29" s="367">
        <f ca="1">OFFSET(HB29,0,-1) * OFFSET(HB29,10 - ROW(HB29),0)</f>
        <v>9285000</v>
      </c>
      <c r="HC29" s="367">
        <v>0</v>
      </c>
      <c r="HD29" s="367">
        <f ca="1">OFFSET(HD29,0,-1) * OFFSET(HD29,10 - ROW(HD29),0)</f>
        <v>0</v>
      </c>
      <c r="HE29" s="367">
        <v>60</v>
      </c>
      <c r="HF29" s="367">
        <f ca="1">OFFSET(HF29,0,-1) * OFFSET(HF29,10 - ROW(HF29),0)</f>
        <v>928500</v>
      </c>
      <c r="HG29" s="367">
        <v>0</v>
      </c>
      <c r="HH29" s="367">
        <f ca="1">OFFSET(HH29,0,-1) * OFFSET(HH29,10 - ROW(HH29),0)</f>
        <v>0</v>
      </c>
      <c r="HI29" s="367">
        <v>0</v>
      </c>
      <c r="HJ29" s="367">
        <v>0</v>
      </c>
      <c r="HK29" s="367">
        <v>0</v>
      </c>
      <c r="HL29" s="367">
        <f ca="1">OFFSET(HL29,0,-1) * OFFSET(HL29,10 - ROW(HL29),0)</f>
        <v>0</v>
      </c>
      <c r="HM29" s="367">
        <f t="shared" ca="1" si="28"/>
        <v>10213500</v>
      </c>
      <c r="HN29" s="367">
        <v>0</v>
      </c>
      <c r="HO29" s="367">
        <f ca="1">OFFSET(HO29,0,-1) * OFFSET(HO29,10 - ROW(HO29),0)</f>
        <v>0</v>
      </c>
      <c r="HP29" s="367">
        <v>0</v>
      </c>
      <c r="HQ29" s="367">
        <f ca="1">OFFSET(HQ29,0,-1) * OFFSET(HQ29,10 - ROW(HQ29),0)</f>
        <v>0</v>
      </c>
      <c r="HR29" s="367">
        <v>0</v>
      </c>
      <c r="HS29" s="367">
        <f ca="1">OFFSET(HS29,0,-1) * OFFSET(HS29,10 - ROW(HS29),0)</f>
        <v>0</v>
      </c>
      <c r="HT29" s="367">
        <v>0</v>
      </c>
      <c r="HU29" s="367">
        <f ca="1">OFFSET(HU29,0,-1) * OFFSET(HU29,10 - ROW(HU29),0)</f>
        <v>0</v>
      </c>
      <c r="HV29" s="367"/>
      <c r="HW29" s="367">
        <f ca="1">OFFSET(HW29,0,-1) * OFFSET(HW29,10 - ROW(HW29),0)</f>
        <v>0</v>
      </c>
      <c r="HX29" s="367"/>
      <c r="HY29" s="367">
        <f ca="1">OFFSET(HY29,0,-1) * OFFSET(HY29,10 - ROW(HY29),0)</f>
        <v>0</v>
      </c>
      <c r="HZ29" s="367">
        <f t="shared" ca="1" si="29"/>
        <v>0</v>
      </c>
      <c r="IA29" s="367"/>
      <c r="IB29" s="367">
        <f ca="1">OFFSET(IB29,0,-1) * OFFSET(IB29,10 - ROW(IB29),0)</f>
        <v>0</v>
      </c>
      <c r="IC29" s="367"/>
      <c r="ID29" s="367">
        <f ca="1">OFFSET(ID29,0,-1) * OFFSET(ID29,10 - ROW(ID29),0)</f>
        <v>0</v>
      </c>
      <c r="IE29" s="367"/>
      <c r="IF29" s="367">
        <f ca="1">OFFSET(IF29,0,-1) * OFFSET(IF29,10 - ROW(IF29),0)</f>
        <v>0</v>
      </c>
      <c r="IG29" s="367"/>
      <c r="IH29" s="367">
        <f ca="1">OFFSET(IH29,0,-1) * OFFSET(IH29,10 - ROW(IH29),0)</f>
        <v>0</v>
      </c>
      <c r="II29" s="367">
        <f t="shared" ca="1" si="30"/>
        <v>0</v>
      </c>
      <c r="IJ29" s="367">
        <f t="shared" ca="1" si="149"/>
        <v>10213500</v>
      </c>
      <c r="IK29" s="367"/>
      <c r="IL29" s="367">
        <f ca="1">OFFSET(IL29,0,-1) * OFFSET(IL29,10 - ROW(IL29),0)</f>
        <v>0</v>
      </c>
      <c r="IM29" s="367"/>
      <c r="IN29" s="367">
        <f ca="1">OFFSET(IN29,0,-1) * OFFSET(IN29,10 - ROW(IN29),0)</f>
        <v>0</v>
      </c>
      <c r="IO29" s="367">
        <f t="shared" ca="1" si="51"/>
        <v>0</v>
      </c>
      <c r="IP29" s="367">
        <v>0</v>
      </c>
      <c r="IQ29" s="367">
        <f ca="1">OFFSET(IQ29,0,-1) * OFFSET(IQ29,10 - ROW(IQ29),0)</f>
        <v>0</v>
      </c>
      <c r="IR29" s="367">
        <v>0</v>
      </c>
      <c r="IS29" s="367">
        <f ca="1">OFFSET(IS29,0,-1) * OFFSET(IS29,10 - ROW(IS29),0)</f>
        <v>0</v>
      </c>
      <c r="IT29" s="367"/>
      <c r="IU29" s="367">
        <f ca="1">OFFSET(IU29,0,-1) * OFFSET(IU29,10 - ROW(IU29),0)</f>
        <v>0</v>
      </c>
      <c r="IV29" s="367">
        <v>0</v>
      </c>
      <c r="IW29" s="367">
        <f ca="1">OFFSET(IW29,0,-1) * OFFSET(IW29,10 - ROW(IW29),0)</f>
        <v>0</v>
      </c>
      <c r="IX29" s="367">
        <f t="shared" ca="1" si="31"/>
        <v>0</v>
      </c>
      <c r="IY29" s="367">
        <v>0</v>
      </c>
      <c r="IZ29" s="367">
        <f ca="1">OFFSET(IZ29,0,-1) * OFFSET(IZ29,10 - ROW(IZ29),0)</f>
        <v>0</v>
      </c>
      <c r="JA29" s="367">
        <f t="shared" ca="1" si="32"/>
        <v>0</v>
      </c>
      <c r="JB29" s="367">
        <v>0</v>
      </c>
      <c r="JC29" s="367">
        <f ca="1">OFFSET(JC29,0,-1) * OFFSET(JC29,10 - ROW(JC29),0)</f>
        <v>0</v>
      </c>
      <c r="JD29" s="367">
        <v>0</v>
      </c>
      <c r="JE29" s="367">
        <f ca="1">OFFSET(JE29,0,-1) * OFFSET(JE29,10 - ROW(JE29),0)</f>
        <v>0</v>
      </c>
      <c r="JF29" s="367">
        <v>0</v>
      </c>
      <c r="JG29" s="367">
        <f ca="1">OFFSET(JG29,0,-1) * OFFSET(JG29,10 - ROW(JG29),0)</f>
        <v>0</v>
      </c>
      <c r="JH29" s="367">
        <v>0</v>
      </c>
      <c r="JI29" s="367">
        <f ca="1">OFFSET(JI29,0,-1) * OFFSET(JI29,10 - ROW(JI29),0)</f>
        <v>0</v>
      </c>
      <c r="JJ29" s="367">
        <f t="shared" ca="1" si="33"/>
        <v>0</v>
      </c>
      <c r="JK29" s="367">
        <v>127</v>
      </c>
      <c r="JL29" s="367">
        <f ca="1">OFFSET(JL29,0,-1) * OFFSET(JL29,10 - ROW(JL29),0)</f>
        <v>23595965</v>
      </c>
      <c r="JM29" s="367">
        <v>0</v>
      </c>
      <c r="JN29" s="367">
        <f ca="1">OFFSET(JN29,0,-1) * OFFSET(JN29,10 - ROW(JN29),0)</f>
        <v>0</v>
      </c>
      <c r="JO29" s="367">
        <v>127</v>
      </c>
      <c r="JP29" s="367">
        <f ca="1">OFFSET(JP29,0,-1) * OFFSET(JP29,10 - ROW(JP29),0)</f>
        <v>2359660</v>
      </c>
      <c r="JQ29" s="367">
        <v>0</v>
      </c>
      <c r="JR29" s="367">
        <f ca="1">OFFSET(JR29,0,-1) * OFFSET(JR29,10 - ROW(JR29),0)</f>
        <v>0</v>
      </c>
      <c r="JS29" s="367">
        <v>0</v>
      </c>
      <c r="JT29" s="367">
        <f ca="1">OFFSET(JT29,0,-1) * OFFSET(JT29,10 - ROW(JT29),0)</f>
        <v>0</v>
      </c>
      <c r="JU29" s="367">
        <f t="shared" ca="1" si="246"/>
        <v>25955625</v>
      </c>
      <c r="JV29" s="367">
        <v>0</v>
      </c>
      <c r="JW29" s="367">
        <f ca="1">OFFSET(JW29,0,-1) * OFFSET(JW29,10 - ROW(JW29),0)</f>
        <v>0</v>
      </c>
      <c r="JX29" s="367">
        <v>0</v>
      </c>
      <c r="JY29" s="367">
        <f ca="1">OFFSET(JY29,0,-1) * OFFSET(JY29,10 - ROW(JY29),0)</f>
        <v>0</v>
      </c>
      <c r="JZ29" s="367">
        <v>0</v>
      </c>
      <c r="KA29" s="367">
        <f ca="1">OFFSET(KA29,0,-1) * OFFSET(KA29,10 - ROW(KA29),0)</f>
        <v>0</v>
      </c>
      <c r="KB29" s="367">
        <v>0</v>
      </c>
      <c r="KC29" s="367">
        <f ca="1">OFFSET(KC29,0,-1) * OFFSET(KC29,10 - ROW(KC29),0)</f>
        <v>0</v>
      </c>
      <c r="KD29" s="367"/>
      <c r="KE29" s="367">
        <f ca="1">OFFSET(KE29,0,-1) * OFFSET(KE29,10 - ROW(KE29),0)</f>
        <v>0</v>
      </c>
      <c r="KF29" s="367">
        <f t="shared" ca="1" si="34"/>
        <v>0</v>
      </c>
      <c r="KG29" s="367">
        <v>0</v>
      </c>
      <c r="KH29" s="367">
        <f ca="1">OFFSET(KH29,0,-1) * OFFSET(KH29,10 - ROW(KH29),0)</f>
        <v>0</v>
      </c>
      <c r="KI29" s="367">
        <v>0</v>
      </c>
      <c r="KJ29" s="367">
        <f ca="1">OFFSET(KJ29,0,-1) * OFFSET(KJ29,10 - ROW(KJ29),0)</f>
        <v>0</v>
      </c>
      <c r="KK29" s="367"/>
      <c r="KL29" s="367">
        <f ca="1">OFFSET(KL29,0,-1) * OFFSET(KL29,10 - ROW(KL29),0)</f>
        <v>0</v>
      </c>
      <c r="KM29" s="367">
        <v>0</v>
      </c>
      <c r="KN29" s="367">
        <f ca="1">OFFSET(KN29,0,-1) * OFFSET(KN29,10 - ROW(KN29),0)</f>
        <v>0</v>
      </c>
      <c r="KO29" s="367">
        <f t="shared" ca="1" si="35"/>
        <v>0</v>
      </c>
      <c r="KP29" s="367">
        <v>0</v>
      </c>
      <c r="KQ29" s="367">
        <f ca="1">OFFSET(KQ29,0,-1) * OFFSET(KQ29,10 - ROW(KQ29),0)</f>
        <v>0</v>
      </c>
      <c r="KR29" s="367">
        <v>0</v>
      </c>
      <c r="KS29" s="367">
        <f ca="1">OFFSET(KS29,0,-1) * OFFSET(KS29,10 - ROW(KS29),0)</f>
        <v>0</v>
      </c>
      <c r="KT29" s="367">
        <f t="shared" ca="1" si="52"/>
        <v>0</v>
      </c>
      <c r="KU29" s="367">
        <v>0</v>
      </c>
      <c r="KV29" s="367"/>
      <c r="KW29" s="367">
        <v>0</v>
      </c>
      <c r="KX29" s="367"/>
      <c r="KY29" s="367">
        <f t="shared" si="247"/>
        <v>0</v>
      </c>
      <c r="KZ29" s="367">
        <f t="shared" ca="1" si="248"/>
        <v>25955625</v>
      </c>
      <c r="LA29" s="367">
        <v>0</v>
      </c>
      <c r="LB29" s="367">
        <f ca="1">OFFSET(LB29,0,-1) * OFFSET(LB29,10 - ROW(LB29),0)</f>
        <v>0</v>
      </c>
      <c r="LC29" s="367"/>
      <c r="LD29" s="367">
        <f ca="1">OFFSET(LD29,0,-1) * OFFSET(LD29,10 - ROW(LD29),0)</f>
        <v>0</v>
      </c>
      <c r="LE29" s="367">
        <v>0</v>
      </c>
      <c r="LF29" s="367">
        <f ca="1">OFFSET(LF29,0,-1) * OFFSET(LF29,10 - ROW(LF29),0)</f>
        <v>0</v>
      </c>
      <c r="LG29" s="367"/>
      <c r="LH29" s="367">
        <f ca="1">OFFSET(LH29,0,-1) * OFFSET(LH29,10 - ROW(LH29),0)</f>
        <v>0</v>
      </c>
      <c r="LI29" s="367">
        <f t="shared" ca="1" si="36"/>
        <v>0</v>
      </c>
      <c r="LJ29" s="367">
        <v>1</v>
      </c>
      <c r="LK29" s="367">
        <f ca="1">OFFSET(LK29,0,-1) * OFFSET(LK29,10 - ROW(LK29),0)</f>
        <v>387480</v>
      </c>
      <c r="LL29" s="367">
        <v>1</v>
      </c>
      <c r="LM29" s="367">
        <f ca="1">OFFSET(LM29,0,-1) * OFFSET(LM29,10 - ROW(LM29),0)</f>
        <v>38748</v>
      </c>
      <c r="LN29" s="367"/>
      <c r="LO29" s="367">
        <f ca="1">OFFSET(LO29,0,-1) * OFFSET(LO29,10 - ROW(LO29),0)</f>
        <v>0</v>
      </c>
      <c r="LP29" s="367">
        <f t="shared" ca="1" si="37"/>
        <v>426228</v>
      </c>
      <c r="LQ29" s="367">
        <v>0</v>
      </c>
      <c r="LR29" s="367">
        <f ca="1">OFFSET(LR29,0,-1) * OFFSET(LR29,10 - ROW(LR29),0)</f>
        <v>0</v>
      </c>
      <c r="LS29" s="367">
        <v>0</v>
      </c>
      <c r="LT29" s="367">
        <f ca="1">OFFSET(LT29,0,-1) * OFFSET(LT29,10 - ROW(LT29),0)</f>
        <v>0</v>
      </c>
      <c r="LU29" s="367">
        <v>0</v>
      </c>
      <c r="LV29" s="367">
        <f ca="1">OFFSET(LV29,0,-1) * OFFSET(LV29,10 - ROW(LV29),0)</f>
        <v>0</v>
      </c>
      <c r="LW29" s="367">
        <v>0</v>
      </c>
      <c r="LX29" s="367">
        <f ca="1">OFFSET(LX29,0,-1) * OFFSET(LX29,10 - ROW(LX29),0)</f>
        <v>0</v>
      </c>
      <c r="LY29" s="367">
        <f t="shared" ca="1" si="54"/>
        <v>0</v>
      </c>
      <c r="LZ29" s="367">
        <v>7</v>
      </c>
      <c r="MA29" s="367">
        <f ca="1">OFFSET(MA29,0,-1) * OFFSET(MA29,10 - ROW(MA29),0)</f>
        <v>2599457</v>
      </c>
      <c r="MB29" s="367">
        <v>0</v>
      </c>
      <c r="MC29" s="367">
        <f ca="1">OFFSET(MC29,0,-1) * OFFSET(MC29,10 - ROW(MC29),0)</f>
        <v>0</v>
      </c>
      <c r="MD29" s="367">
        <v>7</v>
      </c>
      <c r="ME29" s="367">
        <f ca="1">OFFSET(ME29,0,-1) * OFFSET(ME29,10 - ROW(ME29),0)</f>
        <v>259945</v>
      </c>
      <c r="MF29" s="367">
        <v>0</v>
      </c>
      <c r="MG29" s="367">
        <f ca="1">OFFSET(MG29,0,-1) * OFFSET(MG29,10 - ROW(MG29),0)</f>
        <v>0</v>
      </c>
      <c r="MH29" s="367">
        <v>0</v>
      </c>
      <c r="MI29" s="367">
        <f ca="1">OFFSET(MI29,0,-1) * OFFSET(MI29,10 - ROW(MI29),0)</f>
        <v>0</v>
      </c>
      <c r="MJ29" s="367">
        <v>0</v>
      </c>
      <c r="MK29" s="367">
        <f ca="1">OFFSET(MK29,0,-1) * OFFSET(MK29,10 - ROW(MK29),0)</f>
        <v>0</v>
      </c>
      <c r="ML29" s="367">
        <f t="shared" ca="1" si="38"/>
        <v>2859402</v>
      </c>
      <c r="MM29" s="367">
        <v>0</v>
      </c>
      <c r="MN29" s="367">
        <f ca="1">OFFSET(MN29,0,-1) * OFFSET(MN29,10 - ROW(MN29),0)</f>
        <v>0</v>
      </c>
      <c r="MO29" s="367">
        <v>0</v>
      </c>
      <c r="MP29" s="367">
        <f ca="1">OFFSET(MP29,0,-1) * OFFSET(MP29,10 - ROW(MP29),0)</f>
        <v>0</v>
      </c>
      <c r="MQ29" s="367">
        <v>0</v>
      </c>
      <c r="MR29" s="367">
        <f ca="1">OFFSET(MR29,0,-1) * OFFSET(MR29,10 - ROW(MR29),0)</f>
        <v>0</v>
      </c>
      <c r="MS29" s="367">
        <v>0</v>
      </c>
      <c r="MT29" s="367">
        <f ca="1">OFFSET(MT29,0,-1) * OFFSET(MT29,10 - ROW(MT29),0)</f>
        <v>0</v>
      </c>
      <c r="MU29" s="367">
        <v>0</v>
      </c>
      <c r="MV29" s="367">
        <f ca="1">OFFSET(MV29,0,-1) * OFFSET(MV29,10 - ROW(MV29),0)</f>
        <v>0</v>
      </c>
      <c r="MW29" s="367">
        <f t="shared" ca="1" si="39"/>
        <v>0</v>
      </c>
      <c r="MX29" s="367">
        <v>0</v>
      </c>
      <c r="MY29" s="367">
        <f ca="1">OFFSET(MY29,0,-1) * OFFSET(MY29,10 - ROW(MY29),0)</f>
        <v>0</v>
      </c>
      <c r="MZ29" s="367"/>
      <c r="NA29" s="367">
        <f ca="1">OFFSET(NA29,0,-1) * OFFSET(NA29,10 - ROW(NA29),0)</f>
        <v>0</v>
      </c>
      <c r="NB29" s="367"/>
      <c r="NC29" s="367">
        <f ca="1">OFFSET(NC29,0,-1) * OFFSET(NC29,10 - ROW(NC29),0)</f>
        <v>0</v>
      </c>
      <c r="ND29" s="367"/>
      <c r="NE29" s="367">
        <f ca="1">OFFSET(NE29,0,-1) * OFFSET(NE29,10 - ROW(NE29),0)</f>
        <v>0</v>
      </c>
      <c r="NF29" s="367">
        <f t="shared" ca="1" si="40"/>
        <v>0</v>
      </c>
      <c r="NG29" s="367">
        <v>0</v>
      </c>
      <c r="NH29" s="367">
        <f ca="1">OFFSET(NH29,0,-1) * OFFSET(NH29,10 - ROW(NH29),0)</f>
        <v>0</v>
      </c>
      <c r="NI29" s="367">
        <v>0</v>
      </c>
      <c r="NJ29" s="367">
        <f ca="1">OFFSET(NJ29,0,-1) * OFFSET(NJ29,10 - ROW(NJ29),0)</f>
        <v>0</v>
      </c>
      <c r="NK29" s="367">
        <f t="shared" ca="1" si="41"/>
        <v>0</v>
      </c>
      <c r="NL29" s="367">
        <f t="shared" ca="1" si="249"/>
        <v>3285630</v>
      </c>
      <c r="NM29" s="367">
        <v>0</v>
      </c>
      <c r="NN29" s="367">
        <f ca="1">OFFSET(NN29,0,-1) * OFFSET(NN29,10 - ROW(NN29),0)</f>
        <v>0</v>
      </c>
      <c r="NO29" s="367">
        <v>0</v>
      </c>
      <c r="NP29" s="367">
        <f ca="1">OFFSET(NP29,0,-1) * OFFSET(NP29,10 - ROW(NP29),0)</f>
        <v>0</v>
      </c>
      <c r="NQ29" s="367">
        <v>0</v>
      </c>
      <c r="NR29" s="367">
        <f ca="1">OFFSET(NR29,0,-1) * OFFSET(NR29,10 - ROW(NR29),0)</f>
        <v>0</v>
      </c>
      <c r="NS29" s="367">
        <v>0</v>
      </c>
      <c r="NT29" s="367">
        <f ca="1">OFFSET(NT29,0,-1) * OFFSET(NT29,10 - ROW(NT29),0)</f>
        <v>0</v>
      </c>
      <c r="NU29" s="367">
        <f t="shared" ca="1" si="42"/>
        <v>0</v>
      </c>
      <c r="NV29" s="367">
        <v>0</v>
      </c>
      <c r="NW29" s="367">
        <f ca="1">OFFSET(NW29,0,-1) * OFFSET(NW29,10 - ROW(NW29),0)</f>
        <v>0</v>
      </c>
      <c r="NX29" s="367">
        <v>0</v>
      </c>
      <c r="NY29" s="367">
        <f ca="1">OFFSET(NY29,0,-1) * OFFSET(NY29,10 - ROW(NY29),0)</f>
        <v>0</v>
      </c>
      <c r="NZ29" s="367">
        <v>0</v>
      </c>
      <c r="OA29" s="367">
        <v>0</v>
      </c>
      <c r="OB29" s="367">
        <v>0</v>
      </c>
      <c r="OC29" s="367">
        <f ca="1">OFFSET(OC29,0,-1) * OFFSET(OC29,10 - ROW(OC29),0)</f>
        <v>0</v>
      </c>
      <c r="OD29" s="367">
        <v>0</v>
      </c>
      <c r="OE29" s="367">
        <f ca="1">OFFSET(OE29,0,-1) * OFFSET(OE29,10 - ROW(OE29),0)</f>
        <v>0</v>
      </c>
      <c r="OF29" s="367">
        <f t="shared" ca="1" si="250"/>
        <v>0</v>
      </c>
      <c r="OG29" s="367">
        <v>0</v>
      </c>
      <c r="OH29" s="367">
        <f ca="1">OFFSET(OH29,0,-1) * OFFSET(OH29,10 - ROW(OH29),0)</f>
        <v>0</v>
      </c>
      <c r="OI29" s="367">
        <v>0</v>
      </c>
      <c r="OJ29" s="367">
        <f ca="1">OFFSET(OJ29,0,-1) * OFFSET(OJ29,10 - ROW(OJ29),0)</f>
        <v>0</v>
      </c>
      <c r="OK29" s="367">
        <v>0</v>
      </c>
      <c r="OL29" s="367">
        <f ca="1">OFFSET(OL29,0,-1) * OFFSET(OL29,10 - ROW(OL29),0)</f>
        <v>0</v>
      </c>
      <c r="OM29" s="367">
        <v>0</v>
      </c>
      <c r="ON29" s="367">
        <f ca="1">OFFSET(ON29,0,-1) * OFFSET(ON29,10 - ROW(ON29),0)</f>
        <v>0</v>
      </c>
      <c r="OO29" s="367">
        <f t="shared" ca="1" si="56"/>
        <v>0</v>
      </c>
      <c r="OP29" s="367">
        <v>0</v>
      </c>
      <c r="OQ29" s="367">
        <f ca="1">OFFSET(OQ29,0,-1) * OFFSET(OQ29,10 - ROW(OQ29),0)</f>
        <v>0</v>
      </c>
      <c r="OR29" s="367">
        <v>0</v>
      </c>
      <c r="OS29" s="367">
        <f ca="1">OFFSET(OS29,0,-1) * OFFSET(OS29,10 - ROW(OS29),0)</f>
        <v>0</v>
      </c>
      <c r="OT29" s="367">
        <v>0</v>
      </c>
      <c r="OU29" s="367">
        <v>0</v>
      </c>
      <c r="OV29" s="367">
        <v>0</v>
      </c>
      <c r="OW29" s="367">
        <f ca="1">OFFSET(OW29,0,-1) * OFFSET(OW29,10 - ROW(OW29),0)</f>
        <v>0</v>
      </c>
      <c r="OX29" s="367">
        <f t="shared" ca="1" si="220"/>
        <v>0</v>
      </c>
      <c r="OY29" s="367">
        <v>38</v>
      </c>
      <c r="OZ29" s="367">
        <f ca="1">OFFSET(OZ29,0,-1) * OFFSET(OZ29,10 - ROW(OZ29),0)</f>
        <v>2879032</v>
      </c>
      <c r="PA29" s="367">
        <v>0</v>
      </c>
      <c r="PB29" s="367">
        <f ca="1">OFFSET(PB29,0,-1) * OFFSET(PB29,10 - ROW(PB29),0)</f>
        <v>0</v>
      </c>
      <c r="PC29" s="367">
        <v>38</v>
      </c>
      <c r="PD29" s="367">
        <f ca="1">OFFSET(PD29,0,-1) * OFFSET(PD29,10 - ROW(PD29),0)</f>
        <v>287888</v>
      </c>
      <c r="PE29" s="367">
        <v>0</v>
      </c>
      <c r="PF29" s="367">
        <f ca="1">OFFSET(PF29,0,-1) * OFFSET(PF29,10 - ROW(PF29),0)</f>
        <v>0</v>
      </c>
      <c r="PG29" s="367">
        <v>0</v>
      </c>
      <c r="PH29" s="367">
        <v>0</v>
      </c>
      <c r="PI29" s="367">
        <v>0</v>
      </c>
      <c r="PJ29" s="367">
        <f ca="1">OFFSET(PJ29,0,-1) * OFFSET(PJ29,10 - ROW(PJ29),0)</f>
        <v>0</v>
      </c>
      <c r="PK29" s="367">
        <f t="shared" ca="1" si="43"/>
        <v>3166920</v>
      </c>
      <c r="PL29" s="367">
        <v>0</v>
      </c>
      <c r="PM29" s="367">
        <f ca="1">OFFSET(PM29,0,-1) * OFFSET(PM29,10 - ROW(PM29),0)</f>
        <v>0</v>
      </c>
      <c r="PN29" s="367">
        <v>0</v>
      </c>
      <c r="PO29" s="367">
        <f ca="1">OFFSET(PO29,0,-1) * OFFSET(PO29,10 - ROW(PO29),0)</f>
        <v>0</v>
      </c>
      <c r="PP29" s="367">
        <v>0</v>
      </c>
      <c r="PQ29" s="367">
        <f ca="1">OFFSET(PQ29,0,-1) * OFFSET(PQ29,10 - ROW(PQ29),0)</f>
        <v>0</v>
      </c>
      <c r="PR29" s="367">
        <v>0</v>
      </c>
      <c r="PS29" s="367">
        <f ca="1">OFFSET(PS29,0,-1) * OFFSET(PS29,10 - ROW(PS29),0)</f>
        <v>0</v>
      </c>
      <c r="PT29" s="367">
        <v>0</v>
      </c>
      <c r="PU29" s="367">
        <f ca="1">OFFSET(PU29,0,-1) * OFFSET(PU29,10 - ROW(PU29),0)</f>
        <v>0</v>
      </c>
      <c r="PV29" s="367">
        <v>0</v>
      </c>
      <c r="PW29" s="367">
        <f ca="1">OFFSET(PW29,0,-1) * OFFSET(PW29,10 - ROW(PW29),0)</f>
        <v>0</v>
      </c>
      <c r="PX29" s="367">
        <f t="shared" ca="1" si="57"/>
        <v>0</v>
      </c>
      <c r="PY29" s="367">
        <v>0</v>
      </c>
      <c r="PZ29" s="367">
        <f ca="1">OFFSET(PZ29,0,-1) * OFFSET(PZ29,10 - ROW(PZ29),0)</f>
        <v>0</v>
      </c>
      <c r="QA29" s="367"/>
      <c r="QB29" s="367">
        <f ca="1">OFFSET(QB29,0,-1) * OFFSET(QB29,10 - ROW(QB29),0)</f>
        <v>0</v>
      </c>
      <c r="QC29" s="367"/>
      <c r="QD29" s="367">
        <f ca="1">OFFSET(QD29,0,-1) * OFFSET(QD29,10 - ROW(QD29),0)</f>
        <v>0</v>
      </c>
      <c r="QE29" s="367"/>
      <c r="QF29" s="367">
        <f ca="1">OFFSET(QF29,0,-1) * OFFSET(QF29,10 - ROW(QF29),0)</f>
        <v>0</v>
      </c>
      <c r="QG29" s="367">
        <f t="shared" ca="1" si="44"/>
        <v>0</v>
      </c>
      <c r="QH29" s="367">
        <f t="shared" ca="1" si="251"/>
        <v>3166920</v>
      </c>
      <c r="QI29" s="367"/>
      <c r="QJ29" s="367">
        <v>135358901</v>
      </c>
      <c r="QK29" s="367">
        <f t="shared" si="252"/>
        <v>1303</v>
      </c>
      <c r="QL29" s="367">
        <f ca="1">OFFSET(QL29,0,-1) * OFFSET(QL29,10 - ROW(QL29),0)</f>
        <v>1039794</v>
      </c>
      <c r="QM29" s="367">
        <f t="shared" si="237"/>
        <v>9</v>
      </c>
      <c r="QN29" s="367">
        <f ca="1">OFFSET(QN29,0,-1) * OFFSET(QN29,10 - ROW(QN29),0)</f>
        <v>129330</v>
      </c>
      <c r="QO29" s="367">
        <f t="shared" ca="1" si="46"/>
        <v>1169124</v>
      </c>
      <c r="QP29" s="367">
        <f t="shared" si="253"/>
        <v>1303</v>
      </c>
      <c r="QQ29" s="367">
        <f ca="1">OFFSET(QQ29,0,-1) * OFFSET(QQ29,10 - ROW(QQ29),0)</f>
        <v>96422</v>
      </c>
      <c r="QR29" s="367">
        <f t="shared" si="240"/>
        <v>9</v>
      </c>
      <c r="QS29" s="367">
        <f ca="1">OFFSET(QS29,0,-1) * OFFSET(QS29,10 - ROW(QS29),0)</f>
        <v>11916</v>
      </c>
      <c r="QT29" s="367">
        <f t="shared" ca="1" si="47"/>
        <v>108338</v>
      </c>
      <c r="QU29" s="367">
        <f t="shared" ca="1" si="48"/>
        <v>136636363</v>
      </c>
      <c r="QV29" s="367"/>
      <c r="QW29" s="367">
        <f t="shared" ca="1" si="49"/>
        <v>136636363</v>
      </c>
    </row>
    <row r="30" spans="1:465" s="366" customFormat="1">
      <c r="A30" s="366" t="s">
        <v>218</v>
      </c>
      <c r="B30" s="367" t="s">
        <v>219</v>
      </c>
      <c r="C30" s="367" t="s">
        <v>195</v>
      </c>
      <c r="D30" s="367" t="s">
        <v>196</v>
      </c>
      <c r="E30" s="367">
        <v>5</v>
      </c>
      <c r="F30" s="367">
        <f ca="1">OFFSET(F30,0,-1) * OFFSET(F30,10 - ROW(F30),0)</f>
        <v>154050</v>
      </c>
      <c r="G30" s="367"/>
      <c r="H30" s="367">
        <f ca="1">OFFSET(H30,0,-1) * OFFSET(H30,10 - ROW(H30),0)</f>
        <v>0</v>
      </c>
      <c r="I30" s="367"/>
      <c r="J30" s="367">
        <f ca="1">OFFSET(J30,0,-1) * OFFSET(J30,10 - ROW(J30),0)</f>
        <v>0</v>
      </c>
      <c r="K30" s="367"/>
      <c r="L30" s="367">
        <f ca="1">OFFSET(L30,0,-1) * OFFSET(L30,10 - ROW(L30),0)</f>
        <v>0</v>
      </c>
      <c r="M30" s="367"/>
      <c r="N30" s="367">
        <f ca="1">OFFSET(N30,0,-1) * OFFSET(N30,10 - ROW(N30),0)</f>
        <v>0</v>
      </c>
      <c r="O30" s="367">
        <v>6</v>
      </c>
      <c r="P30" s="367">
        <f ca="1">OFFSET(P30,0,-1) * OFFSET(P30,10 - ROW(P30),0)</f>
        <v>4573404</v>
      </c>
      <c r="Q30" s="367">
        <v>0</v>
      </c>
      <c r="R30" s="367">
        <f ca="1">OFFSET(R30,0,-1) * OFFSET(R30,10 - ROW(R30),0)</f>
        <v>0</v>
      </c>
      <c r="S30" s="367">
        <f t="shared" ca="1" si="21"/>
        <v>4727454</v>
      </c>
      <c r="T30" s="367">
        <v>0</v>
      </c>
      <c r="U30" s="367">
        <f ca="1">OFFSET(U30,0,-1) * OFFSET(U30,10 - ROW(U30),0)</f>
        <v>0</v>
      </c>
      <c r="V30" s="367">
        <v>0</v>
      </c>
      <c r="W30" s="367">
        <f ca="1">OFFSET(W30,0,-1) * OFFSET(W30,10 - ROW(W30),0)</f>
        <v>0</v>
      </c>
      <c r="X30" s="367">
        <v>0</v>
      </c>
      <c r="Y30" s="367">
        <f ca="1">OFFSET(Y30,0,-1) * OFFSET(Y30,10 - ROW(Y30),0)</f>
        <v>0</v>
      </c>
      <c r="Z30" s="367">
        <v>0</v>
      </c>
      <c r="AA30" s="367">
        <f ca="1">OFFSET(AA30,0,-1) * OFFSET(AA30,10 - ROW(AA30),0)</f>
        <v>0</v>
      </c>
      <c r="AB30" s="367">
        <v>0</v>
      </c>
      <c r="AC30" s="367">
        <f ca="1">OFFSET(AC30,0,-1) * OFFSET(AC30,10 - ROW(AC30),0)</f>
        <v>0</v>
      </c>
      <c r="AD30" s="367">
        <v>0</v>
      </c>
      <c r="AE30" s="367">
        <f ca="1">OFFSET(AE30,0,-1) * OFFSET(AE30,10 - ROW(AE30),0)</f>
        <v>0</v>
      </c>
      <c r="AF30" s="367">
        <v>0</v>
      </c>
      <c r="AG30" s="367">
        <f ca="1">OFFSET(AG30,0,-1) * OFFSET(AG30,10 - ROW(AG30),0)</f>
        <v>0</v>
      </c>
      <c r="AH30" s="367">
        <v>0</v>
      </c>
      <c r="AI30" s="367">
        <f ca="1">OFFSET(AI30,0,-1) * OFFSET(AI30,10 - ROW(AI30),0)</f>
        <v>0</v>
      </c>
      <c r="AJ30" s="367">
        <v>2</v>
      </c>
      <c r="AK30" s="367">
        <f ca="1">OFFSET(AK30,0,-1) * OFFSET(AK30,10 - ROW(AK30),0)</f>
        <v>2745268</v>
      </c>
      <c r="AL30" s="367">
        <v>0</v>
      </c>
      <c r="AM30" s="367">
        <f ca="1">OFFSET(AM30,0,-1) * OFFSET(AM30,10 - ROW(AM30),0)</f>
        <v>0</v>
      </c>
      <c r="AN30" s="367"/>
      <c r="AO30" s="367">
        <f ca="1">OFFSET(AO30,0,-1) * OFFSET(AO30,10 - ROW(AO30),0)</f>
        <v>0</v>
      </c>
      <c r="AP30" s="367">
        <f t="shared" ca="1" si="254"/>
        <v>2745268</v>
      </c>
      <c r="AQ30" s="367"/>
      <c r="AR30" s="367">
        <f ca="1">OFFSET(AR30,0,-1) * OFFSET(AR30,10 - ROW(AR30),0)</f>
        <v>0</v>
      </c>
      <c r="AS30" s="367"/>
      <c r="AT30" s="367">
        <f ca="1">OFFSET(AT30,0,-1) * OFFSET(AT30,10 - ROW(AT30),0)</f>
        <v>0</v>
      </c>
      <c r="AU30" s="367"/>
      <c r="AV30" s="367">
        <f ca="1">OFFSET(AV30,0,-1) * OFFSET(AV30,10 - ROW(AV30),0)</f>
        <v>0</v>
      </c>
      <c r="AW30" s="367"/>
      <c r="AX30" s="367">
        <f ca="1">OFFSET(AX30,0,-1) * OFFSET(AX30,10 - ROW(AX30),0)</f>
        <v>0</v>
      </c>
      <c r="AY30" s="367"/>
      <c r="AZ30" s="367">
        <f ca="1">OFFSET(AZ30,0,-1) * OFFSET(AZ30,10 - ROW(AZ30),0)</f>
        <v>0</v>
      </c>
      <c r="BA30" s="367"/>
      <c r="BB30" s="367">
        <f ca="1">OFFSET(BB30,0,-1) * OFFSET(BB30,10 - ROW(BB30),0)</f>
        <v>0</v>
      </c>
      <c r="BC30" s="367"/>
      <c r="BD30" s="367">
        <f ca="1">OFFSET(BD30,0,-1) * OFFSET(BD30,10 - ROW(BD30),0)</f>
        <v>0</v>
      </c>
      <c r="BE30" s="367"/>
      <c r="BF30" s="367">
        <f ca="1">OFFSET(BF30,0,-1) * OFFSET(BF30,10 - ROW(BF30),0)</f>
        <v>0</v>
      </c>
      <c r="BG30" s="367">
        <v>0</v>
      </c>
      <c r="BH30" s="367">
        <f ca="1">OFFSET(BH30,0,-1) * OFFSET(BH30,10 - ROW(BH30),0)</f>
        <v>0</v>
      </c>
      <c r="BI30" s="367">
        <v>0</v>
      </c>
      <c r="BJ30" s="367">
        <f ca="1">OFFSET(BJ30,0,-1) * OFFSET(BJ30,10 - ROW(BJ30),0)</f>
        <v>0</v>
      </c>
      <c r="BK30" s="367">
        <f t="shared" ca="1" si="22"/>
        <v>0</v>
      </c>
      <c r="BL30" s="367">
        <v>0</v>
      </c>
      <c r="BM30" s="367">
        <f ca="1">OFFSET(BM30,0,-1) * OFFSET(BM30,10 - ROW(BM30),0)</f>
        <v>0</v>
      </c>
      <c r="BN30" s="367">
        <v>0</v>
      </c>
      <c r="BO30" s="367">
        <f ca="1">OFFSET(BO30,0,-1) * OFFSET(BO30,10 - ROW(BO30),0)</f>
        <v>0</v>
      </c>
      <c r="BP30" s="367">
        <v>0</v>
      </c>
      <c r="BQ30" s="367">
        <f ca="1">OFFSET(BQ30,0,-1) * OFFSET(BQ30,10 - ROW(BQ30),0)</f>
        <v>0</v>
      </c>
      <c r="BR30" s="367">
        <v>0</v>
      </c>
      <c r="BS30" s="367">
        <f ca="1">OFFSET(BS30,0,-1) * OFFSET(BS30,10 - ROW(BS30),0)</f>
        <v>0</v>
      </c>
      <c r="BT30" s="367">
        <v>0</v>
      </c>
      <c r="BU30" s="367">
        <f ca="1">OFFSET(BU30,0,-1) * OFFSET(BU30,10 - ROW(BU30),0)</f>
        <v>0</v>
      </c>
      <c r="BV30" s="367">
        <v>0</v>
      </c>
      <c r="BW30" s="367">
        <f ca="1">OFFSET(BW30,0,-1) * OFFSET(BW30,10 - ROW(BW30),0)</f>
        <v>0</v>
      </c>
      <c r="BX30" s="367">
        <v>0</v>
      </c>
      <c r="BY30" s="367">
        <f ca="1">OFFSET(BY30,0,-1) * OFFSET(BY30,10 - ROW(BY30),0)</f>
        <v>0</v>
      </c>
      <c r="BZ30" s="367">
        <v>0</v>
      </c>
      <c r="CA30" s="367">
        <f ca="1">OFFSET(CA30,0,-1) * OFFSET(CA30,10 - ROW(CA30),0)</f>
        <v>0</v>
      </c>
      <c r="CB30" s="367">
        <v>0</v>
      </c>
      <c r="CC30" s="367">
        <f ca="1">OFFSET(CC30,0,-1) * OFFSET(CC30,10 - ROW(CC30),0)</f>
        <v>0</v>
      </c>
      <c r="CD30" s="367">
        <v>0</v>
      </c>
      <c r="CE30" s="367">
        <f ca="1">OFFSET(CE30,0,-1) * OFFSET(CE30,10 - ROW(CE30),0)</f>
        <v>0</v>
      </c>
      <c r="CF30" s="367">
        <f t="shared" ca="1" si="96"/>
        <v>0</v>
      </c>
      <c r="CG30" s="367">
        <v>0</v>
      </c>
      <c r="CH30" s="367">
        <f ca="1">OFFSET(CH30,0,-1) * OFFSET(CH30,10 - ROW(CH30),0)</f>
        <v>0</v>
      </c>
      <c r="CI30" s="367">
        <v>0</v>
      </c>
      <c r="CJ30" s="367">
        <f ca="1">OFFSET(CJ30,0,-1) * OFFSET(CJ30,10 - ROW(CJ30),0)</f>
        <v>0</v>
      </c>
      <c r="CK30" s="367">
        <v>0</v>
      </c>
      <c r="CL30" s="367">
        <f ca="1">OFFSET(CL30,0,-1) * OFFSET(CL30,10 - ROW(CL30),0)</f>
        <v>0</v>
      </c>
      <c r="CM30" s="367">
        <v>0</v>
      </c>
      <c r="CN30" s="367">
        <f ca="1">OFFSET(CN30,0,-1) * OFFSET(CN30,10 - ROW(CN30),0)</f>
        <v>0</v>
      </c>
      <c r="CO30" s="367">
        <v>0</v>
      </c>
      <c r="CP30" s="367">
        <f ca="1">OFFSET(CP30,0,-1) * OFFSET(CP30,10 - ROW(CP30),0)</f>
        <v>0</v>
      </c>
      <c r="CQ30" s="367">
        <v>0</v>
      </c>
      <c r="CR30" s="367">
        <f ca="1">OFFSET(CR30,0,-1) * OFFSET(CR30,10 - ROW(CR30),0)</f>
        <v>0</v>
      </c>
      <c r="CS30" s="367">
        <v>0</v>
      </c>
      <c r="CT30" s="367">
        <f ca="1">OFFSET(CT30,0,-1) * OFFSET(CT30,10 - ROW(CT30),0)</f>
        <v>0</v>
      </c>
      <c r="CU30" s="367">
        <v>0</v>
      </c>
      <c r="CV30" s="367">
        <f ca="1">OFFSET(CV30,0,-1) * OFFSET(CV30,10 - ROW(CV30),0)</f>
        <v>0</v>
      </c>
      <c r="CW30" s="367"/>
      <c r="CX30" s="367">
        <v>0</v>
      </c>
      <c r="CY30" s="367"/>
      <c r="CZ30" s="367">
        <v>0</v>
      </c>
      <c r="DA30" s="367"/>
      <c r="DB30" s="367">
        <v>0</v>
      </c>
      <c r="DC30" s="367"/>
      <c r="DD30" s="367">
        <v>0</v>
      </c>
      <c r="DE30" s="367">
        <v>2</v>
      </c>
      <c r="DF30" s="367">
        <f ca="1">OFFSET(DF30,0,-1) * OFFSET(DF30,10 - ROW(DF30),0)</f>
        <v>3202188</v>
      </c>
      <c r="DG30" s="367">
        <v>0</v>
      </c>
      <c r="DH30" s="367">
        <f ca="1">OFFSET(DH30,0,-1) * OFFSET(DH30,10 - ROW(DH30),0)</f>
        <v>0</v>
      </c>
      <c r="DI30" s="367"/>
      <c r="DJ30" s="367">
        <f ca="1">OFFSET(DJ30,0,-1) * OFFSET(DJ30,10 - ROW(DJ30),0)</f>
        <v>0</v>
      </c>
      <c r="DK30" s="367">
        <f t="shared" ca="1" si="23"/>
        <v>3202188</v>
      </c>
      <c r="DL30" s="367">
        <v>203</v>
      </c>
      <c r="DM30" s="367">
        <f ca="1">OFFSET(DM30,0,-1) * OFFSET(DM30,10 - ROW(DM30),0)</f>
        <v>17649226</v>
      </c>
      <c r="DN30" s="367">
        <v>0</v>
      </c>
      <c r="DO30" s="367">
        <f ca="1">OFFSET(DO30,0,-1) * OFFSET(DO30,10 - ROW(DO30),0)</f>
        <v>0</v>
      </c>
      <c r="DP30" s="367">
        <v>763</v>
      </c>
      <c r="DQ30" s="367">
        <f ca="1">OFFSET(DQ30,0,-1) * OFFSET(DQ30,10 - ROW(DQ30),0)</f>
        <v>56411642</v>
      </c>
      <c r="DR30" s="367">
        <v>0</v>
      </c>
      <c r="DS30" s="367">
        <f ca="1">OFFSET(DS30,0,-1) * OFFSET(DS30,10 - ROW(DS30),0)</f>
        <v>0</v>
      </c>
      <c r="DT30" s="367">
        <v>24</v>
      </c>
      <c r="DU30" s="367">
        <f ca="1">OFFSET(DU30,0,-1) * OFFSET(DU30,10 - ROW(DU30),0)</f>
        <v>208656</v>
      </c>
      <c r="DV30" s="367">
        <v>0</v>
      </c>
      <c r="DW30" s="367">
        <f ca="1">OFFSET(DW30,0,-1) * OFFSET(DW30,10 - ROW(DW30),0)</f>
        <v>0</v>
      </c>
      <c r="DX30" s="367">
        <v>126</v>
      </c>
      <c r="DY30" s="367">
        <f ca="1">OFFSET(DY30,0,-1) * OFFSET(DY30,10 - ROW(DY30),0)</f>
        <v>931518</v>
      </c>
      <c r="DZ30" s="367">
        <v>0</v>
      </c>
      <c r="EA30" s="367">
        <f ca="1">OFFSET(EA30,0,-1) * OFFSET(EA30,10 - ROW(EA30),0)</f>
        <v>0</v>
      </c>
      <c r="EB30" s="367"/>
      <c r="EC30" s="367">
        <v>0</v>
      </c>
      <c r="ED30" s="367"/>
      <c r="EE30" s="367">
        <v>0</v>
      </c>
      <c r="EF30" s="367"/>
      <c r="EG30" s="367">
        <v>0</v>
      </c>
      <c r="EH30" s="367"/>
      <c r="EI30" s="367">
        <v>0</v>
      </c>
      <c r="EJ30" s="367">
        <v>0</v>
      </c>
      <c r="EK30" s="367">
        <f ca="1">OFFSET(EK30,0,-1) * OFFSET(EK30,10 - ROW(EK30),0)</f>
        <v>0</v>
      </c>
      <c r="EL30" s="367">
        <v>0</v>
      </c>
      <c r="EM30" s="367">
        <f ca="1">OFFSET(EM30,0,-1) * OFFSET(EM30,10 - ROW(EM30),0)</f>
        <v>0</v>
      </c>
      <c r="EN30" s="367">
        <f t="shared" ca="1" si="24"/>
        <v>75201042</v>
      </c>
      <c r="EO30" s="367">
        <v>0</v>
      </c>
      <c r="EP30" s="367">
        <v>0</v>
      </c>
      <c r="EQ30" s="367">
        <v>0</v>
      </c>
      <c r="ER30" s="367">
        <v>0</v>
      </c>
      <c r="ES30" s="367">
        <v>0</v>
      </c>
      <c r="ET30" s="367">
        <v>0</v>
      </c>
      <c r="EU30" s="367">
        <v>0</v>
      </c>
      <c r="EV30" s="367">
        <v>0</v>
      </c>
      <c r="EW30" s="367">
        <v>0</v>
      </c>
      <c r="EX30" s="367">
        <v>0</v>
      </c>
      <c r="EY30" s="367">
        <v>0</v>
      </c>
      <c r="EZ30" s="367">
        <v>0</v>
      </c>
      <c r="FA30" s="367">
        <v>0</v>
      </c>
      <c r="FB30" s="367">
        <v>0</v>
      </c>
      <c r="FC30" s="367">
        <v>0</v>
      </c>
      <c r="FD30" s="367">
        <v>0</v>
      </c>
      <c r="FE30" s="367">
        <v>0</v>
      </c>
      <c r="FF30" s="367">
        <f ca="1">OFFSET(FF30,0,-1) * OFFSET(FF30,10 - ROW(FF30),0)</f>
        <v>0</v>
      </c>
      <c r="FG30" s="367">
        <v>0</v>
      </c>
      <c r="FH30" s="367">
        <f ca="1">OFFSET(FH30,0,-1) * OFFSET(FH30,10 - ROW(FH30),0)</f>
        <v>0</v>
      </c>
      <c r="FI30" s="367">
        <v>0</v>
      </c>
      <c r="FJ30" s="367">
        <f ca="1">OFFSET(FJ30,0,-1) * OFFSET(FJ30,10 - ROW(FJ30),0)</f>
        <v>0</v>
      </c>
      <c r="FK30" s="367">
        <v>0</v>
      </c>
      <c r="FL30" s="367">
        <f ca="1">OFFSET(FL30,0,-1) * OFFSET(FL30,10 - ROW(FL30),0)</f>
        <v>0</v>
      </c>
      <c r="FM30" s="367">
        <f t="shared" ca="1" si="121"/>
        <v>0</v>
      </c>
      <c r="FN30" s="367"/>
      <c r="FO30" s="367"/>
      <c r="FP30" s="367"/>
      <c r="FQ30" s="367"/>
      <c r="FR30" s="367">
        <f t="shared" si="243"/>
        <v>0</v>
      </c>
      <c r="FS30" s="367">
        <f t="shared" ca="1" si="244"/>
        <v>75201042</v>
      </c>
      <c r="FT30" s="367"/>
      <c r="FU30" s="367">
        <f ca="1">OFFSET(FU30,0,-1) * OFFSET(FU30,10 - ROW(FU30),0)</f>
        <v>0</v>
      </c>
      <c r="FV30" s="367"/>
      <c r="FW30" s="367">
        <f ca="1">OFFSET(FW30,0,-1) * OFFSET(FW30,10 - ROW(FW30),0)</f>
        <v>0</v>
      </c>
      <c r="FX30" s="367"/>
      <c r="FY30" s="367">
        <f ca="1">OFFSET(FY30,0,-1) * OFFSET(FY30,10 - ROW(FY30),0)</f>
        <v>0</v>
      </c>
      <c r="FZ30" s="367"/>
      <c r="GA30" s="367">
        <f ca="1">OFFSET(GA30,0,-1) * OFFSET(GA30,10 - ROW(GA30),0)</f>
        <v>0</v>
      </c>
      <c r="GB30" s="367">
        <f t="shared" ca="1" si="25"/>
        <v>0</v>
      </c>
      <c r="GC30" s="367">
        <f t="shared" ca="1" si="245"/>
        <v>85875952</v>
      </c>
      <c r="GD30" s="367">
        <v>0</v>
      </c>
      <c r="GE30" s="367">
        <f ca="1">OFFSET(GE30,0,-1) * OFFSET(GE30,10 - ROW(GE30),0)</f>
        <v>0</v>
      </c>
      <c r="GF30" s="367">
        <v>0</v>
      </c>
      <c r="GG30" s="367">
        <f ca="1">OFFSET(GG30,0,-1) * OFFSET(GG30,10 - ROW(GG30),0)</f>
        <v>0</v>
      </c>
      <c r="GH30" s="367">
        <v>0</v>
      </c>
      <c r="GI30" s="367">
        <v>0</v>
      </c>
      <c r="GJ30" s="367"/>
      <c r="GK30" s="367">
        <f ca="1">OFFSET(GK30,0,-1) * OFFSET(GK30,10 - ROW(GK30),0)</f>
        <v>0</v>
      </c>
      <c r="GL30" s="367"/>
      <c r="GM30" s="367">
        <f ca="1">OFFSET(GM30,0,-1) * OFFSET(GM30,10 - ROW(GM30),0)</f>
        <v>0</v>
      </c>
      <c r="GN30" s="367">
        <f t="shared" ca="1" si="50"/>
        <v>0</v>
      </c>
      <c r="GO30" s="367"/>
      <c r="GP30" s="367">
        <f ca="1">OFFSET(GP30,0,-1) * OFFSET(GP30,10 - ROW(GP30),0)</f>
        <v>0</v>
      </c>
      <c r="GQ30" s="367">
        <f t="shared" ca="1" si="26"/>
        <v>0</v>
      </c>
      <c r="GR30" s="367">
        <v>0</v>
      </c>
      <c r="GS30" s="367">
        <f ca="1">OFFSET(GS30,0,-1) * OFFSET(GS30,10 - ROW(GS30),0)</f>
        <v>0</v>
      </c>
      <c r="GT30" s="367">
        <v>0</v>
      </c>
      <c r="GU30" s="367">
        <f ca="1">OFFSET(GU30,0,-1) * OFFSET(GU30,10 - ROW(GU30),0)</f>
        <v>0</v>
      </c>
      <c r="GV30" s="367">
        <v>0</v>
      </c>
      <c r="GW30" s="367">
        <v>0</v>
      </c>
      <c r="GX30" s="367">
        <v>0</v>
      </c>
      <c r="GY30" s="367">
        <f ca="1">OFFSET(GY30,0,-1) * OFFSET(GY30,10 - ROW(GY30),0)</f>
        <v>0</v>
      </c>
      <c r="GZ30" s="367">
        <f t="shared" ca="1" si="27"/>
        <v>0</v>
      </c>
      <c r="HA30" s="367">
        <v>14</v>
      </c>
      <c r="HB30" s="367">
        <f ca="1">OFFSET(HB30,0,-1) * OFFSET(HB30,10 - ROW(HB30),0)</f>
        <v>2166500</v>
      </c>
      <c r="HC30" s="367">
        <v>0</v>
      </c>
      <c r="HD30" s="367">
        <f ca="1">OFFSET(HD30,0,-1) * OFFSET(HD30,10 - ROW(HD30),0)</f>
        <v>0</v>
      </c>
      <c r="HE30" s="367">
        <v>0</v>
      </c>
      <c r="HF30" s="367">
        <f ca="1">OFFSET(HF30,0,-1) * OFFSET(HF30,10 - ROW(HF30),0)</f>
        <v>0</v>
      </c>
      <c r="HG30" s="367">
        <v>0</v>
      </c>
      <c r="HH30" s="367">
        <f ca="1">OFFSET(HH30,0,-1) * OFFSET(HH30,10 - ROW(HH30),0)</f>
        <v>0</v>
      </c>
      <c r="HI30" s="367">
        <v>0</v>
      </c>
      <c r="HJ30" s="367">
        <v>0</v>
      </c>
      <c r="HK30" s="367">
        <v>0</v>
      </c>
      <c r="HL30" s="367">
        <f ca="1">OFFSET(HL30,0,-1) * OFFSET(HL30,10 - ROW(HL30),0)</f>
        <v>0</v>
      </c>
      <c r="HM30" s="367">
        <f t="shared" ca="1" si="28"/>
        <v>2166500</v>
      </c>
      <c r="HN30" s="367">
        <v>12</v>
      </c>
      <c r="HO30" s="367">
        <f ca="1">OFFSET(HO30,0,-1) * OFFSET(HO30,10 - ROW(HO30),0)</f>
        <v>2122668</v>
      </c>
      <c r="HP30" s="367">
        <v>0</v>
      </c>
      <c r="HQ30" s="367">
        <f ca="1">OFFSET(HQ30,0,-1) * OFFSET(HQ30,10 - ROW(HQ30),0)</f>
        <v>0</v>
      </c>
      <c r="HR30" s="367">
        <v>0</v>
      </c>
      <c r="HS30" s="367">
        <f ca="1">OFFSET(HS30,0,-1) * OFFSET(HS30,10 - ROW(HS30),0)</f>
        <v>0</v>
      </c>
      <c r="HT30" s="367">
        <v>0</v>
      </c>
      <c r="HU30" s="367">
        <f ca="1">OFFSET(HU30,0,-1) * OFFSET(HU30,10 - ROW(HU30),0)</f>
        <v>0</v>
      </c>
      <c r="HV30" s="367"/>
      <c r="HW30" s="367">
        <f ca="1">OFFSET(HW30,0,-1) * OFFSET(HW30,10 - ROW(HW30),0)</f>
        <v>0</v>
      </c>
      <c r="HX30" s="367"/>
      <c r="HY30" s="367">
        <f ca="1">OFFSET(HY30,0,-1) * OFFSET(HY30,10 - ROW(HY30),0)</f>
        <v>0</v>
      </c>
      <c r="HZ30" s="367">
        <f t="shared" ca="1" si="29"/>
        <v>2122668</v>
      </c>
      <c r="IA30" s="367"/>
      <c r="IB30" s="367">
        <f ca="1">OFFSET(IB30,0,-1) * OFFSET(IB30,10 - ROW(IB30),0)</f>
        <v>0</v>
      </c>
      <c r="IC30" s="367"/>
      <c r="ID30" s="367">
        <f ca="1">OFFSET(ID30,0,-1) * OFFSET(ID30,10 - ROW(ID30),0)</f>
        <v>0</v>
      </c>
      <c r="IE30" s="367"/>
      <c r="IF30" s="367">
        <f ca="1">OFFSET(IF30,0,-1) * OFFSET(IF30,10 - ROW(IF30),0)</f>
        <v>0</v>
      </c>
      <c r="IG30" s="367"/>
      <c r="IH30" s="367">
        <f ca="1">OFFSET(IH30,0,-1) * OFFSET(IH30,10 - ROW(IH30),0)</f>
        <v>0</v>
      </c>
      <c r="II30" s="367">
        <f t="shared" ca="1" si="30"/>
        <v>0</v>
      </c>
      <c r="IJ30" s="367">
        <f t="shared" ca="1" si="149"/>
        <v>4289168</v>
      </c>
      <c r="IK30" s="367"/>
      <c r="IL30" s="367">
        <f ca="1">OFFSET(IL30,0,-1) * OFFSET(IL30,10 - ROW(IL30),0)</f>
        <v>0</v>
      </c>
      <c r="IM30" s="367"/>
      <c r="IN30" s="367">
        <f ca="1">OFFSET(IN30,0,-1) * OFFSET(IN30,10 - ROW(IN30),0)</f>
        <v>0</v>
      </c>
      <c r="IO30" s="367">
        <f t="shared" ca="1" si="51"/>
        <v>0</v>
      </c>
      <c r="IP30" s="367">
        <v>0</v>
      </c>
      <c r="IQ30" s="367">
        <f ca="1">OFFSET(IQ30,0,-1) * OFFSET(IQ30,10 - ROW(IQ30),0)</f>
        <v>0</v>
      </c>
      <c r="IR30" s="367">
        <v>0</v>
      </c>
      <c r="IS30" s="367">
        <f ca="1">OFFSET(IS30,0,-1) * OFFSET(IS30,10 - ROW(IS30),0)</f>
        <v>0</v>
      </c>
      <c r="IT30" s="367"/>
      <c r="IU30" s="367">
        <f ca="1">OFFSET(IU30,0,-1) * OFFSET(IU30,10 - ROW(IU30),0)</f>
        <v>0</v>
      </c>
      <c r="IV30" s="367">
        <v>0</v>
      </c>
      <c r="IW30" s="367">
        <f ca="1">OFFSET(IW30,0,-1) * OFFSET(IW30,10 - ROW(IW30),0)</f>
        <v>0</v>
      </c>
      <c r="IX30" s="367">
        <f t="shared" ca="1" si="31"/>
        <v>0</v>
      </c>
      <c r="IY30" s="367">
        <v>0</v>
      </c>
      <c r="IZ30" s="367">
        <f ca="1">OFFSET(IZ30,0,-1) * OFFSET(IZ30,10 - ROW(IZ30),0)</f>
        <v>0</v>
      </c>
      <c r="JA30" s="367">
        <f t="shared" ca="1" si="32"/>
        <v>0</v>
      </c>
      <c r="JB30" s="367">
        <v>0</v>
      </c>
      <c r="JC30" s="367">
        <f ca="1">OFFSET(JC30,0,-1) * OFFSET(JC30,10 - ROW(JC30),0)</f>
        <v>0</v>
      </c>
      <c r="JD30" s="367">
        <v>0</v>
      </c>
      <c r="JE30" s="367">
        <f ca="1">OFFSET(JE30,0,-1) * OFFSET(JE30,10 - ROW(JE30),0)</f>
        <v>0</v>
      </c>
      <c r="JF30" s="367">
        <v>0</v>
      </c>
      <c r="JG30" s="367">
        <f ca="1">OFFSET(JG30,0,-1) * OFFSET(JG30,10 - ROW(JG30),0)</f>
        <v>0</v>
      </c>
      <c r="JH30" s="367">
        <v>0</v>
      </c>
      <c r="JI30" s="367">
        <f ca="1">OFFSET(JI30,0,-1) * OFFSET(JI30,10 - ROW(JI30),0)</f>
        <v>0</v>
      </c>
      <c r="JJ30" s="367">
        <f t="shared" ca="1" si="33"/>
        <v>0</v>
      </c>
      <c r="JK30" s="367">
        <v>21</v>
      </c>
      <c r="JL30" s="367">
        <f ca="1">OFFSET(JL30,0,-1) * OFFSET(JL30,10 - ROW(JL30),0)</f>
        <v>3901695</v>
      </c>
      <c r="JM30" s="367">
        <v>0</v>
      </c>
      <c r="JN30" s="367">
        <f ca="1">OFFSET(JN30,0,-1) * OFFSET(JN30,10 - ROW(JN30),0)</f>
        <v>0</v>
      </c>
      <c r="JO30" s="367">
        <v>0</v>
      </c>
      <c r="JP30" s="367">
        <f ca="1">OFFSET(JP30,0,-1) * OFFSET(JP30,10 - ROW(JP30),0)</f>
        <v>0</v>
      </c>
      <c r="JQ30" s="367">
        <v>0</v>
      </c>
      <c r="JR30" s="367">
        <f ca="1">OFFSET(JR30,0,-1) * OFFSET(JR30,10 - ROW(JR30),0)</f>
        <v>0</v>
      </c>
      <c r="JS30" s="367">
        <v>0</v>
      </c>
      <c r="JT30" s="367">
        <f ca="1">OFFSET(JT30,0,-1) * OFFSET(JT30,10 - ROW(JT30),0)</f>
        <v>0</v>
      </c>
      <c r="JU30" s="367">
        <f t="shared" ca="1" si="246"/>
        <v>3901695</v>
      </c>
      <c r="JV30" s="367">
        <v>6</v>
      </c>
      <c r="JW30" s="367">
        <f ca="1">OFFSET(JW30,0,-1) * OFFSET(JW30,10 - ROW(JW30),0)</f>
        <v>1272210</v>
      </c>
      <c r="JX30" s="367">
        <v>0</v>
      </c>
      <c r="JY30" s="367">
        <f ca="1">OFFSET(JY30,0,-1) * OFFSET(JY30,10 - ROW(JY30),0)</f>
        <v>0</v>
      </c>
      <c r="JZ30" s="367">
        <v>0</v>
      </c>
      <c r="KA30" s="367">
        <f ca="1">OFFSET(KA30,0,-1) * OFFSET(KA30,10 - ROW(KA30),0)</f>
        <v>0</v>
      </c>
      <c r="KB30" s="367">
        <v>0</v>
      </c>
      <c r="KC30" s="367">
        <f ca="1">OFFSET(KC30,0,-1) * OFFSET(KC30,10 - ROW(KC30),0)</f>
        <v>0</v>
      </c>
      <c r="KD30" s="367"/>
      <c r="KE30" s="367">
        <f ca="1">OFFSET(KE30,0,-1) * OFFSET(KE30,10 - ROW(KE30),0)</f>
        <v>0</v>
      </c>
      <c r="KF30" s="367">
        <f t="shared" ca="1" si="34"/>
        <v>1272210</v>
      </c>
      <c r="KG30" s="367">
        <v>0</v>
      </c>
      <c r="KH30" s="367">
        <f ca="1">OFFSET(KH30,0,-1) * OFFSET(KH30,10 - ROW(KH30),0)</f>
        <v>0</v>
      </c>
      <c r="KI30" s="367">
        <v>0</v>
      </c>
      <c r="KJ30" s="367">
        <f ca="1">OFFSET(KJ30,0,-1) * OFFSET(KJ30,10 - ROW(KJ30),0)</f>
        <v>0</v>
      </c>
      <c r="KK30" s="367"/>
      <c r="KL30" s="367">
        <f ca="1">OFFSET(KL30,0,-1) * OFFSET(KL30,10 - ROW(KL30),0)</f>
        <v>0</v>
      </c>
      <c r="KM30" s="367">
        <v>0</v>
      </c>
      <c r="KN30" s="367">
        <f ca="1">OFFSET(KN30,0,-1) * OFFSET(KN30,10 - ROW(KN30),0)</f>
        <v>0</v>
      </c>
      <c r="KO30" s="367">
        <f t="shared" ca="1" si="35"/>
        <v>0</v>
      </c>
      <c r="KP30" s="367">
        <v>0</v>
      </c>
      <c r="KQ30" s="367">
        <f ca="1">OFFSET(KQ30,0,-1) * OFFSET(KQ30,10 - ROW(KQ30),0)</f>
        <v>0</v>
      </c>
      <c r="KR30" s="367">
        <v>0</v>
      </c>
      <c r="KS30" s="367">
        <f ca="1">OFFSET(KS30,0,-1) * OFFSET(KS30,10 - ROW(KS30),0)</f>
        <v>0</v>
      </c>
      <c r="KT30" s="367">
        <f t="shared" ca="1" si="52"/>
        <v>0</v>
      </c>
      <c r="KU30" s="367">
        <v>0</v>
      </c>
      <c r="KV30" s="367"/>
      <c r="KW30" s="367">
        <v>0</v>
      </c>
      <c r="KX30" s="367"/>
      <c r="KY30" s="367">
        <f t="shared" si="247"/>
        <v>0</v>
      </c>
      <c r="KZ30" s="367">
        <f t="shared" ca="1" si="248"/>
        <v>5173905</v>
      </c>
      <c r="LA30" s="367">
        <v>0</v>
      </c>
      <c r="LB30" s="367">
        <f ca="1">OFFSET(LB30,0,-1) * OFFSET(LB30,10 - ROW(LB30),0)</f>
        <v>0</v>
      </c>
      <c r="LC30" s="367"/>
      <c r="LD30" s="367">
        <f ca="1">OFFSET(LD30,0,-1) * OFFSET(LD30,10 - ROW(LD30),0)</f>
        <v>0</v>
      </c>
      <c r="LE30" s="367">
        <v>0</v>
      </c>
      <c r="LF30" s="367">
        <f ca="1">OFFSET(LF30,0,-1) * OFFSET(LF30,10 - ROW(LF30),0)</f>
        <v>0</v>
      </c>
      <c r="LG30" s="367"/>
      <c r="LH30" s="367">
        <f ca="1">OFFSET(LH30,0,-1) * OFFSET(LH30,10 - ROW(LH30),0)</f>
        <v>0</v>
      </c>
      <c r="LI30" s="367">
        <f t="shared" ca="1" si="36"/>
        <v>0</v>
      </c>
      <c r="LJ30" s="367">
        <v>0</v>
      </c>
      <c r="LK30" s="367">
        <f ca="1">OFFSET(LK30,0,-1) * OFFSET(LK30,10 - ROW(LK30),0)</f>
        <v>0</v>
      </c>
      <c r="LL30" s="367">
        <v>0</v>
      </c>
      <c r="LM30" s="367">
        <f ca="1">OFFSET(LM30,0,-1) * OFFSET(LM30,10 - ROW(LM30),0)</f>
        <v>0</v>
      </c>
      <c r="LN30" s="367"/>
      <c r="LO30" s="367">
        <f ca="1">OFFSET(LO30,0,-1) * OFFSET(LO30,10 - ROW(LO30),0)</f>
        <v>0</v>
      </c>
      <c r="LP30" s="367">
        <f t="shared" ca="1" si="37"/>
        <v>0</v>
      </c>
      <c r="LQ30" s="367">
        <v>0</v>
      </c>
      <c r="LR30" s="367">
        <f ca="1">OFFSET(LR30,0,-1) * OFFSET(LR30,10 - ROW(LR30),0)</f>
        <v>0</v>
      </c>
      <c r="LS30" s="367">
        <v>0</v>
      </c>
      <c r="LT30" s="367">
        <f ca="1">OFFSET(LT30,0,-1) * OFFSET(LT30,10 - ROW(LT30),0)</f>
        <v>0</v>
      </c>
      <c r="LU30" s="367">
        <v>0</v>
      </c>
      <c r="LV30" s="367">
        <f ca="1">OFFSET(LV30,0,-1) * OFFSET(LV30,10 - ROW(LV30),0)</f>
        <v>0</v>
      </c>
      <c r="LW30" s="367">
        <v>0</v>
      </c>
      <c r="LX30" s="367">
        <f ca="1">OFFSET(LX30,0,-1) * OFFSET(LX30,10 - ROW(LX30),0)</f>
        <v>0</v>
      </c>
      <c r="LY30" s="367">
        <f t="shared" ca="1" si="54"/>
        <v>0</v>
      </c>
      <c r="LZ30" s="367">
        <v>0</v>
      </c>
      <c r="MA30" s="367">
        <f ca="1">OFFSET(MA30,0,-1) * OFFSET(MA30,10 - ROW(MA30),0)</f>
        <v>0</v>
      </c>
      <c r="MB30" s="367">
        <v>0</v>
      </c>
      <c r="MC30" s="367">
        <f ca="1">OFFSET(MC30,0,-1) * OFFSET(MC30,10 - ROW(MC30),0)</f>
        <v>0</v>
      </c>
      <c r="MD30" s="367">
        <v>0</v>
      </c>
      <c r="ME30" s="367">
        <f ca="1">OFFSET(ME30,0,-1) * OFFSET(ME30,10 - ROW(ME30),0)</f>
        <v>0</v>
      </c>
      <c r="MF30" s="367">
        <v>0</v>
      </c>
      <c r="MG30" s="367">
        <f ca="1">OFFSET(MG30,0,-1) * OFFSET(MG30,10 - ROW(MG30),0)</f>
        <v>0</v>
      </c>
      <c r="MH30" s="367">
        <v>0</v>
      </c>
      <c r="MI30" s="367">
        <f ca="1">OFFSET(MI30,0,-1) * OFFSET(MI30,10 - ROW(MI30),0)</f>
        <v>0</v>
      </c>
      <c r="MJ30" s="367">
        <v>0</v>
      </c>
      <c r="MK30" s="367">
        <f ca="1">OFFSET(MK30,0,-1) * OFFSET(MK30,10 - ROW(MK30),0)</f>
        <v>0</v>
      </c>
      <c r="ML30" s="367">
        <f t="shared" ca="1" si="38"/>
        <v>0</v>
      </c>
      <c r="MM30" s="367">
        <v>0</v>
      </c>
      <c r="MN30" s="367">
        <f ca="1">OFFSET(MN30,0,-1) * OFFSET(MN30,10 - ROW(MN30),0)</f>
        <v>0</v>
      </c>
      <c r="MO30" s="367">
        <v>0</v>
      </c>
      <c r="MP30" s="367">
        <f ca="1">OFFSET(MP30,0,-1) * OFFSET(MP30,10 - ROW(MP30),0)</f>
        <v>0</v>
      </c>
      <c r="MQ30" s="367">
        <v>0</v>
      </c>
      <c r="MR30" s="367">
        <f ca="1">OFFSET(MR30,0,-1) * OFFSET(MR30,10 - ROW(MR30),0)</f>
        <v>0</v>
      </c>
      <c r="MS30" s="367">
        <v>0</v>
      </c>
      <c r="MT30" s="367">
        <f ca="1">OFFSET(MT30,0,-1) * OFFSET(MT30,10 - ROW(MT30),0)</f>
        <v>0</v>
      </c>
      <c r="MU30" s="367">
        <v>0</v>
      </c>
      <c r="MV30" s="367">
        <f ca="1">OFFSET(MV30,0,-1) * OFFSET(MV30,10 - ROW(MV30),0)</f>
        <v>0</v>
      </c>
      <c r="MW30" s="367">
        <f t="shared" ca="1" si="39"/>
        <v>0</v>
      </c>
      <c r="MX30" s="367">
        <v>0</v>
      </c>
      <c r="MY30" s="367">
        <f ca="1">OFFSET(MY30,0,-1) * OFFSET(MY30,10 - ROW(MY30),0)</f>
        <v>0</v>
      </c>
      <c r="MZ30" s="367"/>
      <c r="NA30" s="367">
        <f ca="1">OFFSET(NA30,0,-1) * OFFSET(NA30,10 - ROW(NA30),0)</f>
        <v>0</v>
      </c>
      <c r="NB30" s="367"/>
      <c r="NC30" s="367">
        <f ca="1">OFFSET(NC30,0,-1) * OFFSET(NC30,10 - ROW(NC30),0)</f>
        <v>0</v>
      </c>
      <c r="ND30" s="367"/>
      <c r="NE30" s="367">
        <f ca="1">OFFSET(NE30,0,-1) * OFFSET(NE30,10 - ROW(NE30),0)</f>
        <v>0</v>
      </c>
      <c r="NF30" s="367">
        <f t="shared" ca="1" si="40"/>
        <v>0</v>
      </c>
      <c r="NG30" s="367">
        <v>0</v>
      </c>
      <c r="NH30" s="367">
        <f ca="1">OFFSET(NH30,0,-1) * OFFSET(NH30,10 - ROW(NH30),0)</f>
        <v>0</v>
      </c>
      <c r="NI30" s="367">
        <v>0</v>
      </c>
      <c r="NJ30" s="367">
        <f ca="1">OFFSET(NJ30,0,-1) * OFFSET(NJ30,10 - ROW(NJ30),0)</f>
        <v>0</v>
      </c>
      <c r="NK30" s="367">
        <f t="shared" ca="1" si="41"/>
        <v>0</v>
      </c>
      <c r="NL30" s="367">
        <f t="shared" ca="1" si="249"/>
        <v>0</v>
      </c>
      <c r="NM30" s="367">
        <v>5</v>
      </c>
      <c r="NN30" s="367">
        <f ca="1">OFFSET(NN30,0,-1) * OFFSET(NN30,10 - ROW(NN30),0)</f>
        <v>182565</v>
      </c>
      <c r="NO30" s="367">
        <v>0</v>
      </c>
      <c r="NP30" s="367">
        <f ca="1">OFFSET(NP30,0,-1) * OFFSET(NP30,10 - ROW(NP30),0)</f>
        <v>0</v>
      </c>
      <c r="NQ30" s="367">
        <v>0</v>
      </c>
      <c r="NR30" s="367">
        <f ca="1">OFFSET(NR30,0,-1) * OFFSET(NR30,10 - ROW(NR30),0)</f>
        <v>0</v>
      </c>
      <c r="NS30" s="367">
        <v>0</v>
      </c>
      <c r="NT30" s="367">
        <f ca="1">OFFSET(NT30,0,-1) * OFFSET(NT30,10 - ROW(NT30),0)</f>
        <v>0</v>
      </c>
      <c r="NU30" s="367">
        <f t="shared" ca="1" si="42"/>
        <v>182565</v>
      </c>
      <c r="NV30" s="367">
        <v>0</v>
      </c>
      <c r="NW30" s="367">
        <f ca="1">OFFSET(NW30,0,-1) * OFFSET(NW30,10 - ROW(NW30),0)</f>
        <v>0</v>
      </c>
      <c r="NX30" s="367">
        <v>0</v>
      </c>
      <c r="NY30" s="367">
        <f ca="1">OFFSET(NY30,0,-1) * OFFSET(NY30,10 - ROW(NY30),0)</f>
        <v>0</v>
      </c>
      <c r="NZ30" s="367">
        <v>0</v>
      </c>
      <c r="OA30" s="367">
        <v>0</v>
      </c>
      <c r="OB30" s="367">
        <v>0</v>
      </c>
      <c r="OC30" s="367">
        <f ca="1">OFFSET(OC30,0,-1) * OFFSET(OC30,10 - ROW(OC30),0)</f>
        <v>0</v>
      </c>
      <c r="OD30" s="367">
        <v>0</v>
      </c>
      <c r="OE30" s="367">
        <f ca="1">OFFSET(OE30,0,-1) * OFFSET(OE30,10 - ROW(OE30),0)</f>
        <v>0</v>
      </c>
      <c r="OF30" s="367">
        <f t="shared" ca="1" si="250"/>
        <v>0</v>
      </c>
      <c r="OG30" s="367">
        <v>0</v>
      </c>
      <c r="OH30" s="367">
        <f ca="1">OFFSET(OH30,0,-1) * OFFSET(OH30,10 - ROW(OH30),0)</f>
        <v>0</v>
      </c>
      <c r="OI30" s="367">
        <v>0</v>
      </c>
      <c r="OJ30" s="367">
        <f ca="1">OFFSET(OJ30,0,-1) * OFFSET(OJ30,10 - ROW(OJ30),0)</f>
        <v>0</v>
      </c>
      <c r="OK30" s="367">
        <v>0</v>
      </c>
      <c r="OL30" s="367">
        <f ca="1">OFFSET(OL30,0,-1) * OFFSET(OL30,10 - ROW(OL30),0)</f>
        <v>0</v>
      </c>
      <c r="OM30" s="367">
        <v>0</v>
      </c>
      <c r="ON30" s="367">
        <f ca="1">OFFSET(ON30,0,-1) * OFFSET(ON30,10 - ROW(ON30),0)</f>
        <v>0</v>
      </c>
      <c r="OO30" s="367">
        <f t="shared" ca="1" si="56"/>
        <v>0</v>
      </c>
      <c r="OP30" s="367">
        <v>0</v>
      </c>
      <c r="OQ30" s="367">
        <f ca="1">OFFSET(OQ30,0,-1) * OFFSET(OQ30,10 - ROW(OQ30),0)</f>
        <v>0</v>
      </c>
      <c r="OR30" s="367">
        <v>0</v>
      </c>
      <c r="OS30" s="367">
        <f ca="1">OFFSET(OS30,0,-1) * OFFSET(OS30,10 - ROW(OS30),0)</f>
        <v>0</v>
      </c>
      <c r="OT30" s="367">
        <v>0</v>
      </c>
      <c r="OU30" s="367">
        <v>0</v>
      </c>
      <c r="OV30" s="367">
        <v>0</v>
      </c>
      <c r="OW30" s="367">
        <f ca="1">OFFSET(OW30,0,-1) * OFFSET(OW30,10 - ROW(OW30),0)</f>
        <v>0</v>
      </c>
      <c r="OX30" s="367">
        <f t="shared" ca="1" si="220"/>
        <v>0</v>
      </c>
      <c r="OY30" s="367">
        <v>0</v>
      </c>
      <c r="OZ30" s="367">
        <f ca="1">OFFSET(OZ30,0,-1) * OFFSET(OZ30,10 - ROW(OZ30),0)</f>
        <v>0</v>
      </c>
      <c r="PA30" s="367">
        <v>38</v>
      </c>
      <c r="PB30" s="367">
        <f ca="1">OFFSET(PB30,0,-1) * OFFSET(PB30,10 - ROW(PB30),0)</f>
        <v>4451092</v>
      </c>
      <c r="PC30" s="367">
        <v>0</v>
      </c>
      <c r="PD30" s="367">
        <f ca="1">OFFSET(PD30,0,-1) * OFFSET(PD30,10 - ROW(PD30),0)</f>
        <v>0</v>
      </c>
      <c r="PE30" s="367">
        <v>0</v>
      </c>
      <c r="PF30" s="367">
        <f ca="1">OFFSET(PF30,0,-1) * OFFSET(PF30,10 - ROW(PF30),0)</f>
        <v>0</v>
      </c>
      <c r="PG30" s="367">
        <v>0</v>
      </c>
      <c r="PH30" s="367">
        <v>0</v>
      </c>
      <c r="PI30" s="367">
        <v>0</v>
      </c>
      <c r="PJ30" s="367">
        <f ca="1">OFFSET(PJ30,0,-1) * OFFSET(PJ30,10 - ROW(PJ30),0)</f>
        <v>0</v>
      </c>
      <c r="PK30" s="367">
        <f t="shared" ca="1" si="43"/>
        <v>4451092</v>
      </c>
      <c r="PL30" s="367">
        <v>0</v>
      </c>
      <c r="PM30" s="367">
        <f ca="1">OFFSET(PM30,0,-1) * OFFSET(PM30,10 - ROW(PM30),0)</f>
        <v>0</v>
      </c>
      <c r="PN30" s="367">
        <v>0</v>
      </c>
      <c r="PO30" s="367">
        <f ca="1">OFFSET(PO30,0,-1) * OFFSET(PO30,10 - ROW(PO30),0)</f>
        <v>0</v>
      </c>
      <c r="PP30" s="367">
        <v>0</v>
      </c>
      <c r="PQ30" s="367">
        <f ca="1">OFFSET(PQ30,0,-1) * OFFSET(PQ30,10 - ROW(PQ30),0)</f>
        <v>0</v>
      </c>
      <c r="PR30" s="367">
        <v>0</v>
      </c>
      <c r="PS30" s="367">
        <f ca="1">OFFSET(PS30,0,-1) * OFFSET(PS30,10 - ROW(PS30),0)</f>
        <v>0</v>
      </c>
      <c r="PT30" s="367">
        <v>0</v>
      </c>
      <c r="PU30" s="367">
        <f ca="1">OFFSET(PU30,0,-1) * OFFSET(PU30,10 - ROW(PU30),0)</f>
        <v>0</v>
      </c>
      <c r="PV30" s="367">
        <v>0</v>
      </c>
      <c r="PW30" s="367">
        <f ca="1">OFFSET(PW30,0,-1) * OFFSET(PW30,10 - ROW(PW30),0)</f>
        <v>0</v>
      </c>
      <c r="PX30" s="367">
        <f t="shared" ca="1" si="57"/>
        <v>0</v>
      </c>
      <c r="PY30" s="367">
        <v>0</v>
      </c>
      <c r="PZ30" s="367">
        <f ca="1">OFFSET(PZ30,0,-1) * OFFSET(PZ30,10 - ROW(PZ30),0)</f>
        <v>0</v>
      </c>
      <c r="QA30" s="367"/>
      <c r="QB30" s="367">
        <f ca="1">OFFSET(QB30,0,-1) * OFFSET(QB30,10 - ROW(QB30),0)</f>
        <v>0</v>
      </c>
      <c r="QC30" s="367"/>
      <c r="QD30" s="367">
        <f ca="1">OFFSET(QD30,0,-1) * OFFSET(QD30,10 - ROW(QD30),0)</f>
        <v>0</v>
      </c>
      <c r="QE30" s="367"/>
      <c r="QF30" s="367">
        <f ca="1">OFFSET(QF30,0,-1) * OFFSET(QF30,10 - ROW(QF30),0)</f>
        <v>0</v>
      </c>
      <c r="QG30" s="367">
        <f t="shared" ca="1" si="44"/>
        <v>0</v>
      </c>
      <c r="QH30" s="367">
        <f t="shared" ca="1" si="251"/>
        <v>4633657</v>
      </c>
      <c r="QI30" s="367"/>
      <c r="QJ30" s="367">
        <v>99972682</v>
      </c>
      <c r="QK30" s="367">
        <f t="shared" si="252"/>
        <v>1067</v>
      </c>
      <c r="QL30" s="367">
        <f ca="1">OFFSET(QL30,0,-1) * OFFSET(QL30,10 - ROW(QL30),0)</f>
        <v>851466</v>
      </c>
      <c r="QM30" s="367">
        <f t="shared" si="237"/>
        <v>10</v>
      </c>
      <c r="QN30" s="367">
        <f ca="1">OFFSET(QN30,0,-1) * OFFSET(QN30,10 - ROW(QN30),0)</f>
        <v>143700</v>
      </c>
      <c r="QO30" s="367">
        <f t="shared" ca="1" si="46"/>
        <v>995166</v>
      </c>
      <c r="QP30" s="367">
        <f t="shared" si="253"/>
        <v>1067</v>
      </c>
      <c r="QQ30" s="367">
        <f ca="1">OFFSET(QQ30,0,-1) * OFFSET(QQ30,10 - ROW(QQ30),0)</f>
        <v>78958</v>
      </c>
      <c r="QR30" s="367">
        <f t="shared" si="240"/>
        <v>10</v>
      </c>
      <c r="QS30" s="367">
        <f ca="1">OFFSET(QS30,0,-1) * OFFSET(QS30,10 - ROW(QS30),0)</f>
        <v>13240</v>
      </c>
      <c r="QT30" s="367">
        <f t="shared" ca="1" si="47"/>
        <v>92198</v>
      </c>
      <c r="QU30" s="367">
        <f t="shared" ca="1" si="48"/>
        <v>101060046</v>
      </c>
      <c r="QV30" s="367"/>
      <c r="QW30" s="367">
        <f t="shared" ca="1" si="49"/>
        <v>101060046</v>
      </c>
    </row>
    <row r="31" spans="1:465" s="366" customFormat="1">
      <c r="A31" s="366" t="s">
        <v>220</v>
      </c>
      <c r="B31" s="367" t="s">
        <v>221</v>
      </c>
      <c r="C31" s="367" t="s">
        <v>195</v>
      </c>
      <c r="D31" s="367" t="s">
        <v>213</v>
      </c>
      <c r="E31" s="367">
        <v>0</v>
      </c>
      <c r="F31" s="367">
        <f ca="1">OFFSET(F31,0,-1) * OFFSET(F31,11 - ROW(F31),0)</f>
        <v>0</v>
      </c>
      <c r="G31" s="367"/>
      <c r="H31" s="367">
        <f ca="1">OFFSET(H31,0,-1) * OFFSET(H31,11 - ROW(H31),0)</f>
        <v>0</v>
      </c>
      <c r="I31" s="367"/>
      <c r="J31" s="367">
        <f ca="1">OFFSET(J31,0,-1) * OFFSET(J31,11 - ROW(J31),0)</f>
        <v>0</v>
      </c>
      <c r="K31" s="367"/>
      <c r="L31" s="367">
        <f ca="1">OFFSET(L31,0,-1) * OFFSET(L31,11 - ROW(L31),0)</f>
        <v>0</v>
      </c>
      <c r="M31" s="367"/>
      <c r="N31" s="367">
        <f ca="1">OFFSET(N31,0,-1) * OFFSET(N31,11 - ROW(N31),0)</f>
        <v>0</v>
      </c>
      <c r="O31" s="367">
        <v>0</v>
      </c>
      <c r="P31" s="367">
        <f ca="1">OFFSET(P31,0,-1) * OFFSET(P31,11 - ROW(P31),0)</f>
        <v>0</v>
      </c>
      <c r="Q31" s="367">
        <v>0</v>
      </c>
      <c r="R31" s="367">
        <f ca="1">OFFSET(R31,0,-1) * OFFSET(R31,11 - ROW(R31),0)</f>
        <v>0</v>
      </c>
      <c r="S31" s="367">
        <f t="shared" ca="1" si="21"/>
        <v>0</v>
      </c>
      <c r="T31" s="367">
        <v>0</v>
      </c>
      <c r="U31" s="367">
        <f ca="1">OFFSET(U31,0,-1) * OFFSET(U31,11 - ROW(U31),0)</f>
        <v>0</v>
      </c>
      <c r="V31" s="367">
        <v>0</v>
      </c>
      <c r="W31" s="367">
        <f ca="1">OFFSET(W31,0,-1) * OFFSET(W31,11 - ROW(W31),0)</f>
        <v>0</v>
      </c>
      <c r="X31" s="367">
        <v>0</v>
      </c>
      <c r="Y31" s="367">
        <f ca="1">OFFSET(Y31,0,-1) * OFFSET(Y31,11 - ROW(Y31),0)</f>
        <v>0</v>
      </c>
      <c r="Z31" s="367">
        <v>0</v>
      </c>
      <c r="AA31" s="367">
        <f ca="1">OFFSET(AA31,0,-1) * OFFSET(AA31,11 - ROW(AA31),0)</f>
        <v>0</v>
      </c>
      <c r="AB31" s="367">
        <v>0</v>
      </c>
      <c r="AC31" s="367">
        <f ca="1">OFFSET(AC31,0,-1) * OFFSET(AC31,11 - ROW(AC31),0)</f>
        <v>0</v>
      </c>
      <c r="AD31" s="367">
        <v>0</v>
      </c>
      <c r="AE31" s="367">
        <f ca="1">OFFSET(AE31,0,-1) * OFFSET(AE31,11 - ROW(AE31),0)</f>
        <v>0</v>
      </c>
      <c r="AF31" s="367">
        <v>0</v>
      </c>
      <c r="AG31" s="367">
        <f ca="1">OFFSET(AG31,0,-1) * OFFSET(AG31,11 - ROW(AG31),0)</f>
        <v>0</v>
      </c>
      <c r="AH31" s="367">
        <v>0</v>
      </c>
      <c r="AI31" s="367">
        <f ca="1">OFFSET(AI31,0,-1) * OFFSET(AI31,11 - ROW(AI31),0)</f>
        <v>0</v>
      </c>
      <c r="AJ31" s="367">
        <v>10</v>
      </c>
      <c r="AK31" s="367">
        <f ca="1">OFFSET(AK31,0,-1) * OFFSET(AK31,11 - ROW(AK31),0)</f>
        <v>17763500</v>
      </c>
      <c r="AL31" s="367">
        <v>2</v>
      </c>
      <c r="AM31" s="367">
        <f ca="1">OFFSET(AM31,0,-1) * OFFSET(AM31,11 - ROW(AM31),0)</f>
        <v>355270</v>
      </c>
      <c r="AN31" s="367"/>
      <c r="AO31" s="367">
        <f ca="1">OFFSET(AO31,0,-1) * OFFSET(AO31,11 - ROW(AO31),0)</f>
        <v>0</v>
      </c>
      <c r="AP31" s="367">
        <f t="shared" ca="1" si="254"/>
        <v>18118770</v>
      </c>
      <c r="AQ31" s="367"/>
      <c r="AR31" s="367">
        <f ca="1">OFFSET(AR31,0,-1) * OFFSET(AR31,11 - ROW(AR31),0)</f>
        <v>0</v>
      </c>
      <c r="AS31" s="367"/>
      <c r="AT31" s="367">
        <f ca="1">OFFSET(AT31,0,-1) * OFFSET(AT31,11 - ROW(AT31),0)</f>
        <v>0</v>
      </c>
      <c r="AU31" s="367"/>
      <c r="AV31" s="367">
        <f ca="1">OFFSET(AV31,0,-1) * OFFSET(AV31,11 - ROW(AV31),0)</f>
        <v>0</v>
      </c>
      <c r="AW31" s="367"/>
      <c r="AX31" s="367">
        <f ca="1">OFFSET(AX31,0,-1) * OFFSET(AX31,11 - ROW(AX31),0)</f>
        <v>0</v>
      </c>
      <c r="AY31" s="367"/>
      <c r="AZ31" s="367">
        <f ca="1">OFFSET(AZ31,0,-1) * OFFSET(AZ31,11 - ROW(AZ31),0)</f>
        <v>0</v>
      </c>
      <c r="BA31" s="367"/>
      <c r="BB31" s="367">
        <f ca="1">OFFSET(BB31,0,-1) * OFFSET(BB31,11 - ROW(BB31),0)</f>
        <v>0</v>
      </c>
      <c r="BC31" s="367"/>
      <c r="BD31" s="367">
        <f ca="1">OFFSET(BD31,0,-1) * OFFSET(BD31,11 - ROW(BD31),0)</f>
        <v>0</v>
      </c>
      <c r="BE31" s="367"/>
      <c r="BF31" s="367">
        <f ca="1">OFFSET(BF31,0,-1) * OFFSET(BF31,11 - ROW(BF31),0)</f>
        <v>0</v>
      </c>
      <c r="BG31" s="367">
        <v>0</v>
      </c>
      <c r="BH31" s="367">
        <f ca="1">OFFSET(BH31,0,-1) * OFFSET(BH31,11 - ROW(BH31),0)</f>
        <v>0</v>
      </c>
      <c r="BI31" s="367">
        <v>0</v>
      </c>
      <c r="BJ31" s="367">
        <f ca="1">OFFSET(BJ31,0,-1) * OFFSET(BJ31,11 - ROW(BJ31),0)</f>
        <v>0</v>
      </c>
      <c r="BK31" s="367">
        <f t="shared" ca="1" si="22"/>
        <v>0</v>
      </c>
      <c r="BL31" s="367">
        <v>0</v>
      </c>
      <c r="BM31" s="367">
        <f ca="1">OFFSET(BM31,0,-1) * OFFSET(BM31,11 - ROW(BM31),0)</f>
        <v>0</v>
      </c>
      <c r="BN31" s="367">
        <v>20</v>
      </c>
      <c r="BO31" s="367">
        <f ca="1">OFFSET(BO31,0,-1) * OFFSET(BO31,11 - ROW(BO31),0)</f>
        <v>2534060</v>
      </c>
      <c r="BP31" s="367">
        <v>0</v>
      </c>
      <c r="BQ31" s="367">
        <f ca="1">OFFSET(BQ31,0,-1) * OFFSET(BQ31,11 - ROW(BQ31),0)</f>
        <v>0</v>
      </c>
      <c r="BR31" s="367">
        <v>0</v>
      </c>
      <c r="BS31" s="367">
        <f ca="1">OFFSET(BS31,0,-1) * OFFSET(BS31,11 - ROW(BS31),0)</f>
        <v>0</v>
      </c>
      <c r="BT31" s="367">
        <v>0</v>
      </c>
      <c r="BU31" s="367">
        <f ca="1">OFFSET(BU31,0,-1) * OFFSET(BU31,11 - ROW(BU31),0)</f>
        <v>0</v>
      </c>
      <c r="BV31" s="367">
        <v>20</v>
      </c>
      <c r="BW31" s="367">
        <f ca="1">OFFSET(BW31,0,-1) * OFFSET(BW31,11 - ROW(BW31),0)</f>
        <v>253400</v>
      </c>
      <c r="BX31" s="367">
        <v>0</v>
      </c>
      <c r="BY31" s="367">
        <f ca="1">OFFSET(BY31,0,-1) * OFFSET(BY31,11 - ROW(BY31),0)</f>
        <v>0</v>
      </c>
      <c r="BZ31" s="367">
        <v>0</v>
      </c>
      <c r="CA31" s="367">
        <f ca="1">OFFSET(CA31,0,-1) * OFFSET(CA31,11 - ROW(CA31),0)</f>
        <v>0</v>
      </c>
      <c r="CB31" s="367">
        <v>10</v>
      </c>
      <c r="CC31" s="367">
        <f ca="1">OFFSET(CC31,0,-1) * OFFSET(CC31,11 - ROW(CC31),0)</f>
        <v>19739050</v>
      </c>
      <c r="CD31" s="367">
        <v>2</v>
      </c>
      <c r="CE31" s="367">
        <f ca="1">OFFSET(CE31,0,-1) * OFFSET(CE31,11 - ROW(CE31),0)</f>
        <v>394782</v>
      </c>
      <c r="CF31" s="367">
        <f t="shared" ca="1" si="96"/>
        <v>22921292</v>
      </c>
      <c r="CG31" s="367">
        <v>0</v>
      </c>
      <c r="CH31" s="367">
        <f ca="1">OFFSET(CH31,0,-1) * OFFSET(CH31,11 - ROW(CH31),0)</f>
        <v>0</v>
      </c>
      <c r="CI31" s="367">
        <v>70</v>
      </c>
      <c r="CJ31" s="367">
        <f ca="1">OFFSET(CJ31,0,-1) * OFFSET(CJ31,11 - ROW(CJ31),0)</f>
        <v>9293760</v>
      </c>
      <c r="CK31" s="367">
        <v>0</v>
      </c>
      <c r="CL31" s="367">
        <f ca="1">OFFSET(CL31,0,-1) * OFFSET(CL31,11 - ROW(CL31),0)</f>
        <v>0</v>
      </c>
      <c r="CM31" s="367">
        <v>160</v>
      </c>
      <c r="CN31" s="367">
        <f ca="1">OFFSET(CN31,0,-1) * OFFSET(CN31,11 - ROW(CN31),0)</f>
        <v>17994080</v>
      </c>
      <c r="CO31" s="367">
        <v>0</v>
      </c>
      <c r="CP31" s="367">
        <f ca="1">OFFSET(CP31,0,-1) * OFFSET(CP31,11 - ROW(CP31),0)</f>
        <v>0</v>
      </c>
      <c r="CQ31" s="367">
        <v>25</v>
      </c>
      <c r="CR31" s="367">
        <f ca="1">OFFSET(CR31,0,-1) * OFFSET(CR31,11 - ROW(CR31),0)</f>
        <v>331925</v>
      </c>
      <c r="CS31" s="367">
        <v>0</v>
      </c>
      <c r="CT31" s="367">
        <f ca="1">OFFSET(CT31,0,-1) * OFFSET(CT31,11 - ROW(CT31),0)</f>
        <v>0</v>
      </c>
      <c r="CU31" s="367">
        <v>80</v>
      </c>
      <c r="CV31" s="367">
        <f ca="1">OFFSET(CV31,0,-1) * OFFSET(CV31,11 - ROW(CV31),0)</f>
        <v>899680</v>
      </c>
      <c r="CW31" s="367"/>
      <c r="CX31" s="367">
        <v>0</v>
      </c>
      <c r="CY31" s="367"/>
      <c r="CZ31" s="367">
        <v>0</v>
      </c>
      <c r="DA31" s="367"/>
      <c r="DB31" s="367">
        <v>0</v>
      </c>
      <c r="DC31" s="367"/>
      <c r="DD31" s="367">
        <v>0</v>
      </c>
      <c r="DE31" s="367">
        <v>6</v>
      </c>
      <c r="DF31" s="367">
        <f ca="1">OFFSET(DF31,0,-1) * OFFSET(DF31,11 - ROW(DF31),0)</f>
        <v>12432024</v>
      </c>
      <c r="DG31" s="367">
        <v>1</v>
      </c>
      <c r="DH31" s="367">
        <f ca="1">OFFSET(DH31,0,-1) * OFFSET(DH31,11 - ROW(DH31),0)</f>
        <v>207200</v>
      </c>
      <c r="DI31" s="367"/>
      <c r="DJ31" s="367">
        <f ca="1">OFFSET(DJ31,0,-1) * OFFSET(DJ31,11 - ROW(DJ31),0)</f>
        <v>0</v>
      </c>
      <c r="DK31" s="367">
        <f t="shared" ca="1" si="23"/>
        <v>41158669</v>
      </c>
      <c r="DL31" s="367">
        <v>0</v>
      </c>
      <c r="DM31" s="367">
        <f ca="1">OFFSET(DM31,0,-1) * OFFSET(DM31,11 - ROW(DM31),0)</f>
        <v>0</v>
      </c>
      <c r="DN31" s="367">
        <v>0</v>
      </c>
      <c r="DO31" s="367">
        <f ca="1">OFFSET(DO31,0,-1) * OFFSET(DO31,11 - ROW(DO31),0)</f>
        <v>0</v>
      </c>
      <c r="DP31" s="367">
        <v>0</v>
      </c>
      <c r="DQ31" s="367">
        <f ca="1">OFFSET(DQ31,0,-1) * OFFSET(DQ31,11 - ROW(DQ31),0)</f>
        <v>0</v>
      </c>
      <c r="DR31" s="367">
        <v>0</v>
      </c>
      <c r="DS31" s="367">
        <f ca="1">OFFSET(DS31,0,-1) * OFFSET(DS31,11 - ROW(DS31),0)</f>
        <v>0</v>
      </c>
      <c r="DT31" s="367">
        <v>0</v>
      </c>
      <c r="DU31" s="367">
        <f ca="1">OFFSET(DU31,0,-1) * OFFSET(DU31,11 - ROW(DU31),0)</f>
        <v>0</v>
      </c>
      <c r="DV31" s="367">
        <v>0</v>
      </c>
      <c r="DW31" s="367">
        <f ca="1">OFFSET(DW31,0,-1) * OFFSET(DW31,11 - ROW(DW31),0)</f>
        <v>0</v>
      </c>
      <c r="DX31" s="367">
        <v>0</v>
      </c>
      <c r="DY31" s="367">
        <f ca="1">OFFSET(DY31,0,-1) * OFFSET(DY31,11 - ROW(DY31),0)</f>
        <v>0</v>
      </c>
      <c r="DZ31" s="367">
        <v>0</v>
      </c>
      <c r="EA31" s="367">
        <f ca="1">OFFSET(EA31,0,-1) * OFFSET(EA31,11 - ROW(EA31),0)</f>
        <v>0</v>
      </c>
      <c r="EB31" s="367"/>
      <c r="EC31" s="367">
        <v>0</v>
      </c>
      <c r="ED31" s="367"/>
      <c r="EE31" s="367">
        <v>0</v>
      </c>
      <c r="EF31" s="367"/>
      <c r="EG31" s="367">
        <v>0</v>
      </c>
      <c r="EH31" s="367"/>
      <c r="EI31" s="367">
        <v>0</v>
      </c>
      <c r="EJ31" s="367">
        <v>0</v>
      </c>
      <c r="EK31" s="367">
        <f ca="1">OFFSET(EK31,0,-1) * OFFSET(EK31,11 - ROW(EK31),0)</f>
        <v>0</v>
      </c>
      <c r="EL31" s="367">
        <v>0</v>
      </c>
      <c r="EM31" s="367">
        <f ca="1">OFFSET(EM31,0,-1) * OFFSET(EM31,11 - ROW(EM31),0)</f>
        <v>0</v>
      </c>
      <c r="EN31" s="367">
        <f t="shared" ca="1" si="24"/>
        <v>0</v>
      </c>
      <c r="EO31" s="367">
        <v>0</v>
      </c>
      <c r="EP31" s="367">
        <v>0</v>
      </c>
      <c r="EQ31" s="367">
        <v>0</v>
      </c>
      <c r="ER31" s="367">
        <v>0</v>
      </c>
      <c r="ES31" s="367">
        <v>0</v>
      </c>
      <c r="ET31" s="367">
        <v>0</v>
      </c>
      <c r="EU31" s="367">
        <v>0</v>
      </c>
      <c r="EV31" s="367">
        <v>0</v>
      </c>
      <c r="EW31" s="367">
        <v>0</v>
      </c>
      <c r="EX31" s="367">
        <v>0</v>
      </c>
      <c r="EY31" s="367">
        <v>0</v>
      </c>
      <c r="EZ31" s="367">
        <v>0</v>
      </c>
      <c r="FA31" s="367">
        <v>0</v>
      </c>
      <c r="FB31" s="367">
        <v>0</v>
      </c>
      <c r="FC31" s="367">
        <v>0</v>
      </c>
      <c r="FD31" s="367">
        <v>0</v>
      </c>
      <c r="FE31" s="367">
        <v>0</v>
      </c>
      <c r="FF31" s="367">
        <f ca="1">OFFSET(FF31,0,-1) * OFFSET(FF31,11 - ROW(FF31),0)</f>
        <v>0</v>
      </c>
      <c r="FG31" s="367">
        <v>0</v>
      </c>
      <c r="FH31" s="367">
        <f ca="1">OFFSET(FH31,0,-1) * OFFSET(FH31,11 - ROW(FH31),0)</f>
        <v>0</v>
      </c>
      <c r="FI31" s="367">
        <v>0</v>
      </c>
      <c r="FJ31" s="367">
        <f ca="1">OFFSET(FJ31,0,-1) * OFFSET(FJ31,11 - ROW(FJ31),0)</f>
        <v>0</v>
      </c>
      <c r="FK31" s="367">
        <v>0</v>
      </c>
      <c r="FL31" s="367">
        <f ca="1">OFFSET(FL31,0,-1) * OFFSET(FL31,11 - ROW(FL31),0)</f>
        <v>0</v>
      </c>
      <c r="FM31" s="367">
        <f t="shared" ca="1" si="121"/>
        <v>0</v>
      </c>
      <c r="FN31" s="367"/>
      <c r="FO31" s="367"/>
      <c r="FP31" s="367"/>
      <c r="FQ31" s="367"/>
      <c r="FR31" s="367">
        <f t="shared" si="243"/>
        <v>0</v>
      </c>
      <c r="FS31" s="367">
        <f t="shared" ca="1" si="244"/>
        <v>0</v>
      </c>
      <c r="FT31" s="367"/>
      <c r="FU31" s="367">
        <f ca="1">OFFSET(FU31,0,-1) * OFFSET(FU31,11 - ROW(FU31),0)</f>
        <v>0</v>
      </c>
      <c r="FV31" s="367"/>
      <c r="FW31" s="367">
        <f ca="1">OFFSET(FW31,0,-1) * OFFSET(FW31,11 - ROW(FW31),0)</f>
        <v>0</v>
      </c>
      <c r="FX31" s="367"/>
      <c r="FY31" s="367">
        <f ca="1">OFFSET(FY31,0,-1) * OFFSET(FY31,11 - ROW(FY31),0)</f>
        <v>0</v>
      </c>
      <c r="FZ31" s="367"/>
      <c r="GA31" s="367">
        <f ca="1">OFFSET(GA31,0,-1) * OFFSET(GA31,11 - ROW(GA31),0)</f>
        <v>0</v>
      </c>
      <c r="GB31" s="367">
        <f t="shared" ca="1" si="25"/>
        <v>0</v>
      </c>
      <c r="GC31" s="367">
        <f t="shared" ca="1" si="245"/>
        <v>82198731</v>
      </c>
      <c r="GD31" s="367">
        <v>0</v>
      </c>
      <c r="GE31" s="367">
        <f ca="1">OFFSET(GE31,0,-1) * OFFSET(GE31,11 - ROW(GE31),0)</f>
        <v>0</v>
      </c>
      <c r="GF31" s="367">
        <v>0</v>
      </c>
      <c r="GG31" s="367">
        <f ca="1">OFFSET(GG31,0,-1) * OFFSET(GG31,11 - ROW(GG31),0)</f>
        <v>0</v>
      </c>
      <c r="GH31" s="367">
        <v>0</v>
      </c>
      <c r="GI31" s="367">
        <v>0</v>
      </c>
      <c r="GJ31" s="367"/>
      <c r="GK31" s="367">
        <f ca="1">OFFSET(GK31,0,-1) * OFFSET(GK31,11 - ROW(GK31),0)</f>
        <v>0</v>
      </c>
      <c r="GL31" s="367"/>
      <c r="GM31" s="367">
        <f ca="1">OFFSET(GM31,0,-1) * OFFSET(GM31,11 - ROW(GM31),0)</f>
        <v>0</v>
      </c>
      <c r="GN31" s="367">
        <f t="shared" ca="1" si="50"/>
        <v>0</v>
      </c>
      <c r="GO31" s="367"/>
      <c r="GP31" s="367">
        <f ca="1">OFFSET(GP31,0,-1) * OFFSET(GP31,11 - ROW(GP31),0)</f>
        <v>0</v>
      </c>
      <c r="GQ31" s="367">
        <f t="shared" ca="1" si="26"/>
        <v>0</v>
      </c>
      <c r="GR31" s="367">
        <v>0</v>
      </c>
      <c r="GS31" s="367">
        <f ca="1">OFFSET(GS31,0,-1) * OFFSET(GS31,11 - ROW(GS31),0)</f>
        <v>0</v>
      </c>
      <c r="GT31" s="367">
        <v>0</v>
      </c>
      <c r="GU31" s="367">
        <f ca="1">OFFSET(GU31,0,-1) * OFFSET(GU31,11 - ROW(GU31),0)</f>
        <v>0</v>
      </c>
      <c r="GV31" s="367">
        <v>0</v>
      </c>
      <c r="GW31" s="367">
        <v>0</v>
      </c>
      <c r="GX31" s="367">
        <v>0</v>
      </c>
      <c r="GY31" s="367">
        <f ca="1">OFFSET(GY31,0,-1) * OFFSET(GY31,11 - ROW(GY31),0)</f>
        <v>0</v>
      </c>
      <c r="GZ31" s="367">
        <f t="shared" ca="1" si="27"/>
        <v>0</v>
      </c>
      <c r="HA31" s="367">
        <v>0</v>
      </c>
      <c r="HB31" s="367">
        <f ca="1">OFFSET(HB31,0,-1) * OFFSET(HB31,11 - ROW(HB31),0)</f>
        <v>0</v>
      </c>
      <c r="HC31" s="367">
        <v>0</v>
      </c>
      <c r="HD31" s="367">
        <f ca="1">OFFSET(HD31,0,-1) * OFFSET(HD31,11 - ROW(HD31),0)</f>
        <v>0</v>
      </c>
      <c r="HE31" s="367">
        <v>0</v>
      </c>
      <c r="HF31" s="367">
        <f ca="1">OFFSET(HF31,0,-1) * OFFSET(HF31,11 - ROW(HF31),0)</f>
        <v>0</v>
      </c>
      <c r="HG31" s="367">
        <v>0</v>
      </c>
      <c r="HH31" s="367">
        <f ca="1">OFFSET(HH31,0,-1) * OFFSET(HH31,11 - ROW(HH31),0)</f>
        <v>0</v>
      </c>
      <c r="HI31" s="367">
        <v>0</v>
      </c>
      <c r="HJ31" s="367">
        <v>0</v>
      </c>
      <c r="HK31" s="367">
        <v>0</v>
      </c>
      <c r="HL31" s="367">
        <f ca="1">OFFSET(HL31,0,-1) * OFFSET(HL31,11 - ROW(HL31),0)</f>
        <v>0</v>
      </c>
      <c r="HM31" s="367">
        <f t="shared" ca="1" si="28"/>
        <v>0</v>
      </c>
      <c r="HN31" s="367">
        <v>0</v>
      </c>
      <c r="HO31" s="367">
        <f ca="1">OFFSET(HO31,0,-1) * OFFSET(HO31,11 - ROW(HO31),0)</f>
        <v>0</v>
      </c>
      <c r="HP31" s="367">
        <v>0</v>
      </c>
      <c r="HQ31" s="367">
        <f ca="1">OFFSET(HQ31,0,-1) * OFFSET(HQ31,11 - ROW(HQ31),0)</f>
        <v>0</v>
      </c>
      <c r="HR31" s="367">
        <v>0</v>
      </c>
      <c r="HS31" s="367">
        <f ca="1">OFFSET(HS31,0,-1) * OFFSET(HS31,11 - ROW(HS31),0)</f>
        <v>0</v>
      </c>
      <c r="HT31" s="367">
        <v>0</v>
      </c>
      <c r="HU31" s="367">
        <f ca="1">OFFSET(HU31,0,-1) * OFFSET(HU31,11 - ROW(HU31),0)</f>
        <v>0</v>
      </c>
      <c r="HV31" s="367"/>
      <c r="HW31" s="367">
        <f ca="1">OFFSET(HW31,0,-1) * OFFSET(HW31,11 - ROW(HW31),0)</f>
        <v>0</v>
      </c>
      <c r="HX31" s="367"/>
      <c r="HY31" s="367">
        <f ca="1">OFFSET(HY31,0,-1) * OFFSET(HY31,11 - ROW(HY31),0)</f>
        <v>0</v>
      </c>
      <c r="HZ31" s="367">
        <f t="shared" ca="1" si="29"/>
        <v>0</v>
      </c>
      <c r="IA31" s="367"/>
      <c r="IB31" s="367">
        <f ca="1">OFFSET(IB31,0,-1) * OFFSET(IB31,11 - ROW(IB31),0)</f>
        <v>0</v>
      </c>
      <c r="IC31" s="367"/>
      <c r="ID31" s="367">
        <f ca="1">OFFSET(ID31,0,-1) * OFFSET(ID31,11 - ROW(ID31),0)</f>
        <v>0</v>
      </c>
      <c r="IE31" s="367"/>
      <c r="IF31" s="367">
        <f ca="1">OFFSET(IF31,0,-1) * OFFSET(IF31,11 - ROW(IF31),0)</f>
        <v>0</v>
      </c>
      <c r="IG31" s="367"/>
      <c r="IH31" s="367">
        <f ca="1">OFFSET(IH31,0,-1) * OFFSET(IH31,11 - ROW(IH31),0)</f>
        <v>0</v>
      </c>
      <c r="II31" s="367">
        <f t="shared" ca="1" si="30"/>
        <v>0</v>
      </c>
      <c r="IJ31" s="367">
        <f t="shared" ca="1" si="149"/>
        <v>0</v>
      </c>
      <c r="IK31" s="367"/>
      <c r="IL31" s="367">
        <f ca="1">OFFSET(IL31,0,-1) * OFFSET(IL31,11 - ROW(IL31),0)</f>
        <v>0</v>
      </c>
      <c r="IM31" s="367"/>
      <c r="IN31" s="367">
        <f ca="1">OFFSET(IN31,0,-1) * OFFSET(IN31,11 - ROW(IN31),0)</f>
        <v>0</v>
      </c>
      <c r="IO31" s="367">
        <f t="shared" ca="1" si="51"/>
        <v>0</v>
      </c>
      <c r="IP31" s="367">
        <v>0</v>
      </c>
      <c r="IQ31" s="367">
        <f ca="1">OFFSET(IQ31,0,-1) * OFFSET(IQ31,11 - ROW(IQ31),0)</f>
        <v>0</v>
      </c>
      <c r="IR31" s="367">
        <v>1</v>
      </c>
      <c r="IS31" s="367">
        <f ca="1">OFFSET(IS31,0,-1) * OFFSET(IS31,11 - ROW(IS31),0)</f>
        <v>250869</v>
      </c>
      <c r="IT31" s="367"/>
      <c r="IU31" s="367">
        <f ca="1">OFFSET(IU31,0,-1) * OFFSET(IU31,11 - ROW(IU31),0)</f>
        <v>0</v>
      </c>
      <c r="IV31" s="367">
        <v>0</v>
      </c>
      <c r="IW31" s="367">
        <f ca="1">OFFSET(IW31,0,-1) * OFFSET(IW31,11 - ROW(IW31),0)</f>
        <v>0</v>
      </c>
      <c r="IX31" s="367">
        <f t="shared" ca="1" si="31"/>
        <v>250869</v>
      </c>
      <c r="IY31" s="367">
        <v>0</v>
      </c>
      <c r="IZ31" s="367">
        <f ca="1">OFFSET(IZ31,0,-1) * OFFSET(IZ31,11 - ROW(IZ31),0)</f>
        <v>0</v>
      </c>
      <c r="JA31" s="367">
        <f t="shared" ca="1" si="32"/>
        <v>0</v>
      </c>
      <c r="JB31" s="367">
        <v>0</v>
      </c>
      <c r="JC31" s="367">
        <f ca="1">OFFSET(JC31,0,-1) * OFFSET(JC31,11 - ROW(JC31),0)</f>
        <v>0</v>
      </c>
      <c r="JD31" s="367">
        <v>13</v>
      </c>
      <c r="JE31" s="367">
        <f ca="1">OFFSET(JE31,0,-1) * OFFSET(JE31,11 - ROW(JE31),0)</f>
        <v>3621280</v>
      </c>
      <c r="JF31" s="367">
        <v>0</v>
      </c>
      <c r="JG31" s="367">
        <f ca="1">OFFSET(JG31,0,-1) * OFFSET(JG31,11 - ROW(JG31),0)</f>
        <v>0</v>
      </c>
      <c r="JH31" s="367">
        <v>5</v>
      </c>
      <c r="JI31" s="367">
        <f ca="1">OFFSET(JI31,0,-1) * OFFSET(JI31,11 - ROW(JI31),0)</f>
        <v>139280</v>
      </c>
      <c r="JJ31" s="367">
        <f t="shared" ca="1" si="33"/>
        <v>3760560</v>
      </c>
      <c r="JK31" s="367">
        <v>0</v>
      </c>
      <c r="JL31" s="367">
        <f ca="1">OFFSET(JL31,0,-1) * OFFSET(JL31,11 - ROW(JL31),0)</f>
        <v>0</v>
      </c>
      <c r="JM31" s="367">
        <v>41</v>
      </c>
      <c r="JN31" s="367">
        <f ca="1">OFFSET(JN31,0,-1) * OFFSET(JN31,11 - ROW(JN31),0)</f>
        <v>11996518</v>
      </c>
      <c r="JO31" s="367">
        <v>0</v>
      </c>
      <c r="JP31" s="367">
        <f ca="1">OFFSET(JP31,0,-1) * OFFSET(JP31,11 - ROW(JP31),0)</f>
        <v>0</v>
      </c>
      <c r="JQ31" s="367">
        <v>18</v>
      </c>
      <c r="JR31" s="367">
        <f ca="1">OFFSET(JR31,0,-1) * OFFSET(JR31,11 - ROW(JR31),0)</f>
        <v>526680</v>
      </c>
      <c r="JS31" s="367">
        <v>0</v>
      </c>
      <c r="JT31" s="367">
        <f ca="1">OFFSET(JT31,0,-1) * OFFSET(JT31,11 - ROW(JT31),0)</f>
        <v>0</v>
      </c>
      <c r="JU31" s="367">
        <f t="shared" ca="1" si="246"/>
        <v>12523198</v>
      </c>
      <c r="JV31" s="367">
        <v>0</v>
      </c>
      <c r="JW31" s="367">
        <f ca="1">OFFSET(JW31,0,-1) * OFFSET(JW31,11 - ROW(JW31),0)</f>
        <v>0</v>
      </c>
      <c r="JX31" s="367">
        <v>0</v>
      </c>
      <c r="JY31" s="367">
        <f ca="1">OFFSET(JY31,0,-1) * OFFSET(JY31,11 - ROW(JY31),0)</f>
        <v>0</v>
      </c>
      <c r="JZ31" s="367">
        <v>0</v>
      </c>
      <c r="KA31" s="367">
        <f ca="1">OFFSET(KA31,0,-1) * OFFSET(KA31,11 - ROW(KA31),0)</f>
        <v>0</v>
      </c>
      <c r="KB31" s="367">
        <v>0</v>
      </c>
      <c r="KC31" s="367">
        <f ca="1">OFFSET(KC31,0,-1) * OFFSET(KC31,11 - ROW(KC31),0)</f>
        <v>0</v>
      </c>
      <c r="KD31" s="367"/>
      <c r="KE31" s="367">
        <f ca="1">OFFSET(KE31,0,-1) * OFFSET(KE31,11 - ROW(KE31),0)</f>
        <v>0</v>
      </c>
      <c r="KF31" s="367">
        <f t="shared" ca="1" si="34"/>
        <v>0</v>
      </c>
      <c r="KG31" s="367">
        <v>0</v>
      </c>
      <c r="KH31" s="367">
        <f ca="1">OFFSET(KH31,0,-1) * OFFSET(KH31,11 - ROW(KH31),0)</f>
        <v>0</v>
      </c>
      <c r="KI31" s="367">
        <v>0</v>
      </c>
      <c r="KJ31" s="367">
        <f ca="1">OFFSET(KJ31,0,-1) * OFFSET(KJ31,11 - ROW(KJ31),0)</f>
        <v>0</v>
      </c>
      <c r="KK31" s="367"/>
      <c r="KL31" s="367">
        <f ca="1">OFFSET(KL31,0,-1) * OFFSET(KL31,11 - ROW(KL31),0)</f>
        <v>0</v>
      </c>
      <c r="KM31" s="367">
        <v>0</v>
      </c>
      <c r="KN31" s="367">
        <f ca="1">OFFSET(KN31,0,-1) * OFFSET(KN31,11 - ROW(KN31),0)</f>
        <v>0</v>
      </c>
      <c r="KO31" s="367">
        <f t="shared" ca="1" si="35"/>
        <v>0</v>
      </c>
      <c r="KP31" s="367">
        <v>0</v>
      </c>
      <c r="KQ31" s="367">
        <f ca="1">OFFSET(KQ31,0,-1) * OFFSET(KQ31,11 - ROW(KQ31),0)</f>
        <v>0</v>
      </c>
      <c r="KR31" s="367">
        <v>0</v>
      </c>
      <c r="KS31" s="367">
        <f ca="1">OFFSET(KS31,0,-1) * OFFSET(KS31,11 - ROW(KS31),0)</f>
        <v>0</v>
      </c>
      <c r="KT31" s="367">
        <f t="shared" ca="1" si="52"/>
        <v>0</v>
      </c>
      <c r="KU31" s="367">
        <v>0</v>
      </c>
      <c r="KV31" s="367"/>
      <c r="KW31" s="367">
        <v>0</v>
      </c>
      <c r="KX31" s="367"/>
      <c r="KY31" s="367">
        <f t="shared" si="247"/>
        <v>0</v>
      </c>
      <c r="KZ31" s="367">
        <f t="shared" ca="1" si="248"/>
        <v>16534627</v>
      </c>
      <c r="LA31" s="367">
        <v>0</v>
      </c>
      <c r="LB31" s="367">
        <f ca="1">OFFSET(LB31,0,-1) * OFFSET(LB31,11 - ROW(LB31),0)</f>
        <v>0</v>
      </c>
      <c r="LC31" s="367"/>
      <c r="LD31" s="367">
        <f ca="1">OFFSET(LD31,0,-1) * OFFSET(LD31,11 - ROW(LD31),0)</f>
        <v>0</v>
      </c>
      <c r="LE31" s="367">
        <v>0</v>
      </c>
      <c r="LF31" s="367">
        <f ca="1">OFFSET(LF31,0,-1) * OFFSET(LF31,11 - ROW(LF31),0)</f>
        <v>0</v>
      </c>
      <c r="LG31" s="367"/>
      <c r="LH31" s="367">
        <f ca="1">OFFSET(LH31,0,-1) * OFFSET(LH31,11 - ROW(LH31),0)</f>
        <v>0</v>
      </c>
      <c r="LI31" s="367">
        <f t="shared" ca="1" si="36"/>
        <v>0</v>
      </c>
      <c r="LJ31" s="367">
        <v>0</v>
      </c>
      <c r="LK31" s="367">
        <f ca="1">OFFSET(LK31,0,-1) * OFFSET(LK31,11 - ROW(LK31),0)</f>
        <v>0</v>
      </c>
      <c r="LL31" s="367">
        <v>0</v>
      </c>
      <c r="LM31" s="367">
        <f ca="1">OFFSET(LM31,0,-1) * OFFSET(LM31,11 - ROW(LM31),0)</f>
        <v>0</v>
      </c>
      <c r="LN31" s="367"/>
      <c r="LO31" s="367">
        <f ca="1">OFFSET(LO31,0,-1) * OFFSET(LO31,11 - ROW(LO31),0)</f>
        <v>0</v>
      </c>
      <c r="LP31" s="367">
        <f t="shared" ca="1" si="37"/>
        <v>0</v>
      </c>
      <c r="LQ31" s="367">
        <v>0</v>
      </c>
      <c r="LR31" s="367">
        <f ca="1">OFFSET(LR31,0,-1) * OFFSET(LR31,11 - ROW(LR31),0)</f>
        <v>0</v>
      </c>
      <c r="LS31" s="367">
        <v>0</v>
      </c>
      <c r="LT31" s="367">
        <f ca="1">OFFSET(LT31,0,-1) * OFFSET(LT31,11 - ROW(LT31),0)</f>
        <v>0</v>
      </c>
      <c r="LU31" s="367">
        <v>0</v>
      </c>
      <c r="LV31" s="367">
        <f ca="1">OFFSET(LV31,0,-1) * OFFSET(LV31,11 - ROW(LV31),0)</f>
        <v>0</v>
      </c>
      <c r="LW31" s="367">
        <v>0</v>
      </c>
      <c r="LX31" s="367">
        <f ca="1">OFFSET(LX31,0,-1) * OFFSET(LX31,11 - ROW(LX31),0)</f>
        <v>0</v>
      </c>
      <c r="LY31" s="367">
        <f t="shared" ca="1" si="54"/>
        <v>0</v>
      </c>
      <c r="LZ31" s="367">
        <v>0</v>
      </c>
      <c r="MA31" s="367">
        <f ca="1">OFFSET(MA31,0,-1) * OFFSET(MA31,11 - ROW(MA31),0)</f>
        <v>0</v>
      </c>
      <c r="MB31" s="367">
        <v>5</v>
      </c>
      <c r="MC31" s="367">
        <f ca="1">OFFSET(MC31,0,-1) * OFFSET(MC31,11 - ROW(MC31),0)</f>
        <v>2924045</v>
      </c>
      <c r="MD31" s="367">
        <v>0</v>
      </c>
      <c r="ME31" s="367">
        <f ca="1">OFFSET(ME31,0,-1) * OFFSET(ME31,11 - ROW(ME31),0)</f>
        <v>0</v>
      </c>
      <c r="MF31" s="367">
        <v>5</v>
      </c>
      <c r="MG31" s="367">
        <f ca="1">OFFSET(MG31,0,-1) * OFFSET(MG31,11 - ROW(MG31),0)</f>
        <v>292405</v>
      </c>
      <c r="MH31" s="367">
        <v>0</v>
      </c>
      <c r="MI31" s="367">
        <f ca="1">OFFSET(MI31,0,-1) * OFFSET(MI31,11 - ROW(MI31),0)</f>
        <v>0</v>
      </c>
      <c r="MJ31" s="367">
        <v>0</v>
      </c>
      <c r="MK31" s="367">
        <f ca="1">OFFSET(MK31,0,-1) * OFFSET(MK31,11 - ROW(MK31),0)</f>
        <v>0</v>
      </c>
      <c r="ML31" s="367">
        <f t="shared" ca="1" si="38"/>
        <v>3216450</v>
      </c>
      <c r="MM31" s="367">
        <v>0</v>
      </c>
      <c r="MN31" s="367">
        <f ca="1">OFFSET(MN31,0,-1) * OFFSET(MN31,11 - ROW(MN31),0)</f>
        <v>0</v>
      </c>
      <c r="MO31" s="367">
        <v>0</v>
      </c>
      <c r="MP31" s="367">
        <f ca="1">OFFSET(MP31,0,-1) * OFFSET(MP31,11 - ROW(MP31),0)</f>
        <v>0</v>
      </c>
      <c r="MQ31" s="367">
        <v>0</v>
      </c>
      <c r="MR31" s="367">
        <f ca="1">OFFSET(MR31,0,-1) * OFFSET(MR31,11 - ROW(MR31),0)</f>
        <v>0</v>
      </c>
      <c r="MS31" s="367">
        <v>0</v>
      </c>
      <c r="MT31" s="367">
        <f ca="1">OFFSET(MT31,0,-1) * OFFSET(MT31,11 - ROW(MT31),0)</f>
        <v>0</v>
      </c>
      <c r="MU31" s="367">
        <v>0</v>
      </c>
      <c r="MV31" s="367">
        <f ca="1">OFFSET(MV31,0,-1) * OFFSET(MV31,11 - ROW(MV31),0)</f>
        <v>0</v>
      </c>
      <c r="MW31" s="367">
        <f t="shared" ca="1" si="39"/>
        <v>0</v>
      </c>
      <c r="MX31" s="367">
        <v>0</v>
      </c>
      <c r="MY31" s="367">
        <f ca="1">OFFSET(MY31,0,-1) * OFFSET(MY31,11 - ROW(MY31),0)</f>
        <v>0</v>
      </c>
      <c r="MZ31" s="367"/>
      <c r="NA31" s="367">
        <f ca="1">OFFSET(NA31,0,-1) * OFFSET(NA31,11 - ROW(NA31),0)</f>
        <v>0</v>
      </c>
      <c r="NB31" s="367"/>
      <c r="NC31" s="367">
        <f ca="1">OFFSET(NC31,0,-1) * OFFSET(NC31,11 - ROW(NC31),0)</f>
        <v>0</v>
      </c>
      <c r="ND31" s="367"/>
      <c r="NE31" s="367">
        <f ca="1">OFFSET(NE31,0,-1) * OFFSET(NE31,11 - ROW(NE31),0)</f>
        <v>0</v>
      </c>
      <c r="NF31" s="367">
        <f t="shared" ca="1" si="40"/>
        <v>0</v>
      </c>
      <c r="NG31" s="367">
        <v>0</v>
      </c>
      <c r="NH31" s="367">
        <f ca="1">OFFSET(NH31,0,-1) * OFFSET(NH31,11 - ROW(NH31),0)</f>
        <v>0</v>
      </c>
      <c r="NI31" s="367">
        <v>0</v>
      </c>
      <c r="NJ31" s="367">
        <f ca="1">OFFSET(NJ31,0,-1) * OFFSET(NJ31,11 - ROW(NJ31),0)</f>
        <v>0</v>
      </c>
      <c r="NK31" s="367">
        <f t="shared" ca="1" si="41"/>
        <v>0</v>
      </c>
      <c r="NL31" s="367">
        <f t="shared" ca="1" si="249"/>
        <v>3216450</v>
      </c>
      <c r="NM31" s="367">
        <v>0</v>
      </c>
      <c r="NN31" s="367">
        <f ca="1">OFFSET(NN31,0,-1) * OFFSET(NN31,11 - ROW(NN31),0)</f>
        <v>0</v>
      </c>
      <c r="NO31" s="367">
        <v>0</v>
      </c>
      <c r="NP31" s="367">
        <f ca="1">OFFSET(NP31,0,-1) * OFFSET(NP31,11 - ROW(NP31),0)</f>
        <v>0</v>
      </c>
      <c r="NQ31" s="367">
        <v>0</v>
      </c>
      <c r="NR31" s="367">
        <f ca="1">OFFSET(NR31,0,-1) * OFFSET(NR31,11 - ROW(NR31),0)</f>
        <v>0</v>
      </c>
      <c r="NS31" s="367">
        <v>0</v>
      </c>
      <c r="NT31" s="367">
        <f ca="1">OFFSET(NT31,0,-1) * OFFSET(NT31,11 - ROW(NT31),0)</f>
        <v>0</v>
      </c>
      <c r="NU31" s="367">
        <f t="shared" ca="1" si="42"/>
        <v>0</v>
      </c>
      <c r="NV31" s="367">
        <v>0</v>
      </c>
      <c r="NW31" s="367">
        <f ca="1">OFFSET(NW31,0,-1) * OFFSET(NW31,11 - ROW(NW31),0)</f>
        <v>0</v>
      </c>
      <c r="NX31" s="367">
        <v>0</v>
      </c>
      <c r="NY31" s="367">
        <f ca="1">OFFSET(NY31,0,-1) * OFFSET(NY31,11 - ROW(NY31),0)</f>
        <v>0</v>
      </c>
      <c r="NZ31" s="367">
        <v>0</v>
      </c>
      <c r="OA31" s="367">
        <v>0</v>
      </c>
      <c r="OB31" s="367">
        <v>0</v>
      </c>
      <c r="OC31" s="367">
        <f ca="1">OFFSET(OC31,0,-1) * OFFSET(OC31,11 - ROW(OC31),0)</f>
        <v>0</v>
      </c>
      <c r="OD31" s="367">
        <v>0</v>
      </c>
      <c r="OE31" s="367">
        <f ca="1">OFFSET(OE31,0,-1) * OFFSET(OE31,11 - ROW(OE31),0)</f>
        <v>0</v>
      </c>
      <c r="OF31" s="367">
        <f t="shared" ca="1" si="250"/>
        <v>0</v>
      </c>
      <c r="OG31" s="367">
        <v>0</v>
      </c>
      <c r="OH31" s="367">
        <f ca="1">OFFSET(OH31,0,-1) * OFFSET(OH31,11 - ROW(OH31),0)</f>
        <v>0</v>
      </c>
      <c r="OI31" s="367">
        <v>0</v>
      </c>
      <c r="OJ31" s="367">
        <f ca="1">OFFSET(OJ31,0,-1) * OFFSET(OJ31,11 - ROW(OJ31),0)</f>
        <v>0</v>
      </c>
      <c r="OK31" s="367">
        <v>0</v>
      </c>
      <c r="OL31" s="367">
        <f ca="1">OFFSET(OL31,0,-1) * OFFSET(OL31,11 - ROW(OL31),0)</f>
        <v>0</v>
      </c>
      <c r="OM31" s="367">
        <v>0</v>
      </c>
      <c r="ON31" s="367">
        <f ca="1">OFFSET(ON31,0,-1) * OFFSET(ON31,11 - ROW(ON31),0)</f>
        <v>0</v>
      </c>
      <c r="OO31" s="367">
        <f t="shared" ca="1" si="56"/>
        <v>0</v>
      </c>
      <c r="OP31" s="367">
        <v>0</v>
      </c>
      <c r="OQ31" s="367">
        <f ca="1">OFFSET(OQ31,0,-1) * OFFSET(OQ31,11 - ROW(OQ31),0)</f>
        <v>0</v>
      </c>
      <c r="OR31" s="367">
        <v>244</v>
      </c>
      <c r="OS31" s="367">
        <f ca="1">OFFSET(OS31,0,-1) * OFFSET(OS31,11 - ROW(OS31),0)</f>
        <v>35260684</v>
      </c>
      <c r="OT31" s="367">
        <v>0</v>
      </c>
      <c r="OU31" s="367">
        <v>0</v>
      </c>
      <c r="OV31" s="367">
        <v>38</v>
      </c>
      <c r="OW31" s="367">
        <f ca="1">OFFSET(OW31,0,-1) * OFFSET(OW31,11 - ROW(OW31),0)</f>
        <v>549138</v>
      </c>
      <c r="OX31" s="367">
        <f t="shared" ca="1" si="220"/>
        <v>35809822</v>
      </c>
      <c r="OY31" s="367">
        <v>0</v>
      </c>
      <c r="OZ31" s="367">
        <f ca="1">OFFSET(OZ31,0,-1) * OFFSET(OZ31,11 - ROW(OZ31),0)</f>
        <v>0</v>
      </c>
      <c r="PA31" s="367">
        <v>154</v>
      </c>
      <c r="PB31" s="367">
        <f ca="1">OFFSET(PB31,0,-1) * OFFSET(PB31,11 - ROW(PB31),0)</f>
        <v>23344090</v>
      </c>
      <c r="PC31" s="367">
        <v>0</v>
      </c>
      <c r="PD31" s="367">
        <f ca="1">OFFSET(PD31,0,-1) * OFFSET(PD31,11 - ROW(PD31),0)</f>
        <v>0</v>
      </c>
      <c r="PE31" s="367">
        <v>36</v>
      </c>
      <c r="PF31" s="367">
        <f ca="1">OFFSET(PF31,0,-1) * OFFSET(PF31,11 - ROW(PF31),0)</f>
        <v>545688</v>
      </c>
      <c r="PG31" s="367">
        <v>0</v>
      </c>
      <c r="PH31" s="367">
        <v>0</v>
      </c>
      <c r="PI31" s="367">
        <v>0</v>
      </c>
      <c r="PJ31" s="367">
        <f ca="1">OFFSET(PJ31,0,-1) * OFFSET(PJ31,11 - ROW(PJ31),0)</f>
        <v>0</v>
      </c>
      <c r="PK31" s="367">
        <f t="shared" ca="1" si="43"/>
        <v>23889778</v>
      </c>
      <c r="PL31" s="367">
        <v>0</v>
      </c>
      <c r="PM31" s="367">
        <f ca="1">OFFSET(PM31,0,-1) * OFFSET(PM31,11 - ROW(PM31),0)</f>
        <v>0</v>
      </c>
      <c r="PN31" s="367">
        <v>0</v>
      </c>
      <c r="PO31" s="367">
        <f ca="1">OFFSET(PO31,0,-1) * OFFSET(PO31,11 - ROW(PO31),0)</f>
        <v>0</v>
      </c>
      <c r="PP31" s="367">
        <v>0</v>
      </c>
      <c r="PQ31" s="367">
        <f ca="1">OFFSET(PQ31,0,-1) * OFFSET(PQ31,11 - ROW(PQ31),0)</f>
        <v>0</v>
      </c>
      <c r="PR31" s="367">
        <v>0</v>
      </c>
      <c r="PS31" s="367">
        <f ca="1">OFFSET(PS31,0,-1) * OFFSET(PS31,11 - ROW(PS31),0)</f>
        <v>0</v>
      </c>
      <c r="PT31" s="367">
        <v>0</v>
      </c>
      <c r="PU31" s="367">
        <f ca="1">OFFSET(PU31,0,-1) * OFFSET(PU31,11 - ROW(PU31),0)</f>
        <v>0</v>
      </c>
      <c r="PV31" s="367">
        <v>0</v>
      </c>
      <c r="PW31" s="367">
        <f ca="1">OFFSET(PW31,0,-1) * OFFSET(PW31,11 - ROW(PW31),0)</f>
        <v>0</v>
      </c>
      <c r="PX31" s="367">
        <f t="shared" ca="1" si="57"/>
        <v>0</v>
      </c>
      <c r="PY31" s="367">
        <v>0</v>
      </c>
      <c r="PZ31" s="367">
        <f ca="1">OFFSET(PZ31,0,-1) * OFFSET(PZ31,11 - ROW(PZ31),0)</f>
        <v>0</v>
      </c>
      <c r="QA31" s="367"/>
      <c r="QB31" s="367">
        <f ca="1">OFFSET(QB31,0,-1) * OFFSET(QB31,11 - ROW(QB31),0)</f>
        <v>0</v>
      </c>
      <c r="QC31" s="367"/>
      <c r="QD31" s="367">
        <f ca="1">OFFSET(QD31,0,-1) * OFFSET(QD31,11 - ROW(QD31),0)</f>
        <v>0</v>
      </c>
      <c r="QE31" s="367"/>
      <c r="QF31" s="367">
        <f ca="1">OFFSET(QF31,0,-1) * OFFSET(QF31,11 - ROW(QF31),0)</f>
        <v>0</v>
      </c>
      <c r="QG31" s="367">
        <f t="shared" ca="1" si="44"/>
        <v>0</v>
      </c>
      <c r="QH31" s="367">
        <f t="shared" ca="1" si="251"/>
        <v>59699600</v>
      </c>
      <c r="QI31" s="367"/>
      <c r="QJ31" s="367">
        <v>161649408</v>
      </c>
      <c r="QK31" s="367">
        <f t="shared" si="252"/>
        <v>708</v>
      </c>
      <c r="QL31" s="367">
        <f ca="1">OFFSET(QL31,0,-1) * OFFSET(QL31,11 - ROW(QL31),0)</f>
        <v>564984</v>
      </c>
      <c r="QM31" s="367">
        <f t="shared" si="237"/>
        <v>26</v>
      </c>
      <c r="QN31" s="367">
        <f ca="1">OFFSET(QN31,0,-1) * OFFSET(QN31,11 - ROW(QN31),0)</f>
        <v>373620</v>
      </c>
      <c r="QO31" s="367">
        <f t="shared" ca="1" si="46"/>
        <v>938604</v>
      </c>
      <c r="QP31" s="367">
        <f t="shared" si="253"/>
        <v>708</v>
      </c>
      <c r="QQ31" s="367">
        <f ca="1">OFFSET(QQ31,0,-1) * OFFSET(QQ31,11 - ROW(QQ31),0)</f>
        <v>52392</v>
      </c>
      <c r="QR31" s="367">
        <f t="shared" si="240"/>
        <v>26</v>
      </c>
      <c r="QS31" s="367">
        <f ca="1">OFFSET(QS31,0,-1) * OFFSET(QS31,11 - ROW(QS31),0)</f>
        <v>34424</v>
      </c>
      <c r="QT31" s="367">
        <f t="shared" ca="1" si="47"/>
        <v>86816</v>
      </c>
      <c r="QU31" s="367">
        <f t="shared" ca="1" si="48"/>
        <v>162674828</v>
      </c>
      <c r="QV31" s="367"/>
      <c r="QW31" s="367">
        <f t="shared" ca="1" si="49"/>
        <v>162674828</v>
      </c>
    </row>
    <row r="32" spans="1:465" s="366" customFormat="1">
      <c r="A32" s="366" t="s">
        <v>222</v>
      </c>
      <c r="B32" s="367" t="s">
        <v>223</v>
      </c>
      <c r="C32" s="367" t="s">
        <v>195</v>
      </c>
      <c r="D32" s="367" t="s">
        <v>196</v>
      </c>
      <c r="E32" s="367">
        <v>0</v>
      </c>
      <c r="F32" s="367">
        <f t="shared" ref="F32:F37" ca="1" si="255">OFFSET(F32,0,-1) * OFFSET(F32,10 - ROW(F32),0)</f>
        <v>0</v>
      </c>
      <c r="G32" s="367"/>
      <c r="H32" s="367">
        <f t="shared" ref="H32:H37" ca="1" si="256">OFFSET(H32,0,-1) * OFFSET(H32,10 - ROW(H32),0)</f>
        <v>0</v>
      </c>
      <c r="I32" s="367"/>
      <c r="J32" s="367">
        <f t="shared" ref="J32:J37" ca="1" si="257">OFFSET(J32,0,-1) * OFFSET(J32,10 - ROW(J32),0)</f>
        <v>0</v>
      </c>
      <c r="K32" s="367"/>
      <c r="L32" s="367">
        <f t="shared" ref="L32:L37" ca="1" si="258">OFFSET(L32,0,-1) * OFFSET(L32,10 - ROW(L32),0)</f>
        <v>0</v>
      </c>
      <c r="M32" s="367"/>
      <c r="N32" s="367">
        <f t="shared" ref="N32:N37" ca="1" si="259">OFFSET(N32,0,-1) * OFFSET(N32,10 - ROW(N32),0)</f>
        <v>0</v>
      </c>
      <c r="O32" s="367">
        <v>0</v>
      </c>
      <c r="P32" s="367">
        <f t="shared" ref="P32:P37" ca="1" si="260">OFFSET(P32,0,-1) * OFFSET(P32,10 - ROW(P32),0)</f>
        <v>0</v>
      </c>
      <c r="Q32" s="367">
        <v>0</v>
      </c>
      <c r="R32" s="367">
        <f t="shared" ref="R32:R37" ca="1" si="261">OFFSET(R32,0,-1) * OFFSET(R32,10 - ROW(R32),0)</f>
        <v>0</v>
      </c>
      <c r="S32" s="367">
        <f t="shared" ca="1" si="21"/>
        <v>0</v>
      </c>
      <c r="T32" s="367">
        <v>0</v>
      </c>
      <c r="U32" s="367">
        <f t="shared" ref="U32:U37" ca="1" si="262">OFFSET(U32,0,-1) * OFFSET(U32,10 - ROW(U32),0)</f>
        <v>0</v>
      </c>
      <c r="V32" s="367">
        <v>0</v>
      </c>
      <c r="W32" s="367">
        <f t="shared" ref="W32:W37" ca="1" si="263">OFFSET(W32,0,-1) * OFFSET(W32,10 - ROW(W32),0)</f>
        <v>0</v>
      </c>
      <c r="X32" s="367">
        <v>0</v>
      </c>
      <c r="Y32" s="367">
        <f t="shared" ref="Y32:Y37" ca="1" si="264">OFFSET(Y32,0,-1) * OFFSET(Y32,10 - ROW(Y32),0)</f>
        <v>0</v>
      </c>
      <c r="Z32" s="367">
        <v>0</v>
      </c>
      <c r="AA32" s="367">
        <f t="shared" ref="AA32:AA37" ca="1" si="265">OFFSET(AA32,0,-1) * OFFSET(AA32,10 - ROW(AA32),0)</f>
        <v>0</v>
      </c>
      <c r="AB32" s="367">
        <v>0</v>
      </c>
      <c r="AC32" s="367">
        <f t="shared" ref="AC32:AC37" ca="1" si="266">OFFSET(AC32,0,-1) * OFFSET(AC32,10 - ROW(AC32),0)</f>
        <v>0</v>
      </c>
      <c r="AD32" s="367">
        <v>0</v>
      </c>
      <c r="AE32" s="367">
        <f t="shared" ref="AE32:AE37" ca="1" si="267">OFFSET(AE32,0,-1) * OFFSET(AE32,10 - ROW(AE32),0)</f>
        <v>0</v>
      </c>
      <c r="AF32" s="367">
        <v>0</v>
      </c>
      <c r="AG32" s="367">
        <f t="shared" ref="AG32:AG37" ca="1" si="268">OFFSET(AG32,0,-1) * OFFSET(AG32,10 - ROW(AG32),0)</f>
        <v>0</v>
      </c>
      <c r="AH32" s="367">
        <v>0</v>
      </c>
      <c r="AI32" s="367">
        <f t="shared" ref="AI32:AI37" ca="1" si="269">OFFSET(AI32,0,-1) * OFFSET(AI32,10 - ROW(AI32),0)</f>
        <v>0</v>
      </c>
      <c r="AJ32" s="367">
        <v>4</v>
      </c>
      <c r="AK32" s="367">
        <f t="shared" ref="AK32:AK37" ca="1" si="270">OFFSET(AK32,0,-1) * OFFSET(AK32,10 - ROW(AK32),0)</f>
        <v>5490536</v>
      </c>
      <c r="AL32" s="367">
        <v>0</v>
      </c>
      <c r="AM32" s="367">
        <f t="shared" ref="AM32:AM37" ca="1" si="271">OFFSET(AM32,0,-1) * OFFSET(AM32,10 - ROW(AM32),0)</f>
        <v>0</v>
      </c>
      <c r="AN32" s="367"/>
      <c r="AO32" s="367">
        <f t="shared" ref="AO32:AO37" ca="1" si="272">OFFSET(AO32,0,-1) * OFFSET(AO32,10 - ROW(AO32),0)</f>
        <v>0</v>
      </c>
      <c r="AP32" s="367">
        <f t="shared" ca="1" si="254"/>
        <v>5490536</v>
      </c>
      <c r="AQ32" s="367"/>
      <c r="AR32" s="367">
        <f t="shared" ref="AR32:AR37" ca="1" si="273">OFFSET(AR32,0,-1) * OFFSET(AR32,10 - ROW(AR32),0)</f>
        <v>0</v>
      </c>
      <c r="AS32" s="367"/>
      <c r="AT32" s="367">
        <f t="shared" ref="AT32:AT37" ca="1" si="274">OFFSET(AT32,0,-1) * OFFSET(AT32,10 - ROW(AT32),0)</f>
        <v>0</v>
      </c>
      <c r="AU32" s="367"/>
      <c r="AV32" s="367">
        <f t="shared" ref="AV32:AV37" ca="1" si="275">OFFSET(AV32,0,-1) * OFFSET(AV32,10 - ROW(AV32),0)</f>
        <v>0</v>
      </c>
      <c r="AW32" s="367"/>
      <c r="AX32" s="367">
        <f t="shared" ref="AX32:AX37" ca="1" si="276">OFFSET(AX32,0,-1) * OFFSET(AX32,10 - ROW(AX32),0)</f>
        <v>0</v>
      </c>
      <c r="AY32" s="367"/>
      <c r="AZ32" s="367">
        <f t="shared" ref="AZ32:AZ37" ca="1" si="277">OFFSET(AZ32,0,-1) * OFFSET(AZ32,10 - ROW(AZ32),0)</f>
        <v>0</v>
      </c>
      <c r="BA32" s="367"/>
      <c r="BB32" s="367">
        <f t="shared" ref="BB32:BB37" ca="1" si="278">OFFSET(BB32,0,-1) * OFFSET(BB32,10 - ROW(BB32),0)</f>
        <v>0</v>
      </c>
      <c r="BC32" s="367"/>
      <c r="BD32" s="367">
        <f t="shared" ref="BD32:BD37" ca="1" si="279">OFFSET(BD32,0,-1) * OFFSET(BD32,10 - ROW(BD32),0)</f>
        <v>0</v>
      </c>
      <c r="BE32" s="367"/>
      <c r="BF32" s="367">
        <f t="shared" ref="BF32:BF37" ca="1" si="280">OFFSET(BF32,0,-1) * OFFSET(BF32,10 - ROW(BF32),0)</f>
        <v>0</v>
      </c>
      <c r="BG32" s="367">
        <v>1</v>
      </c>
      <c r="BH32" s="367">
        <f t="shared" ref="BH32:BH37" ca="1" si="281">OFFSET(BH32,0,-1) * OFFSET(BH32,10 - ROW(BH32),0)</f>
        <v>1448437</v>
      </c>
      <c r="BI32" s="367">
        <v>0</v>
      </c>
      <c r="BJ32" s="367">
        <f t="shared" ref="BJ32:BJ37" ca="1" si="282">OFFSET(BJ32,0,-1) * OFFSET(BJ32,10 - ROW(BJ32),0)</f>
        <v>0</v>
      </c>
      <c r="BK32" s="367">
        <f t="shared" ca="1" si="22"/>
        <v>1448437</v>
      </c>
      <c r="BL32" s="367">
        <v>0</v>
      </c>
      <c r="BM32" s="367">
        <f t="shared" ref="BM32:BM37" ca="1" si="283">OFFSET(BM32,0,-1) * OFFSET(BM32,10 - ROW(BM32),0)</f>
        <v>0</v>
      </c>
      <c r="BN32" s="367">
        <v>0</v>
      </c>
      <c r="BO32" s="367">
        <f t="shared" ref="BO32:BO37" ca="1" si="284">OFFSET(BO32,0,-1) * OFFSET(BO32,10 - ROW(BO32),0)</f>
        <v>0</v>
      </c>
      <c r="BP32" s="367">
        <v>0</v>
      </c>
      <c r="BQ32" s="367">
        <f t="shared" ref="BQ32:BQ37" ca="1" si="285">OFFSET(BQ32,0,-1) * OFFSET(BQ32,10 - ROW(BQ32),0)</f>
        <v>0</v>
      </c>
      <c r="BR32" s="367">
        <v>0</v>
      </c>
      <c r="BS32" s="367">
        <f t="shared" ref="BS32:BS37" ca="1" si="286">OFFSET(BS32,0,-1) * OFFSET(BS32,10 - ROW(BS32),0)</f>
        <v>0</v>
      </c>
      <c r="BT32" s="367">
        <v>0</v>
      </c>
      <c r="BU32" s="367">
        <f t="shared" ref="BU32:BU37" ca="1" si="287">OFFSET(BU32,0,-1) * OFFSET(BU32,10 - ROW(BU32),0)</f>
        <v>0</v>
      </c>
      <c r="BV32" s="367">
        <v>0</v>
      </c>
      <c r="BW32" s="367">
        <f t="shared" ref="BW32:BW37" ca="1" si="288">OFFSET(BW32,0,-1) * OFFSET(BW32,10 - ROW(BW32),0)</f>
        <v>0</v>
      </c>
      <c r="BX32" s="367">
        <v>0</v>
      </c>
      <c r="BY32" s="367">
        <f t="shared" ref="BY32:BY37" ca="1" si="289">OFFSET(BY32,0,-1) * OFFSET(BY32,10 - ROW(BY32),0)</f>
        <v>0</v>
      </c>
      <c r="BZ32" s="367">
        <v>0</v>
      </c>
      <c r="CA32" s="367">
        <f t="shared" ref="CA32:CA37" ca="1" si="290">OFFSET(CA32,0,-1) * OFFSET(CA32,10 - ROW(CA32),0)</f>
        <v>0</v>
      </c>
      <c r="CB32" s="367">
        <v>0</v>
      </c>
      <c r="CC32" s="367">
        <f t="shared" ref="CC32:CC37" ca="1" si="291">OFFSET(CC32,0,-1) * OFFSET(CC32,10 - ROW(CC32),0)</f>
        <v>0</v>
      </c>
      <c r="CD32" s="367">
        <v>0</v>
      </c>
      <c r="CE32" s="367">
        <f t="shared" ref="CE32:CE37" ca="1" si="292">OFFSET(CE32,0,-1) * OFFSET(CE32,10 - ROW(CE32),0)</f>
        <v>0</v>
      </c>
      <c r="CF32" s="367">
        <f t="shared" ca="1" si="96"/>
        <v>0</v>
      </c>
      <c r="CG32" s="367">
        <v>304</v>
      </c>
      <c r="CH32" s="367">
        <f t="shared" ref="CH32:CH37" ca="1" si="293">OFFSET(CH32,0,-1) * OFFSET(CH32,10 - ROW(CH32),0)</f>
        <v>23032256</v>
      </c>
      <c r="CI32" s="367">
        <v>39</v>
      </c>
      <c r="CJ32" s="367">
        <f t="shared" ref="CJ32:CJ37" ca="1" si="294">OFFSET(CJ32,0,-1) * OFFSET(CJ32,10 - ROW(CJ32),0)</f>
        <v>4001166</v>
      </c>
      <c r="CK32" s="367">
        <v>1013</v>
      </c>
      <c r="CL32" s="367">
        <f t="shared" ref="CL32:CL37" ca="1" si="295">OFFSET(CL32,0,-1) * OFFSET(CL32,10 - ROW(CL32),0)</f>
        <v>65424605</v>
      </c>
      <c r="CM32" s="367">
        <v>147</v>
      </c>
      <c r="CN32" s="367">
        <f t="shared" ref="CN32:CN37" ca="1" si="296">OFFSET(CN32,0,-1) * OFFSET(CN32,10 - ROW(CN32),0)</f>
        <v>12774741</v>
      </c>
      <c r="CO32" s="367">
        <v>304</v>
      </c>
      <c r="CP32" s="367">
        <f t="shared" ref="CP32:CP37" ca="1" si="297">OFFSET(CP32,0,-1) * OFFSET(CP32,10 - ROW(CP32),0)</f>
        <v>2303104</v>
      </c>
      <c r="CQ32" s="367">
        <v>0</v>
      </c>
      <c r="CR32" s="367">
        <f t="shared" ref="CR32:CR37" ca="1" si="298">OFFSET(CR32,0,-1) * OFFSET(CR32,10 - ROW(CR32),0)</f>
        <v>0</v>
      </c>
      <c r="CS32" s="367">
        <v>1013</v>
      </c>
      <c r="CT32" s="367">
        <f t="shared" ref="CT32:CT37" ca="1" si="299">OFFSET(CT32,0,-1) * OFFSET(CT32,10 - ROW(CT32),0)</f>
        <v>6541954</v>
      </c>
      <c r="CU32" s="367">
        <v>0</v>
      </c>
      <c r="CV32" s="367">
        <f t="shared" ref="CV32:CV37" ca="1" si="300">OFFSET(CV32,0,-1) * OFFSET(CV32,10 - ROW(CV32),0)</f>
        <v>0</v>
      </c>
      <c r="CW32" s="367"/>
      <c r="CX32" s="367">
        <v>0</v>
      </c>
      <c r="CY32" s="367"/>
      <c r="CZ32" s="367">
        <v>0</v>
      </c>
      <c r="DA32" s="367"/>
      <c r="DB32" s="367">
        <v>0</v>
      </c>
      <c r="DC32" s="367"/>
      <c r="DD32" s="367">
        <v>0</v>
      </c>
      <c r="DE32" s="367">
        <v>5</v>
      </c>
      <c r="DF32" s="367">
        <f t="shared" ref="DF32:DF37" ca="1" si="301">OFFSET(DF32,0,-1) * OFFSET(DF32,10 - ROW(DF32),0)</f>
        <v>8005470</v>
      </c>
      <c r="DG32" s="367">
        <v>3</v>
      </c>
      <c r="DH32" s="367">
        <f t="shared" ref="DH32:DH37" ca="1" si="302">OFFSET(DH32,0,-1) * OFFSET(DH32,10 - ROW(DH32),0)</f>
        <v>480327</v>
      </c>
      <c r="DI32" s="367"/>
      <c r="DJ32" s="367">
        <f t="shared" ref="DJ32:DJ37" ca="1" si="303">OFFSET(DJ32,0,-1) * OFFSET(DJ32,10 - ROW(DJ32),0)</f>
        <v>0</v>
      </c>
      <c r="DK32" s="367">
        <f t="shared" ca="1" si="23"/>
        <v>122563623</v>
      </c>
      <c r="DL32" s="367">
        <v>0</v>
      </c>
      <c r="DM32" s="367">
        <f t="shared" ref="DM32:DM37" ca="1" si="304">OFFSET(DM32,0,-1) * OFFSET(DM32,10 - ROW(DM32),0)</f>
        <v>0</v>
      </c>
      <c r="DN32" s="367">
        <v>0</v>
      </c>
      <c r="DO32" s="367">
        <f t="shared" ref="DO32:DO37" ca="1" si="305">OFFSET(DO32,0,-1) * OFFSET(DO32,10 - ROW(DO32),0)</f>
        <v>0</v>
      </c>
      <c r="DP32" s="367">
        <v>0</v>
      </c>
      <c r="DQ32" s="367">
        <f t="shared" ref="DQ32:DQ37" ca="1" si="306">OFFSET(DQ32,0,-1) * OFFSET(DQ32,10 - ROW(DQ32),0)</f>
        <v>0</v>
      </c>
      <c r="DR32" s="367">
        <v>0</v>
      </c>
      <c r="DS32" s="367">
        <f t="shared" ref="DS32:DS37" ca="1" si="307">OFFSET(DS32,0,-1) * OFFSET(DS32,10 - ROW(DS32),0)</f>
        <v>0</v>
      </c>
      <c r="DT32" s="367">
        <v>0</v>
      </c>
      <c r="DU32" s="367">
        <f t="shared" ref="DU32:DU37" ca="1" si="308">OFFSET(DU32,0,-1) * OFFSET(DU32,10 - ROW(DU32),0)</f>
        <v>0</v>
      </c>
      <c r="DV32" s="367">
        <v>0</v>
      </c>
      <c r="DW32" s="367">
        <f t="shared" ref="DW32:DW37" ca="1" si="309">OFFSET(DW32,0,-1) * OFFSET(DW32,10 - ROW(DW32),0)</f>
        <v>0</v>
      </c>
      <c r="DX32" s="367">
        <v>0</v>
      </c>
      <c r="DY32" s="367">
        <f t="shared" ref="DY32:DY37" ca="1" si="310">OFFSET(DY32,0,-1) * OFFSET(DY32,10 - ROW(DY32),0)</f>
        <v>0</v>
      </c>
      <c r="DZ32" s="367">
        <v>0</v>
      </c>
      <c r="EA32" s="367">
        <f t="shared" ref="EA32:EA37" ca="1" si="311">OFFSET(EA32,0,-1) * OFFSET(EA32,10 - ROW(EA32),0)</f>
        <v>0</v>
      </c>
      <c r="EB32" s="367"/>
      <c r="EC32" s="367">
        <v>0</v>
      </c>
      <c r="ED32" s="367"/>
      <c r="EE32" s="367">
        <v>0</v>
      </c>
      <c r="EF32" s="367"/>
      <c r="EG32" s="367">
        <v>0</v>
      </c>
      <c r="EH32" s="367"/>
      <c r="EI32" s="367">
        <v>0</v>
      </c>
      <c r="EJ32" s="367">
        <v>0</v>
      </c>
      <c r="EK32" s="367">
        <f t="shared" ref="EK32:EK37" ca="1" si="312">OFFSET(EK32,0,-1) * OFFSET(EK32,10 - ROW(EK32),0)</f>
        <v>0</v>
      </c>
      <c r="EL32" s="367">
        <v>0</v>
      </c>
      <c r="EM32" s="367">
        <f t="shared" ref="EM32:EM37" ca="1" si="313">OFFSET(EM32,0,-1) * OFFSET(EM32,10 - ROW(EM32),0)</f>
        <v>0</v>
      </c>
      <c r="EN32" s="367">
        <f t="shared" ca="1" si="24"/>
        <v>0</v>
      </c>
      <c r="EO32" s="367">
        <v>0</v>
      </c>
      <c r="EP32" s="367">
        <v>0</v>
      </c>
      <c r="EQ32" s="367">
        <v>0</v>
      </c>
      <c r="ER32" s="367">
        <v>0</v>
      </c>
      <c r="ES32" s="367">
        <v>0</v>
      </c>
      <c r="ET32" s="367">
        <v>0</v>
      </c>
      <c r="EU32" s="367">
        <v>0</v>
      </c>
      <c r="EV32" s="367">
        <v>0</v>
      </c>
      <c r="EW32" s="367">
        <v>0</v>
      </c>
      <c r="EX32" s="367">
        <v>0</v>
      </c>
      <c r="EY32" s="367">
        <v>0</v>
      </c>
      <c r="EZ32" s="367">
        <v>0</v>
      </c>
      <c r="FA32" s="367">
        <v>0</v>
      </c>
      <c r="FB32" s="367">
        <v>0</v>
      </c>
      <c r="FC32" s="367">
        <v>0</v>
      </c>
      <c r="FD32" s="367">
        <v>0</v>
      </c>
      <c r="FE32" s="367">
        <v>0</v>
      </c>
      <c r="FF32" s="367">
        <f t="shared" ref="FD32:FF37" ca="1" si="314">OFFSET(FF32,0,-1) * OFFSET(FF32,10 - ROW(FF32),0)</f>
        <v>0</v>
      </c>
      <c r="FG32" s="367">
        <v>0</v>
      </c>
      <c r="FH32" s="367">
        <f t="shared" ref="FH32:FH37" ca="1" si="315">OFFSET(FH32,0,-1) * OFFSET(FH32,10 - ROW(FH32),0)</f>
        <v>0</v>
      </c>
      <c r="FI32" s="367">
        <v>0</v>
      </c>
      <c r="FJ32" s="367">
        <f t="shared" ref="FJ32:FJ37" ca="1" si="316">OFFSET(FJ32,0,-1) * OFFSET(FJ32,10 - ROW(FJ32),0)</f>
        <v>0</v>
      </c>
      <c r="FK32" s="367">
        <v>0</v>
      </c>
      <c r="FL32" s="367">
        <f t="shared" ref="FL32:FL37" ca="1" si="317">OFFSET(FL32,0,-1) * OFFSET(FL32,10 - ROW(FL32),0)</f>
        <v>0</v>
      </c>
      <c r="FM32" s="367">
        <f t="shared" ca="1" si="121"/>
        <v>0</v>
      </c>
      <c r="FN32" s="367"/>
      <c r="FO32" s="367"/>
      <c r="FP32" s="367"/>
      <c r="FQ32" s="367"/>
      <c r="FR32" s="367">
        <f t="shared" si="243"/>
        <v>0</v>
      </c>
      <c r="FS32" s="367">
        <f t="shared" ca="1" si="244"/>
        <v>0</v>
      </c>
      <c r="FT32" s="367"/>
      <c r="FU32" s="367">
        <f t="shared" ref="FU32:FU37" ca="1" si="318">OFFSET(FU32,0,-1) * OFFSET(FU32,10 - ROW(FU32),0)</f>
        <v>0</v>
      </c>
      <c r="FV32" s="367"/>
      <c r="FW32" s="367">
        <f t="shared" ref="FW32:FW37" ca="1" si="319">OFFSET(FW32,0,-1) * OFFSET(FW32,10 - ROW(FW32),0)</f>
        <v>0</v>
      </c>
      <c r="FX32" s="367"/>
      <c r="FY32" s="367">
        <f t="shared" ref="FY32:FY37" ca="1" si="320">OFFSET(FY32,0,-1) * OFFSET(FY32,10 - ROW(FY32),0)</f>
        <v>0</v>
      </c>
      <c r="FZ32" s="367"/>
      <c r="GA32" s="367">
        <f t="shared" ref="GA32:GA37" ca="1" si="321">OFFSET(GA32,0,-1) * OFFSET(GA32,10 - ROW(GA32),0)</f>
        <v>0</v>
      </c>
      <c r="GB32" s="367">
        <f t="shared" ca="1" si="25"/>
        <v>0</v>
      </c>
      <c r="GC32" s="367">
        <f t="shared" ca="1" si="245"/>
        <v>129502596</v>
      </c>
      <c r="GD32" s="367">
        <v>0</v>
      </c>
      <c r="GE32" s="367">
        <f t="shared" ref="GE32:GE37" ca="1" si="322">OFFSET(GE32,0,-1) * OFFSET(GE32,10 - ROW(GE32),0)</f>
        <v>0</v>
      </c>
      <c r="GF32" s="367">
        <v>0</v>
      </c>
      <c r="GG32" s="367">
        <f t="shared" ref="GG32:GG37" ca="1" si="323">OFFSET(GG32,0,-1) * OFFSET(GG32,10 - ROW(GG32),0)</f>
        <v>0</v>
      </c>
      <c r="GH32" s="367">
        <v>0</v>
      </c>
      <c r="GI32" s="367">
        <v>0</v>
      </c>
      <c r="GJ32" s="367"/>
      <c r="GK32" s="367">
        <f t="shared" ref="GK32:GK37" ca="1" si="324">OFFSET(GK32,0,-1) * OFFSET(GK32,10 - ROW(GK32),0)</f>
        <v>0</v>
      </c>
      <c r="GL32" s="367"/>
      <c r="GM32" s="367">
        <f t="shared" ref="GM32:GM37" ca="1" si="325">OFFSET(GM32,0,-1) * OFFSET(GM32,10 - ROW(GM32),0)</f>
        <v>0</v>
      </c>
      <c r="GN32" s="367">
        <f t="shared" ca="1" si="50"/>
        <v>0</v>
      </c>
      <c r="GO32" s="367"/>
      <c r="GP32" s="367">
        <f t="shared" ref="GP32:GP37" ca="1" si="326">OFFSET(GP32,0,-1) * OFFSET(GP32,10 - ROW(GP32),0)</f>
        <v>0</v>
      </c>
      <c r="GQ32" s="367">
        <f t="shared" ca="1" si="26"/>
        <v>0</v>
      </c>
      <c r="GR32" s="367">
        <v>0</v>
      </c>
      <c r="GS32" s="367">
        <f t="shared" ref="GS32:GS37" ca="1" si="327">OFFSET(GS32,0,-1) * OFFSET(GS32,10 - ROW(GS32),0)</f>
        <v>0</v>
      </c>
      <c r="GT32" s="367">
        <v>0</v>
      </c>
      <c r="GU32" s="367">
        <f t="shared" ref="GU32:GU37" ca="1" si="328">OFFSET(GU32,0,-1) * OFFSET(GU32,10 - ROW(GU32),0)</f>
        <v>0</v>
      </c>
      <c r="GV32" s="367">
        <v>0</v>
      </c>
      <c r="GW32" s="367">
        <v>0</v>
      </c>
      <c r="GX32" s="367">
        <v>0</v>
      </c>
      <c r="GY32" s="367">
        <f t="shared" ref="GY32:GY37" ca="1" si="329">OFFSET(GY32,0,-1) * OFFSET(GY32,10 - ROW(GY32),0)</f>
        <v>0</v>
      </c>
      <c r="GZ32" s="367">
        <f t="shared" ca="1" si="27"/>
        <v>0</v>
      </c>
      <c r="HA32" s="367">
        <v>90</v>
      </c>
      <c r="HB32" s="367">
        <f t="shared" ref="HB32:HB37" ca="1" si="330">OFFSET(HB32,0,-1) * OFFSET(HB32,10 - ROW(HB32),0)</f>
        <v>13927500</v>
      </c>
      <c r="HC32" s="367">
        <v>1</v>
      </c>
      <c r="HD32" s="367">
        <f t="shared" ref="HD32:HD37" ca="1" si="331">OFFSET(HD32,0,-1) * OFFSET(HD32,10 - ROW(HD32),0)</f>
        <v>188316</v>
      </c>
      <c r="HE32" s="367">
        <v>65</v>
      </c>
      <c r="HF32" s="367">
        <f t="shared" ref="HF32:HF37" ca="1" si="332">OFFSET(HF32,0,-1) * OFFSET(HF32,10 - ROW(HF32),0)</f>
        <v>1005875</v>
      </c>
      <c r="HG32" s="367">
        <v>0</v>
      </c>
      <c r="HH32" s="367">
        <f t="shared" ref="HH32:HH37" ca="1" si="333">OFFSET(HH32,0,-1) * OFFSET(HH32,10 - ROW(HH32),0)</f>
        <v>0</v>
      </c>
      <c r="HI32" s="367">
        <v>0</v>
      </c>
      <c r="HJ32" s="367">
        <v>0</v>
      </c>
      <c r="HK32" s="367">
        <v>0</v>
      </c>
      <c r="HL32" s="367">
        <f t="shared" ref="HL32:HL37" ca="1" si="334">OFFSET(HL32,0,-1) * OFFSET(HL32,10 - ROW(HL32),0)</f>
        <v>0</v>
      </c>
      <c r="HM32" s="367">
        <f t="shared" ca="1" si="28"/>
        <v>15121691</v>
      </c>
      <c r="HN32" s="367">
        <v>0</v>
      </c>
      <c r="HO32" s="367">
        <f t="shared" ref="HO32:HO37" ca="1" si="335">OFFSET(HO32,0,-1) * OFFSET(HO32,10 - ROW(HO32),0)</f>
        <v>0</v>
      </c>
      <c r="HP32" s="367">
        <v>0</v>
      </c>
      <c r="HQ32" s="367">
        <f t="shared" ref="HQ32:HQ37" ca="1" si="336">OFFSET(HQ32,0,-1) * OFFSET(HQ32,10 - ROW(HQ32),0)</f>
        <v>0</v>
      </c>
      <c r="HR32" s="367">
        <v>0</v>
      </c>
      <c r="HS32" s="367">
        <f t="shared" ref="HS32:HS37" ca="1" si="337">OFFSET(HS32,0,-1) * OFFSET(HS32,10 - ROW(HS32),0)</f>
        <v>0</v>
      </c>
      <c r="HT32" s="367">
        <v>0</v>
      </c>
      <c r="HU32" s="367">
        <f t="shared" ref="HU32:HU37" ca="1" si="338">OFFSET(HU32,0,-1) * OFFSET(HU32,10 - ROW(HU32),0)</f>
        <v>0</v>
      </c>
      <c r="HV32" s="367"/>
      <c r="HW32" s="367">
        <f t="shared" ref="HW32:HW37" ca="1" si="339">OFFSET(HW32,0,-1) * OFFSET(HW32,10 - ROW(HW32),0)</f>
        <v>0</v>
      </c>
      <c r="HX32" s="367"/>
      <c r="HY32" s="367">
        <f t="shared" ref="HY32:HY37" ca="1" si="340">OFFSET(HY32,0,-1) * OFFSET(HY32,10 - ROW(HY32),0)</f>
        <v>0</v>
      </c>
      <c r="HZ32" s="367">
        <f t="shared" ca="1" si="29"/>
        <v>0</v>
      </c>
      <c r="IA32" s="367"/>
      <c r="IB32" s="367">
        <f t="shared" ref="IB32:IB37" ca="1" si="341">OFFSET(IB32,0,-1) * OFFSET(IB32,10 - ROW(IB32),0)</f>
        <v>0</v>
      </c>
      <c r="IC32" s="367"/>
      <c r="ID32" s="367">
        <f t="shared" ref="ID32:ID37" ca="1" si="342">OFFSET(ID32,0,-1) * OFFSET(ID32,10 - ROW(ID32),0)</f>
        <v>0</v>
      </c>
      <c r="IE32" s="367"/>
      <c r="IF32" s="367">
        <f t="shared" ref="IF32:IF37" ca="1" si="343">OFFSET(IF32,0,-1) * OFFSET(IF32,10 - ROW(IF32),0)</f>
        <v>0</v>
      </c>
      <c r="IG32" s="367"/>
      <c r="IH32" s="367">
        <f t="shared" ref="IH32:IH37" ca="1" si="344">OFFSET(IH32,0,-1) * OFFSET(IH32,10 - ROW(IH32),0)</f>
        <v>0</v>
      </c>
      <c r="II32" s="367">
        <f t="shared" ca="1" si="30"/>
        <v>0</v>
      </c>
      <c r="IJ32" s="367">
        <f t="shared" ca="1" si="149"/>
        <v>15121691</v>
      </c>
      <c r="IK32" s="367"/>
      <c r="IL32" s="367">
        <f t="shared" ref="IL32:IL37" ca="1" si="345">OFFSET(IL32,0,-1) * OFFSET(IL32,10 - ROW(IL32),0)</f>
        <v>0</v>
      </c>
      <c r="IM32" s="367"/>
      <c r="IN32" s="367">
        <f t="shared" ref="IN32:IN37" ca="1" si="346">OFFSET(IN32,0,-1) * OFFSET(IN32,10 - ROW(IN32),0)</f>
        <v>0</v>
      </c>
      <c r="IO32" s="367">
        <f t="shared" ca="1" si="51"/>
        <v>0</v>
      </c>
      <c r="IP32" s="367">
        <v>0</v>
      </c>
      <c r="IQ32" s="367">
        <f t="shared" ref="IQ32:IQ37" ca="1" si="347">OFFSET(IQ32,0,-1) * OFFSET(IQ32,10 - ROW(IQ32),0)</f>
        <v>0</v>
      </c>
      <c r="IR32" s="367">
        <v>0</v>
      </c>
      <c r="IS32" s="367">
        <f t="shared" ref="IS32:IS37" ca="1" si="348">OFFSET(IS32,0,-1) * OFFSET(IS32,10 - ROW(IS32),0)</f>
        <v>0</v>
      </c>
      <c r="IT32" s="367"/>
      <c r="IU32" s="367">
        <f t="shared" ref="IU32:IU37" ca="1" si="349">OFFSET(IU32,0,-1) * OFFSET(IU32,10 - ROW(IU32),0)</f>
        <v>0</v>
      </c>
      <c r="IV32" s="367">
        <v>0</v>
      </c>
      <c r="IW32" s="367">
        <f t="shared" ref="IW32:IW37" ca="1" si="350">OFFSET(IW32,0,-1) * OFFSET(IW32,10 - ROW(IW32),0)</f>
        <v>0</v>
      </c>
      <c r="IX32" s="367">
        <f t="shared" ca="1" si="31"/>
        <v>0</v>
      </c>
      <c r="IY32" s="367">
        <v>0</v>
      </c>
      <c r="IZ32" s="367">
        <f t="shared" ref="IZ32:IZ37" ca="1" si="351">OFFSET(IZ32,0,-1) * OFFSET(IZ32,10 - ROW(IZ32),0)</f>
        <v>0</v>
      </c>
      <c r="JA32" s="367">
        <f t="shared" ca="1" si="32"/>
        <v>0</v>
      </c>
      <c r="JB32" s="367">
        <v>0</v>
      </c>
      <c r="JC32" s="367">
        <f t="shared" ref="JC32:JC37" ca="1" si="352">OFFSET(JC32,0,-1) * OFFSET(JC32,10 - ROW(JC32),0)</f>
        <v>0</v>
      </c>
      <c r="JD32" s="367">
        <v>0</v>
      </c>
      <c r="JE32" s="367">
        <f t="shared" ref="JE32:JE37" ca="1" si="353">OFFSET(JE32,0,-1) * OFFSET(JE32,10 - ROW(JE32),0)</f>
        <v>0</v>
      </c>
      <c r="JF32" s="367">
        <v>0</v>
      </c>
      <c r="JG32" s="367">
        <f t="shared" ref="JG32:JG37" ca="1" si="354">OFFSET(JG32,0,-1) * OFFSET(JG32,10 - ROW(JG32),0)</f>
        <v>0</v>
      </c>
      <c r="JH32" s="367">
        <v>0</v>
      </c>
      <c r="JI32" s="367">
        <f t="shared" ref="JI32:JI37" ca="1" si="355">OFFSET(JI32,0,-1) * OFFSET(JI32,10 - ROW(JI32),0)</f>
        <v>0</v>
      </c>
      <c r="JJ32" s="367">
        <f t="shared" ca="1" si="33"/>
        <v>0</v>
      </c>
      <c r="JK32" s="367">
        <v>11</v>
      </c>
      <c r="JL32" s="367">
        <f t="shared" ref="JL32:JL37" ca="1" si="356">OFFSET(JL32,0,-1) * OFFSET(JL32,10 - ROW(JL32),0)</f>
        <v>2043745</v>
      </c>
      <c r="JM32" s="367">
        <v>3</v>
      </c>
      <c r="JN32" s="367">
        <f t="shared" ref="JN32:JN37" ca="1" si="357">OFFSET(JN32,0,-1) * OFFSET(JN32,10 - ROW(JN32),0)</f>
        <v>678297</v>
      </c>
      <c r="JO32" s="367">
        <v>9</v>
      </c>
      <c r="JP32" s="367">
        <f t="shared" ref="JP32:JP37" ca="1" si="358">OFFSET(JP32,0,-1) * OFFSET(JP32,10 - ROW(JP32),0)</f>
        <v>167220</v>
      </c>
      <c r="JQ32" s="367">
        <v>1</v>
      </c>
      <c r="JR32" s="367">
        <f t="shared" ref="JR32:JR37" ca="1" si="359">OFFSET(JR32,0,-1) * OFFSET(JR32,10 - ROW(JR32),0)</f>
        <v>22610</v>
      </c>
      <c r="JS32" s="367">
        <v>0</v>
      </c>
      <c r="JT32" s="367">
        <f t="shared" ref="JT32:JT37" ca="1" si="360">OFFSET(JT32,0,-1) * OFFSET(JT32,10 - ROW(JT32),0)</f>
        <v>0</v>
      </c>
      <c r="JU32" s="367">
        <f t="shared" ca="1" si="246"/>
        <v>2911872</v>
      </c>
      <c r="JV32" s="367">
        <v>0</v>
      </c>
      <c r="JW32" s="367">
        <f t="shared" ref="JW32:JW37" ca="1" si="361">OFFSET(JW32,0,-1) * OFFSET(JW32,10 - ROW(JW32),0)</f>
        <v>0</v>
      </c>
      <c r="JX32" s="367">
        <v>0</v>
      </c>
      <c r="JY32" s="367">
        <f t="shared" ref="JY32:JY37" ca="1" si="362">OFFSET(JY32,0,-1) * OFFSET(JY32,10 - ROW(JY32),0)</f>
        <v>0</v>
      </c>
      <c r="JZ32" s="367">
        <v>0</v>
      </c>
      <c r="KA32" s="367">
        <f t="shared" ref="KA32:KA37" ca="1" si="363">OFFSET(KA32,0,-1) * OFFSET(KA32,10 - ROW(KA32),0)</f>
        <v>0</v>
      </c>
      <c r="KB32" s="367">
        <v>0</v>
      </c>
      <c r="KC32" s="367">
        <f t="shared" ref="KC32:KC37" ca="1" si="364">OFFSET(KC32,0,-1) * OFFSET(KC32,10 - ROW(KC32),0)</f>
        <v>0</v>
      </c>
      <c r="KD32" s="367"/>
      <c r="KE32" s="367">
        <f t="shared" ref="KE32:KE37" ca="1" si="365">OFFSET(KE32,0,-1) * OFFSET(KE32,10 - ROW(KE32),0)</f>
        <v>0</v>
      </c>
      <c r="KF32" s="367">
        <f t="shared" ca="1" si="34"/>
        <v>0</v>
      </c>
      <c r="KG32" s="367">
        <v>0</v>
      </c>
      <c r="KH32" s="367">
        <f t="shared" ref="KH32:KH37" ca="1" si="366">OFFSET(KH32,0,-1) * OFFSET(KH32,10 - ROW(KH32),0)</f>
        <v>0</v>
      </c>
      <c r="KI32" s="367">
        <v>0</v>
      </c>
      <c r="KJ32" s="367">
        <f t="shared" ref="KJ32:KJ37" ca="1" si="367">OFFSET(KJ32,0,-1) * OFFSET(KJ32,10 - ROW(KJ32),0)</f>
        <v>0</v>
      </c>
      <c r="KK32" s="367"/>
      <c r="KL32" s="367">
        <f t="shared" ref="KL32:KL37" ca="1" si="368">OFFSET(KL32,0,-1) * OFFSET(KL32,10 - ROW(KL32),0)</f>
        <v>0</v>
      </c>
      <c r="KM32" s="367">
        <v>0</v>
      </c>
      <c r="KN32" s="367">
        <f t="shared" ref="KN32:KN37" ca="1" si="369">OFFSET(KN32,0,-1) * OFFSET(KN32,10 - ROW(KN32),0)</f>
        <v>0</v>
      </c>
      <c r="KO32" s="367">
        <f t="shared" ca="1" si="35"/>
        <v>0</v>
      </c>
      <c r="KP32" s="367">
        <v>0</v>
      </c>
      <c r="KQ32" s="367">
        <f t="shared" ref="KQ32:KQ37" ca="1" si="370">OFFSET(KQ32,0,-1) * OFFSET(KQ32,10 - ROW(KQ32),0)</f>
        <v>0</v>
      </c>
      <c r="KR32" s="367">
        <v>0</v>
      </c>
      <c r="KS32" s="367">
        <f t="shared" ref="KS32:KS37" ca="1" si="371">OFFSET(KS32,0,-1) * OFFSET(KS32,10 - ROW(KS32),0)</f>
        <v>0</v>
      </c>
      <c r="KT32" s="367">
        <f t="shared" ca="1" si="52"/>
        <v>0</v>
      </c>
      <c r="KU32" s="367">
        <v>0</v>
      </c>
      <c r="KV32" s="367"/>
      <c r="KW32" s="367">
        <v>0</v>
      </c>
      <c r="KX32" s="367"/>
      <c r="KY32" s="367">
        <f t="shared" si="247"/>
        <v>0</v>
      </c>
      <c r="KZ32" s="367">
        <f t="shared" ca="1" si="248"/>
        <v>2911872</v>
      </c>
      <c r="LA32" s="367">
        <v>0</v>
      </c>
      <c r="LB32" s="367">
        <f t="shared" ref="LB32:LB37" ca="1" si="372">OFFSET(LB32,0,-1) * OFFSET(LB32,10 - ROW(LB32),0)</f>
        <v>0</v>
      </c>
      <c r="LC32" s="367"/>
      <c r="LD32" s="367">
        <f t="shared" ref="LD32:LD37" ca="1" si="373">OFFSET(LD32,0,-1) * OFFSET(LD32,10 - ROW(LD32),0)</f>
        <v>0</v>
      </c>
      <c r="LE32" s="367">
        <v>0</v>
      </c>
      <c r="LF32" s="367">
        <f t="shared" ref="LF32:LF37" ca="1" si="374">OFFSET(LF32,0,-1) * OFFSET(LF32,10 - ROW(LF32),0)</f>
        <v>0</v>
      </c>
      <c r="LG32" s="367"/>
      <c r="LH32" s="367">
        <f t="shared" ref="LH32:LH37" ca="1" si="375">OFFSET(LH32,0,-1) * OFFSET(LH32,10 - ROW(LH32),0)</f>
        <v>0</v>
      </c>
      <c r="LI32" s="367">
        <f t="shared" ca="1" si="36"/>
        <v>0</v>
      </c>
      <c r="LJ32" s="367">
        <v>0</v>
      </c>
      <c r="LK32" s="367">
        <f t="shared" ref="LK32:LK37" ca="1" si="376">OFFSET(LK32,0,-1) * OFFSET(LK32,10 - ROW(LK32),0)</f>
        <v>0</v>
      </c>
      <c r="LL32" s="367">
        <v>0</v>
      </c>
      <c r="LM32" s="367">
        <f t="shared" ref="LM32:LM37" ca="1" si="377">OFFSET(LM32,0,-1) * OFFSET(LM32,10 - ROW(LM32),0)</f>
        <v>0</v>
      </c>
      <c r="LN32" s="367"/>
      <c r="LO32" s="367">
        <f t="shared" ref="LO32:LO37" ca="1" si="378">OFFSET(LO32,0,-1) * OFFSET(LO32,10 - ROW(LO32),0)</f>
        <v>0</v>
      </c>
      <c r="LP32" s="367">
        <f t="shared" ca="1" si="37"/>
        <v>0</v>
      </c>
      <c r="LQ32" s="367">
        <v>0</v>
      </c>
      <c r="LR32" s="367">
        <f t="shared" ref="LR32:LR37" ca="1" si="379">OFFSET(LR32,0,-1) * OFFSET(LR32,10 - ROW(LR32),0)</f>
        <v>0</v>
      </c>
      <c r="LS32" s="367">
        <v>0</v>
      </c>
      <c r="LT32" s="367">
        <f t="shared" ref="LT32:LT37" ca="1" si="380">OFFSET(LT32,0,-1) * OFFSET(LT32,10 - ROW(LT32),0)</f>
        <v>0</v>
      </c>
      <c r="LU32" s="367">
        <v>0</v>
      </c>
      <c r="LV32" s="367">
        <f t="shared" ref="LV32:LV37" ca="1" si="381">OFFSET(LV32,0,-1) * OFFSET(LV32,10 - ROW(LV32),0)</f>
        <v>0</v>
      </c>
      <c r="LW32" s="367">
        <v>0</v>
      </c>
      <c r="LX32" s="367">
        <f t="shared" ref="LX32:LX37" ca="1" si="382">OFFSET(LX32,0,-1) * OFFSET(LX32,10 - ROW(LX32),0)</f>
        <v>0</v>
      </c>
      <c r="LY32" s="367">
        <f t="shared" ca="1" si="54"/>
        <v>0</v>
      </c>
      <c r="LZ32" s="367">
        <v>3</v>
      </c>
      <c r="MA32" s="367">
        <f t="shared" ref="MA32:MA37" ca="1" si="383">OFFSET(MA32,0,-1) * OFFSET(MA32,10 - ROW(MA32),0)</f>
        <v>1114053</v>
      </c>
      <c r="MB32" s="367">
        <v>3</v>
      </c>
      <c r="MC32" s="367">
        <f t="shared" ref="MC32:MC37" ca="1" si="384">OFFSET(MC32,0,-1) * OFFSET(MC32,10 - ROW(MC32),0)</f>
        <v>1355694</v>
      </c>
      <c r="MD32" s="367">
        <v>0</v>
      </c>
      <c r="ME32" s="367">
        <f t="shared" ref="ME32:ME37" ca="1" si="385">OFFSET(ME32,0,-1) * OFFSET(ME32,10 - ROW(ME32),0)</f>
        <v>0</v>
      </c>
      <c r="MF32" s="367">
        <v>0</v>
      </c>
      <c r="MG32" s="367">
        <f t="shared" ref="MG32:MG37" ca="1" si="386">OFFSET(MG32,0,-1) * OFFSET(MG32,10 - ROW(MG32),0)</f>
        <v>0</v>
      </c>
      <c r="MH32" s="367">
        <v>0</v>
      </c>
      <c r="MI32" s="367">
        <f t="shared" ref="MI32:MI37" ca="1" si="387">OFFSET(MI32,0,-1) * OFFSET(MI32,10 - ROW(MI32),0)</f>
        <v>0</v>
      </c>
      <c r="MJ32" s="367">
        <v>0</v>
      </c>
      <c r="MK32" s="367">
        <f t="shared" ref="MK32:MK37" ca="1" si="388">OFFSET(MK32,0,-1) * OFFSET(MK32,10 - ROW(MK32),0)</f>
        <v>0</v>
      </c>
      <c r="ML32" s="367">
        <f t="shared" ca="1" si="38"/>
        <v>2469747</v>
      </c>
      <c r="MM32" s="367">
        <v>0</v>
      </c>
      <c r="MN32" s="367">
        <f t="shared" ref="MN32:MN37" ca="1" si="389">OFFSET(MN32,0,-1) * OFFSET(MN32,10 - ROW(MN32),0)</f>
        <v>0</v>
      </c>
      <c r="MO32" s="367">
        <v>0</v>
      </c>
      <c r="MP32" s="367">
        <f t="shared" ref="MP32:MP37" ca="1" si="390">OFFSET(MP32,0,-1) * OFFSET(MP32,10 - ROW(MP32),0)</f>
        <v>0</v>
      </c>
      <c r="MQ32" s="367">
        <v>0</v>
      </c>
      <c r="MR32" s="367">
        <f t="shared" ref="MR32:MR37" ca="1" si="391">OFFSET(MR32,0,-1) * OFFSET(MR32,10 - ROW(MR32),0)</f>
        <v>0</v>
      </c>
      <c r="MS32" s="367">
        <v>0</v>
      </c>
      <c r="MT32" s="367">
        <f t="shared" ref="MT32:MT37" ca="1" si="392">OFFSET(MT32,0,-1) * OFFSET(MT32,10 - ROW(MT32),0)</f>
        <v>0</v>
      </c>
      <c r="MU32" s="367">
        <v>0</v>
      </c>
      <c r="MV32" s="367">
        <f t="shared" ref="MV32:MV37" ca="1" si="393">OFFSET(MV32,0,-1) * OFFSET(MV32,10 - ROW(MV32),0)</f>
        <v>0</v>
      </c>
      <c r="MW32" s="367">
        <f t="shared" ca="1" si="39"/>
        <v>0</v>
      </c>
      <c r="MX32" s="367">
        <v>0</v>
      </c>
      <c r="MY32" s="367">
        <f t="shared" ref="MY32:MY37" ca="1" si="394">OFFSET(MY32,0,-1) * OFFSET(MY32,10 - ROW(MY32),0)</f>
        <v>0</v>
      </c>
      <c r="MZ32" s="367"/>
      <c r="NA32" s="367">
        <f t="shared" ref="NA32:NA37" ca="1" si="395">OFFSET(NA32,0,-1) * OFFSET(NA32,10 - ROW(NA32),0)</f>
        <v>0</v>
      </c>
      <c r="NB32" s="367"/>
      <c r="NC32" s="367">
        <f t="shared" ref="NC32:NC37" ca="1" si="396">OFFSET(NC32,0,-1) * OFFSET(NC32,10 - ROW(NC32),0)</f>
        <v>0</v>
      </c>
      <c r="ND32" s="367"/>
      <c r="NE32" s="367">
        <f t="shared" ref="NE32:NE37" ca="1" si="397">OFFSET(NE32,0,-1) * OFFSET(NE32,10 - ROW(NE32),0)</f>
        <v>0</v>
      </c>
      <c r="NF32" s="367">
        <f t="shared" ca="1" si="40"/>
        <v>0</v>
      </c>
      <c r="NG32" s="367">
        <v>0</v>
      </c>
      <c r="NH32" s="367">
        <f t="shared" ref="NH32:NH37" ca="1" si="398">OFFSET(NH32,0,-1) * OFFSET(NH32,10 - ROW(NH32),0)</f>
        <v>0</v>
      </c>
      <c r="NI32" s="367">
        <v>0</v>
      </c>
      <c r="NJ32" s="367">
        <f t="shared" ref="NJ32:NJ36" ca="1" si="399">OFFSET(NJ32,0,-1) * OFFSET(NJ32,10 - ROW(NJ32),0)</f>
        <v>0</v>
      </c>
      <c r="NK32" s="367">
        <f t="shared" ca="1" si="41"/>
        <v>0</v>
      </c>
      <c r="NL32" s="367">
        <f t="shared" ca="1" si="249"/>
        <v>2469747</v>
      </c>
      <c r="NM32" s="367">
        <v>0</v>
      </c>
      <c r="NN32" s="367">
        <f t="shared" ref="NN32:NN37" ca="1" si="400">OFFSET(NN32,0,-1) * OFFSET(NN32,10 - ROW(NN32),0)</f>
        <v>0</v>
      </c>
      <c r="NO32" s="367">
        <v>0</v>
      </c>
      <c r="NP32" s="367">
        <f t="shared" ref="NP32:NP37" ca="1" si="401">OFFSET(NP32,0,-1) * OFFSET(NP32,10 - ROW(NP32),0)</f>
        <v>0</v>
      </c>
      <c r="NQ32" s="367">
        <v>0</v>
      </c>
      <c r="NR32" s="367">
        <f t="shared" ref="NR32:NR37" ca="1" si="402">OFFSET(NR32,0,-1) * OFFSET(NR32,10 - ROW(NR32),0)</f>
        <v>0</v>
      </c>
      <c r="NS32" s="367">
        <v>0</v>
      </c>
      <c r="NT32" s="367">
        <f t="shared" ref="NT32:NT37" ca="1" si="403">OFFSET(NT32,0,-1) * OFFSET(NT32,10 - ROW(NT32),0)</f>
        <v>0</v>
      </c>
      <c r="NU32" s="367">
        <f t="shared" ca="1" si="42"/>
        <v>0</v>
      </c>
      <c r="NV32" s="367">
        <v>0</v>
      </c>
      <c r="NW32" s="367">
        <f t="shared" ref="NW32:NW37" ca="1" si="404">OFFSET(NW32,0,-1) * OFFSET(NW32,10 - ROW(NW32),0)</f>
        <v>0</v>
      </c>
      <c r="NX32" s="367">
        <v>0</v>
      </c>
      <c r="NY32" s="367">
        <f t="shared" ref="NY32:NY37" ca="1" si="405">OFFSET(NY32,0,-1) * OFFSET(NY32,10 - ROW(NY32),0)</f>
        <v>0</v>
      </c>
      <c r="NZ32" s="367">
        <v>0</v>
      </c>
      <c r="OA32" s="367">
        <v>0</v>
      </c>
      <c r="OB32" s="367">
        <v>0</v>
      </c>
      <c r="OC32" s="367">
        <f t="shared" ref="OC32:OC37" ca="1" si="406">OFFSET(OC32,0,-1) * OFFSET(OC32,10 - ROW(OC32),0)</f>
        <v>0</v>
      </c>
      <c r="OD32" s="367">
        <v>0</v>
      </c>
      <c r="OE32" s="367">
        <f t="shared" ref="OE32:OE37" ca="1" si="407">OFFSET(OE32,0,-1) * OFFSET(OE32,10 - ROW(OE32),0)</f>
        <v>0</v>
      </c>
      <c r="OF32" s="367">
        <f t="shared" ca="1" si="250"/>
        <v>0</v>
      </c>
      <c r="OG32" s="367">
        <v>0</v>
      </c>
      <c r="OH32" s="367">
        <f t="shared" ref="OH32:OH37" ca="1" si="408">OFFSET(OH32,0,-1) * OFFSET(OH32,10 - ROW(OH32),0)</f>
        <v>0</v>
      </c>
      <c r="OI32" s="367">
        <v>0</v>
      </c>
      <c r="OJ32" s="367">
        <f t="shared" ref="OJ32:OJ37" ca="1" si="409">OFFSET(OJ32,0,-1) * OFFSET(OJ32,10 - ROW(OJ32),0)</f>
        <v>0</v>
      </c>
      <c r="OK32" s="367">
        <v>0</v>
      </c>
      <c r="OL32" s="367">
        <f t="shared" ref="OL32:OL37" ca="1" si="410">OFFSET(OL32,0,-1) * OFFSET(OL32,10 - ROW(OL32),0)</f>
        <v>0</v>
      </c>
      <c r="OM32" s="367">
        <v>0</v>
      </c>
      <c r="ON32" s="367">
        <f t="shared" ref="ON32:ON37" ca="1" si="411">OFFSET(ON32,0,-1) * OFFSET(ON32,10 - ROW(ON32),0)</f>
        <v>0</v>
      </c>
      <c r="OO32" s="367">
        <f t="shared" ca="1" si="56"/>
        <v>0</v>
      </c>
      <c r="OP32" s="367">
        <v>0</v>
      </c>
      <c r="OQ32" s="367">
        <f t="shared" ref="OQ32:OQ37" ca="1" si="412">OFFSET(OQ32,0,-1) * OFFSET(OQ32,10 - ROW(OQ32),0)</f>
        <v>0</v>
      </c>
      <c r="OR32" s="367">
        <v>0</v>
      </c>
      <c r="OS32" s="367">
        <f t="shared" ref="OS32:OS37" ca="1" si="413">OFFSET(OS32,0,-1) * OFFSET(OS32,10 - ROW(OS32),0)</f>
        <v>0</v>
      </c>
      <c r="OT32" s="367">
        <v>0</v>
      </c>
      <c r="OU32" s="367">
        <v>0</v>
      </c>
      <c r="OV32" s="367">
        <v>0</v>
      </c>
      <c r="OW32" s="367">
        <f t="shared" ref="OW32:OW37" ca="1" si="414">OFFSET(OW32,0,-1) * OFFSET(OW32,10 - ROW(OW32),0)</f>
        <v>0</v>
      </c>
      <c r="OX32" s="367">
        <f t="shared" ca="1" si="220"/>
        <v>0</v>
      </c>
      <c r="OY32" s="367">
        <v>23</v>
      </c>
      <c r="OZ32" s="367">
        <f t="shared" ref="OZ32:OZ37" ca="1" si="415">OFFSET(OZ32,0,-1) * OFFSET(OZ32,10 - ROW(OZ32),0)</f>
        <v>1742572</v>
      </c>
      <c r="PA32" s="367">
        <v>20</v>
      </c>
      <c r="PB32" s="367">
        <f t="shared" ref="PB32:PB37" ca="1" si="416">OFFSET(PB32,0,-1) * OFFSET(PB32,10 - ROW(PB32),0)</f>
        <v>2342680</v>
      </c>
      <c r="PC32" s="367">
        <v>23</v>
      </c>
      <c r="PD32" s="367">
        <f t="shared" ref="PD32:PD37" ca="1" si="417">OFFSET(PD32,0,-1) * OFFSET(PD32,10 - ROW(PD32),0)</f>
        <v>174248</v>
      </c>
      <c r="PE32" s="367">
        <v>0</v>
      </c>
      <c r="PF32" s="367">
        <f t="shared" ref="PF32:PF37" ca="1" si="418">OFFSET(PF32,0,-1) * OFFSET(PF32,10 - ROW(PF32),0)</f>
        <v>0</v>
      </c>
      <c r="PG32" s="367">
        <v>0</v>
      </c>
      <c r="PH32" s="367">
        <v>0</v>
      </c>
      <c r="PI32" s="367">
        <v>0</v>
      </c>
      <c r="PJ32" s="367">
        <f t="shared" ref="PJ32:PJ37" ca="1" si="419">OFFSET(PJ32,0,-1) * OFFSET(PJ32,10 - ROW(PJ32),0)</f>
        <v>0</v>
      </c>
      <c r="PK32" s="367">
        <f t="shared" ca="1" si="43"/>
        <v>4259500</v>
      </c>
      <c r="PL32" s="367">
        <v>0</v>
      </c>
      <c r="PM32" s="367">
        <f t="shared" ref="PM32:PM37" ca="1" si="420">OFFSET(PM32,0,-1) * OFFSET(PM32,10 - ROW(PM32),0)</f>
        <v>0</v>
      </c>
      <c r="PN32" s="367">
        <v>0</v>
      </c>
      <c r="PO32" s="367">
        <f t="shared" ref="PO32:PO37" ca="1" si="421">OFFSET(PO32,0,-1) * OFFSET(PO32,10 - ROW(PO32),0)</f>
        <v>0</v>
      </c>
      <c r="PP32" s="367">
        <v>0</v>
      </c>
      <c r="PQ32" s="367">
        <f t="shared" ref="PQ32:PQ37" ca="1" si="422">OFFSET(PQ32,0,-1) * OFFSET(PQ32,10 - ROW(PQ32),0)</f>
        <v>0</v>
      </c>
      <c r="PR32" s="367">
        <v>0</v>
      </c>
      <c r="PS32" s="367">
        <f t="shared" ref="PS32:PS37" ca="1" si="423">OFFSET(PS32,0,-1) * OFFSET(PS32,10 - ROW(PS32),0)</f>
        <v>0</v>
      </c>
      <c r="PT32" s="367">
        <v>0</v>
      </c>
      <c r="PU32" s="367">
        <f t="shared" ref="PU32:PU37" ca="1" si="424">OFFSET(PU32,0,-1) * OFFSET(PU32,10 - ROW(PU32),0)</f>
        <v>0</v>
      </c>
      <c r="PV32" s="367">
        <v>0</v>
      </c>
      <c r="PW32" s="367">
        <f t="shared" ref="PW32:PW37" ca="1" si="425">OFFSET(PW32,0,-1) * OFFSET(PW32,10 - ROW(PW32),0)</f>
        <v>0</v>
      </c>
      <c r="PX32" s="367">
        <f t="shared" ca="1" si="57"/>
        <v>0</v>
      </c>
      <c r="PY32" s="367">
        <v>0</v>
      </c>
      <c r="PZ32" s="367">
        <f t="shared" ref="PZ32:PZ37" ca="1" si="426">OFFSET(PZ32,0,-1) * OFFSET(PZ32,10 - ROW(PZ32),0)</f>
        <v>0</v>
      </c>
      <c r="QA32" s="367"/>
      <c r="QB32" s="367">
        <f t="shared" ref="QB32:QB37" ca="1" si="427">OFFSET(QB32,0,-1) * OFFSET(QB32,10 - ROW(QB32),0)</f>
        <v>0</v>
      </c>
      <c r="QC32" s="367"/>
      <c r="QD32" s="367">
        <f t="shared" ref="QD32:QD37" ca="1" si="428">OFFSET(QD32,0,-1) * OFFSET(QD32,10 - ROW(QD32),0)</f>
        <v>0</v>
      </c>
      <c r="QE32" s="367"/>
      <c r="QF32" s="367">
        <f t="shared" ref="QF32:QF37" ca="1" si="429">OFFSET(QF32,0,-1) * OFFSET(QF32,10 - ROW(QF32),0)</f>
        <v>0</v>
      </c>
      <c r="QG32" s="367">
        <f t="shared" ca="1" si="44"/>
        <v>0</v>
      </c>
      <c r="QH32" s="367">
        <f t="shared" ca="1" si="251"/>
        <v>4259500</v>
      </c>
      <c r="QI32" s="367"/>
      <c r="QJ32" s="367">
        <v>154265406</v>
      </c>
      <c r="QK32" s="367">
        <f t="shared" si="252"/>
        <v>1657</v>
      </c>
      <c r="QL32" s="367">
        <f t="shared" ref="QL32:QL37" ca="1" si="430">OFFSET(QL32,0,-1) * OFFSET(QL32,10 - ROW(QL32),0)</f>
        <v>1322286</v>
      </c>
      <c r="QM32" s="367">
        <f t="shared" si="237"/>
        <v>10</v>
      </c>
      <c r="QN32" s="367">
        <f t="shared" ref="QN32:QN37" ca="1" si="431">OFFSET(QN32,0,-1) * OFFSET(QN32,10 - ROW(QN32),0)</f>
        <v>143700</v>
      </c>
      <c r="QO32" s="367">
        <f t="shared" ca="1" si="46"/>
        <v>1465986</v>
      </c>
      <c r="QP32" s="367">
        <f t="shared" si="253"/>
        <v>1657</v>
      </c>
      <c r="QQ32" s="367">
        <f t="shared" ref="QQ32:QQ37" ca="1" si="432">OFFSET(QQ32,0,-1) * OFFSET(QQ32,10 - ROW(QQ32),0)</f>
        <v>122618</v>
      </c>
      <c r="QR32" s="367">
        <f t="shared" si="240"/>
        <v>10</v>
      </c>
      <c r="QS32" s="367">
        <f t="shared" ref="QS32:QS37" ca="1" si="433">OFFSET(QS32,0,-1) * OFFSET(QS32,10 - ROW(QS32),0)</f>
        <v>13240</v>
      </c>
      <c r="QT32" s="367">
        <f t="shared" ca="1" si="47"/>
        <v>135858</v>
      </c>
      <c r="QU32" s="367">
        <f t="shared" ca="1" si="48"/>
        <v>155867250</v>
      </c>
      <c r="QV32" s="367"/>
      <c r="QW32" s="367">
        <f t="shared" ca="1" si="49"/>
        <v>155867250</v>
      </c>
    </row>
    <row r="33" spans="1:465" s="366" customFormat="1">
      <c r="A33" s="366" t="s">
        <v>224</v>
      </c>
      <c r="B33" s="367" t="s">
        <v>225</v>
      </c>
      <c r="C33" s="367" t="s">
        <v>195</v>
      </c>
      <c r="D33" s="367" t="s">
        <v>196</v>
      </c>
      <c r="E33" s="367">
        <v>0</v>
      </c>
      <c r="F33" s="367">
        <f t="shared" ca="1" si="255"/>
        <v>0</v>
      </c>
      <c r="G33" s="367"/>
      <c r="H33" s="367">
        <f t="shared" ca="1" si="256"/>
        <v>0</v>
      </c>
      <c r="I33" s="367"/>
      <c r="J33" s="367">
        <f t="shared" ca="1" si="257"/>
        <v>0</v>
      </c>
      <c r="K33" s="367"/>
      <c r="L33" s="367">
        <f t="shared" ca="1" si="258"/>
        <v>0</v>
      </c>
      <c r="M33" s="367"/>
      <c r="N33" s="367">
        <f t="shared" ca="1" si="259"/>
        <v>0</v>
      </c>
      <c r="O33" s="367">
        <v>0</v>
      </c>
      <c r="P33" s="367">
        <f t="shared" ca="1" si="260"/>
        <v>0</v>
      </c>
      <c r="Q33" s="367">
        <v>0</v>
      </c>
      <c r="R33" s="367">
        <f t="shared" ca="1" si="261"/>
        <v>0</v>
      </c>
      <c r="S33" s="367">
        <f t="shared" ca="1" si="21"/>
        <v>0</v>
      </c>
      <c r="T33" s="367">
        <v>0</v>
      </c>
      <c r="U33" s="367">
        <f t="shared" ca="1" si="262"/>
        <v>0</v>
      </c>
      <c r="V33" s="367">
        <v>0</v>
      </c>
      <c r="W33" s="367">
        <f t="shared" ca="1" si="263"/>
        <v>0</v>
      </c>
      <c r="X33" s="367">
        <v>0</v>
      </c>
      <c r="Y33" s="367">
        <f t="shared" ca="1" si="264"/>
        <v>0</v>
      </c>
      <c r="Z33" s="367">
        <v>0</v>
      </c>
      <c r="AA33" s="367">
        <f t="shared" ca="1" si="265"/>
        <v>0</v>
      </c>
      <c r="AB33" s="367">
        <v>0</v>
      </c>
      <c r="AC33" s="367">
        <f t="shared" ca="1" si="266"/>
        <v>0</v>
      </c>
      <c r="AD33" s="367">
        <v>0</v>
      </c>
      <c r="AE33" s="367">
        <f t="shared" ca="1" si="267"/>
        <v>0</v>
      </c>
      <c r="AF33" s="367">
        <v>0</v>
      </c>
      <c r="AG33" s="367">
        <f t="shared" ca="1" si="268"/>
        <v>0</v>
      </c>
      <c r="AH33" s="367">
        <v>0</v>
      </c>
      <c r="AI33" s="367">
        <f t="shared" ca="1" si="269"/>
        <v>0</v>
      </c>
      <c r="AJ33" s="367">
        <v>0</v>
      </c>
      <c r="AK33" s="367">
        <f t="shared" ca="1" si="270"/>
        <v>0</v>
      </c>
      <c r="AL33" s="367">
        <v>0</v>
      </c>
      <c r="AM33" s="367">
        <f t="shared" ca="1" si="271"/>
        <v>0</v>
      </c>
      <c r="AN33" s="367"/>
      <c r="AO33" s="367">
        <f t="shared" ca="1" si="272"/>
        <v>0</v>
      </c>
      <c r="AP33" s="367">
        <f t="shared" ca="1" si="254"/>
        <v>0</v>
      </c>
      <c r="AQ33" s="367"/>
      <c r="AR33" s="367">
        <f t="shared" ca="1" si="273"/>
        <v>0</v>
      </c>
      <c r="AS33" s="367"/>
      <c r="AT33" s="367">
        <f t="shared" ca="1" si="274"/>
        <v>0</v>
      </c>
      <c r="AU33" s="367"/>
      <c r="AV33" s="367">
        <f t="shared" ca="1" si="275"/>
        <v>0</v>
      </c>
      <c r="AW33" s="367"/>
      <c r="AX33" s="367">
        <f t="shared" ca="1" si="276"/>
        <v>0</v>
      </c>
      <c r="AY33" s="367"/>
      <c r="AZ33" s="367">
        <f t="shared" ca="1" si="277"/>
        <v>0</v>
      </c>
      <c r="BA33" s="367"/>
      <c r="BB33" s="367">
        <f t="shared" ca="1" si="278"/>
        <v>0</v>
      </c>
      <c r="BC33" s="367"/>
      <c r="BD33" s="367">
        <f t="shared" ca="1" si="279"/>
        <v>0</v>
      </c>
      <c r="BE33" s="367"/>
      <c r="BF33" s="367">
        <f t="shared" ca="1" si="280"/>
        <v>0</v>
      </c>
      <c r="BG33" s="367">
        <v>0</v>
      </c>
      <c r="BH33" s="367">
        <f t="shared" ca="1" si="281"/>
        <v>0</v>
      </c>
      <c r="BI33" s="367">
        <v>0</v>
      </c>
      <c r="BJ33" s="367">
        <f t="shared" ca="1" si="282"/>
        <v>0</v>
      </c>
      <c r="BK33" s="367">
        <f t="shared" ca="1" si="22"/>
        <v>0</v>
      </c>
      <c r="BL33" s="367">
        <v>0</v>
      </c>
      <c r="BM33" s="367">
        <f t="shared" ca="1" si="283"/>
        <v>0</v>
      </c>
      <c r="BN33" s="367">
        <v>13</v>
      </c>
      <c r="BO33" s="367">
        <f t="shared" ca="1" si="284"/>
        <v>1272791</v>
      </c>
      <c r="BP33" s="367">
        <v>0</v>
      </c>
      <c r="BQ33" s="367">
        <f t="shared" ca="1" si="285"/>
        <v>0</v>
      </c>
      <c r="BR33" s="367">
        <v>41</v>
      </c>
      <c r="BS33" s="367">
        <f t="shared" ca="1" si="286"/>
        <v>3370897</v>
      </c>
      <c r="BT33" s="367">
        <v>0</v>
      </c>
      <c r="BU33" s="367">
        <f t="shared" ca="1" si="287"/>
        <v>0</v>
      </c>
      <c r="BV33" s="367">
        <v>0</v>
      </c>
      <c r="BW33" s="367">
        <f t="shared" ca="1" si="288"/>
        <v>0</v>
      </c>
      <c r="BX33" s="367">
        <v>0</v>
      </c>
      <c r="BY33" s="367">
        <f t="shared" ca="1" si="289"/>
        <v>0</v>
      </c>
      <c r="BZ33" s="367">
        <v>0</v>
      </c>
      <c r="CA33" s="367">
        <f t="shared" ca="1" si="290"/>
        <v>0</v>
      </c>
      <c r="CB33" s="367">
        <v>9</v>
      </c>
      <c r="CC33" s="367">
        <f t="shared" ca="1" si="291"/>
        <v>13727619</v>
      </c>
      <c r="CD33" s="367">
        <v>0</v>
      </c>
      <c r="CE33" s="367">
        <f t="shared" ca="1" si="292"/>
        <v>0</v>
      </c>
      <c r="CF33" s="367">
        <f t="shared" ca="1" si="96"/>
        <v>18371307</v>
      </c>
      <c r="CG33" s="367">
        <v>0</v>
      </c>
      <c r="CH33" s="367">
        <f t="shared" ca="1" si="293"/>
        <v>0</v>
      </c>
      <c r="CI33" s="367">
        <v>0</v>
      </c>
      <c r="CJ33" s="367">
        <f t="shared" ca="1" si="294"/>
        <v>0</v>
      </c>
      <c r="CK33" s="367">
        <v>0</v>
      </c>
      <c r="CL33" s="367">
        <f t="shared" ca="1" si="295"/>
        <v>0</v>
      </c>
      <c r="CM33" s="367">
        <v>0</v>
      </c>
      <c r="CN33" s="367">
        <f t="shared" ca="1" si="296"/>
        <v>0</v>
      </c>
      <c r="CO33" s="367">
        <v>0</v>
      </c>
      <c r="CP33" s="367">
        <f t="shared" ca="1" si="297"/>
        <v>0</v>
      </c>
      <c r="CQ33" s="367">
        <v>0</v>
      </c>
      <c r="CR33" s="367">
        <f t="shared" ca="1" si="298"/>
        <v>0</v>
      </c>
      <c r="CS33" s="367">
        <v>0</v>
      </c>
      <c r="CT33" s="367">
        <f t="shared" ca="1" si="299"/>
        <v>0</v>
      </c>
      <c r="CU33" s="367">
        <v>0</v>
      </c>
      <c r="CV33" s="367">
        <f t="shared" ca="1" si="300"/>
        <v>0</v>
      </c>
      <c r="CW33" s="367"/>
      <c r="CX33" s="367">
        <v>0</v>
      </c>
      <c r="CY33" s="367"/>
      <c r="CZ33" s="367">
        <v>0</v>
      </c>
      <c r="DA33" s="367"/>
      <c r="DB33" s="367">
        <v>0</v>
      </c>
      <c r="DC33" s="367"/>
      <c r="DD33" s="367">
        <v>0</v>
      </c>
      <c r="DE33" s="367">
        <v>0</v>
      </c>
      <c r="DF33" s="367">
        <f t="shared" ca="1" si="301"/>
        <v>0</v>
      </c>
      <c r="DG33" s="367">
        <v>0</v>
      </c>
      <c r="DH33" s="367">
        <f t="shared" ca="1" si="302"/>
        <v>0</v>
      </c>
      <c r="DI33" s="367"/>
      <c r="DJ33" s="367">
        <f t="shared" ca="1" si="303"/>
        <v>0</v>
      </c>
      <c r="DK33" s="367">
        <f t="shared" ca="1" si="23"/>
        <v>0</v>
      </c>
      <c r="DL33" s="367">
        <v>0</v>
      </c>
      <c r="DM33" s="367">
        <f t="shared" ca="1" si="304"/>
        <v>0</v>
      </c>
      <c r="DN33" s="367">
        <v>251</v>
      </c>
      <c r="DO33" s="367">
        <f t="shared" ca="1" si="305"/>
        <v>29400634</v>
      </c>
      <c r="DP33" s="367">
        <v>0</v>
      </c>
      <c r="DQ33" s="367">
        <f t="shared" ca="1" si="306"/>
        <v>0</v>
      </c>
      <c r="DR33" s="367">
        <v>761</v>
      </c>
      <c r="DS33" s="367">
        <f t="shared" ca="1" si="307"/>
        <v>75555885</v>
      </c>
      <c r="DT33" s="367">
        <v>0</v>
      </c>
      <c r="DU33" s="367">
        <f t="shared" ca="1" si="308"/>
        <v>0</v>
      </c>
      <c r="DV33" s="367">
        <v>0</v>
      </c>
      <c r="DW33" s="367">
        <f t="shared" ca="1" si="309"/>
        <v>0</v>
      </c>
      <c r="DX33" s="367">
        <v>0</v>
      </c>
      <c r="DY33" s="367">
        <f t="shared" ca="1" si="310"/>
        <v>0</v>
      </c>
      <c r="DZ33" s="367">
        <v>0</v>
      </c>
      <c r="EA33" s="367">
        <f t="shared" ca="1" si="311"/>
        <v>0</v>
      </c>
      <c r="EB33" s="367"/>
      <c r="EC33" s="367">
        <v>0</v>
      </c>
      <c r="ED33" s="367"/>
      <c r="EE33" s="367">
        <v>0</v>
      </c>
      <c r="EF33" s="367"/>
      <c r="EG33" s="367">
        <v>0</v>
      </c>
      <c r="EH33" s="367"/>
      <c r="EI33" s="367">
        <v>0</v>
      </c>
      <c r="EJ33" s="367">
        <v>0</v>
      </c>
      <c r="EK33" s="367">
        <f t="shared" ca="1" si="312"/>
        <v>0</v>
      </c>
      <c r="EL33" s="367">
        <v>0</v>
      </c>
      <c r="EM33" s="367">
        <f t="shared" ca="1" si="313"/>
        <v>0</v>
      </c>
      <c r="EN33" s="367">
        <f t="shared" ca="1" si="24"/>
        <v>104956519</v>
      </c>
      <c r="EO33" s="367">
        <v>0</v>
      </c>
      <c r="EP33" s="367">
        <v>0</v>
      </c>
      <c r="EQ33" s="367">
        <v>0</v>
      </c>
      <c r="ER33" s="367">
        <v>0</v>
      </c>
      <c r="ES33" s="367">
        <v>0</v>
      </c>
      <c r="ET33" s="367">
        <v>0</v>
      </c>
      <c r="EU33" s="367">
        <v>0</v>
      </c>
      <c r="EV33" s="367">
        <v>0</v>
      </c>
      <c r="EW33" s="367">
        <v>0</v>
      </c>
      <c r="EX33" s="367">
        <v>0</v>
      </c>
      <c r="EY33" s="367">
        <v>0</v>
      </c>
      <c r="EZ33" s="367">
        <v>0</v>
      </c>
      <c r="FA33" s="367">
        <v>0</v>
      </c>
      <c r="FB33" s="367">
        <v>0</v>
      </c>
      <c r="FC33" s="367">
        <v>0</v>
      </c>
      <c r="FD33" s="367">
        <v>0</v>
      </c>
      <c r="FE33" s="367">
        <v>0</v>
      </c>
      <c r="FF33" s="367">
        <f t="shared" ca="1" si="314"/>
        <v>0</v>
      </c>
      <c r="FG33" s="367">
        <v>0</v>
      </c>
      <c r="FH33" s="367">
        <f t="shared" ca="1" si="315"/>
        <v>0</v>
      </c>
      <c r="FI33" s="367">
        <v>0</v>
      </c>
      <c r="FJ33" s="367">
        <f t="shared" ca="1" si="316"/>
        <v>0</v>
      </c>
      <c r="FK33" s="367">
        <v>0</v>
      </c>
      <c r="FL33" s="367">
        <f t="shared" ca="1" si="317"/>
        <v>0</v>
      </c>
      <c r="FM33" s="367">
        <f t="shared" ca="1" si="121"/>
        <v>0</v>
      </c>
      <c r="FN33" s="367">
        <v>7</v>
      </c>
      <c r="FO33" s="367">
        <f t="shared" ref="FO33" ca="1" si="434">OFFSET(FO33,0,-1) * OFFSET(FO33,10 - ROW(FO33),0)</f>
        <v>819938</v>
      </c>
      <c r="FP33" s="367">
        <v>7</v>
      </c>
      <c r="FQ33" s="367">
        <f t="shared" ref="FQ33" ca="1" si="435">OFFSET(FQ33,0,-1) * OFFSET(FQ33,10 - ROW(FQ33),0)</f>
        <v>81991</v>
      </c>
      <c r="FR33" s="367">
        <f t="shared" ca="1" si="243"/>
        <v>901929</v>
      </c>
      <c r="FS33" s="367">
        <f t="shared" ca="1" si="244"/>
        <v>105858448</v>
      </c>
      <c r="FT33" s="367"/>
      <c r="FU33" s="367">
        <f t="shared" ca="1" si="318"/>
        <v>0</v>
      </c>
      <c r="FV33" s="367"/>
      <c r="FW33" s="367">
        <f t="shared" ca="1" si="319"/>
        <v>0</v>
      </c>
      <c r="FX33" s="367"/>
      <c r="FY33" s="367">
        <f t="shared" ca="1" si="320"/>
        <v>0</v>
      </c>
      <c r="FZ33" s="367"/>
      <c r="GA33" s="367">
        <f t="shared" ca="1" si="321"/>
        <v>0</v>
      </c>
      <c r="GB33" s="367">
        <f t="shared" ca="1" si="25"/>
        <v>0</v>
      </c>
      <c r="GC33" s="367">
        <f t="shared" ca="1" si="245"/>
        <v>124229755</v>
      </c>
      <c r="GD33" s="367">
        <v>0</v>
      </c>
      <c r="GE33" s="367">
        <f t="shared" ca="1" si="322"/>
        <v>0</v>
      </c>
      <c r="GF33" s="367">
        <v>0</v>
      </c>
      <c r="GG33" s="367">
        <f t="shared" ca="1" si="323"/>
        <v>0</v>
      </c>
      <c r="GH33" s="367">
        <v>0</v>
      </c>
      <c r="GI33" s="367">
        <v>0</v>
      </c>
      <c r="GJ33" s="367"/>
      <c r="GK33" s="367">
        <f t="shared" ca="1" si="324"/>
        <v>0</v>
      </c>
      <c r="GL33" s="367"/>
      <c r="GM33" s="367">
        <f t="shared" ca="1" si="325"/>
        <v>0</v>
      </c>
      <c r="GN33" s="367">
        <f t="shared" ca="1" si="50"/>
        <v>0</v>
      </c>
      <c r="GO33" s="367"/>
      <c r="GP33" s="367">
        <f t="shared" ca="1" si="326"/>
        <v>0</v>
      </c>
      <c r="GQ33" s="367">
        <f t="shared" ca="1" si="26"/>
        <v>0</v>
      </c>
      <c r="GR33" s="367">
        <v>0</v>
      </c>
      <c r="GS33" s="367">
        <f t="shared" ca="1" si="327"/>
        <v>0</v>
      </c>
      <c r="GT33" s="367">
        <v>1</v>
      </c>
      <c r="GU33" s="367">
        <f t="shared" ca="1" si="328"/>
        <v>179697</v>
      </c>
      <c r="GV33" s="367">
        <v>0</v>
      </c>
      <c r="GW33" s="367">
        <v>0</v>
      </c>
      <c r="GX33" s="367">
        <v>0</v>
      </c>
      <c r="GY33" s="367">
        <f t="shared" ca="1" si="329"/>
        <v>0</v>
      </c>
      <c r="GZ33" s="367">
        <f t="shared" ca="1" si="27"/>
        <v>179697</v>
      </c>
      <c r="HA33" s="367">
        <v>0</v>
      </c>
      <c r="HB33" s="367">
        <f t="shared" ca="1" si="330"/>
        <v>0</v>
      </c>
      <c r="HC33" s="367">
        <v>0</v>
      </c>
      <c r="HD33" s="367">
        <f t="shared" ca="1" si="331"/>
        <v>0</v>
      </c>
      <c r="HE33" s="367">
        <v>0</v>
      </c>
      <c r="HF33" s="367">
        <f t="shared" ca="1" si="332"/>
        <v>0</v>
      </c>
      <c r="HG33" s="367">
        <v>0</v>
      </c>
      <c r="HH33" s="367">
        <f t="shared" ca="1" si="333"/>
        <v>0</v>
      </c>
      <c r="HI33" s="367">
        <v>0</v>
      </c>
      <c r="HJ33" s="367">
        <v>0</v>
      </c>
      <c r="HK33" s="367">
        <v>0</v>
      </c>
      <c r="HL33" s="367">
        <f t="shared" ca="1" si="334"/>
        <v>0</v>
      </c>
      <c r="HM33" s="367">
        <f t="shared" ca="1" si="28"/>
        <v>0</v>
      </c>
      <c r="HN33" s="367">
        <v>0</v>
      </c>
      <c r="HO33" s="367">
        <f t="shared" ca="1" si="335"/>
        <v>0</v>
      </c>
      <c r="HP33" s="367">
        <v>53</v>
      </c>
      <c r="HQ33" s="367">
        <f t="shared" ca="1" si="336"/>
        <v>11408303</v>
      </c>
      <c r="HR33" s="367">
        <v>0</v>
      </c>
      <c r="HS33" s="367">
        <f t="shared" ca="1" si="337"/>
        <v>0</v>
      </c>
      <c r="HT33" s="367">
        <v>0</v>
      </c>
      <c r="HU33" s="367">
        <f t="shared" ca="1" si="338"/>
        <v>0</v>
      </c>
      <c r="HV33" s="367"/>
      <c r="HW33" s="367">
        <f t="shared" ca="1" si="339"/>
        <v>0</v>
      </c>
      <c r="HX33" s="367"/>
      <c r="HY33" s="367">
        <f t="shared" ca="1" si="340"/>
        <v>0</v>
      </c>
      <c r="HZ33" s="367">
        <f t="shared" ca="1" si="29"/>
        <v>11408303</v>
      </c>
      <c r="IA33" s="367"/>
      <c r="IB33" s="367">
        <f t="shared" ca="1" si="341"/>
        <v>0</v>
      </c>
      <c r="IC33" s="367"/>
      <c r="ID33" s="367">
        <f t="shared" ca="1" si="342"/>
        <v>0</v>
      </c>
      <c r="IE33" s="367"/>
      <c r="IF33" s="367">
        <f t="shared" ca="1" si="343"/>
        <v>0</v>
      </c>
      <c r="IG33" s="367"/>
      <c r="IH33" s="367">
        <f t="shared" ca="1" si="344"/>
        <v>0</v>
      </c>
      <c r="II33" s="367">
        <f t="shared" ca="1" si="30"/>
        <v>0</v>
      </c>
      <c r="IJ33" s="367">
        <f t="shared" ca="1" si="149"/>
        <v>11588000</v>
      </c>
      <c r="IK33" s="367"/>
      <c r="IL33" s="367">
        <f t="shared" ca="1" si="345"/>
        <v>0</v>
      </c>
      <c r="IM33" s="367"/>
      <c r="IN33" s="367">
        <f t="shared" ca="1" si="346"/>
        <v>0</v>
      </c>
      <c r="IO33" s="367">
        <f t="shared" ca="1" si="51"/>
        <v>0</v>
      </c>
      <c r="IP33" s="367">
        <v>0</v>
      </c>
      <c r="IQ33" s="367">
        <f t="shared" ca="1" si="347"/>
        <v>0</v>
      </c>
      <c r="IR33" s="367">
        <v>0</v>
      </c>
      <c r="IS33" s="367">
        <f t="shared" ca="1" si="348"/>
        <v>0</v>
      </c>
      <c r="IT33" s="367"/>
      <c r="IU33" s="367">
        <f t="shared" ca="1" si="349"/>
        <v>0</v>
      </c>
      <c r="IV33" s="367">
        <v>0</v>
      </c>
      <c r="IW33" s="367">
        <f t="shared" ca="1" si="350"/>
        <v>0</v>
      </c>
      <c r="IX33" s="367">
        <f t="shared" ca="1" si="31"/>
        <v>0</v>
      </c>
      <c r="IY33" s="367">
        <v>0</v>
      </c>
      <c r="IZ33" s="367">
        <f t="shared" ca="1" si="351"/>
        <v>0</v>
      </c>
      <c r="JA33" s="367">
        <f t="shared" ca="1" si="32"/>
        <v>0</v>
      </c>
      <c r="JB33" s="367">
        <v>0</v>
      </c>
      <c r="JC33" s="367">
        <f t="shared" ca="1" si="352"/>
        <v>0</v>
      </c>
      <c r="JD33" s="367">
        <v>0</v>
      </c>
      <c r="JE33" s="367">
        <f t="shared" ca="1" si="353"/>
        <v>0</v>
      </c>
      <c r="JF33" s="367">
        <v>0</v>
      </c>
      <c r="JG33" s="367">
        <f t="shared" ca="1" si="354"/>
        <v>0</v>
      </c>
      <c r="JH33" s="367">
        <v>0</v>
      </c>
      <c r="JI33" s="367">
        <f t="shared" ca="1" si="355"/>
        <v>0</v>
      </c>
      <c r="JJ33" s="367">
        <f t="shared" ca="1" si="33"/>
        <v>0</v>
      </c>
      <c r="JK33" s="367">
        <v>0</v>
      </c>
      <c r="JL33" s="367">
        <f t="shared" ca="1" si="356"/>
        <v>0</v>
      </c>
      <c r="JM33" s="367">
        <v>0</v>
      </c>
      <c r="JN33" s="367">
        <f t="shared" ca="1" si="357"/>
        <v>0</v>
      </c>
      <c r="JO33" s="367">
        <v>0</v>
      </c>
      <c r="JP33" s="367">
        <f t="shared" ca="1" si="358"/>
        <v>0</v>
      </c>
      <c r="JQ33" s="367">
        <v>0</v>
      </c>
      <c r="JR33" s="367">
        <f t="shared" ca="1" si="359"/>
        <v>0</v>
      </c>
      <c r="JS33" s="367">
        <v>0</v>
      </c>
      <c r="JT33" s="367">
        <f t="shared" ca="1" si="360"/>
        <v>0</v>
      </c>
      <c r="JU33" s="367">
        <f t="shared" ca="1" si="246"/>
        <v>0</v>
      </c>
      <c r="JV33" s="367">
        <v>0</v>
      </c>
      <c r="JW33" s="367">
        <f t="shared" ca="1" si="361"/>
        <v>0</v>
      </c>
      <c r="JX33" s="367">
        <v>41</v>
      </c>
      <c r="JY33" s="367">
        <f t="shared" ca="1" si="362"/>
        <v>10579845</v>
      </c>
      <c r="JZ33" s="367">
        <v>0</v>
      </c>
      <c r="KA33" s="367">
        <f t="shared" ca="1" si="363"/>
        <v>0</v>
      </c>
      <c r="KB33" s="367">
        <v>0</v>
      </c>
      <c r="KC33" s="367">
        <f t="shared" ca="1" si="364"/>
        <v>0</v>
      </c>
      <c r="KD33" s="367"/>
      <c r="KE33" s="367">
        <f t="shared" ca="1" si="365"/>
        <v>0</v>
      </c>
      <c r="KF33" s="367">
        <f t="shared" ca="1" si="34"/>
        <v>10579845</v>
      </c>
      <c r="KG33" s="367">
        <v>0</v>
      </c>
      <c r="KH33" s="367">
        <f t="shared" ca="1" si="366"/>
        <v>0</v>
      </c>
      <c r="KI33" s="367">
        <v>0</v>
      </c>
      <c r="KJ33" s="367">
        <f t="shared" ca="1" si="367"/>
        <v>0</v>
      </c>
      <c r="KK33" s="367"/>
      <c r="KL33" s="367">
        <f t="shared" ca="1" si="368"/>
        <v>0</v>
      </c>
      <c r="KM33" s="367">
        <v>0</v>
      </c>
      <c r="KN33" s="367">
        <f t="shared" ca="1" si="369"/>
        <v>0</v>
      </c>
      <c r="KO33" s="367">
        <f t="shared" ca="1" si="35"/>
        <v>0</v>
      </c>
      <c r="KP33" s="367">
        <v>0</v>
      </c>
      <c r="KQ33" s="367">
        <f t="shared" ca="1" si="370"/>
        <v>0</v>
      </c>
      <c r="KR33" s="367">
        <v>0</v>
      </c>
      <c r="KS33" s="367">
        <f t="shared" ca="1" si="371"/>
        <v>0</v>
      </c>
      <c r="KT33" s="367">
        <f t="shared" ca="1" si="52"/>
        <v>0</v>
      </c>
      <c r="KU33" s="367">
        <v>3</v>
      </c>
      <c r="KV33" s="367">
        <f ca="1">OFFSET(KV33,0,-1) * OFFSET(KV33,10 - ROW(KV33),0)</f>
        <v>774135</v>
      </c>
      <c r="KW33" s="367">
        <v>3</v>
      </c>
      <c r="KX33" s="367">
        <f t="shared" ref="KX33" ca="1" si="436">OFFSET(KX33,0,-1) * OFFSET(KX33,10 - ROW(KX33),0)</f>
        <v>77412</v>
      </c>
      <c r="KY33" s="367">
        <f t="shared" ca="1" si="247"/>
        <v>851547</v>
      </c>
      <c r="KZ33" s="367">
        <f t="shared" ca="1" si="248"/>
        <v>11431392</v>
      </c>
      <c r="LA33" s="367">
        <v>0</v>
      </c>
      <c r="LB33" s="367">
        <f t="shared" ca="1" si="372"/>
        <v>0</v>
      </c>
      <c r="LC33" s="367"/>
      <c r="LD33" s="367">
        <f t="shared" ca="1" si="373"/>
        <v>0</v>
      </c>
      <c r="LE33" s="367">
        <v>0</v>
      </c>
      <c r="LF33" s="367">
        <f t="shared" ca="1" si="374"/>
        <v>0</v>
      </c>
      <c r="LG33" s="367"/>
      <c r="LH33" s="367">
        <f t="shared" ca="1" si="375"/>
        <v>0</v>
      </c>
      <c r="LI33" s="367">
        <f t="shared" ca="1" si="36"/>
        <v>0</v>
      </c>
      <c r="LJ33" s="367">
        <v>0</v>
      </c>
      <c r="LK33" s="367">
        <f t="shared" ca="1" si="376"/>
        <v>0</v>
      </c>
      <c r="LL33" s="367">
        <v>0</v>
      </c>
      <c r="LM33" s="367">
        <f t="shared" ca="1" si="377"/>
        <v>0</v>
      </c>
      <c r="LN33" s="367"/>
      <c r="LO33" s="367">
        <f t="shared" ca="1" si="378"/>
        <v>0</v>
      </c>
      <c r="LP33" s="367">
        <f t="shared" ca="1" si="37"/>
        <v>0</v>
      </c>
      <c r="LQ33" s="367">
        <v>0</v>
      </c>
      <c r="LR33" s="367">
        <f t="shared" ca="1" si="379"/>
        <v>0</v>
      </c>
      <c r="LS33" s="367">
        <v>0</v>
      </c>
      <c r="LT33" s="367">
        <f t="shared" ca="1" si="380"/>
        <v>0</v>
      </c>
      <c r="LU33" s="367">
        <v>0</v>
      </c>
      <c r="LV33" s="367">
        <f t="shared" ca="1" si="381"/>
        <v>0</v>
      </c>
      <c r="LW33" s="367">
        <v>0</v>
      </c>
      <c r="LX33" s="367">
        <f t="shared" ca="1" si="382"/>
        <v>0</v>
      </c>
      <c r="LY33" s="367">
        <f t="shared" ca="1" si="54"/>
        <v>0</v>
      </c>
      <c r="LZ33" s="367">
        <v>0</v>
      </c>
      <c r="MA33" s="367">
        <f t="shared" ca="1" si="383"/>
        <v>0</v>
      </c>
      <c r="MB33" s="367">
        <v>0</v>
      </c>
      <c r="MC33" s="367">
        <f t="shared" ca="1" si="384"/>
        <v>0</v>
      </c>
      <c r="MD33" s="367">
        <v>0</v>
      </c>
      <c r="ME33" s="367">
        <f t="shared" ca="1" si="385"/>
        <v>0</v>
      </c>
      <c r="MF33" s="367">
        <v>0</v>
      </c>
      <c r="MG33" s="367">
        <f t="shared" ca="1" si="386"/>
        <v>0</v>
      </c>
      <c r="MH33" s="367">
        <v>0</v>
      </c>
      <c r="MI33" s="367">
        <f t="shared" ca="1" si="387"/>
        <v>0</v>
      </c>
      <c r="MJ33" s="367">
        <v>0</v>
      </c>
      <c r="MK33" s="367">
        <f t="shared" ca="1" si="388"/>
        <v>0</v>
      </c>
      <c r="ML33" s="367">
        <f t="shared" ca="1" si="38"/>
        <v>0</v>
      </c>
      <c r="MM33" s="367">
        <v>0</v>
      </c>
      <c r="MN33" s="367">
        <f t="shared" ca="1" si="389"/>
        <v>0</v>
      </c>
      <c r="MO33" s="367">
        <v>1</v>
      </c>
      <c r="MP33" s="367">
        <f t="shared" ca="1" si="390"/>
        <v>516616</v>
      </c>
      <c r="MQ33" s="367">
        <v>0</v>
      </c>
      <c r="MR33" s="367">
        <f t="shared" ca="1" si="391"/>
        <v>0</v>
      </c>
      <c r="MS33" s="367">
        <v>0</v>
      </c>
      <c r="MT33" s="367">
        <f t="shared" ca="1" si="392"/>
        <v>0</v>
      </c>
      <c r="MU33" s="367">
        <v>0</v>
      </c>
      <c r="MV33" s="367">
        <f t="shared" ca="1" si="393"/>
        <v>0</v>
      </c>
      <c r="MW33" s="367">
        <f t="shared" ca="1" si="39"/>
        <v>516616</v>
      </c>
      <c r="MX33" s="367">
        <v>0</v>
      </c>
      <c r="MY33" s="367">
        <f t="shared" ca="1" si="394"/>
        <v>0</v>
      </c>
      <c r="MZ33" s="367"/>
      <c r="NA33" s="367">
        <f t="shared" ca="1" si="395"/>
        <v>0</v>
      </c>
      <c r="NB33" s="367"/>
      <c r="NC33" s="367">
        <f t="shared" ca="1" si="396"/>
        <v>0</v>
      </c>
      <c r="ND33" s="367"/>
      <c r="NE33" s="367">
        <f t="shared" ca="1" si="397"/>
        <v>0</v>
      </c>
      <c r="NF33" s="367">
        <f t="shared" ca="1" si="40"/>
        <v>0</v>
      </c>
      <c r="NG33" s="367">
        <v>0</v>
      </c>
      <c r="NH33" s="367">
        <f t="shared" ca="1" si="398"/>
        <v>0</v>
      </c>
      <c r="NI33" s="367">
        <v>0</v>
      </c>
      <c r="NJ33" s="367">
        <f t="shared" ca="1" si="399"/>
        <v>0</v>
      </c>
      <c r="NK33" s="367">
        <f t="shared" ca="1" si="41"/>
        <v>0</v>
      </c>
      <c r="NL33" s="367">
        <f t="shared" ca="1" si="249"/>
        <v>516616</v>
      </c>
      <c r="NM33" s="367">
        <v>0</v>
      </c>
      <c r="NN33" s="367">
        <f t="shared" ca="1" si="400"/>
        <v>0</v>
      </c>
      <c r="NO33" s="367">
        <v>0</v>
      </c>
      <c r="NP33" s="367">
        <f t="shared" ca="1" si="401"/>
        <v>0</v>
      </c>
      <c r="NQ33" s="367">
        <v>0</v>
      </c>
      <c r="NR33" s="367">
        <f t="shared" ca="1" si="402"/>
        <v>0</v>
      </c>
      <c r="NS33" s="367">
        <v>0</v>
      </c>
      <c r="NT33" s="367">
        <f t="shared" ca="1" si="403"/>
        <v>0</v>
      </c>
      <c r="NU33" s="367">
        <f t="shared" ca="1" si="42"/>
        <v>0</v>
      </c>
      <c r="NV33" s="367">
        <v>0</v>
      </c>
      <c r="NW33" s="367">
        <f t="shared" ca="1" si="404"/>
        <v>0</v>
      </c>
      <c r="NX33" s="367">
        <v>0</v>
      </c>
      <c r="NY33" s="367">
        <f t="shared" ca="1" si="405"/>
        <v>0</v>
      </c>
      <c r="NZ33" s="367">
        <v>0</v>
      </c>
      <c r="OA33" s="367">
        <v>0</v>
      </c>
      <c r="OB33" s="367">
        <v>0</v>
      </c>
      <c r="OC33" s="367">
        <f t="shared" ca="1" si="406"/>
        <v>0</v>
      </c>
      <c r="OD33" s="367">
        <v>0</v>
      </c>
      <c r="OE33" s="367">
        <f t="shared" ca="1" si="407"/>
        <v>0</v>
      </c>
      <c r="OF33" s="367">
        <f t="shared" ca="1" si="250"/>
        <v>0</v>
      </c>
      <c r="OG33" s="367">
        <v>0</v>
      </c>
      <c r="OH33" s="367">
        <f t="shared" ca="1" si="408"/>
        <v>0</v>
      </c>
      <c r="OI33" s="367">
        <v>0</v>
      </c>
      <c r="OJ33" s="367">
        <f t="shared" ca="1" si="409"/>
        <v>0</v>
      </c>
      <c r="OK33" s="367">
        <v>0</v>
      </c>
      <c r="OL33" s="367">
        <f t="shared" ca="1" si="410"/>
        <v>0</v>
      </c>
      <c r="OM33" s="367">
        <v>0</v>
      </c>
      <c r="ON33" s="367">
        <f t="shared" ca="1" si="411"/>
        <v>0</v>
      </c>
      <c r="OO33" s="367">
        <f t="shared" ca="1" si="56"/>
        <v>0</v>
      </c>
      <c r="OP33" s="367">
        <v>0</v>
      </c>
      <c r="OQ33" s="367">
        <f t="shared" ca="1" si="412"/>
        <v>0</v>
      </c>
      <c r="OR33" s="367">
        <v>0</v>
      </c>
      <c r="OS33" s="367">
        <f t="shared" ca="1" si="413"/>
        <v>0</v>
      </c>
      <c r="OT33" s="367">
        <v>0</v>
      </c>
      <c r="OU33" s="367">
        <v>0</v>
      </c>
      <c r="OV33" s="367">
        <v>0</v>
      </c>
      <c r="OW33" s="367">
        <f t="shared" ca="1" si="414"/>
        <v>0</v>
      </c>
      <c r="OX33" s="367">
        <f t="shared" ca="1" si="220"/>
        <v>0</v>
      </c>
      <c r="OY33" s="367">
        <v>0</v>
      </c>
      <c r="OZ33" s="367">
        <f t="shared" ca="1" si="415"/>
        <v>0</v>
      </c>
      <c r="PA33" s="367">
        <v>0</v>
      </c>
      <c r="PB33" s="367">
        <f t="shared" ca="1" si="416"/>
        <v>0</v>
      </c>
      <c r="PC33" s="367">
        <v>0</v>
      </c>
      <c r="PD33" s="367">
        <f t="shared" ca="1" si="417"/>
        <v>0</v>
      </c>
      <c r="PE33" s="367">
        <v>0</v>
      </c>
      <c r="PF33" s="367">
        <f t="shared" ca="1" si="418"/>
        <v>0</v>
      </c>
      <c r="PG33" s="367">
        <v>0</v>
      </c>
      <c r="PH33" s="367">
        <v>0</v>
      </c>
      <c r="PI33" s="367">
        <v>0</v>
      </c>
      <c r="PJ33" s="367">
        <f t="shared" ca="1" si="419"/>
        <v>0</v>
      </c>
      <c r="PK33" s="367">
        <f t="shared" ca="1" si="43"/>
        <v>0</v>
      </c>
      <c r="PL33" s="367">
        <v>0</v>
      </c>
      <c r="PM33" s="367">
        <f t="shared" ca="1" si="420"/>
        <v>0</v>
      </c>
      <c r="PN33" s="367">
        <v>95</v>
      </c>
      <c r="PO33" s="367">
        <f t="shared" ca="1" si="421"/>
        <v>12749190</v>
      </c>
      <c r="PP33" s="367">
        <v>0</v>
      </c>
      <c r="PQ33" s="367">
        <f t="shared" ca="1" si="422"/>
        <v>0</v>
      </c>
      <c r="PR33" s="367"/>
      <c r="PS33" s="367">
        <f t="shared" ca="1" si="423"/>
        <v>0</v>
      </c>
      <c r="PT33" s="367">
        <v>0</v>
      </c>
      <c r="PU33" s="367">
        <f t="shared" ca="1" si="424"/>
        <v>0</v>
      </c>
      <c r="PV33" s="367">
        <v>0</v>
      </c>
      <c r="PW33" s="367">
        <f t="shared" ca="1" si="425"/>
        <v>0</v>
      </c>
      <c r="PX33" s="367">
        <f t="shared" ca="1" si="57"/>
        <v>12749190</v>
      </c>
      <c r="PY33" s="367">
        <v>0</v>
      </c>
      <c r="PZ33" s="367">
        <f t="shared" ca="1" si="426"/>
        <v>0</v>
      </c>
      <c r="QA33" s="367"/>
      <c r="QB33" s="367">
        <f t="shared" ca="1" si="427"/>
        <v>0</v>
      </c>
      <c r="QC33" s="367"/>
      <c r="QD33" s="367">
        <f t="shared" ca="1" si="428"/>
        <v>0</v>
      </c>
      <c r="QE33" s="367"/>
      <c r="QF33" s="367">
        <f t="shared" ca="1" si="429"/>
        <v>0</v>
      </c>
      <c r="QG33" s="367">
        <f t="shared" ca="1" si="44"/>
        <v>0</v>
      </c>
      <c r="QH33" s="367">
        <f t="shared" ca="1" si="251"/>
        <v>12749190</v>
      </c>
      <c r="QI33" s="367"/>
      <c r="QJ33" s="367">
        <v>160514953</v>
      </c>
      <c r="QK33" s="367">
        <f t="shared" si="252"/>
        <v>1267</v>
      </c>
      <c r="QL33" s="367">
        <f t="shared" ca="1" si="430"/>
        <v>1011066</v>
      </c>
      <c r="QM33" s="367">
        <f t="shared" si="237"/>
        <v>9</v>
      </c>
      <c r="QN33" s="367">
        <f t="shared" ca="1" si="431"/>
        <v>129330</v>
      </c>
      <c r="QO33" s="367">
        <f t="shared" ca="1" si="46"/>
        <v>1140396</v>
      </c>
      <c r="QP33" s="367">
        <f t="shared" si="253"/>
        <v>1264</v>
      </c>
      <c r="QQ33" s="367">
        <f ca="1">OFFSET(QQ33,0,-1) * OFFSET(QQ33,10 - ROW(QQ33),0)+222</f>
        <v>93758</v>
      </c>
      <c r="QR33" s="367">
        <f t="shared" si="240"/>
        <v>9</v>
      </c>
      <c r="QS33" s="367">
        <f t="shared" ca="1" si="433"/>
        <v>11916</v>
      </c>
      <c r="QT33" s="367">
        <f ca="1">SUM(QQ33,QS33)</f>
        <v>105674</v>
      </c>
      <c r="QU33" s="367">
        <f t="shared" ca="1" si="48"/>
        <v>161761023</v>
      </c>
      <c r="QV33" s="367"/>
      <c r="QW33" s="367">
        <f t="shared" ca="1" si="49"/>
        <v>161761023</v>
      </c>
    </row>
    <row r="34" spans="1:465" s="366" customFormat="1">
      <c r="A34" s="366" t="s">
        <v>226</v>
      </c>
      <c r="B34" s="367" t="s">
        <v>227</v>
      </c>
      <c r="C34" s="367" t="s">
        <v>195</v>
      </c>
      <c r="D34" s="367" t="s">
        <v>196</v>
      </c>
      <c r="E34" s="367">
        <v>0</v>
      </c>
      <c r="F34" s="367">
        <f t="shared" ca="1" si="255"/>
        <v>0</v>
      </c>
      <c r="G34" s="367"/>
      <c r="H34" s="367">
        <f t="shared" ca="1" si="256"/>
        <v>0</v>
      </c>
      <c r="I34" s="367"/>
      <c r="J34" s="367">
        <f t="shared" ca="1" si="257"/>
        <v>0</v>
      </c>
      <c r="K34" s="367"/>
      <c r="L34" s="367">
        <f t="shared" ca="1" si="258"/>
        <v>0</v>
      </c>
      <c r="M34" s="367"/>
      <c r="N34" s="367">
        <f t="shared" ca="1" si="259"/>
        <v>0</v>
      </c>
      <c r="O34" s="367">
        <v>0</v>
      </c>
      <c r="P34" s="367">
        <f t="shared" ca="1" si="260"/>
        <v>0</v>
      </c>
      <c r="Q34" s="367">
        <v>0</v>
      </c>
      <c r="R34" s="367">
        <f t="shared" ca="1" si="261"/>
        <v>0</v>
      </c>
      <c r="S34" s="367">
        <f t="shared" ca="1" si="21"/>
        <v>0</v>
      </c>
      <c r="T34" s="367">
        <v>0</v>
      </c>
      <c r="U34" s="367">
        <f t="shared" ca="1" si="262"/>
        <v>0</v>
      </c>
      <c r="V34" s="367">
        <v>0</v>
      </c>
      <c r="W34" s="367">
        <f t="shared" ca="1" si="263"/>
        <v>0</v>
      </c>
      <c r="X34" s="367">
        <v>0</v>
      </c>
      <c r="Y34" s="367">
        <f t="shared" ca="1" si="264"/>
        <v>0</v>
      </c>
      <c r="Z34" s="367">
        <v>0</v>
      </c>
      <c r="AA34" s="367">
        <f t="shared" ca="1" si="265"/>
        <v>0</v>
      </c>
      <c r="AB34" s="367">
        <v>0</v>
      </c>
      <c r="AC34" s="367">
        <f t="shared" ca="1" si="266"/>
        <v>0</v>
      </c>
      <c r="AD34" s="367">
        <v>0</v>
      </c>
      <c r="AE34" s="367">
        <f t="shared" ca="1" si="267"/>
        <v>0</v>
      </c>
      <c r="AF34" s="367">
        <v>0</v>
      </c>
      <c r="AG34" s="367">
        <f t="shared" ca="1" si="268"/>
        <v>0</v>
      </c>
      <c r="AH34" s="367">
        <v>0</v>
      </c>
      <c r="AI34" s="367">
        <f t="shared" ca="1" si="269"/>
        <v>0</v>
      </c>
      <c r="AJ34" s="367">
        <v>8</v>
      </c>
      <c r="AK34" s="367">
        <f t="shared" ca="1" si="270"/>
        <v>10981072</v>
      </c>
      <c r="AL34" s="367">
        <v>0</v>
      </c>
      <c r="AM34" s="367">
        <f t="shared" ca="1" si="271"/>
        <v>0</v>
      </c>
      <c r="AN34" s="367"/>
      <c r="AO34" s="367">
        <f t="shared" ca="1" si="272"/>
        <v>0</v>
      </c>
      <c r="AP34" s="367">
        <f t="shared" ca="1" si="254"/>
        <v>10981072</v>
      </c>
      <c r="AQ34" s="367"/>
      <c r="AR34" s="367">
        <f t="shared" ca="1" si="273"/>
        <v>0</v>
      </c>
      <c r="AS34" s="367"/>
      <c r="AT34" s="367">
        <f t="shared" ca="1" si="274"/>
        <v>0</v>
      </c>
      <c r="AU34" s="367"/>
      <c r="AV34" s="367">
        <f t="shared" ca="1" si="275"/>
        <v>0</v>
      </c>
      <c r="AW34" s="367"/>
      <c r="AX34" s="367">
        <f t="shared" ca="1" si="276"/>
        <v>0</v>
      </c>
      <c r="AY34" s="367"/>
      <c r="AZ34" s="367">
        <f t="shared" ca="1" si="277"/>
        <v>0</v>
      </c>
      <c r="BA34" s="367"/>
      <c r="BB34" s="367">
        <f t="shared" ca="1" si="278"/>
        <v>0</v>
      </c>
      <c r="BC34" s="367"/>
      <c r="BD34" s="367">
        <f t="shared" ca="1" si="279"/>
        <v>0</v>
      </c>
      <c r="BE34" s="367"/>
      <c r="BF34" s="367">
        <f t="shared" ca="1" si="280"/>
        <v>0</v>
      </c>
      <c r="BG34" s="367">
        <v>1</v>
      </c>
      <c r="BH34" s="367">
        <f t="shared" ca="1" si="281"/>
        <v>1448437</v>
      </c>
      <c r="BI34" s="367">
        <v>0</v>
      </c>
      <c r="BJ34" s="367">
        <f t="shared" ca="1" si="282"/>
        <v>0</v>
      </c>
      <c r="BK34" s="367">
        <f t="shared" ca="1" si="22"/>
        <v>1448437</v>
      </c>
      <c r="BL34" s="367">
        <v>0</v>
      </c>
      <c r="BM34" s="367">
        <f t="shared" ca="1" si="283"/>
        <v>0</v>
      </c>
      <c r="BN34" s="367">
        <v>0</v>
      </c>
      <c r="BO34" s="367">
        <f t="shared" ca="1" si="284"/>
        <v>0</v>
      </c>
      <c r="BP34" s="367">
        <v>0</v>
      </c>
      <c r="BQ34" s="367">
        <f t="shared" ca="1" si="285"/>
        <v>0</v>
      </c>
      <c r="BR34" s="367">
        <v>0</v>
      </c>
      <c r="BS34" s="367">
        <f t="shared" ca="1" si="286"/>
        <v>0</v>
      </c>
      <c r="BT34" s="367">
        <v>0</v>
      </c>
      <c r="BU34" s="367">
        <f t="shared" ca="1" si="287"/>
        <v>0</v>
      </c>
      <c r="BV34" s="367">
        <v>0</v>
      </c>
      <c r="BW34" s="367">
        <f t="shared" ca="1" si="288"/>
        <v>0</v>
      </c>
      <c r="BX34" s="367">
        <v>0</v>
      </c>
      <c r="BY34" s="367">
        <f t="shared" ca="1" si="289"/>
        <v>0</v>
      </c>
      <c r="BZ34" s="367">
        <v>0</v>
      </c>
      <c r="CA34" s="367">
        <f t="shared" ca="1" si="290"/>
        <v>0</v>
      </c>
      <c r="CB34" s="367">
        <v>0</v>
      </c>
      <c r="CC34" s="367">
        <f t="shared" ca="1" si="291"/>
        <v>0</v>
      </c>
      <c r="CD34" s="367">
        <v>0</v>
      </c>
      <c r="CE34" s="367">
        <f t="shared" ca="1" si="292"/>
        <v>0</v>
      </c>
      <c r="CF34" s="367">
        <f t="shared" ca="1" si="96"/>
        <v>0</v>
      </c>
      <c r="CG34" s="367">
        <v>0</v>
      </c>
      <c r="CH34" s="367">
        <f t="shared" ca="1" si="293"/>
        <v>0</v>
      </c>
      <c r="CI34" s="367">
        <v>14</v>
      </c>
      <c r="CJ34" s="367">
        <f t="shared" ca="1" si="294"/>
        <v>1436316</v>
      </c>
      <c r="CK34" s="367">
        <v>0</v>
      </c>
      <c r="CL34" s="367">
        <f t="shared" ca="1" si="295"/>
        <v>0</v>
      </c>
      <c r="CM34" s="367">
        <v>51</v>
      </c>
      <c r="CN34" s="367">
        <f t="shared" ca="1" si="296"/>
        <v>4432053</v>
      </c>
      <c r="CO34" s="367">
        <v>0</v>
      </c>
      <c r="CP34" s="367">
        <f t="shared" ca="1" si="297"/>
        <v>0</v>
      </c>
      <c r="CQ34" s="367">
        <v>15</v>
      </c>
      <c r="CR34" s="367">
        <f t="shared" ca="1" si="298"/>
        <v>153885</v>
      </c>
      <c r="CS34" s="367">
        <v>0</v>
      </c>
      <c r="CT34" s="367">
        <f t="shared" ca="1" si="299"/>
        <v>0</v>
      </c>
      <c r="CU34" s="367">
        <v>20</v>
      </c>
      <c r="CV34" s="367">
        <f t="shared" ca="1" si="300"/>
        <v>173800</v>
      </c>
      <c r="CW34" s="367"/>
      <c r="CX34" s="367">
        <v>0</v>
      </c>
      <c r="CY34" s="367"/>
      <c r="CZ34" s="367">
        <v>0</v>
      </c>
      <c r="DA34" s="367"/>
      <c r="DB34" s="367">
        <v>0</v>
      </c>
      <c r="DC34" s="367"/>
      <c r="DD34" s="367">
        <v>0</v>
      </c>
      <c r="DE34" s="367">
        <v>3</v>
      </c>
      <c r="DF34" s="367">
        <f t="shared" ca="1" si="301"/>
        <v>4803282</v>
      </c>
      <c r="DG34" s="367">
        <v>0</v>
      </c>
      <c r="DH34" s="367">
        <f t="shared" ca="1" si="302"/>
        <v>0</v>
      </c>
      <c r="DI34" s="367"/>
      <c r="DJ34" s="367">
        <f t="shared" ca="1" si="303"/>
        <v>0</v>
      </c>
      <c r="DK34" s="367">
        <f t="shared" ca="1" si="23"/>
        <v>10999336</v>
      </c>
      <c r="DL34" s="367">
        <v>179</v>
      </c>
      <c r="DM34" s="367">
        <f t="shared" ca="1" si="304"/>
        <v>15562618</v>
      </c>
      <c r="DN34" s="367">
        <v>0</v>
      </c>
      <c r="DO34" s="367">
        <f t="shared" ca="1" si="305"/>
        <v>0</v>
      </c>
      <c r="DP34" s="367">
        <v>494</v>
      </c>
      <c r="DQ34" s="367">
        <f t="shared" ca="1" si="306"/>
        <v>36523396</v>
      </c>
      <c r="DR34" s="367">
        <v>79</v>
      </c>
      <c r="DS34" s="367">
        <f t="shared" ca="1" si="307"/>
        <v>7843515</v>
      </c>
      <c r="DT34" s="367">
        <v>60</v>
      </c>
      <c r="DU34" s="367">
        <f t="shared" ca="1" si="308"/>
        <v>521640</v>
      </c>
      <c r="DV34" s="367">
        <v>15</v>
      </c>
      <c r="DW34" s="367">
        <f t="shared" ca="1" si="309"/>
        <v>175695</v>
      </c>
      <c r="DX34" s="367">
        <v>100</v>
      </c>
      <c r="DY34" s="367">
        <f t="shared" ca="1" si="310"/>
        <v>739300</v>
      </c>
      <c r="DZ34" s="367">
        <v>40</v>
      </c>
      <c r="EA34" s="367">
        <f t="shared" ca="1" si="311"/>
        <v>397160</v>
      </c>
      <c r="EB34" s="367"/>
      <c r="EC34" s="367">
        <v>0</v>
      </c>
      <c r="ED34" s="367"/>
      <c r="EE34" s="367">
        <v>0</v>
      </c>
      <c r="EF34" s="367"/>
      <c r="EG34" s="367">
        <v>0</v>
      </c>
      <c r="EH34" s="367"/>
      <c r="EI34" s="367">
        <v>0</v>
      </c>
      <c r="EJ34" s="367">
        <v>0</v>
      </c>
      <c r="EK34" s="367">
        <f t="shared" ca="1" si="312"/>
        <v>0</v>
      </c>
      <c r="EL34" s="367">
        <v>0</v>
      </c>
      <c r="EM34" s="367">
        <f t="shared" ca="1" si="313"/>
        <v>0</v>
      </c>
      <c r="EN34" s="367">
        <f t="shared" ca="1" si="24"/>
        <v>61763324</v>
      </c>
      <c r="EO34" s="367">
        <v>0</v>
      </c>
      <c r="EP34" s="367">
        <v>0</v>
      </c>
      <c r="EQ34" s="367">
        <v>0</v>
      </c>
      <c r="ER34" s="367">
        <v>0</v>
      </c>
      <c r="ES34" s="367">
        <v>0</v>
      </c>
      <c r="ET34" s="367">
        <v>0</v>
      </c>
      <c r="EU34" s="367">
        <v>0</v>
      </c>
      <c r="EV34" s="367">
        <v>0</v>
      </c>
      <c r="EW34" s="367">
        <v>0</v>
      </c>
      <c r="EX34" s="367">
        <v>0</v>
      </c>
      <c r="EY34" s="367">
        <v>0</v>
      </c>
      <c r="EZ34" s="367">
        <v>0</v>
      </c>
      <c r="FA34" s="367">
        <v>0</v>
      </c>
      <c r="FB34" s="367">
        <v>0</v>
      </c>
      <c r="FC34" s="367">
        <v>0</v>
      </c>
      <c r="FD34" s="367">
        <v>0</v>
      </c>
      <c r="FE34" s="367">
        <v>0</v>
      </c>
      <c r="FF34" s="367">
        <f t="shared" ca="1" si="314"/>
        <v>0</v>
      </c>
      <c r="FG34" s="367">
        <v>0</v>
      </c>
      <c r="FH34" s="367">
        <f t="shared" ca="1" si="315"/>
        <v>0</v>
      </c>
      <c r="FI34" s="367">
        <v>0</v>
      </c>
      <c r="FJ34" s="367">
        <f t="shared" ca="1" si="316"/>
        <v>0</v>
      </c>
      <c r="FK34" s="367">
        <v>0</v>
      </c>
      <c r="FL34" s="367">
        <f t="shared" ca="1" si="317"/>
        <v>0</v>
      </c>
      <c r="FM34" s="367">
        <f t="shared" ca="1" si="121"/>
        <v>0</v>
      </c>
      <c r="FN34" s="367"/>
      <c r="FO34" s="367"/>
      <c r="FP34" s="367"/>
      <c r="FQ34" s="367"/>
      <c r="FR34" s="367">
        <f t="shared" si="243"/>
        <v>0</v>
      </c>
      <c r="FS34" s="367">
        <f t="shared" ca="1" si="244"/>
        <v>61763324</v>
      </c>
      <c r="FT34" s="367"/>
      <c r="FU34" s="367">
        <f t="shared" ca="1" si="318"/>
        <v>0</v>
      </c>
      <c r="FV34" s="367"/>
      <c r="FW34" s="367">
        <f t="shared" ca="1" si="319"/>
        <v>0</v>
      </c>
      <c r="FX34" s="367"/>
      <c r="FY34" s="367">
        <f t="shared" ca="1" si="320"/>
        <v>0</v>
      </c>
      <c r="FZ34" s="367"/>
      <c r="GA34" s="367">
        <f t="shared" ca="1" si="321"/>
        <v>0</v>
      </c>
      <c r="GB34" s="367">
        <f t="shared" ca="1" si="25"/>
        <v>0</v>
      </c>
      <c r="GC34" s="367">
        <f t="shared" ca="1" si="245"/>
        <v>85192169</v>
      </c>
      <c r="GD34" s="367">
        <v>0</v>
      </c>
      <c r="GE34" s="367">
        <f t="shared" ca="1" si="322"/>
        <v>0</v>
      </c>
      <c r="GF34" s="367">
        <v>4</v>
      </c>
      <c r="GG34" s="367">
        <f t="shared" ca="1" si="323"/>
        <v>645524</v>
      </c>
      <c r="GH34" s="367">
        <v>0</v>
      </c>
      <c r="GI34" s="367">
        <v>0</v>
      </c>
      <c r="GJ34" s="367"/>
      <c r="GK34" s="367">
        <f t="shared" ca="1" si="324"/>
        <v>0</v>
      </c>
      <c r="GL34" s="367"/>
      <c r="GM34" s="367">
        <f t="shared" ca="1" si="325"/>
        <v>0</v>
      </c>
      <c r="GN34" s="367">
        <f t="shared" ca="1" si="50"/>
        <v>645524</v>
      </c>
      <c r="GO34" s="367"/>
      <c r="GP34" s="367">
        <f t="shared" ca="1" si="326"/>
        <v>0</v>
      </c>
      <c r="GQ34" s="367">
        <f t="shared" ca="1" si="26"/>
        <v>0</v>
      </c>
      <c r="GR34" s="367">
        <v>0</v>
      </c>
      <c r="GS34" s="367">
        <f t="shared" ca="1" si="327"/>
        <v>0</v>
      </c>
      <c r="GT34" s="367">
        <v>0</v>
      </c>
      <c r="GU34" s="367">
        <f t="shared" ca="1" si="328"/>
        <v>0</v>
      </c>
      <c r="GV34" s="367">
        <v>0</v>
      </c>
      <c r="GW34" s="367">
        <v>0</v>
      </c>
      <c r="GX34" s="367">
        <v>0</v>
      </c>
      <c r="GY34" s="367">
        <f t="shared" ca="1" si="329"/>
        <v>0</v>
      </c>
      <c r="GZ34" s="367">
        <f t="shared" ca="1" si="27"/>
        <v>0</v>
      </c>
      <c r="HA34" s="367">
        <v>0</v>
      </c>
      <c r="HB34" s="367">
        <f t="shared" ca="1" si="330"/>
        <v>0</v>
      </c>
      <c r="HC34" s="367">
        <v>4</v>
      </c>
      <c r="HD34" s="367">
        <f t="shared" ca="1" si="331"/>
        <v>753264</v>
      </c>
      <c r="HE34" s="367">
        <v>0</v>
      </c>
      <c r="HF34" s="367">
        <f t="shared" ca="1" si="332"/>
        <v>0</v>
      </c>
      <c r="HG34" s="367">
        <v>0</v>
      </c>
      <c r="HH34" s="367">
        <f t="shared" ca="1" si="333"/>
        <v>0</v>
      </c>
      <c r="HI34" s="367">
        <v>0</v>
      </c>
      <c r="HJ34" s="367">
        <v>0</v>
      </c>
      <c r="HK34" s="367">
        <v>2</v>
      </c>
      <c r="HL34" s="367">
        <f t="shared" ca="1" si="334"/>
        <v>75326</v>
      </c>
      <c r="HM34" s="367">
        <f t="shared" ca="1" si="28"/>
        <v>828590</v>
      </c>
      <c r="HN34" s="367">
        <v>22</v>
      </c>
      <c r="HO34" s="367">
        <f t="shared" ca="1" si="335"/>
        <v>3891558</v>
      </c>
      <c r="HP34" s="367">
        <v>15</v>
      </c>
      <c r="HQ34" s="367">
        <f t="shared" ca="1" si="336"/>
        <v>3228765</v>
      </c>
      <c r="HR34" s="367">
        <v>0</v>
      </c>
      <c r="HS34" s="367">
        <f t="shared" ca="1" si="337"/>
        <v>0</v>
      </c>
      <c r="HT34" s="367">
        <v>0</v>
      </c>
      <c r="HU34" s="367">
        <f t="shared" ca="1" si="338"/>
        <v>0</v>
      </c>
      <c r="HV34" s="367"/>
      <c r="HW34" s="367">
        <f t="shared" ca="1" si="339"/>
        <v>0</v>
      </c>
      <c r="HX34" s="367"/>
      <c r="HY34" s="367">
        <f t="shared" ca="1" si="340"/>
        <v>0</v>
      </c>
      <c r="HZ34" s="367">
        <f t="shared" ca="1" si="29"/>
        <v>7120323</v>
      </c>
      <c r="IA34" s="367"/>
      <c r="IB34" s="367">
        <f t="shared" ca="1" si="341"/>
        <v>0</v>
      </c>
      <c r="IC34" s="367"/>
      <c r="ID34" s="367">
        <f t="shared" ca="1" si="342"/>
        <v>0</v>
      </c>
      <c r="IE34" s="367"/>
      <c r="IF34" s="367">
        <f t="shared" ca="1" si="343"/>
        <v>0</v>
      </c>
      <c r="IG34" s="367"/>
      <c r="IH34" s="367">
        <f t="shared" ca="1" si="344"/>
        <v>0</v>
      </c>
      <c r="II34" s="367">
        <f t="shared" ca="1" si="30"/>
        <v>0</v>
      </c>
      <c r="IJ34" s="367">
        <f t="shared" ca="1" si="149"/>
        <v>8594437</v>
      </c>
      <c r="IK34" s="367"/>
      <c r="IL34" s="367">
        <f t="shared" ca="1" si="345"/>
        <v>0</v>
      </c>
      <c r="IM34" s="367"/>
      <c r="IN34" s="367">
        <f t="shared" ca="1" si="346"/>
        <v>0</v>
      </c>
      <c r="IO34" s="367">
        <f t="shared" ca="1" si="51"/>
        <v>0</v>
      </c>
      <c r="IP34" s="367">
        <v>0</v>
      </c>
      <c r="IQ34" s="367">
        <f t="shared" ca="1" si="347"/>
        <v>0</v>
      </c>
      <c r="IR34" s="367">
        <v>5</v>
      </c>
      <c r="IS34" s="367">
        <f t="shared" ca="1" si="348"/>
        <v>969270</v>
      </c>
      <c r="IT34" s="367"/>
      <c r="IU34" s="367">
        <f t="shared" ca="1" si="349"/>
        <v>0</v>
      </c>
      <c r="IV34" s="367">
        <v>0</v>
      </c>
      <c r="IW34" s="367">
        <f t="shared" ca="1" si="350"/>
        <v>0</v>
      </c>
      <c r="IX34" s="367">
        <f t="shared" ca="1" si="31"/>
        <v>969270</v>
      </c>
      <c r="IY34" s="367">
        <v>2</v>
      </c>
      <c r="IZ34" s="367">
        <f t="shared" ca="1" si="351"/>
        <v>408806</v>
      </c>
      <c r="JA34" s="367">
        <f t="shared" ca="1" si="32"/>
        <v>408806</v>
      </c>
      <c r="JB34" s="367">
        <v>0</v>
      </c>
      <c r="JC34" s="367">
        <f t="shared" ca="1" si="352"/>
        <v>0</v>
      </c>
      <c r="JD34" s="367">
        <v>0</v>
      </c>
      <c r="JE34" s="367">
        <f t="shared" ca="1" si="353"/>
        <v>0</v>
      </c>
      <c r="JF34" s="367">
        <v>0</v>
      </c>
      <c r="JG34" s="367">
        <f t="shared" ca="1" si="354"/>
        <v>0</v>
      </c>
      <c r="JH34" s="367">
        <v>0</v>
      </c>
      <c r="JI34" s="367">
        <f t="shared" ca="1" si="355"/>
        <v>0</v>
      </c>
      <c r="JJ34" s="367">
        <f t="shared" ca="1" si="33"/>
        <v>0</v>
      </c>
      <c r="JK34" s="367">
        <v>0</v>
      </c>
      <c r="JL34" s="367">
        <f t="shared" ca="1" si="356"/>
        <v>0</v>
      </c>
      <c r="JM34" s="367">
        <v>21</v>
      </c>
      <c r="JN34" s="367">
        <f t="shared" ca="1" si="357"/>
        <v>4748079</v>
      </c>
      <c r="JO34" s="367">
        <v>0</v>
      </c>
      <c r="JP34" s="367">
        <f t="shared" ca="1" si="358"/>
        <v>0</v>
      </c>
      <c r="JQ34" s="367">
        <v>0</v>
      </c>
      <c r="JR34" s="367">
        <f t="shared" ca="1" si="359"/>
        <v>0</v>
      </c>
      <c r="JS34" s="367">
        <v>2</v>
      </c>
      <c r="JT34" s="367">
        <f t="shared" ca="1" si="360"/>
        <v>90440</v>
      </c>
      <c r="JU34" s="367">
        <f t="shared" ca="1" si="246"/>
        <v>4838519</v>
      </c>
      <c r="JV34" s="367">
        <v>82</v>
      </c>
      <c r="JW34" s="367">
        <f t="shared" ca="1" si="361"/>
        <v>17386870</v>
      </c>
      <c r="JX34" s="367">
        <v>30</v>
      </c>
      <c r="JY34" s="367">
        <f t="shared" ca="1" si="362"/>
        <v>7741350</v>
      </c>
      <c r="JZ34" s="367">
        <v>0</v>
      </c>
      <c r="KA34" s="367">
        <f t="shared" ca="1" si="363"/>
        <v>0</v>
      </c>
      <c r="KB34" s="367">
        <v>0</v>
      </c>
      <c r="KC34" s="367">
        <f t="shared" ca="1" si="364"/>
        <v>0</v>
      </c>
      <c r="KD34" s="367"/>
      <c r="KE34" s="367">
        <f t="shared" ca="1" si="365"/>
        <v>0</v>
      </c>
      <c r="KF34" s="367">
        <f t="shared" ca="1" si="34"/>
        <v>25128220</v>
      </c>
      <c r="KG34" s="367">
        <v>12</v>
      </c>
      <c r="KH34" s="367">
        <f t="shared" ca="1" si="366"/>
        <v>5094432</v>
      </c>
      <c r="KI34" s="367">
        <v>0</v>
      </c>
      <c r="KJ34" s="367">
        <f t="shared" ca="1" si="367"/>
        <v>0</v>
      </c>
      <c r="KK34" s="367"/>
      <c r="KL34" s="367">
        <f t="shared" ca="1" si="368"/>
        <v>0</v>
      </c>
      <c r="KM34" s="367">
        <v>0</v>
      </c>
      <c r="KN34" s="367">
        <f t="shared" ca="1" si="369"/>
        <v>0</v>
      </c>
      <c r="KO34" s="367">
        <f t="shared" ca="1" si="35"/>
        <v>5094432</v>
      </c>
      <c r="KP34" s="367">
        <v>0</v>
      </c>
      <c r="KQ34" s="367">
        <f t="shared" ca="1" si="370"/>
        <v>0</v>
      </c>
      <c r="KR34" s="367">
        <v>0</v>
      </c>
      <c r="KS34" s="367">
        <f t="shared" ca="1" si="371"/>
        <v>0</v>
      </c>
      <c r="KT34" s="367">
        <f t="shared" ca="1" si="52"/>
        <v>0</v>
      </c>
      <c r="KU34" s="367">
        <v>0</v>
      </c>
      <c r="KV34" s="367"/>
      <c r="KW34" s="367">
        <v>0</v>
      </c>
      <c r="KX34" s="367"/>
      <c r="KY34" s="367">
        <f t="shared" si="247"/>
        <v>0</v>
      </c>
      <c r="KZ34" s="367">
        <f t="shared" ca="1" si="248"/>
        <v>36439247</v>
      </c>
      <c r="LA34" s="367">
        <v>0</v>
      </c>
      <c r="LB34" s="367">
        <f t="shared" ca="1" si="372"/>
        <v>0</v>
      </c>
      <c r="LC34" s="367"/>
      <c r="LD34" s="367">
        <f t="shared" ca="1" si="373"/>
        <v>0</v>
      </c>
      <c r="LE34" s="367">
        <v>0</v>
      </c>
      <c r="LF34" s="367">
        <f t="shared" ca="1" si="374"/>
        <v>0</v>
      </c>
      <c r="LG34" s="367"/>
      <c r="LH34" s="367">
        <f t="shared" ca="1" si="375"/>
        <v>0</v>
      </c>
      <c r="LI34" s="367">
        <f t="shared" ca="1" si="36"/>
        <v>0</v>
      </c>
      <c r="LJ34" s="367">
        <v>1</v>
      </c>
      <c r="LK34" s="367">
        <f t="shared" ca="1" si="376"/>
        <v>387480</v>
      </c>
      <c r="LL34" s="367">
        <v>0</v>
      </c>
      <c r="LM34" s="367">
        <f t="shared" ca="1" si="377"/>
        <v>0</v>
      </c>
      <c r="LN34" s="367"/>
      <c r="LO34" s="367">
        <f t="shared" ca="1" si="378"/>
        <v>0</v>
      </c>
      <c r="LP34" s="367">
        <f t="shared" ca="1" si="37"/>
        <v>387480</v>
      </c>
      <c r="LQ34" s="367">
        <v>0</v>
      </c>
      <c r="LR34" s="367">
        <f t="shared" ca="1" si="379"/>
        <v>0</v>
      </c>
      <c r="LS34" s="367">
        <v>0</v>
      </c>
      <c r="LT34" s="367">
        <f t="shared" ca="1" si="380"/>
        <v>0</v>
      </c>
      <c r="LU34" s="367">
        <v>0</v>
      </c>
      <c r="LV34" s="367">
        <f t="shared" ca="1" si="381"/>
        <v>0</v>
      </c>
      <c r="LW34" s="367">
        <v>0</v>
      </c>
      <c r="LX34" s="367">
        <f t="shared" ca="1" si="382"/>
        <v>0</v>
      </c>
      <c r="LY34" s="367">
        <f t="shared" ca="1" si="54"/>
        <v>0</v>
      </c>
      <c r="LZ34" s="367">
        <v>0</v>
      </c>
      <c r="MA34" s="367">
        <f t="shared" ca="1" si="383"/>
        <v>0</v>
      </c>
      <c r="MB34" s="367">
        <v>1</v>
      </c>
      <c r="MC34" s="367">
        <f t="shared" ca="1" si="384"/>
        <v>451898</v>
      </c>
      <c r="MD34" s="367">
        <v>0</v>
      </c>
      <c r="ME34" s="367">
        <f t="shared" ca="1" si="385"/>
        <v>0</v>
      </c>
      <c r="MF34" s="367">
        <v>0</v>
      </c>
      <c r="MG34" s="367">
        <f t="shared" ca="1" si="386"/>
        <v>0</v>
      </c>
      <c r="MH34" s="367">
        <v>0</v>
      </c>
      <c r="MI34" s="367">
        <f t="shared" ca="1" si="387"/>
        <v>0</v>
      </c>
      <c r="MJ34" s="367">
        <v>0</v>
      </c>
      <c r="MK34" s="367">
        <f t="shared" ca="1" si="388"/>
        <v>0</v>
      </c>
      <c r="ML34" s="367">
        <f t="shared" ca="1" si="38"/>
        <v>451898</v>
      </c>
      <c r="MM34" s="367">
        <v>4</v>
      </c>
      <c r="MN34" s="367">
        <f t="shared" ca="1" si="389"/>
        <v>1698144</v>
      </c>
      <c r="MO34" s="367">
        <v>3</v>
      </c>
      <c r="MP34" s="367">
        <f t="shared" ca="1" si="390"/>
        <v>1549848</v>
      </c>
      <c r="MQ34" s="367">
        <v>0</v>
      </c>
      <c r="MR34" s="367">
        <f t="shared" ca="1" si="391"/>
        <v>0</v>
      </c>
      <c r="MS34" s="367">
        <v>0</v>
      </c>
      <c r="MT34" s="367">
        <f t="shared" ca="1" si="392"/>
        <v>0</v>
      </c>
      <c r="MU34" s="367">
        <v>0</v>
      </c>
      <c r="MV34" s="367">
        <f t="shared" ca="1" si="393"/>
        <v>0</v>
      </c>
      <c r="MW34" s="367">
        <f t="shared" ca="1" si="39"/>
        <v>3247992</v>
      </c>
      <c r="MX34" s="367">
        <v>6</v>
      </c>
      <c r="MY34" s="367">
        <f t="shared" ca="1" si="394"/>
        <v>5093070</v>
      </c>
      <c r="MZ34" s="367"/>
      <c r="NA34" s="367">
        <f t="shared" ca="1" si="395"/>
        <v>0</v>
      </c>
      <c r="NB34" s="367"/>
      <c r="NC34" s="367">
        <f t="shared" ca="1" si="396"/>
        <v>0</v>
      </c>
      <c r="ND34" s="367"/>
      <c r="NE34" s="367">
        <f t="shared" ca="1" si="397"/>
        <v>0</v>
      </c>
      <c r="NF34" s="367">
        <f t="shared" ca="1" si="40"/>
        <v>5093070</v>
      </c>
      <c r="NG34" s="367">
        <v>0</v>
      </c>
      <c r="NH34" s="367">
        <f t="shared" ca="1" si="398"/>
        <v>0</v>
      </c>
      <c r="NI34" s="367">
        <v>0</v>
      </c>
      <c r="NJ34" s="367">
        <f t="shared" ca="1" si="399"/>
        <v>0</v>
      </c>
      <c r="NK34" s="367">
        <f t="shared" ca="1" si="41"/>
        <v>0</v>
      </c>
      <c r="NL34" s="367">
        <f t="shared" ca="1" si="249"/>
        <v>9180440</v>
      </c>
      <c r="NM34" s="367">
        <v>0</v>
      </c>
      <c r="NN34" s="367">
        <f t="shared" ca="1" si="400"/>
        <v>0</v>
      </c>
      <c r="NO34" s="367">
        <v>0</v>
      </c>
      <c r="NP34" s="367">
        <f t="shared" ca="1" si="401"/>
        <v>0</v>
      </c>
      <c r="NQ34" s="367">
        <v>0</v>
      </c>
      <c r="NR34" s="367">
        <f t="shared" ca="1" si="402"/>
        <v>0</v>
      </c>
      <c r="NS34" s="367">
        <v>0</v>
      </c>
      <c r="NT34" s="367">
        <f t="shared" ca="1" si="403"/>
        <v>0</v>
      </c>
      <c r="NU34" s="367">
        <f t="shared" ca="1" si="42"/>
        <v>0</v>
      </c>
      <c r="NV34" s="367">
        <v>0</v>
      </c>
      <c r="NW34" s="367">
        <f t="shared" ca="1" si="404"/>
        <v>0</v>
      </c>
      <c r="NX34" s="367">
        <v>20</v>
      </c>
      <c r="NY34" s="367">
        <f t="shared" ca="1" si="405"/>
        <v>2007280</v>
      </c>
      <c r="NZ34" s="367">
        <v>0</v>
      </c>
      <c r="OA34" s="367">
        <v>0</v>
      </c>
      <c r="OB34" s="367">
        <v>0</v>
      </c>
      <c r="OC34" s="367">
        <f t="shared" ca="1" si="406"/>
        <v>0</v>
      </c>
      <c r="OD34" s="367">
        <v>0</v>
      </c>
      <c r="OE34" s="367">
        <f t="shared" ca="1" si="407"/>
        <v>0</v>
      </c>
      <c r="OF34" s="367">
        <f t="shared" ca="1" si="250"/>
        <v>2007280</v>
      </c>
      <c r="OG34" s="367">
        <v>0</v>
      </c>
      <c r="OH34" s="367">
        <f t="shared" ca="1" si="408"/>
        <v>0</v>
      </c>
      <c r="OI34" s="367">
        <v>0</v>
      </c>
      <c r="OJ34" s="367">
        <f t="shared" ca="1" si="409"/>
        <v>0</v>
      </c>
      <c r="OK34" s="367">
        <v>0</v>
      </c>
      <c r="OL34" s="367">
        <f t="shared" ca="1" si="410"/>
        <v>0</v>
      </c>
      <c r="OM34" s="367">
        <v>0</v>
      </c>
      <c r="ON34" s="367">
        <f t="shared" ca="1" si="411"/>
        <v>0</v>
      </c>
      <c r="OO34" s="367">
        <f t="shared" ca="1" si="56"/>
        <v>0</v>
      </c>
      <c r="OP34" s="367">
        <v>0</v>
      </c>
      <c r="OQ34" s="367">
        <f t="shared" ca="1" si="412"/>
        <v>0</v>
      </c>
      <c r="OR34" s="367">
        <v>0</v>
      </c>
      <c r="OS34" s="367">
        <f t="shared" ca="1" si="413"/>
        <v>0</v>
      </c>
      <c r="OT34" s="367">
        <v>0</v>
      </c>
      <c r="OU34" s="367">
        <v>0</v>
      </c>
      <c r="OV34" s="367">
        <v>0</v>
      </c>
      <c r="OW34" s="367">
        <f t="shared" ca="1" si="414"/>
        <v>0</v>
      </c>
      <c r="OX34" s="367">
        <f t="shared" ca="1" si="220"/>
        <v>0</v>
      </c>
      <c r="OY34" s="367">
        <v>0</v>
      </c>
      <c r="OZ34" s="367">
        <f t="shared" ca="1" si="415"/>
        <v>0</v>
      </c>
      <c r="PA34" s="367">
        <v>159</v>
      </c>
      <c r="PB34" s="367">
        <f t="shared" ca="1" si="416"/>
        <v>18624306</v>
      </c>
      <c r="PC34" s="367">
        <v>0</v>
      </c>
      <c r="PD34" s="367">
        <f t="shared" ca="1" si="417"/>
        <v>0</v>
      </c>
      <c r="PE34" s="367">
        <v>50</v>
      </c>
      <c r="PF34" s="367">
        <f t="shared" ca="1" si="418"/>
        <v>585650</v>
      </c>
      <c r="PG34" s="367">
        <v>0</v>
      </c>
      <c r="PH34" s="367">
        <v>0</v>
      </c>
      <c r="PI34" s="367">
        <v>40</v>
      </c>
      <c r="PJ34" s="367">
        <f t="shared" ca="1" si="419"/>
        <v>937080</v>
      </c>
      <c r="PK34" s="367">
        <f t="shared" ca="1" si="43"/>
        <v>20147036</v>
      </c>
      <c r="PL34" s="367">
        <v>0</v>
      </c>
      <c r="PM34" s="367">
        <f t="shared" ca="1" si="420"/>
        <v>0</v>
      </c>
      <c r="PN34" s="367">
        <v>190</v>
      </c>
      <c r="PO34" s="367">
        <f t="shared" ca="1" si="421"/>
        <v>25498380</v>
      </c>
      <c r="PP34" s="367">
        <v>0</v>
      </c>
      <c r="PQ34" s="367">
        <f t="shared" ca="1" si="422"/>
        <v>0</v>
      </c>
      <c r="PR34" s="367">
        <v>70</v>
      </c>
      <c r="PS34" s="367">
        <f ca="1">OFFSET(PS34,0,-1) * OFFSET(PS34,10 - ROW(PS34),0)</f>
        <v>939400</v>
      </c>
      <c r="PT34" s="367">
        <v>0</v>
      </c>
      <c r="PU34" s="367">
        <f t="shared" ca="1" si="424"/>
        <v>0</v>
      </c>
      <c r="PV34" s="367">
        <v>0</v>
      </c>
      <c r="PW34" s="367">
        <f t="shared" ca="1" si="425"/>
        <v>0</v>
      </c>
      <c r="PX34" s="367">
        <f t="shared" ca="1" si="57"/>
        <v>26437780</v>
      </c>
      <c r="PY34" s="367">
        <v>0</v>
      </c>
      <c r="PZ34" s="367">
        <f t="shared" ca="1" si="426"/>
        <v>0</v>
      </c>
      <c r="QA34" s="367"/>
      <c r="QB34" s="367">
        <f t="shared" ca="1" si="427"/>
        <v>0</v>
      </c>
      <c r="QC34" s="367"/>
      <c r="QD34" s="367">
        <f t="shared" ca="1" si="428"/>
        <v>0</v>
      </c>
      <c r="QE34" s="367"/>
      <c r="QF34" s="367">
        <f t="shared" ca="1" si="429"/>
        <v>0</v>
      </c>
      <c r="QG34" s="367">
        <f t="shared" ca="1" si="44"/>
        <v>0</v>
      </c>
      <c r="QH34" s="367">
        <f t="shared" ca="1" si="251"/>
        <v>48592096</v>
      </c>
      <c r="QI34" s="367"/>
      <c r="QJ34" s="367">
        <v>187998389</v>
      </c>
      <c r="QK34" s="367">
        <f t="shared" si="252"/>
        <v>1398</v>
      </c>
      <c r="QL34" s="367">
        <f t="shared" ca="1" si="430"/>
        <v>1115604</v>
      </c>
      <c r="QM34" s="367">
        <f t="shared" si="237"/>
        <v>12</v>
      </c>
      <c r="QN34" s="367">
        <f t="shared" ca="1" si="431"/>
        <v>172440</v>
      </c>
      <c r="QO34" s="367">
        <f t="shared" ca="1" si="46"/>
        <v>1288044</v>
      </c>
      <c r="QP34" s="367">
        <f t="shared" si="253"/>
        <v>1398</v>
      </c>
      <c r="QQ34" s="367">
        <f t="shared" ca="1" si="432"/>
        <v>103452</v>
      </c>
      <c r="QR34" s="367">
        <f t="shared" si="240"/>
        <v>12</v>
      </c>
      <c r="QS34" s="367">
        <f t="shared" ca="1" si="433"/>
        <v>15888</v>
      </c>
      <c r="QT34" s="367">
        <f t="shared" ca="1" si="47"/>
        <v>119340</v>
      </c>
      <c r="QU34" s="367">
        <f t="shared" ca="1" si="48"/>
        <v>189405773</v>
      </c>
      <c r="QV34" s="367"/>
      <c r="QW34" s="367">
        <f t="shared" ca="1" si="49"/>
        <v>189405773</v>
      </c>
    </row>
    <row r="35" spans="1:465" s="366" customFormat="1">
      <c r="A35" s="366" t="s">
        <v>228</v>
      </c>
      <c r="B35" s="367" t="s">
        <v>229</v>
      </c>
      <c r="C35" s="367" t="s">
        <v>195</v>
      </c>
      <c r="D35" s="367" t="s">
        <v>196</v>
      </c>
      <c r="E35" s="367">
        <v>0</v>
      </c>
      <c r="F35" s="367">
        <f t="shared" ca="1" si="255"/>
        <v>0</v>
      </c>
      <c r="G35" s="367"/>
      <c r="H35" s="367">
        <f t="shared" ca="1" si="256"/>
        <v>0</v>
      </c>
      <c r="I35" s="367"/>
      <c r="J35" s="367">
        <f t="shared" ca="1" si="257"/>
        <v>0</v>
      </c>
      <c r="K35" s="367"/>
      <c r="L35" s="367">
        <f t="shared" ca="1" si="258"/>
        <v>0</v>
      </c>
      <c r="M35" s="367"/>
      <c r="N35" s="367">
        <f t="shared" ca="1" si="259"/>
        <v>0</v>
      </c>
      <c r="O35" s="367">
        <v>2</v>
      </c>
      <c r="P35" s="367">
        <f t="shared" ca="1" si="260"/>
        <v>1524468</v>
      </c>
      <c r="Q35" s="367">
        <v>0</v>
      </c>
      <c r="R35" s="367">
        <f t="shared" ca="1" si="261"/>
        <v>0</v>
      </c>
      <c r="S35" s="367">
        <f t="shared" ca="1" si="21"/>
        <v>1524468</v>
      </c>
      <c r="T35" s="367">
        <v>0</v>
      </c>
      <c r="U35" s="367">
        <f t="shared" ca="1" si="262"/>
        <v>0</v>
      </c>
      <c r="V35" s="367">
        <v>0</v>
      </c>
      <c r="W35" s="367">
        <f t="shared" ca="1" si="263"/>
        <v>0</v>
      </c>
      <c r="X35" s="367">
        <v>0</v>
      </c>
      <c r="Y35" s="367">
        <f t="shared" ca="1" si="264"/>
        <v>0</v>
      </c>
      <c r="Z35" s="367">
        <v>0</v>
      </c>
      <c r="AA35" s="367">
        <f t="shared" ca="1" si="265"/>
        <v>0</v>
      </c>
      <c r="AB35" s="367">
        <v>0</v>
      </c>
      <c r="AC35" s="367">
        <f t="shared" ca="1" si="266"/>
        <v>0</v>
      </c>
      <c r="AD35" s="367">
        <v>0</v>
      </c>
      <c r="AE35" s="367">
        <f t="shared" ca="1" si="267"/>
        <v>0</v>
      </c>
      <c r="AF35" s="367">
        <v>0</v>
      </c>
      <c r="AG35" s="367">
        <f t="shared" ca="1" si="268"/>
        <v>0</v>
      </c>
      <c r="AH35" s="367">
        <v>0</v>
      </c>
      <c r="AI35" s="367">
        <f t="shared" ca="1" si="269"/>
        <v>0</v>
      </c>
      <c r="AJ35" s="367">
        <v>8</v>
      </c>
      <c r="AK35" s="367">
        <f t="shared" ca="1" si="270"/>
        <v>10981072</v>
      </c>
      <c r="AL35" s="367">
        <v>0</v>
      </c>
      <c r="AM35" s="367">
        <f t="shared" ca="1" si="271"/>
        <v>0</v>
      </c>
      <c r="AN35" s="367"/>
      <c r="AO35" s="367">
        <f t="shared" ca="1" si="272"/>
        <v>0</v>
      </c>
      <c r="AP35" s="367">
        <f t="shared" ca="1" si="254"/>
        <v>10981072</v>
      </c>
      <c r="AQ35" s="367"/>
      <c r="AR35" s="367">
        <f t="shared" ca="1" si="273"/>
        <v>0</v>
      </c>
      <c r="AS35" s="367"/>
      <c r="AT35" s="367">
        <f t="shared" ca="1" si="274"/>
        <v>0</v>
      </c>
      <c r="AU35" s="367"/>
      <c r="AV35" s="367">
        <f t="shared" ca="1" si="275"/>
        <v>0</v>
      </c>
      <c r="AW35" s="367"/>
      <c r="AX35" s="367">
        <f t="shared" ca="1" si="276"/>
        <v>0</v>
      </c>
      <c r="AY35" s="367"/>
      <c r="AZ35" s="367">
        <f t="shared" ca="1" si="277"/>
        <v>0</v>
      </c>
      <c r="BA35" s="367"/>
      <c r="BB35" s="367">
        <f t="shared" ca="1" si="278"/>
        <v>0</v>
      </c>
      <c r="BC35" s="367"/>
      <c r="BD35" s="367">
        <f t="shared" ca="1" si="279"/>
        <v>0</v>
      </c>
      <c r="BE35" s="367"/>
      <c r="BF35" s="367">
        <f t="shared" ca="1" si="280"/>
        <v>0</v>
      </c>
      <c r="BG35" s="367">
        <v>0</v>
      </c>
      <c r="BH35" s="367">
        <f t="shared" ca="1" si="281"/>
        <v>0</v>
      </c>
      <c r="BI35" s="367">
        <v>0</v>
      </c>
      <c r="BJ35" s="367">
        <f t="shared" ca="1" si="282"/>
        <v>0</v>
      </c>
      <c r="BK35" s="367">
        <f t="shared" ca="1" si="22"/>
        <v>0</v>
      </c>
      <c r="BL35" s="367">
        <v>0</v>
      </c>
      <c r="BM35" s="367">
        <f t="shared" ca="1" si="283"/>
        <v>0</v>
      </c>
      <c r="BN35" s="367">
        <v>0</v>
      </c>
      <c r="BO35" s="367">
        <f t="shared" ca="1" si="284"/>
        <v>0</v>
      </c>
      <c r="BP35" s="367">
        <v>0</v>
      </c>
      <c r="BQ35" s="367">
        <f t="shared" ca="1" si="285"/>
        <v>0</v>
      </c>
      <c r="BR35" s="367">
        <v>0</v>
      </c>
      <c r="BS35" s="367">
        <f t="shared" ca="1" si="286"/>
        <v>0</v>
      </c>
      <c r="BT35" s="367">
        <v>0</v>
      </c>
      <c r="BU35" s="367">
        <f t="shared" ca="1" si="287"/>
        <v>0</v>
      </c>
      <c r="BV35" s="367">
        <v>0</v>
      </c>
      <c r="BW35" s="367">
        <f t="shared" ca="1" si="288"/>
        <v>0</v>
      </c>
      <c r="BX35" s="367">
        <v>0</v>
      </c>
      <c r="BY35" s="367">
        <f t="shared" ca="1" si="289"/>
        <v>0</v>
      </c>
      <c r="BZ35" s="367">
        <v>0</v>
      </c>
      <c r="CA35" s="367">
        <f t="shared" ca="1" si="290"/>
        <v>0</v>
      </c>
      <c r="CB35" s="367">
        <v>0</v>
      </c>
      <c r="CC35" s="367">
        <f t="shared" ca="1" si="291"/>
        <v>0</v>
      </c>
      <c r="CD35" s="367">
        <v>0</v>
      </c>
      <c r="CE35" s="367">
        <f t="shared" ca="1" si="292"/>
        <v>0</v>
      </c>
      <c r="CF35" s="367">
        <f t="shared" ca="1" si="96"/>
        <v>0</v>
      </c>
      <c r="CG35" s="367">
        <v>0</v>
      </c>
      <c r="CH35" s="367">
        <f t="shared" ca="1" si="293"/>
        <v>0</v>
      </c>
      <c r="CI35" s="367">
        <v>144</v>
      </c>
      <c r="CJ35" s="367">
        <f t="shared" ca="1" si="294"/>
        <v>14773536</v>
      </c>
      <c r="CK35" s="367">
        <v>0</v>
      </c>
      <c r="CL35" s="367">
        <f t="shared" ca="1" si="295"/>
        <v>0</v>
      </c>
      <c r="CM35" s="367">
        <v>359</v>
      </c>
      <c r="CN35" s="367">
        <f t="shared" ca="1" si="296"/>
        <v>31198177</v>
      </c>
      <c r="CO35" s="367">
        <v>0</v>
      </c>
      <c r="CP35" s="367">
        <f t="shared" ca="1" si="297"/>
        <v>0</v>
      </c>
      <c r="CQ35" s="367">
        <v>89</v>
      </c>
      <c r="CR35" s="367">
        <f t="shared" ca="1" si="298"/>
        <v>913051</v>
      </c>
      <c r="CS35" s="367">
        <v>0</v>
      </c>
      <c r="CT35" s="367">
        <f t="shared" ca="1" si="299"/>
        <v>0</v>
      </c>
      <c r="CU35" s="367">
        <v>186</v>
      </c>
      <c r="CV35" s="367">
        <f t="shared" ca="1" si="300"/>
        <v>1616340</v>
      </c>
      <c r="CW35" s="367"/>
      <c r="CX35" s="367">
        <v>0</v>
      </c>
      <c r="CY35" s="367"/>
      <c r="CZ35" s="367">
        <v>0</v>
      </c>
      <c r="DA35" s="367"/>
      <c r="DB35" s="367">
        <v>0</v>
      </c>
      <c r="DC35" s="367"/>
      <c r="DD35" s="367">
        <v>0</v>
      </c>
      <c r="DE35" s="367">
        <v>0</v>
      </c>
      <c r="DF35" s="367">
        <f t="shared" ca="1" si="301"/>
        <v>0</v>
      </c>
      <c r="DG35" s="367">
        <v>0</v>
      </c>
      <c r="DH35" s="367">
        <f t="shared" ca="1" si="302"/>
        <v>0</v>
      </c>
      <c r="DI35" s="367"/>
      <c r="DJ35" s="367">
        <f t="shared" ca="1" si="303"/>
        <v>0</v>
      </c>
      <c r="DK35" s="367">
        <f t="shared" ca="1" si="23"/>
        <v>48501104</v>
      </c>
      <c r="DL35" s="367">
        <v>0</v>
      </c>
      <c r="DM35" s="367">
        <f t="shared" ca="1" si="304"/>
        <v>0</v>
      </c>
      <c r="DN35" s="367">
        <v>0</v>
      </c>
      <c r="DO35" s="367">
        <f t="shared" ca="1" si="305"/>
        <v>0</v>
      </c>
      <c r="DP35" s="367">
        <v>0</v>
      </c>
      <c r="DQ35" s="367">
        <f t="shared" ca="1" si="306"/>
        <v>0</v>
      </c>
      <c r="DR35" s="367">
        <v>0</v>
      </c>
      <c r="DS35" s="367">
        <f t="shared" ca="1" si="307"/>
        <v>0</v>
      </c>
      <c r="DT35" s="367">
        <v>0</v>
      </c>
      <c r="DU35" s="367">
        <f t="shared" ca="1" si="308"/>
        <v>0</v>
      </c>
      <c r="DV35" s="367">
        <v>0</v>
      </c>
      <c r="DW35" s="367">
        <f t="shared" ca="1" si="309"/>
        <v>0</v>
      </c>
      <c r="DX35" s="367">
        <v>0</v>
      </c>
      <c r="DY35" s="367">
        <f t="shared" ca="1" si="310"/>
        <v>0</v>
      </c>
      <c r="DZ35" s="367">
        <v>0</v>
      </c>
      <c r="EA35" s="367">
        <f t="shared" ca="1" si="311"/>
        <v>0</v>
      </c>
      <c r="EB35" s="367"/>
      <c r="EC35" s="367">
        <v>0</v>
      </c>
      <c r="ED35" s="367"/>
      <c r="EE35" s="367">
        <v>0</v>
      </c>
      <c r="EF35" s="367"/>
      <c r="EG35" s="367">
        <v>0</v>
      </c>
      <c r="EH35" s="367"/>
      <c r="EI35" s="367">
        <v>0</v>
      </c>
      <c r="EJ35" s="367">
        <v>0</v>
      </c>
      <c r="EK35" s="367">
        <f t="shared" ca="1" si="312"/>
        <v>0</v>
      </c>
      <c r="EL35" s="367">
        <v>0</v>
      </c>
      <c r="EM35" s="367">
        <f t="shared" ca="1" si="313"/>
        <v>0</v>
      </c>
      <c r="EN35" s="367">
        <f t="shared" ca="1" si="24"/>
        <v>0</v>
      </c>
      <c r="EO35" s="367">
        <v>0</v>
      </c>
      <c r="EP35" s="367">
        <v>0</v>
      </c>
      <c r="EQ35" s="367">
        <v>0</v>
      </c>
      <c r="ER35" s="367">
        <v>0</v>
      </c>
      <c r="ES35" s="367">
        <v>0</v>
      </c>
      <c r="ET35" s="367">
        <v>0</v>
      </c>
      <c r="EU35" s="367">
        <v>0</v>
      </c>
      <c r="EV35" s="367">
        <v>0</v>
      </c>
      <c r="EW35" s="367">
        <v>0</v>
      </c>
      <c r="EX35" s="367">
        <v>0</v>
      </c>
      <c r="EY35" s="367">
        <v>0</v>
      </c>
      <c r="EZ35" s="367">
        <v>0</v>
      </c>
      <c r="FA35" s="367">
        <v>0</v>
      </c>
      <c r="FB35" s="367">
        <v>0</v>
      </c>
      <c r="FC35" s="367">
        <v>0</v>
      </c>
      <c r="FD35" s="367">
        <v>0</v>
      </c>
      <c r="FE35" s="367">
        <v>0</v>
      </c>
      <c r="FF35" s="367">
        <f t="shared" ca="1" si="314"/>
        <v>0</v>
      </c>
      <c r="FG35" s="367">
        <v>0</v>
      </c>
      <c r="FH35" s="367">
        <f t="shared" ca="1" si="315"/>
        <v>0</v>
      </c>
      <c r="FI35" s="367">
        <v>0</v>
      </c>
      <c r="FJ35" s="367">
        <f t="shared" ca="1" si="316"/>
        <v>0</v>
      </c>
      <c r="FK35" s="367">
        <v>0</v>
      </c>
      <c r="FL35" s="367">
        <f t="shared" ca="1" si="317"/>
        <v>0</v>
      </c>
      <c r="FM35" s="367">
        <f t="shared" ca="1" si="121"/>
        <v>0</v>
      </c>
      <c r="FN35" s="367"/>
      <c r="FO35" s="367"/>
      <c r="FP35" s="367"/>
      <c r="FQ35" s="367"/>
      <c r="FR35" s="367">
        <f t="shared" si="243"/>
        <v>0</v>
      </c>
      <c r="FS35" s="367">
        <f t="shared" ca="1" si="244"/>
        <v>0</v>
      </c>
      <c r="FT35" s="367"/>
      <c r="FU35" s="367">
        <f t="shared" ca="1" si="318"/>
        <v>0</v>
      </c>
      <c r="FV35" s="367"/>
      <c r="FW35" s="367">
        <f t="shared" ca="1" si="319"/>
        <v>0</v>
      </c>
      <c r="FX35" s="367"/>
      <c r="FY35" s="367">
        <f t="shared" ca="1" si="320"/>
        <v>0</v>
      </c>
      <c r="FZ35" s="367"/>
      <c r="GA35" s="367">
        <f t="shared" ca="1" si="321"/>
        <v>0</v>
      </c>
      <c r="GB35" s="367">
        <f t="shared" ca="1" si="25"/>
        <v>0</v>
      </c>
      <c r="GC35" s="367">
        <f t="shared" ca="1" si="245"/>
        <v>61006644</v>
      </c>
      <c r="GD35" s="367">
        <v>0</v>
      </c>
      <c r="GE35" s="367">
        <f t="shared" ca="1" si="322"/>
        <v>0</v>
      </c>
      <c r="GF35" s="367">
        <v>0</v>
      </c>
      <c r="GG35" s="367">
        <f t="shared" ca="1" si="323"/>
        <v>0</v>
      </c>
      <c r="GH35" s="367">
        <v>0</v>
      </c>
      <c r="GI35" s="367">
        <v>0</v>
      </c>
      <c r="GJ35" s="367"/>
      <c r="GK35" s="367">
        <f t="shared" ca="1" si="324"/>
        <v>0</v>
      </c>
      <c r="GL35" s="367"/>
      <c r="GM35" s="367">
        <f t="shared" ca="1" si="325"/>
        <v>0</v>
      </c>
      <c r="GN35" s="367">
        <f t="shared" ca="1" si="50"/>
        <v>0</v>
      </c>
      <c r="GO35" s="367"/>
      <c r="GP35" s="367">
        <f t="shared" ca="1" si="326"/>
        <v>0</v>
      </c>
      <c r="GQ35" s="367">
        <f t="shared" ca="1" si="26"/>
        <v>0</v>
      </c>
      <c r="GR35" s="367">
        <v>0</v>
      </c>
      <c r="GS35" s="367">
        <f t="shared" ca="1" si="327"/>
        <v>0</v>
      </c>
      <c r="GT35" s="367">
        <v>0</v>
      </c>
      <c r="GU35" s="367">
        <f t="shared" ca="1" si="328"/>
        <v>0</v>
      </c>
      <c r="GV35" s="367">
        <v>0</v>
      </c>
      <c r="GW35" s="367">
        <v>0</v>
      </c>
      <c r="GX35" s="367">
        <v>0</v>
      </c>
      <c r="GY35" s="367">
        <f t="shared" ca="1" si="329"/>
        <v>0</v>
      </c>
      <c r="GZ35" s="367">
        <f t="shared" ca="1" si="27"/>
        <v>0</v>
      </c>
      <c r="HA35" s="367">
        <v>0</v>
      </c>
      <c r="HB35" s="367">
        <f t="shared" ca="1" si="330"/>
        <v>0</v>
      </c>
      <c r="HC35" s="367">
        <v>0</v>
      </c>
      <c r="HD35" s="367">
        <f t="shared" ca="1" si="331"/>
        <v>0</v>
      </c>
      <c r="HE35" s="367">
        <v>0</v>
      </c>
      <c r="HF35" s="367">
        <f t="shared" ca="1" si="332"/>
        <v>0</v>
      </c>
      <c r="HG35" s="367">
        <v>0</v>
      </c>
      <c r="HH35" s="367">
        <f t="shared" ca="1" si="333"/>
        <v>0</v>
      </c>
      <c r="HI35" s="367">
        <v>0</v>
      </c>
      <c r="HJ35" s="367">
        <v>0</v>
      </c>
      <c r="HK35" s="367">
        <v>0</v>
      </c>
      <c r="HL35" s="367">
        <f t="shared" ca="1" si="334"/>
        <v>0</v>
      </c>
      <c r="HM35" s="367">
        <f t="shared" ca="1" si="28"/>
        <v>0</v>
      </c>
      <c r="HN35" s="367">
        <v>0</v>
      </c>
      <c r="HO35" s="367">
        <f t="shared" ca="1" si="335"/>
        <v>0</v>
      </c>
      <c r="HP35" s="367">
        <v>0</v>
      </c>
      <c r="HQ35" s="367">
        <f t="shared" ca="1" si="336"/>
        <v>0</v>
      </c>
      <c r="HR35" s="367">
        <v>0</v>
      </c>
      <c r="HS35" s="367">
        <f t="shared" ca="1" si="337"/>
        <v>0</v>
      </c>
      <c r="HT35" s="367">
        <v>0</v>
      </c>
      <c r="HU35" s="367">
        <f t="shared" ca="1" si="338"/>
        <v>0</v>
      </c>
      <c r="HV35" s="367"/>
      <c r="HW35" s="367">
        <f t="shared" ca="1" si="339"/>
        <v>0</v>
      </c>
      <c r="HX35" s="367"/>
      <c r="HY35" s="367">
        <f t="shared" ca="1" si="340"/>
        <v>0</v>
      </c>
      <c r="HZ35" s="367">
        <f t="shared" ca="1" si="29"/>
        <v>0</v>
      </c>
      <c r="IA35" s="367"/>
      <c r="IB35" s="367">
        <f t="shared" ca="1" si="341"/>
        <v>0</v>
      </c>
      <c r="IC35" s="367"/>
      <c r="ID35" s="367">
        <f t="shared" ca="1" si="342"/>
        <v>0</v>
      </c>
      <c r="IE35" s="367"/>
      <c r="IF35" s="367">
        <f t="shared" ca="1" si="343"/>
        <v>0</v>
      </c>
      <c r="IG35" s="367"/>
      <c r="IH35" s="367">
        <f t="shared" ca="1" si="344"/>
        <v>0</v>
      </c>
      <c r="II35" s="367">
        <f t="shared" ca="1" si="30"/>
        <v>0</v>
      </c>
      <c r="IJ35" s="367">
        <f t="shared" ca="1" si="149"/>
        <v>0</v>
      </c>
      <c r="IK35" s="367"/>
      <c r="IL35" s="367">
        <f t="shared" ca="1" si="345"/>
        <v>0</v>
      </c>
      <c r="IM35" s="367"/>
      <c r="IN35" s="367">
        <f t="shared" ca="1" si="346"/>
        <v>0</v>
      </c>
      <c r="IO35" s="367">
        <f t="shared" ca="1" si="51"/>
        <v>0</v>
      </c>
      <c r="IP35" s="367">
        <v>0</v>
      </c>
      <c r="IQ35" s="367">
        <f t="shared" ca="1" si="347"/>
        <v>0</v>
      </c>
      <c r="IR35" s="367">
        <v>6</v>
      </c>
      <c r="IS35" s="367">
        <f t="shared" ca="1" si="348"/>
        <v>1163124</v>
      </c>
      <c r="IT35" s="367"/>
      <c r="IU35" s="367">
        <f t="shared" ca="1" si="349"/>
        <v>0</v>
      </c>
      <c r="IV35" s="367">
        <v>0</v>
      </c>
      <c r="IW35" s="367">
        <f t="shared" ca="1" si="350"/>
        <v>0</v>
      </c>
      <c r="IX35" s="367">
        <f t="shared" ca="1" si="31"/>
        <v>1163124</v>
      </c>
      <c r="IY35" s="367">
        <v>0</v>
      </c>
      <c r="IZ35" s="367">
        <f t="shared" ca="1" si="351"/>
        <v>0</v>
      </c>
      <c r="JA35" s="367">
        <f t="shared" ca="1" si="32"/>
        <v>0</v>
      </c>
      <c r="JB35" s="367">
        <v>0</v>
      </c>
      <c r="JC35" s="367">
        <f t="shared" ca="1" si="352"/>
        <v>0</v>
      </c>
      <c r="JD35" s="367">
        <v>0</v>
      </c>
      <c r="JE35" s="367">
        <f t="shared" ca="1" si="353"/>
        <v>0</v>
      </c>
      <c r="JF35" s="367">
        <v>0</v>
      </c>
      <c r="JG35" s="367">
        <f t="shared" ca="1" si="354"/>
        <v>0</v>
      </c>
      <c r="JH35" s="367">
        <v>0</v>
      </c>
      <c r="JI35" s="367">
        <f t="shared" ca="1" si="355"/>
        <v>0</v>
      </c>
      <c r="JJ35" s="367">
        <f t="shared" ca="1" si="33"/>
        <v>0</v>
      </c>
      <c r="JK35" s="367">
        <v>0</v>
      </c>
      <c r="JL35" s="367">
        <f t="shared" ca="1" si="356"/>
        <v>0</v>
      </c>
      <c r="JM35" s="367">
        <v>6</v>
      </c>
      <c r="JN35" s="367">
        <f t="shared" ca="1" si="357"/>
        <v>1356594</v>
      </c>
      <c r="JO35" s="367">
        <v>0</v>
      </c>
      <c r="JP35" s="367">
        <f t="shared" ca="1" si="358"/>
        <v>0</v>
      </c>
      <c r="JQ35" s="367">
        <v>2</v>
      </c>
      <c r="JR35" s="367">
        <f t="shared" ca="1" si="359"/>
        <v>45220</v>
      </c>
      <c r="JS35" s="367">
        <v>0</v>
      </c>
      <c r="JT35" s="367">
        <f t="shared" ca="1" si="360"/>
        <v>0</v>
      </c>
      <c r="JU35" s="367">
        <f t="shared" ca="1" si="246"/>
        <v>1401814</v>
      </c>
      <c r="JV35" s="367">
        <v>0</v>
      </c>
      <c r="JW35" s="367">
        <f t="shared" ca="1" si="361"/>
        <v>0</v>
      </c>
      <c r="JX35" s="367">
        <v>0</v>
      </c>
      <c r="JY35" s="367">
        <f t="shared" ca="1" si="362"/>
        <v>0</v>
      </c>
      <c r="JZ35" s="367">
        <v>0</v>
      </c>
      <c r="KA35" s="367">
        <f t="shared" ca="1" si="363"/>
        <v>0</v>
      </c>
      <c r="KB35" s="367">
        <v>0</v>
      </c>
      <c r="KC35" s="367">
        <f t="shared" ca="1" si="364"/>
        <v>0</v>
      </c>
      <c r="KD35" s="367"/>
      <c r="KE35" s="367">
        <f t="shared" ca="1" si="365"/>
        <v>0</v>
      </c>
      <c r="KF35" s="367">
        <f t="shared" ca="1" si="34"/>
        <v>0</v>
      </c>
      <c r="KG35" s="367">
        <v>0</v>
      </c>
      <c r="KH35" s="367">
        <f t="shared" ca="1" si="366"/>
        <v>0</v>
      </c>
      <c r="KI35" s="367">
        <v>0</v>
      </c>
      <c r="KJ35" s="367">
        <f t="shared" ca="1" si="367"/>
        <v>0</v>
      </c>
      <c r="KK35" s="367"/>
      <c r="KL35" s="367">
        <f t="shared" ca="1" si="368"/>
        <v>0</v>
      </c>
      <c r="KM35" s="367">
        <v>0</v>
      </c>
      <c r="KN35" s="367">
        <f t="shared" ca="1" si="369"/>
        <v>0</v>
      </c>
      <c r="KO35" s="367">
        <f t="shared" ca="1" si="35"/>
        <v>0</v>
      </c>
      <c r="KP35" s="367">
        <v>0</v>
      </c>
      <c r="KQ35" s="367">
        <f t="shared" ca="1" si="370"/>
        <v>0</v>
      </c>
      <c r="KR35" s="367">
        <v>0</v>
      </c>
      <c r="KS35" s="367">
        <f t="shared" ca="1" si="371"/>
        <v>0</v>
      </c>
      <c r="KT35" s="367">
        <f t="shared" ca="1" si="52"/>
        <v>0</v>
      </c>
      <c r="KU35" s="367">
        <v>0</v>
      </c>
      <c r="KV35" s="367"/>
      <c r="KW35" s="367">
        <v>0</v>
      </c>
      <c r="KX35" s="367"/>
      <c r="KY35" s="367">
        <f t="shared" si="247"/>
        <v>0</v>
      </c>
      <c r="KZ35" s="367">
        <f t="shared" ca="1" si="248"/>
        <v>2564938</v>
      </c>
      <c r="LA35" s="367">
        <v>0</v>
      </c>
      <c r="LB35" s="367">
        <f t="shared" ca="1" si="372"/>
        <v>0</v>
      </c>
      <c r="LC35" s="367"/>
      <c r="LD35" s="367">
        <f t="shared" ca="1" si="373"/>
        <v>0</v>
      </c>
      <c r="LE35" s="367">
        <v>0</v>
      </c>
      <c r="LF35" s="367">
        <f t="shared" ca="1" si="374"/>
        <v>0</v>
      </c>
      <c r="LG35" s="367"/>
      <c r="LH35" s="367">
        <f t="shared" ca="1" si="375"/>
        <v>0</v>
      </c>
      <c r="LI35" s="367">
        <f t="shared" ca="1" si="36"/>
        <v>0</v>
      </c>
      <c r="LJ35" s="367">
        <v>1</v>
      </c>
      <c r="LK35" s="367">
        <f t="shared" ca="1" si="376"/>
        <v>387480</v>
      </c>
      <c r="LL35" s="367">
        <v>0</v>
      </c>
      <c r="LM35" s="367">
        <f t="shared" ca="1" si="377"/>
        <v>0</v>
      </c>
      <c r="LN35" s="367"/>
      <c r="LO35" s="367">
        <f t="shared" ca="1" si="378"/>
        <v>0</v>
      </c>
      <c r="LP35" s="367">
        <f t="shared" ca="1" si="37"/>
        <v>387480</v>
      </c>
      <c r="LQ35" s="367">
        <v>0</v>
      </c>
      <c r="LR35" s="367">
        <f t="shared" ca="1" si="379"/>
        <v>0</v>
      </c>
      <c r="LS35" s="367">
        <v>0</v>
      </c>
      <c r="LT35" s="367">
        <f t="shared" ca="1" si="380"/>
        <v>0</v>
      </c>
      <c r="LU35" s="367">
        <v>0</v>
      </c>
      <c r="LV35" s="367">
        <f t="shared" ca="1" si="381"/>
        <v>0</v>
      </c>
      <c r="LW35" s="367">
        <v>0</v>
      </c>
      <c r="LX35" s="367">
        <f t="shared" ca="1" si="382"/>
        <v>0</v>
      </c>
      <c r="LY35" s="367">
        <f t="shared" ca="1" si="54"/>
        <v>0</v>
      </c>
      <c r="LZ35" s="367">
        <v>0</v>
      </c>
      <c r="MA35" s="367">
        <f t="shared" ca="1" si="383"/>
        <v>0</v>
      </c>
      <c r="MB35" s="367">
        <v>0</v>
      </c>
      <c r="MC35" s="367">
        <f t="shared" ca="1" si="384"/>
        <v>0</v>
      </c>
      <c r="MD35" s="367">
        <v>0</v>
      </c>
      <c r="ME35" s="367">
        <f t="shared" ca="1" si="385"/>
        <v>0</v>
      </c>
      <c r="MF35" s="367">
        <v>0</v>
      </c>
      <c r="MG35" s="367">
        <f t="shared" ca="1" si="386"/>
        <v>0</v>
      </c>
      <c r="MH35" s="367">
        <v>0</v>
      </c>
      <c r="MI35" s="367">
        <f t="shared" ca="1" si="387"/>
        <v>0</v>
      </c>
      <c r="MJ35" s="367">
        <v>0</v>
      </c>
      <c r="MK35" s="367">
        <f t="shared" ca="1" si="388"/>
        <v>0</v>
      </c>
      <c r="ML35" s="367">
        <f t="shared" ca="1" si="38"/>
        <v>0</v>
      </c>
      <c r="MM35" s="367">
        <v>0</v>
      </c>
      <c r="MN35" s="367">
        <f t="shared" ca="1" si="389"/>
        <v>0</v>
      </c>
      <c r="MO35" s="367">
        <v>0</v>
      </c>
      <c r="MP35" s="367">
        <f t="shared" ca="1" si="390"/>
        <v>0</v>
      </c>
      <c r="MQ35" s="367">
        <v>0</v>
      </c>
      <c r="MR35" s="367">
        <f t="shared" ca="1" si="391"/>
        <v>0</v>
      </c>
      <c r="MS35" s="367">
        <v>0</v>
      </c>
      <c r="MT35" s="367">
        <f t="shared" ca="1" si="392"/>
        <v>0</v>
      </c>
      <c r="MU35" s="367">
        <v>0</v>
      </c>
      <c r="MV35" s="367">
        <f t="shared" ca="1" si="393"/>
        <v>0</v>
      </c>
      <c r="MW35" s="367">
        <f t="shared" ca="1" si="39"/>
        <v>0</v>
      </c>
      <c r="MX35" s="367">
        <v>0</v>
      </c>
      <c r="MY35" s="367">
        <f t="shared" ca="1" si="394"/>
        <v>0</v>
      </c>
      <c r="MZ35" s="367"/>
      <c r="NA35" s="367">
        <f t="shared" ca="1" si="395"/>
        <v>0</v>
      </c>
      <c r="NB35" s="367"/>
      <c r="NC35" s="367">
        <f t="shared" ca="1" si="396"/>
        <v>0</v>
      </c>
      <c r="ND35" s="367"/>
      <c r="NE35" s="367">
        <f t="shared" ca="1" si="397"/>
        <v>0</v>
      </c>
      <c r="NF35" s="367">
        <f t="shared" ca="1" si="40"/>
        <v>0</v>
      </c>
      <c r="NG35" s="367">
        <v>0</v>
      </c>
      <c r="NH35" s="367">
        <f t="shared" ca="1" si="398"/>
        <v>0</v>
      </c>
      <c r="NI35" s="367">
        <v>0</v>
      </c>
      <c r="NJ35" s="367">
        <f t="shared" ca="1" si="399"/>
        <v>0</v>
      </c>
      <c r="NK35" s="367">
        <f t="shared" ca="1" si="41"/>
        <v>0</v>
      </c>
      <c r="NL35" s="367">
        <f t="shared" ca="1" si="249"/>
        <v>387480</v>
      </c>
      <c r="NM35" s="367">
        <v>0</v>
      </c>
      <c r="NN35" s="367">
        <f t="shared" ca="1" si="400"/>
        <v>0</v>
      </c>
      <c r="NO35" s="367">
        <v>0</v>
      </c>
      <c r="NP35" s="367">
        <f t="shared" ca="1" si="401"/>
        <v>0</v>
      </c>
      <c r="NQ35" s="367">
        <v>0</v>
      </c>
      <c r="NR35" s="367">
        <f t="shared" ca="1" si="402"/>
        <v>0</v>
      </c>
      <c r="NS35" s="367">
        <v>0</v>
      </c>
      <c r="NT35" s="367">
        <f t="shared" ca="1" si="403"/>
        <v>0</v>
      </c>
      <c r="NU35" s="367">
        <f t="shared" ca="1" si="42"/>
        <v>0</v>
      </c>
      <c r="NV35" s="367">
        <v>0</v>
      </c>
      <c r="NW35" s="367">
        <f t="shared" ca="1" si="404"/>
        <v>0</v>
      </c>
      <c r="NX35" s="367">
        <v>270</v>
      </c>
      <c r="NY35" s="367">
        <f t="shared" ca="1" si="405"/>
        <v>27098280</v>
      </c>
      <c r="NZ35" s="367">
        <v>0</v>
      </c>
      <c r="OA35" s="367">
        <v>0</v>
      </c>
      <c r="OB35" s="367">
        <v>0</v>
      </c>
      <c r="OC35" s="367">
        <f t="shared" ca="1" si="406"/>
        <v>0</v>
      </c>
      <c r="OD35" s="367">
        <v>0</v>
      </c>
      <c r="OE35" s="367">
        <f t="shared" ca="1" si="407"/>
        <v>0</v>
      </c>
      <c r="OF35" s="367">
        <f t="shared" ca="1" si="250"/>
        <v>27098280</v>
      </c>
      <c r="OG35" s="367">
        <v>0</v>
      </c>
      <c r="OH35" s="367">
        <f t="shared" ca="1" si="408"/>
        <v>0</v>
      </c>
      <c r="OI35" s="367">
        <v>0</v>
      </c>
      <c r="OJ35" s="367">
        <f t="shared" ca="1" si="409"/>
        <v>0</v>
      </c>
      <c r="OK35" s="367">
        <v>0</v>
      </c>
      <c r="OL35" s="367">
        <f t="shared" ca="1" si="410"/>
        <v>0</v>
      </c>
      <c r="OM35" s="367">
        <v>0</v>
      </c>
      <c r="ON35" s="367">
        <f t="shared" ca="1" si="411"/>
        <v>0</v>
      </c>
      <c r="OO35" s="367">
        <f t="shared" ca="1" si="56"/>
        <v>0</v>
      </c>
      <c r="OP35" s="367">
        <v>0</v>
      </c>
      <c r="OQ35" s="367">
        <f t="shared" ca="1" si="412"/>
        <v>0</v>
      </c>
      <c r="OR35" s="367">
        <v>0</v>
      </c>
      <c r="OS35" s="367">
        <f t="shared" ca="1" si="413"/>
        <v>0</v>
      </c>
      <c r="OT35" s="367">
        <v>0</v>
      </c>
      <c r="OU35" s="367">
        <v>0</v>
      </c>
      <c r="OV35" s="367">
        <v>0</v>
      </c>
      <c r="OW35" s="367">
        <f t="shared" ca="1" si="414"/>
        <v>0</v>
      </c>
      <c r="OX35" s="367">
        <f t="shared" ca="1" si="220"/>
        <v>0</v>
      </c>
      <c r="OY35" s="367">
        <v>0</v>
      </c>
      <c r="OZ35" s="367">
        <f t="shared" ca="1" si="415"/>
        <v>0</v>
      </c>
      <c r="PA35" s="367">
        <v>96</v>
      </c>
      <c r="PB35" s="367">
        <f ca="1">OFFSET(PB35,0,-1) * OFFSET(PB35,10 - ROW(PB35),0)+100</f>
        <v>11244964</v>
      </c>
      <c r="PC35" s="367">
        <v>0</v>
      </c>
      <c r="PD35" s="367">
        <f t="shared" ca="1" si="417"/>
        <v>0</v>
      </c>
      <c r="PE35" s="367">
        <v>0</v>
      </c>
      <c r="PF35" s="367">
        <f t="shared" ca="1" si="418"/>
        <v>0</v>
      </c>
      <c r="PG35" s="367">
        <v>0</v>
      </c>
      <c r="PH35" s="367">
        <v>0</v>
      </c>
      <c r="PI35" s="367">
        <v>0</v>
      </c>
      <c r="PJ35" s="367">
        <f t="shared" ca="1" si="419"/>
        <v>0</v>
      </c>
      <c r="PK35" s="367">
        <f t="shared" ca="1" si="43"/>
        <v>11244964</v>
      </c>
      <c r="PL35" s="367">
        <v>0</v>
      </c>
      <c r="PM35" s="367">
        <f t="shared" ca="1" si="420"/>
        <v>0</v>
      </c>
      <c r="PN35" s="367">
        <v>0</v>
      </c>
      <c r="PO35" s="367">
        <f t="shared" ca="1" si="421"/>
        <v>0</v>
      </c>
      <c r="PP35" s="367">
        <v>0</v>
      </c>
      <c r="PQ35" s="367">
        <f t="shared" ca="1" si="422"/>
        <v>0</v>
      </c>
      <c r="PR35" s="367"/>
      <c r="PS35" s="367">
        <f t="shared" ca="1" si="423"/>
        <v>0</v>
      </c>
      <c r="PT35" s="367">
        <v>0</v>
      </c>
      <c r="PU35" s="367">
        <f t="shared" ca="1" si="424"/>
        <v>0</v>
      </c>
      <c r="PV35" s="367">
        <v>0</v>
      </c>
      <c r="PW35" s="367">
        <f t="shared" ca="1" si="425"/>
        <v>0</v>
      </c>
      <c r="PX35" s="367">
        <f t="shared" ca="1" si="57"/>
        <v>0</v>
      </c>
      <c r="PY35" s="367">
        <v>0</v>
      </c>
      <c r="PZ35" s="367">
        <f t="shared" ca="1" si="426"/>
        <v>0</v>
      </c>
      <c r="QA35" s="367"/>
      <c r="QB35" s="367">
        <f t="shared" ca="1" si="427"/>
        <v>0</v>
      </c>
      <c r="QC35" s="367"/>
      <c r="QD35" s="367">
        <f t="shared" ca="1" si="428"/>
        <v>0</v>
      </c>
      <c r="QE35" s="367"/>
      <c r="QF35" s="367">
        <f t="shared" ca="1" si="429"/>
        <v>0</v>
      </c>
      <c r="QG35" s="367">
        <f t="shared" ca="1" si="44"/>
        <v>0</v>
      </c>
      <c r="QH35" s="367">
        <f t="shared" ca="1" si="251"/>
        <v>38343244</v>
      </c>
      <c r="QI35" s="367"/>
      <c r="QJ35" s="367">
        <v>102302206</v>
      </c>
      <c r="QK35" s="367">
        <f t="shared" si="252"/>
        <v>882</v>
      </c>
      <c r="QL35" s="367">
        <f t="shared" ca="1" si="430"/>
        <v>703836</v>
      </c>
      <c r="QM35" s="367">
        <f t="shared" si="237"/>
        <v>10</v>
      </c>
      <c r="QN35" s="367">
        <f t="shared" ca="1" si="431"/>
        <v>143700</v>
      </c>
      <c r="QO35" s="367">
        <f t="shared" ca="1" si="46"/>
        <v>847536</v>
      </c>
      <c r="QP35" s="367">
        <f t="shared" si="253"/>
        <v>882</v>
      </c>
      <c r="QQ35" s="367">
        <f t="shared" ca="1" si="432"/>
        <v>65268</v>
      </c>
      <c r="QR35" s="367">
        <f t="shared" si="240"/>
        <v>10</v>
      </c>
      <c r="QS35" s="367">
        <f t="shared" ca="1" si="433"/>
        <v>13240</v>
      </c>
      <c r="QT35" s="367">
        <f t="shared" ca="1" si="47"/>
        <v>78508</v>
      </c>
      <c r="QU35" s="367">
        <f t="shared" ca="1" si="48"/>
        <v>103228250</v>
      </c>
      <c r="QV35" s="367"/>
      <c r="QW35" s="367">
        <f t="shared" ca="1" si="49"/>
        <v>103228250</v>
      </c>
    </row>
    <row r="36" spans="1:465" s="366" customFormat="1">
      <c r="A36" s="366" t="s">
        <v>230</v>
      </c>
      <c r="B36" s="367" t="s">
        <v>231</v>
      </c>
      <c r="C36" s="367" t="s">
        <v>195</v>
      </c>
      <c r="D36" s="367" t="s">
        <v>196</v>
      </c>
      <c r="E36" s="367">
        <v>0</v>
      </c>
      <c r="F36" s="367">
        <f t="shared" ca="1" si="255"/>
        <v>0</v>
      </c>
      <c r="G36" s="367"/>
      <c r="H36" s="367">
        <f t="shared" ca="1" si="256"/>
        <v>0</v>
      </c>
      <c r="I36" s="367"/>
      <c r="J36" s="367">
        <f t="shared" ca="1" si="257"/>
        <v>0</v>
      </c>
      <c r="K36" s="367"/>
      <c r="L36" s="367">
        <f t="shared" ca="1" si="258"/>
        <v>0</v>
      </c>
      <c r="M36" s="367"/>
      <c r="N36" s="367">
        <f t="shared" ca="1" si="259"/>
        <v>0</v>
      </c>
      <c r="O36" s="367">
        <v>0</v>
      </c>
      <c r="P36" s="367">
        <f t="shared" ca="1" si="260"/>
        <v>0</v>
      </c>
      <c r="Q36" s="367">
        <v>0</v>
      </c>
      <c r="R36" s="367">
        <f t="shared" ca="1" si="261"/>
        <v>0</v>
      </c>
      <c r="S36" s="367">
        <f t="shared" ca="1" si="21"/>
        <v>0</v>
      </c>
      <c r="T36" s="367">
        <v>0</v>
      </c>
      <c r="U36" s="367">
        <f t="shared" ca="1" si="262"/>
        <v>0</v>
      </c>
      <c r="V36" s="367">
        <v>0</v>
      </c>
      <c r="W36" s="367">
        <f t="shared" ca="1" si="263"/>
        <v>0</v>
      </c>
      <c r="X36" s="367">
        <v>0</v>
      </c>
      <c r="Y36" s="367">
        <f t="shared" ca="1" si="264"/>
        <v>0</v>
      </c>
      <c r="Z36" s="367">
        <v>0</v>
      </c>
      <c r="AA36" s="367">
        <f t="shared" ca="1" si="265"/>
        <v>0</v>
      </c>
      <c r="AB36" s="367">
        <v>0</v>
      </c>
      <c r="AC36" s="367">
        <f t="shared" ca="1" si="266"/>
        <v>0</v>
      </c>
      <c r="AD36" s="367">
        <v>0</v>
      </c>
      <c r="AE36" s="367">
        <f t="shared" ca="1" si="267"/>
        <v>0</v>
      </c>
      <c r="AF36" s="367">
        <v>0</v>
      </c>
      <c r="AG36" s="367">
        <f t="shared" ca="1" si="268"/>
        <v>0</v>
      </c>
      <c r="AH36" s="367">
        <v>0</v>
      </c>
      <c r="AI36" s="367">
        <f t="shared" ca="1" si="269"/>
        <v>0</v>
      </c>
      <c r="AJ36" s="367">
        <v>1</v>
      </c>
      <c r="AK36" s="367">
        <f t="shared" ca="1" si="270"/>
        <v>1372634</v>
      </c>
      <c r="AL36" s="367">
        <v>1</v>
      </c>
      <c r="AM36" s="367">
        <f t="shared" ca="1" si="271"/>
        <v>137263</v>
      </c>
      <c r="AN36" s="367"/>
      <c r="AO36" s="367">
        <f t="shared" ca="1" si="272"/>
        <v>0</v>
      </c>
      <c r="AP36" s="367">
        <f t="shared" ca="1" si="254"/>
        <v>1509897</v>
      </c>
      <c r="AQ36" s="367"/>
      <c r="AR36" s="367">
        <f t="shared" ca="1" si="273"/>
        <v>0</v>
      </c>
      <c r="AS36" s="367"/>
      <c r="AT36" s="367">
        <f t="shared" ca="1" si="274"/>
        <v>0</v>
      </c>
      <c r="AU36" s="367"/>
      <c r="AV36" s="367">
        <f t="shared" ca="1" si="275"/>
        <v>0</v>
      </c>
      <c r="AW36" s="367"/>
      <c r="AX36" s="367">
        <f t="shared" ca="1" si="276"/>
        <v>0</v>
      </c>
      <c r="AY36" s="367"/>
      <c r="AZ36" s="367">
        <f t="shared" ca="1" si="277"/>
        <v>0</v>
      </c>
      <c r="BA36" s="367"/>
      <c r="BB36" s="367">
        <f t="shared" ca="1" si="278"/>
        <v>0</v>
      </c>
      <c r="BC36" s="367"/>
      <c r="BD36" s="367">
        <f t="shared" ca="1" si="279"/>
        <v>0</v>
      </c>
      <c r="BE36" s="367"/>
      <c r="BF36" s="367">
        <f t="shared" ca="1" si="280"/>
        <v>0</v>
      </c>
      <c r="BG36" s="367">
        <v>0</v>
      </c>
      <c r="BH36" s="367">
        <f t="shared" ca="1" si="281"/>
        <v>0</v>
      </c>
      <c r="BI36" s="367">
        <v>0</v>
      </c>
      <c r="BJ36" s="367">
        <f t="shared" ca="1" si="282"/>
        <v>0</v>
      </c>
      <c r="BK36" s="367">
        <f t="shared" ca="1" si="22"/>
        <v>0</v>
      </c>
      <c r="BL36" s="367">
        <v>0</v>
      </c>
      <c r="BM36" s="367">
        <f t="shared" ca="1" si="283"/>
        <v>0</v>
      </c>
      <c r="BN36" s="367">
        <v>0</v>
      </c>
      <c r="BO36" s="367">
        <f t="shared" ca="1" si="284"/>
        <v>0</v>
      </c>
      <c r="BP36" s="367">
        <v>0</v>
      </c>
      <c r="BQ36" s="367">
        <f t="shared" ca="1" si="285"/>
        <v>0</v>
      </c>
      <c r="BR36" s="367">
        <v>0</v>
      </c>
      <c r="BS36" s="367">
        <f t="shared" ca="1" si="286"/>
        <v>0</v>
      </c>
      <c r="BT36" s="367">
        <v>0</v>
      </c>
      <c r="BU36" s="367">
        <f t="shared" ca="1" si="287"/>
        <v>0</v>
      </c>
      <c r="BV36" s="367">
        <v>0</v>
      </c>
      <c r="BW36" s="367">
        <f t="shared" ca="1" si="288"/>
        <v>0</v>
      </c>
      <c r="BX36" s="367">
        <v>0</v>
      </c>
      <c r="BY36" s="367">
        <f t="shared" ca="1" si="289"/>
        <v>0</v>
      </c>
      <c r="BZ36" s="367">
        <v>0</v>
      </c>
      <c r="CA36" s="367">
        <f t="shared" ca="1" si="290"/>
        <v>0</v>
      </c>
      <c r="CB36" s="367">
        <v>13</v>
      </c>
      <c r="CC36" s="367">
        <f t="shared" ca="1" si="291"/>
        <v>19828783</v>
      </c>
      <c r="CD36" s="367">
        <v>4</v>
      </c>
      <c r="CE36" s="367">
        <f t="shared" ca="1" si="292"/>
        <v>610116</v>
      </c>
      <c r="CF36" s="367">
        <f t="shared" ca="1" si="96"/>
        <v>20438899</v>
      </c>
      <c r="CG36" s="367">
        <v>57</v>
      </c>
      <c r="CH36" s="367">
        <f t="shared" ca="1" si="293"/>
        <v>4318548</v>
      </c>
      <c r="CI36" s="367">
        <v>0</v>
      </c>
      <c r="CJ36" s="367">
        <f t="shared" ca="1" si="294"/>
        <v>0</v>
      </c>
      <c r="CK36" s="367">
        <v>171</v>
      </c>
      <c r="CL36" s="367">
        <f t="shared" ca="1" si="295"/>
        <v>11044035</v>
      </c>
      <c r="CM36" s="367">
        <v>0</v>
      </c>
      <c r="CN36" s="367">
        <f t="shared" ca="1" si="296"/>
        <v>0</v>
      </c>
      <c r="CO36" s="367">
        <v>57</v>
      </c>
      <c r="CP36" s="367">
        <f t="shared" ca="1" si="297"/>
        <v>431832</v>
      </c>
      <c r="CQ36" s="367">
        <v>0</v>
      </c>
      <c r="CR36" s="367">
        <f t="shared" ca="1" si="298"/>
        <v>0</v>
      </c>
      <c r="CS36" s="367">
        <v>171</v>
      </c>
      <c r="CT36" s="367">
        <f t="shared" ca="1" si="299"/>
        <v>1104318</v>
      </c>
      <c r="CU36" s="367">
        <v>0</v>
      </c>
      <c r="CV36" s="367">
        <f t="shared" ca="1" si="300"/>
        <v>0</v>
      </c>
      <c r="CW36" s="367"/>
      <c r="CX36" s="367">
        <v>0</v>
      </c>
      <c r="CY36" s="367"/>
      <c r="CZ36" s="367">
        <v>0</v>
      </c>
      <c r="DA36" s="367"/>
      <c r="DB36" s="367">
        <v>0</v>
      </c>
      <c r="DC36" s="367"/>
      <c r="DD36" s="367">
        <v>0</v>
      </c>
      <c r="DE36" s="367">
        <v>7</v>
      </c>
      <c r="DF36" s="367">
        <f t="shared" ca="1" si="301"/>
        <v>11207658</v>
      </c>
      <c r="DG36" s="367">
        <v>7</v>
      </c>
      <c r="DH36" s="367">
        <f t="shared" ca="1" si="302"/>
        <v>1120763</v>
      </c>
      <c r="DI36" s="367"/>
      <c r="DJ36" s="367">
        <f t="shared" ca="1" si="303"/>
        <v>0</v>
      </c>
      <c r="DK36" s="367">
        <f t="shared" ca="1" si="23"/>
        <v>29227154</v>
      </c>
      <c r="DL36" s="367">
        <v>0</v>
      </c>
      <c r="DM36" s="367">
        <f t="shared" ca="1" si="304"/>
        <v>0</v>
      </c>
      <c r="DN36" s="367">
        <v>0</v>
      </c>
      <c r="DO36" s="367">
        <f t="shared" ca="1" si="305"/>
        <v>0</v>
      </c>
      <c r="DP36" s="367">
        <v>0</v>
      </c>
      <c r="DQ36" s="367">
        <f t="shared" ca="1" si="306"/>
        <v>0</v>
      </c>
      <c r="DR36" s="367">
        <v>0</v>
      </c>
      <c r="DS36" s="367">
        <f t="shared" ca="1" si="307"/>
        <v>0</v>
      </c>
      <c r="DT36" s="367">
        <v>0</v>
      </c>
      <c r="DU36" s="367">
        <f t="shared" ca="1" si="308"/>
        <v>0</v>
      </c>
      <c r="DV36" s="367">
        <v>0</v>
      </c>
      <c r="DW36" s="367">
        <f t="shared" ca="1" si="309"/>
        <v>0</v>
      </c>
      <c r="DX36" s="367">
        <v>0</v>
      </c>
      <c r="DY36" s="367">
        <f t="shared" ca="1" si="310"/>
        <v>0</v>
      </c>
      <c r="DZ36" s="367">
        <v>0</v>
      </c>
      <c r="EA36" s="367">
        <f t="shared" ca="1" si="311"/>
        <v>0</v>
      </c>
      <c r="EB36" s="367"/>
      <c r="EC36" s="367">
        <v>0</v>
      </c>
      <c r="ED36" s="367"/>
      <c r="EE36" s="367">
        <v>0</v>
      </c>
      <c r="EF36" s="367"/>
      <c r="EG36" s="367">
        <v>0</v>
      </c>
      <c r="EH36" s="367"/>
      <c r="EI36" s="367">
        <v>0</v>
      </c>
      <c r="EJ36" s="367">
        <v>0</v>
      </c>
      <c r="EK36" s="367">
        <f t="shared" ca="1" si="312"/>
        <v>0</v>
      </c>
      <c r="EL36" s="367">
        <v>0</v>
      </c>
      <c r="EM36" s="367">
        <f t="shared" ca="1" si="313"/>
        <v>0</v>
      </c>
      <c r="EN36" s="367">
        <f t="shared" ca="1" si="24"/>
        <v>0</v>
      </c>
      <c r="EO36" s="367">
        <v>0</v>
      </c>
      <c r="EP36" s="367">
        <v>0</v>
      </c>
      <c r="EQ36" s="367">
        <v>0</v>
      </c>
      <c r="ER36" s="367">
        <v>0</v>
      </c>
      <c r="ES36" s="367">
        <v>0</v>
      </c>
      <c r="ET36" s="367">
        <v>0</v>
      </c>
      <c r="EU36" s="367">
        <v>0</v>
      </c>
      <c r="EV36" s="367">
        <v>0</v>
      </c>
      <c r="EW36" s="367">
        <v>0</v>
      </c>
      <c r="EX36" s="367">
        <v>0</v>
      </c>
      <c r="EY36" s="367">
        <v>0</v>
      </c>
      <c r="EZ36" s="367">
        <v>0</v>
      </c>
      <c r="FA36" s="367">
        <v>0</v>
      </c>
      <c r="FB36" s="367">
        <v>0</v>
      </c>
      <c r="FC36" s="367">
        <v>0</v>
      </c>
      <c r="FD36" s="367">
        <v>0</v>
      </c>
      <c r="FE36" s="367">
        <v>0</v>
      </c>
      <c r="FF36" s="367">
        <f t="shared" ca="1" si="314"/>
        <v>0</v>
      </c>
      <c r="FG36" s="367">
        <v>0</v>
      </c>
      <c r="FH36" s="367">
        <f t="shared" ca="1" si="315"/>
        <v>0</v>
      </c>
      <c r="FI36" s="367">
        <v>0</v>
      </c>
      <c r="FJ36" s="367">
        <f t="shared" ca="1" si="316"/>
        <v>0</v>
      </c>
      <c r="FK36" s="367">
        <v>0</v>
      </c>
      <c r="FL36" s="367">
        <f t="shared" ca="1" si="317"/>
        <v>0</v>
      </c>
      <c r="FM36" s="367">
        <f t="shared" ca="1" si="121"/>
        <v>0</v>
      </c>
      <c r="FN36" s="367"/>
      <c r="FO36" s="367"/>
      <c r="FP36" s="367"/>
      <c r="FQ36" s="367"/>
      <c r="FR36" s="367">
        <f t="shared" si="243"/>
        <v>0</v>
      </c>
      <c r="FS36" s="367">
        <f t="shared" ca="1" si="244"/>
        <v>0</v>
      </c>
      <c r="FT36" s="367"/>
      <c r="FU36" s="367">
        <f t="shared" ca="1" si="318"/>
        <v>0</v>
      </c>
      <c r="FV36" s="367"/>
      <c r="FW36" s="367">
        <f t="shared" ca="1" si="319"/>
        <v>0</v>
      </c>
      <c r="FX36" s="367"/>
      <c r="FY36" s="367">
        <f t="shared" ca="1" si="320"/>
        <v>0</v>
      </c>
      <c r="FZ36" s="367"/>
      <c r="GA36" s="367">
        <f t="shared" ca="1" si="321"/>
        <v>0</v>
      </c>
      <c r="GB36" s="367">
        <f t="shared" ca="1" si="25"/>
        <v>0</v>
      </c>
      <c r="GC36" s="367">
        <f t="shared" ca="1" si="245"/>
        <v>51175950</v>
      </c>
      <c r="GD36" s="367">
        <v>0</v>
      </c>
      <c r="GE36" s="367">
        <f t="shared" ca="1" si="322"/>
        <v>0</v>
      </c>
      <c r="GF36" s="367">
        <v>0</v>
      </c>
      <c r="GG36" s="367">
        <f t="shared" ca="1" si="323"/>
        <v>0</v>
      </c>
      <c r="GH36" s="367">
        <v>0</v>
      </c>
      <c r="GI36" s="367">
        <v>0</v>
      </c>
      <c r="GJ36" s="367"/>
      <c r="GK36" s="367">
        <f t="shared" ca="1" si="324"/>
        <v>0</v>
      </c>
      <c r="GL36" s="367"/>
      <c r="GM36" s="367">
        <f t="shared" ca="1" si="325"/>
        <v>0</v>
      </c>
      <c r="GN36" s="367">
        <f t="shared" ca="1" si="50"/>
        <v>0</v>
      </c>
      <c r="GO36" s="367"/>
      <c r="GP36" s="367">
        <f t="shared" ca="1" si="326"/>
        <v>0</v>
      </c>
      <c r="GQ36" s="367">
        <f t="shared" ca="1" si="26"/>
        <v>0</v>
      </c>
      <c r="GR36" s="367">
        <v>0</v>
      </c>
      <c r="GS36" s="367">
        <f t="shared" ca="1" si="327"/>
        <v>0</v>
      </c>
      <c r="GT36" s="367">
        <v>6</v>
      </c>
      <c r="GU36" s="367">
        <f t="shared" ca="1" si="328"/>
        <v>1078182</v>
      </c>
      <c r="GV36" s="367">
        <v>0</v>
      </c>
      <c r="GW36" s="367">
        <v>0</v>
      </c>
      <c r="GX36" s="367">
        <v>2</v>
      </c>
      <c r="GY36" s="367">
        <f t="shared" ca="1" si="329"/>
        <v>35940</v>
      </c>
      <c r="GZ36" s="367">
        <f t="shared" ca="1" si="27"/>
        <v>1114122</v>
      </c>
      <c r="HA36" s="367">
        <v>0</v>
      </c>
      <c r="HB36" s="367">
        <f t="shared" ca="1" si="330"/>
        <v>0</v>
      </c>
      <c r="HC36" s="367">
        <v>2</v>
      </c>
      <c r="HD36" s="367">
        <f t="shared" ca="1" si="331"/>
        <v>376632</v>
      </c>
      <c r="HE36" s="367">
        <v>0</v>
      </c>
      <c r="HF36" s="367">
        <f t="shared" ca="1" si="332"/>
        <v>0</v>
      </c>
      <c r="HG36" s="367">
        <v>2</v>
      </c>
      <c r="HH36" s="367">
        <f t="shared" ca="1" si="333"/>
        <v>37664</v>
      </c>
      <c r="HI36" s="367">
        <v>0</v>
      </c>
      <c r="HJ36" s="367">
        <v>0</v>
      </c>
      <c r="HK36" s="367">
        <v>0</v>
      </c>
      <c r="HL36" s="367">
        <f t="shared" ca="1" si="334"/>
        <v>0</v>
      </c>
      <c r="HM36" s="367">
        <f t="shared" ca="1" si="28"/>
        <v>414296</v>
      </c>
      <c r="HN36" s="367">
        <v>0</v>
      </c>
      <c r="HO36" s="367">
        <f t="shared" ca="1" si="335"/>
        <v>0</v>
      </c>
      <c r="HP36" s="367">
        <v>0</v>
      </c>
      <c r="HQ36" s="367">
        <f t="shared" ca="1" si="336"/>
        <v>0</v>
      </c>
      <c r="HR36" s="367">
        <v>0</v>
      </c>
      <c r="HS36" s="367">
        <f t="shared" ca="1" si="337"/>
        <v>0</v>
      </c>
      <c r="HT36" s="367">
        <v>0</v>
      </c>
      <c r="HU36" s="367">
        <f t="shared" ca="1" si="338"/>
        <v>0</v>
      </c>
      <c r="HV36" s="367"/>
      <c r="HW36" s="367">
        <f t="shared" ca="1" si="339"/>
        <v>0</v>
      </c>
      <c r="HX36" s="367"/>
      <c r="HY36" s="367">
        <f t="shared" ca="1" si="340"/>
        <v>0</v>
      </c>
      <c r="HZ36" s="367">
        <f t="shared" ca="1" si="29"/>
        <v>0</v>
      </c>
      <c r="IA36" s="367"/>
      <c r="IB36" s="367">
        <f t="shared" ca="1" si="341"/>
        <v>0</v>
      </c>
      <c r="IC36" s="367"/>
      <c r="ID36" s="367">
        <f t="shared" ca="1" si="342"/>
        <v>0</v>
      </c>
      <c r="IE36" s="367"/>
      <c r="IF36" s="367">
        <f t="shared" ca="1" si="343"/>
        <v>0</v>
      </c>
      <c r="IG36" s="367"/>
      <c r="IH36" s="367">
        <f t="shared" ca="1" si="344"/>
        <v>0</v>
      </c>
      <c r="II36" s="367">
        <f t="shared" ca="1" si="30"/>
        <v>0</v>
      </c>
      <c r="IJ36" s="367">
        <f t="shared" ca="1" si="149"/>
        <v>1528418</v>
      </c>
      <c r="IK36" s="367"/>
      <c r="IL36" s="367">
        <f t="shared" ca="1" si="345"/>
        <v>0</v>
      </c>
      <c r="IM36" s="367"/>
      <c r="IN36" s="367">
        <f t="shared" ca="1" si="346"/>
        <v>0</v>
      </c>
      <c r="IO36" s="367">
        <f t="shared" ca="1" si="51"/>
        <v>0</v>
      </c>
      <c r="IP36" s="367">
        <v>0</v>
      </c>
      <c r="IQ36" s="367">
        <f t="shared" ca="1" si="347"/>
        <v>0</v>
      </c>
      <c r="IR36" s="367">
        <v>0</v>
      </c>
      <c r="IS36" s="367">
        <f t="shared" ca="1" si="348"/>
        <v>0</v>
      </c>
      <c r="IT36" s="367"/>
      <c r="IU36" s="367">
        <f t="shared" ca="1" si="349"/>
        <v>0</v>
      </c>
      <c r="IV36" s="367">
        <v>0</v>
      </c>
      <c r="IW36" s="367">
        <f t="shared" ca="1" si="350"/>
        <v>0</v>
      </c>
      <c r="IX36" s="367">
        <f t="shared" ca="1" si="31"/>
        <v>0</v>
      </c>
      <c r="IY36" s="367">
        <v>0</v>
      </c>
      <c r="IZ36" s="367">
        <f t="shared" ca="1" si="351"/>
        <v>0</v>
      </c>
      <c r="JA36" s="367">
        <f t="shared" ca="1" si="32"/>
        <v>0</v>
      </c>
      <c r="JB36" s="367">
        <v>0</v>
      </c>
      <c r="JC36" s="367">
        <f t="shared" ca="1" si="352"/>
        <v>0</v>
      </c>
      <c r="JD36" s="367">
        <v>26</v>
      </c>
      <c r="JE36" s="367">
        <f t="shared" ca="1" si="353"/>
        <v>5596526</v>
      </c>
      <c r="JF36" s="367">
        <v>0</v>
      </c>
      <c r="JG36" s="367">
        <f t="shared" ca="1" si="354"/>
        <v>0</v>
      </c>
      <c r="JH36" s="367">
        <v>7</v>
      </c>
      <c r="JI36" s="367">
        <f t="shared" ca="1" si="355"/>
        <v>150675</v>
      </c>
      <c r="JJ36" s="367">
        <f t="shared" ca="1" si="33"/>
        <v>5747201</v>
      </c>
      <c r="JK36" s="367">
        <v>70</v>
      </c>
      <c r="JL36" s="367">
        <f t="shared" ca="1" si="356"/>
        <v>13005650</v>
      </c>
      <c r="JM36" s="367">
        <v>11</v>
      </c>
      <c r="JN36" s="367">
        <f t="shared" ca="1" si="357"/>
        <v>2487089</v>
      </c>
      <c r="JO36" s="367">
        <v>70</v>
      </c>
      <c r="JP36" s="367">
        <f t="shared" ca="1" si="358"/>
        <v>1300600</v>
      </c>
      <c r="JQ36" s="367">
        <v>11</v>
      </c>
      <c r="JR36" s="367">
        <f t="shared" ca="1" si="359"/>
        <v>248710</v>
      </c>
      <c r="JS36" s="367">
        <v>0</v>
      </c>
      <c r="JT36" s="367">
        <f t="shared" ca="1" si="360"/>
        <v>0</v>
      </c>
      <c r="JU36" s="367">
        <f t="shared" ca="1" si="246"/>
        <v>17042049</v>
      </c>
      <c r="JV36" s="367">
        <v>0</v>
      </c>
      <c r="JW36" s="367">
        <f t="shared" ca="1" si="361"/>
        <v>0</v>
      </c>
      <c r="JX36" s="367">
        <v>0</v>
      </c>
      <c r="JY36" s="367">
        <f t="shared" ca="1" si="362"/>
        <v>0</v>
      </c>
      <c r="JZ36" s="367">
        <v>0</v>
      </c>
      <c r="KA36" s="367">
        <f t="shared" ca="1" si="363"/>
        <v>0</v>
      </c>
      <c r="KB36" s="367">
        <v>0</v>
      </c>
      <c r="KC36" s="367">
        <f t="shared" ca="1" si="364"/>
        <v>0</v>
      </c>
      <c r="KD36" s="367"/>
      <c r="KE36" s="367">
        <f t="shared" ca="1" si="365"/>
        <v>0</v>
      </c>
      <c r="KF36" s="367">
        <f t="shared" ca="1" si="34"/>
        <v>0</v>
      </c>
      <c r="KG36" s="367">
        <v>0</v>
      </c>
      <c r="KH36" s="367">
        <f t="shared" ca="1" si="366"/>
        <v>0</v>
      </c>
      <c r="KI36" s="367">
        <v>22</v>
      </c>
      <c r="KJ36" s="367">
        <f t="shared" ca="1" si="367"/>
        <v>11365552</v>
      </c>
      <c r="KK36" s="367"/>
      <c r="KL36" s="367">
        <f t="shared" ca="1" si="368"/>
        <v>0</v>
      </c>
      <c r="KM36" s="367">
        <v>22</v>
      </c>
      <c r="KN36" s="367">
        <f t="shared" ca="1" si="369"/>
        <v>1136564</v>
      </c>
      <c r="KO36" s="367">
        <f t="shared" ca="1" si="35"/>
        <v>12502116</v>
      </c>
      <c r="KP36" s="367">
        <v>0</v>
      </c>
      <c r="KQ36" s="367">
        <f t="shared" ca="1" si="370"/>
        <v>0</v>
      </c>
      <c r="KR36" s="367">
        <v>0</v>
      </c>
      <c r="KS36" s="367">
        <f t="shared" ca="1" si="371"/>
        <v>0</v>
      </c>
      <c r="KT36" s="367">
        <f t="shared" ca="1" si="52"/>
        <v>0</v>
      </c>
      <c r="KU36" s="367">
        <v>0</v>
      </c>
      <c r="KV36" s="367"/>
      <c r="KW36" s="367">
        <v>0</v>
      </c>
      <c r="KX36" s="367"/>
      <c r="KY36" s="367">
        <f t="shared" si="247"/>
        <v>0</v>
      </c>
      <c r="KZ36" s="367">
        <f t="shared" ca="1" si="248"/>
        <v>35291366</v>
      </c>
      <c r="LA36" s="367">
        <v>0</v>
      </c>
      <c r="LB36" s="367">
        <f t="shared" ca="1" si="372"/>
        <v>0</v>
      </c>
      <c r="LC36" s="367"/>
      <c r="LD36" s="367">
        <f t="shared" ca="1" si="373"/>
        <v>0</v>
      </c>
      <c r="LE36" s="367">
        <v>0</v>
      </c>
      <c r="LF36" s="367">
        <f t="shared" ca="1" si="374"/>
        <v>0</v>
      </c>
      <c r="LG36" s="367"/>
      <c r="LH36" s="367">
        <f t="shared" ca="1" si="375"/>
        <v>0</v>
      </c>
      <c r="LI36" s="367">
        <f t="shared" ca="1" si="36"/>
        <v>0</v>
      </c>
      <c r="LJ36" s="367">
        <v>0</v>
      </c>
      <c r="LK36" s="367">
        <f t="shared" ca="1" si="376"/>
        <v>0</v>
      </c>
      <c r="LL36" s="367">
        <v>0</v>
      </c>
      <c r="LM36" s="367">
        <f t="shared" ca="1" si="377"/>
        <v>0</v>
      </c>
      <c r="LN36" s="367"/>
      <c r="LO36" s="367">
        <f t="shared" ca="1" si="378"/>
        <v>0</v>
      </c>
      <c r="LP36" s="367">
        <f t="shared" ca="1" si="37"/>
        <v>0</v>
      </c>
      <c r="LQ36" s="367">
        <v>0</v>
      </c>
      <c r="LR36" s="367">
        <f t="shared" ca="1" si="379"/>
        <v>0</v>
      </c>
      <c r="LS36" s="367">
        <v>0</v>
      </c>
      <c r="LT36" s="367">
        <f t="shared" ca="1" si="380"/>
        <v>0</v>
      </c>
      <c r="LU36" s="367">
        <v>0</v>
      </c>
      <c r="LV36" s="367">
        <f t="shared" ca="1" si="381"/>
        <v>0</v>
      </c>
      <c r="LW36" s="367">
        <v>0</v>
      </c>
      <c r="LX36" s="367">
        <f t="shared" ca="1" si="382"/>
        <v>0</v>
      </c>
      <c r="LY36" s="367">
        <f t="shared" ca="1" si="54"/>
        <v>0</v>
      </c>
      <c r="LZ36" s="367">
        <v>0</v>
      </c>
      <c r="MA36" s="367">
        <f t="shared" ca="1" si="383"/>
        <v>0</v>
      </c>
      <c r="MB36" s="367">
        <v>0</v>
      </c>
      <c r="MC36" s="367">
        <f t="shared" ca="1" si="384"/>
        <v>0</v>
      </c>
      <c r="MD36" s="367">
        <v>0</v>
      </c>
      <c r="ME36" s="367">
        <f t="shared" ca="1" si="385"/>
        <v>0</v>
      </c>
      <c r="MF36" s="367">
        <v>0</v>
      </c>
      <c r="MG36" s="367">
        <f t="shared" ca="1" si="386"/>
        <v>0</v>
      </c>
      <c r="MH36" s="367">
        <v>0</v>
      </c>
      <c r="MI36" s="367">
        <f t="shared" ca="1" si="387"/>
        <v>0</v>
      </c>
      <c r="MJ36" s="367">
        <v>0</v>
      </c>
      <c r="MK36" s="367">
        <f t="shared" ca="1" si="388"/>
        <v>0</v>
      </c>
      <c r="ML36" s="367">
        <f t="shared" ca="1" si="38"/>
        <v>0</v>
      </c>
      <c r="MM36" s="367">
        <v>0</v>
      </c>
      <c r="MN36" s="367">
        <f t="shared" ca="1" si="389"/>
        <v>0</v>
      </c>
      <c r="MO36" s="367">
        <v>0</v>
      </c>
      <c r="MP36" s="367">
        <f t="shared" ca="1" si="390"/>
        <v>0</v>
      </c>
      <c r="MQ36" s="367">
        <v>0</v>
      </c>
      <c r="MR36" s="367">
        <f t="shared" ca="1" si="391"/>
        <v>0</v>
      </c>
      <c r="MS36" s="367">
        <v>0</v>
      </c>
      <c r="MT36" s="367">
        <f t="shared" ca="1" si="392"/>
        <v>0</v>
      </c>
      <c r="MU36" s="367">
        <v>0</v>
      </c>
      <c r="MV36" s="367">
        <f t="shared" ca="1" si="393"/>
        <v>0</v>
      </c>
      <c r="MW36" s="367">
        <f t="shared" ca="1" si="39"/>
        <v>0</v>
      </c>
      <c r="MX36" s="367">
        <v>0</v>
      </c>
      <c r="MY36" s="367">
        <f t="shared" ca="1" si="394"/>
        <v>0</v>
      </c>
      <c r="MZ36" s="367"/>
      <c r="NA36" s="367">
        <f t="shared" ca="1" si="395"/>
        <v>0</v>
      </c>
      <c r="NB36" s="367"/>
      <c r="NC36" s="367">
        <f t="shared" ca="1" si="396"/>
        <v>0</v>
      </c>
      <c r="ND36" s="367"/>
      <c r="NE36" s="367">
        <f t="shared" ca="1" si="397"/>
        <v>0</v>
      </c>
      <c r="NF36" s="367">
        <f t="shared" ca="1" si="40"/>
        <v>0</v>
      </c>
      <c r="NG36" s="367">
        <v>0</v>
      </c>
      <c r="NH36" s="367">
        <f t="shared" ca="1" si="398"/>
        <v>0</v>
      </c>
      <c r="NI36" s="367">
        <v>0</v>
      </c>
      <c r="NJ36" s="367">
        <f t="shared" ca="1" si="399"/>
        <v>0</v>
      </c>
      <c r="NK36" s="367">
        <f t="shared" ca="1" si="41"/>
        <v>0</v>
      </c>
      <c r="NL36" s="367">
        <f t="shared" ca="1" si="249"/>
        <v>0</v>
      </c>
      <c r="NM36" s="367">
        <v>0</v>
      </c>
      <c r="NN36" s="367">
        <f t="shared" ca="1" si="400"/>
        <v>0</v>
      </c>
      <c r="NO36" s="367">
        <v>0</v>
      </c>
      <c r="NP36" s="367">
        <f t="shared" ca="1" si="401"/>
        <v>0</v>
      </c>
      <c r="NQ36" s="367">
        <v>0</v>
      </c>
      <c r="NR36" s="367">
        <f t="shared" ca="1" si="402"/>
        <v>0</v>
      </c>
      <c r="NS36" s="367">
        <v>0</v>
      </c>
      <c r="NT36" s="367">
        <f t="shared" ca="1" si="403"/>
        <v>0</v>
      </c>
      <c r="NU36" s="367">
        <f t="shared" ca="1" si="42"/>
        <v>0</v>
      </c>
      <c r="NV36" s="367">
        <v>0</v>
      </c>
      <c r="NW36" s="367">
        <f t="shared" ca="1" si="404"/>
        <v>0</v>
      </c>
      <c r="NX36" s="367">
        <v>0</v>
      </c>
      <c r="NY36" s="367">
        <f t="shared" ca="1" si="405"/>
        <v>0</v>
      </c>
      <c r="NZ36" s="367">
        <v>0</v>
      </c>
      <c r="OA36" s="367">
        <v>0</v>
      </c>
      <c r="OB36" s="367">
        <v>0</v>
      </c>
      <c r="OC36" s="367">
        <f t="shared" ca="1" si="406"/>
        <v>0</v>
      </c>
      <c r="OD36" s="367">
        <v>0</v>
      </c>
      <c r="OE36" s="367">
        <f t="shared" ca="1" si="407"/>
        <v>0</v>
      </c>
      <c r="OF36" s="367">
        <f t="shared" ca="1" si="250"/>
        <v>0</v>
      </c>
      <c r="OG36" s="367">
        <v>0</v>
      </c>
      <c r="OH36" s="367">
        <f t="shared" ca="1" si="408"/>
        <v>0</v>
      </c>
      <c r="OI36" s="367">
        <v>0</v>
      </c>
      <c r="OJ36" s="367">
        <f t="shared" ca="1" si="409"/>
        <v>0</v>
      </c>
      <c r="OK36" s="367">
        <v>0</v>
      </c>
      <c r="OL36" s="367">
        <f t="shared" ca="1" si="410"/>
        <v>0</v>
      </c>
      <c r="OM36" s="367">
        <v>0</v>
      </c>
      <c r="ON36" s="367">
        <f t="shared" ca="1" si="411"/>
        <v>0</v>
      </c>
      <c r="OO36" s="367">
        <f t="shared" ca="1" si="56"/>
        <v>0</v>
      </c>
      <c r="OP36" s="367">
        <v>0</v>
      </c>
      <c r="OQ36" s="367">
        <f t="shared" ca="1" si="412"/>
        <v>0</v>
      </c>
      <c r="OR36" s="367">
        <v>0</v>
      </c>
      <c r="OS36" s="367">
        <f t="shared" ca="1" si="413"/>
        <v>0</v>
      </c>
      <c r="OT36" s="367">
        <v>0</v>
      </c>
      <c r="OU36" s="367">
        <v>0</v>
      </c>
      <c r="OV36" s="367">
        <v>0</v>
      </c>
      <c r="OW36" s="367">
        <f t="shared" ca="1" si="414"/>
        <v>0</v>
      </c>
      <c r="OX36" s="367">
        <f t="shared" ca="1" si="220"/>
        <v>0</v>
      </c>
      <c r="OY36" s="367">
        <v>0</v>
      </c>
      <c r="OZ36" s="367">
        <f t="shared" ca="1" si="415"/>
        <v>0</v>
      </c>
      <c r="PA36" s="367">
        <v>0</v>
      </c>
      <c r="PB36" s="367">
        <f t="shared" ca="1" si="416"/>
        <v>0</v>
      </c>
      <c r="PC36" s="367">
        <v>0</v>
      </c>
      <c r="PD36" s="367">
        <f t="shared" ca="1" si="417"/>
        <v>0</v>
      </c>
      <c r="PE36" s="367">
        <v>0</v>
      </c>
      <c r="PF36" s="367">
        <f t="shared" ca="1" si="418"/>
        <v>0</v>
      </c>
      <c r="PG36" s="367">
        <v>0</v>
      </c>
      <c r="PH36" s="367">
        <v>0</v>
      </c>
      <c r="PI36" s="367">
        <v>0</v>
      </c>
      <c r="PJ36" s="367">
        <f t="shared" ca="1" si="419"/>
        <v>0</v>
      </c>
      <c r="PK36" s="367">
        <f t="shared" ca="1" si="43"/>
        <v>0</v>
      </c>
      <c r="PL36" s="367">
        <v>0</v>
      </c>
      <c r="PM36" s="367">
        <f t="shared" ca="1" si="420"/>
        <v>0</v>
      </c>
      <c r="PN36" s="367">
        <v>0</v>
      </c>
      <c r="PO36" s="367">
        <f t="shared" ca="1" si="421"/>
        <v>0</v>
      </c>
      <c r="PP36" s="367">
        <v>0</v>
      </c>
      <c r="PQ36" s="367">
        <f t="shared" ca="1" si="422"/>
        <v>0</v>
      </c>
      <c r="PR36" s="367"/>
      <c r="PS36" s="367">
        <f t="shared" ca="1" si="423"/>
        <v>0</v>
      </c>
      <c r="PT36" s="367">
        <v>0</v>
      </c>
      <c r="PU36" s="367">
        <f t="shared" ca="1" si="424"/>
        <v>0</v>
      </c>
      <c r="PV36" s="367">
        <v>0</v>
      </c>
      <c r="PW36" s="367">
        <f t="shared" ca="1" si="425"/>
        <v>0</v>
      </c>
      <c r="PX36" s="367">
        <f t="shared" ca="1" si="57"/>
        <v>0</v>
      </c>
      <c r="PY36" s="367">
        <v>0</v>
      </c>
      <c r="PZ36" s="367">
        <f t="shared" ca="1" si="426"/>
        <v>0</v>
      </c>
      <c r="QA36" s="367"/>
      <c r="QB36" s="367">
        <f t="shared" ca="1" si="427"/>
        <v>0</v>
      </c>
      <c r="QC36" s="367"/>
      <c r="QD36" s="367">
        <f t="shared" ca="1" si="428"/>
        <v>0</v>
      </c>
      <c r="QE36" s="367"/>
      <c r="QF36" s="367">
        <f t="shared" ca="1" si="429"/>
        <v>0</v>
      </c>
      <c r="QG36" s="367">
        <f t="shared" ca="1" si="44"/>
        <v>0</v>
      </c>
      <c r="QH36" s="367">
        <f t="shared" ca="1" si="251"/>
        <v>0</v>
      </c>
      <c r="QI36" s="367"/>
      <c r="QJ36" s="367">
        <v>87995734</v>
      </c>
      <c r="QK36" s="367">
        <f t="shared" si="252"/>
        <v>365</v>
      </c>
      <c r="QL36" s="367">
        <f t="shared" ca="1" si="430"/>
        <v>291270</v>
      </c>
      <c r="QM36" s="367">
        <f t="shared" si="237"/>
        <v>21</v>
      </c>
      <c r="QN36" s="367">
        <f t="shared" ca="1" si="431"/>
        <v>301770</v>
      </c>
      <c r="QO36" s="367">
        <f t="shared" ca="1" si="46"/>
        <v>593040</v>
      </c>
      <c r="QP36" s="367">
        <f t="shared" si="253"/>
        <v>365</v>
      </c>
      <c r="QQ36" s="367">
        <f t="shared" ca="1" si="432"/>
        <v>27010</v>
      </c>
      <c r="QR36" s="367">
        <f t="shared" si="240"/>
        <v>21</v>
      </c>
      <c r="QS36" s="367">
        <f t="shared" ca="1" si="433"/>
        <v>27804</v>
      </c>
      <c r="QT36" s="367">
        <f t="shared" ca="1" si="47"/>
        <v>54814</v>
      </c>
      <c r="QU36" s="367">
        <f t="shared" ca="1" si="48"/>
        <v>88643588</v>
      </c>
      <c r="QV36" s="367"/>
      <c r="QW36" s="367">
        <f t="shared" ca="1" si="49"/>
        <v>88643588</v>
      </c>
    </row>
    <row r="37" spans="1:465" s="366" customFormat="1">
      <c r="A37" s="366" t="s">
        <v>232</v>
      </c>
      <c r="B37" s="367" t="s">
        <v>233</v>
      </c>
      <c r="C37" s="367" t="s">
        <v>234</v>
      </c>
      <c r="D37" s="367" t="s">
        <v>196</v>
      </c>
      <c r="E37" s="367">
        <v>0</v>
      </c>
      <c r="F37" s="367">
        <f t="shared" ca="1" si="255"/>
        <v>0</v>
      </c>
      <c r="G37" s="367"/>
      <c r="H37" s="367">
        <f t="shared" ca="1" si="256"/>
        <v>0</v>
      </c>
      <c r="I37" s="367"/>
      <c r="J37" s="367">
        <f t="shared" ca="1" si="257"/>
        <v>0</v>
      </c>
      <c r="K37" s="367"/>
      <c r="L37" s="367">
        <f t="shared" ca="1" si="258"/>
        <v>0</v>
      </c>
      <c r="M37" s="367"/>
      <c r="N37" s="367">
        <f t="shared" ca="1" si="259"/>
        <v>0</v>
      </c>
      <c r="O37" s="367">
        <v>0</v>
      </c>
      <c r="P37" s="367">
        <f t="shared" ca="1" si="260"/>
        <v>0</v>
      </c>
      <c r="Q37" s="367">
        <v>0</v>
      </c>
      <c r="R37" s="367">
        <f t="shared" ca="1" si="261"/>
        <v>0</v>
      </c>
      <c r="S37" s="367">
        <f t="shared" ca="1" si="21"/>
        <v>0</v>
      </c>
      <c r="T37" s="367">
        <v>0</v>
      </c>
      <c r="U37" s="367">
        <f t="shared" ca="1" si="262"/>
        <v>0</v>
      </c>
      <c r="V37" s="367">
        <v>0</v>
      </c>
      <c r="W37" s="367">
        <f t="shared" ca="1" si="263"/>
        <v>0</v>
      </c>
      <c r="X37" s="367">
        <v>0</v>
      </c>
      <c r="Y37" s="367">
        <f t="shared" ca="1" si="264"/>
        <v>0</v>
      </c>
      <c r="Z37" s="367">
        <v>0</v>
      </c>
      <c r="AA37" s="367">
        <f t="shared" ca="1" si="265"/>
        <v>0</v>
      </c>
      <c r="AB37" s="367">
        <v>0</v>
      </c>
      <c r="AC37" s="367">
        <f t="shared" ca="1" si="266"/>
        <v>0</v>
      </c>
      <c r="AD37" s="367">
        <v>0</v>
      </c>
      <c r="AE37" s="367">
        <f t="shared" ca="1" si="267"/>
        <v>0</v>
      </c>
      <c r="AF37" s="367">
        <v>0</v>
      </c>
      <c r="AG37" s="367">
        <f t="shared" ca="1" si="268"/>
        <v>0</v>
      </c>
      <c r="AH37" s="367">
        <v>0</v>
      </c>
      <c r="AI37" s="367">
        <f t="shared" ca="1" si="269"/>
        <v>0</v>
      </c>
      <c r="AJ37" s="367">
        <v>0</v>
      </c>
      <c r="AK37" s="367">
        <f t="shared" ca="1" si="270"/>
        <v>0</v>
      </c>
      <c r="AL37" s="367">
        <v>0</v>
      </c>
      <c r="AM37" s="367">
        <f t="shared" ca="1" si="271"/>
        <v>0</v>
      </c>
      <c r="AN37" s="367"/>
      <c r="AO37" s="367">
        <f t="shared" ca="1" si="272"/>
        <v>0</v>
      </c>
      <c r="AP37" s="367">
        <f t="shared" ca="1" si="254"/>
        <v>0</v>
      </c>
      <c r="AQ37" s="367"/>
      <c r="AR37" s="367">
        <f t="shared" ca="1" si="273"/>
        <v>0</v>
      </c>
      <c r="AS37" s="367"/>
      <c r="AT37" s="367">
        <f t="shared" ca="1" si="274"/>
        <v>0</v>
      </c>
      <c r="AU37" s="367"/>
      <c r="AV37" s="367">
        <f t="shared" ca="1" si="275"/>
        <v>0</v>
      </c>
      <c r="AW37" s="367"/>
      <c r="AX37" s="367">
        <f t="shared" ca="1" si="276"/>
        <v>0</v>
      </c>
      <c r="AY37" s="367"/>
      <c r="AZ37" s="367">
        <f t="shared" ca="1" si="277"/>
        <v>0</v>
      </c>
      <c r="BA37" s="367"/>
      <c r="BB37" s="367">
        <f t="shared" ca="1" si="278"/>
        <v>0</v>
      </c>
      <c r="BC37" s="367"/>
      <c r="BD37" s="367">
        <f t="shared" ca="1" si="279"/>
        <v>0</v>
      </c>
      <c r="BE37" s="367"/>
      <c r="BF37" s="367">
        <f t="shared" ca="1" si="280"/>
        <v>0</v>
      </c>
      <c r="BG37" s="367">
        <v>0</v>
      </c>
      <c r="BH37" s="367">
        <f t="shared" ca="1" si="281"/>
        <v>0</v>
      </c>
      <c r="BI37" s="367">
        <v>0</v>
      </c>
      <c r="BJ37" s="367">
        <f t="shared" ca="1" si="282"/>
        <v>0</v>
      </c>
      <c r="BK37" s="367">
        <f t="shared" ca="1" si="22"/>
        <v>0</v>
      </c>
      <c r="BL37" s="367">
        <v>0</v>
      </c>
      <c r="BM37" s="367">
        <f t="shared" ca="1" si="283"/>
        <v>0</v>
      </c>
      <c r="BN37" s="367">
        <v>0</v>
      </c>
      <c r="BO37" s="367">
        <f t="shared" ca="1" si="284"/>
        <v>0</v>
      </c>
      <c r="BP37" s="367">
        <v>0</v>
      </c>
      <c r="BQ37" s="367">
        <f t="shared" ca="1" si="285"/>
        <v>0</v>
      </c>
      <c r="BR37" s="367">
        <v>0</v>
      </c>
      <c r="BS37" s="367">
        <f t="shared" ca="1" si="286"/>
        <v>0</v>
      </c>
      <c r="BT37" s="367">
        <v>0</v>
      </c>
      <c r="BU37" s="367">
        <f t="shared" ca="1" si="287"/>
        <v>0</v>
      </c>
      <c r="BV37" s="367">
        <v>0</v>
      </c>
      <c r="BW37" s="367">
        <f t="shared" ca="1" si="288"/>
        <v>0</v>
      </c>
      <c r="BX37" s="367">
        <v>0</v>
      </c>
      <c r="BY37" s="367">
        <f t="shared" ca="1" si="289"/>
        <v>0</v>
      </c>
      <c r="BZ37" s="367">
        <v>0</v>
      </c>
      <c r="CA37" s="367">
        <f t="shared" ca="1" si="290"/>
        <v>0</v>
      </c>
      <c r="CB37" s="367">
        <v>0</v>
      </c>
      <c r="CC37" s="367">
        <f t="shared" ca="1" si="291"/>
        <v>0</v>
      </c>
      <c r="CD37" s="367">
        <v>0</v>
      </c>
      <c r="CE37" s="367">
        <f t="shared" ca="1" si="292"/>
        <v>0</v>
      </c>
      <c r="CF37" s="367">
        <f t="shared" ca="1" si="96"/>
        <v>0</v>
      </c>
      <c r="CG37" s="367">
        <v>0</v>
      </c>
      <c r="CH37" s="367">
        <f t="shared" ca="1" si="293"/>
        <v>0</v>
      </c>
      <c r="CI37" s="367">
        <v>0</v>
      </c>
      <c r="CJ37" s="367">
        <f t="shared" ca="1" si="294"/>
        <v>0</v>
      </c>
      <c r="CK37" s="367">
        <v>0</v>
      </c>
      <c r="CL37" s="367">
        <f t="shared" ca="1" si="295"/>
        <v>0</v>
      </c>
      <c r="CM37" s="367">
        <v>0</v>
      </c>
      <c r="CN37" s="367">
        <f t="shared" ca="1" si="296"/>
        <v>0</v>
      </c>
      <c r="CO37" s="367">
        <v>0</v>
      </c>
      <c r="CP37" s="367">
        <f t="shared" ca="1" si="297"/>
        <v>0</v>
      </c>
      <c r="CQ37" s="367">
        <v>0</v>
      </c>
      <c r="CR37" s="367">
        <f t="shared" ca="1" si="298"/>
        <v>0</v>
      </c>
      <c r="CS37" s="367">
        <v>0</v>
      </c>
      <c r="CT37" s="367">
        <f t="shared" ca="1" si="299"/>
        <v>0</v>
      </c>
      <c r="CU37" s="367">
        <v>0</v>
      </c>
      <c r="CV37" s="367">
        <f t="shared" ca="1" si="300"/>
        <v>0</v>
      </c>
      <c r="CW37" s="367"/>
      <c r="CX37" s="367">
        <v>0</v>
      </c>
      <c r="CY37" s="367"/>
      <c r="CZ37" s="367">
        <v>0</v>
      </c>
      <c r="DA37" s="367"/>
      <c r="DB37" s="367">
        <v>0</v>
      </c>
      <c r="DC37" s="367"/>
      <c r="DD37" s="367">
        <v>0</v>
      </c>
      <c r="DE37" s="367">
        <v>0</v>
      </c>
      <c r="DF37" s="367">
        <f t="shared" ca="1" si="301"/>
        <v>0</v>
      </c>
      <c r="DG37" s="367">
        <v>0</v>
      </c>
      <c r="DH37" s="367">
        <f t="shared" ca="1" si="302"/>
        <v>0</v>
      </c>
      <c r="DI37" s="367"/>
      <c r="DJ37" s="367">
        <f t="shared" ca="1" si="303"/>
        <v>0</v>
      </c>
      <c r="DK37" s="367">
        <f t="shared" ca="1" si="23"/>
        <v>0</v>
      </c>
      <c r="DL37" s="367">
        <v>3179</v>
      </c>
      <c r="DM37" s="367">
        <f t="shared" ca="1" si="304"/>
        <v>276388618</v>
      </c>
      <c r="DN37" s="367">
        <v>86</v>
      </c>
      <c r="DO37" s="367">
        <f t="shared" ca="1" si="305"/>
        <v>10073524</v>
      </c>
      <c r="DP37" s="367">
        <v>16449</v>
      </c>
      <c r="DQ37" s="367">
        <f t="shared" ca="1" si="306"/>
        <v>1216140366</v>
      </c>
      <c r="DR37" s="367">
        <v>202</v>
      </c>
      <c r="DS37" s="367">
        <f t="shared" ca="1" si="307"/>
        <v>20055570</v>
      </c>
      <c r="DT37" s="367">
        <v>3179</v>
      </c>
      <c r="DU37" s="367">
        <f t="shared" ca="1" si="308"/>
        <v>27638226</v>
      </c>
      <c r="DV37" s="367">
        <v>86</v>
      </c>
      <c r="DW37" s="367">
        <f t="shared" ca="1" si="309"/>
        <v>1007318</v>
      </c>
      <c r="DX37" s="367">
        <v>16449</v>
      </c>
      <c r="DY37" s="367">
        <f t="shared" ca="1" si="310"/>
        <v>121607457</v>
      </c>
      <c r="DZ37" s="367">
        <v>202</v>
      </c>
      <c r="EA37" s="367">
        <f t="shared" ca="1" si="311"/>
        <v>2005658</v>
      </c>
      <c r="EB37" s="367"/>
      <c r="EC37" s="367">
        <v>0</v>
      </c>
      <c r="ED37" s="367"/>
      <c r="EE37" s="367">
        <v>0</v>
      </c>
      <c r="EF37" s="367"/>
      <c r="EG37" s="367">
        <v>0</v>
      </c>
      <c r="EH37" s="367"/>
      <c r="EI37" s="367">
        <v>0</v>
      </c>
      <c r="EJ37" s="367">
        <v>0</v>
      </c>
      <c r="EK37" s="367">
        <f t="shared" ca="1" si="312"/>
        <v>0</v>
      </c>
      <c r="EL37" s="367">
        <v>0</v>
      </c>
      <c r="EM37" s="367">
        <f t="shared" ca="1" si="313"/>
        <v>0</v>
      </c>
      <c r="EN37" s="367">
        <f t="shared" ca="1" si="24"/>
        <v>1674916737</v>
      </c>
      <c r="EO37" s="367">
        <v>0</v>
      </c>
      <c r="EP37" s="367">
        <v>0</v>
      </c>
      <c r="EQ37" s="367">
        <v>0</v>
      </c>
      <c r="ER37" s="367">
        <v>0</v>
      </c>
      <c r="ES37" s="367">
        <v>0</v>
      </c>
      <c r="ET37" s="367">
        <v>0</v>
      </c>
      <c r="EU37" s="367">
        <v>0</v>
      </c>
      <c r="EV37" s="367">
        <v>0</v>
      </c>
      <c r="EW37" s="367">
        <v>113</v>
      </c>
      <c r="EX37" s="367">
        <f t="shared" ref="EX37" ca="1" si="437">OFFSET(EX37,0,-1) * OFFSET(EX37,10 - ROW(EX37),0)</f>
        <v>8561332</v>
      </c>
      <c r="EY37" s="367">
        <v>118</v>
      </c>
      <c r="EZ37" s="367">
        <f t="shared" ref="EZ37" ca="1" si="438">OFFSET(EZ37,0,-1) * OFFSET(EZ37,10 - ROW(EZ37),0)</f>
        <v>7621030</v>
      </c>
      <c r="FA37" s="367">
        <v>113</v>
      </c>
      <c r="FB37" s="367">
        <f t="shared" ref="FB37" ca="1" si="439">OFFSET(FB37,0,-1) * OFFSET(FB37,10 - ROW(FB37),0)</f>
        <v>856088</v>
      </c>
      <c r="FC37" s="367">
        <v>118</v>
      </c>
      <c r="FD37" s="367">
        <f t="shared" ca="1" si="314"/>
        <v>762044</v>
      </c>
      <c r="FE37" s="367">
        <v>409</v>
      </c>
      <c r="FF37" s="367">
        <f t="shared" ca="1" si="314"/>
        <v>35559278</v>
      </c>
      <c r="FG37" s="367">
        <v>99</v>
      </c>
      <c r="FH37" s="367">
        <f t="shared" ca="1" si="315"/>
        <v>7319466</v>
      </c>
      <c r="FI37" s="367">
        <v>409</v>
      </c>
      <c r="FJ37" s="367">
        <f t="shared" ca="1" si="316"/>
        <v>3555846</v>
      </c>
      <c r="FK37" s="367">
        <v>99</v>
      </c>
      <c r="FL37" s="367">
        <f t="shared" ca="1" si="317"/>
        <v>731907</v>
      </c>
      <c r="FM37" s="367">
        <f ca="1">SUM(EP37,ER37,ET37,EV37,EX37,EZ37,FB37,FD37,FF37,FH37,FJ37,FL37)</f>
        <v>64966991</v>
      </c>
      <c r="FN37" s="367"/>
      <c r="FO37" s="367"/>
      <c r="FP37" s="367"/>
      <c r="FQ37" s="367"/>
      <c r="FR37" s="367">
        <f t="shared" si="243"/>
        <v>0</v>
      </c>
      <c r="FS37" s="367">
        <f t="shared" ca="1" si="244"/>
        <v>1739883728</v>
      </c>
      <c r="FT37" s="367"/>
      <c r="FU37" s="367">
        <f t="shared" ca="1" si="318"/>
        <v>0</v>
      </c>
      <c r="FV37" s="367"/>
      <c r="FW37" s="367">
        <f t="shared" ca="1" si="319"/>
        <v>0</v>
      </c>
      <c r="FX37" s="367"/>
      <c r="FY37" s="367">
        <f t="shared" ca="1" si="320"/>
        <v>0</v>
      </c>
      <c r="FZ37" s="367"/>
      <c r="GA37" s="367">
        <f t="shared" ca="1" si="321"/>
        <v>0</v>
      </c>
      <c r="GB37" s="367">
        <f t="shared" ca="1" si="25"/>
        <v>0</v>
      </c>
      <c r="GC37" s="367">
        <f t="shared" ca="1" si="245"/>
        <v>1739883728</v>
      </c>
      <c r="GD37" s="367">
        <v>0</v>
      </c>
      <c r="GE37" s="367">
        <f t="shared" ca="1" si="322"/>
        <v>0</v>
      </c>
      <c r="GF37" s="367">
        <v>0</v>
      </c>
      <c r="GG37" s="367">
        <f t="shared" ca="1" si="323"/>
        <v>0</v>
      </c>
      <c r="GH37" s="367">
        <v>0</v>
      </c>
      <c r="GI37" s="367">
        <v>0</v>
      </c>
      <c r="GJ37" s="367"/>
      <c r="GK37" s="367">
        <f t="shared" ca="1" si="324"/>
        <v>0</v>
      </c>
      <c r="GL37" s="367"/>
      <c r="GM37" s="367">
        <f t="shared" ca="1" si="325"/>
        <v>0</v>
      </c>
      <c r="GN37" s="367">
        <f t="shared" ca="1" si="50"/>
        <v>0</v>
      </c>
      <c r="GO37" s="367"/>
      <c r="GP37" s="367">
        <f t="shared" ca="1" si="326"/>
        <v>0</v>
      </c>
      <c r="GQ37" s="367">
        <f t="shared" ca="1" si="26"/>
        <v>0</v>
      </c>
      <c r="GR37" s="367">
        <v>0</v>
      </c>
      <c r="GS37" s="367">
        <f t="shared" ca="1" si="327"/>
        <v>0</v>
      </c>
      <c r="GT37" s="367">
        <v>0</v>
      </c>
      <c r="GU37" s="367">
        <f t="shared" ca="1" si="328"/>
        <v>0</v>
      </c>
      <c r="GV37" s="367">
        <v>0</v>
      </c>
      <c r="GW37" s="367">
        <v>0</v>
      </c>
      <c r="GX37" s="367">
        <v>0</v>
      </c>
      <c r="GY37" s="367">
        <f t="shared" ca="1" si="329"/>
        <v>0</v>
      </c>
      <c r="GZ37" s="367">
        <f t="shared" ca="1" si="27"/>
        <v>0</v>
      </c>
      <c r="HA37" s="367">
        <v>0</v>
      </c>
      <c r="HB37" s="367">
        <f t="shared" ca="1" si="330"/>
        <v>0</v>
      </c>
      <c r="HC37" s="367">
        <v>0</v>
      </c>
      <c r="HD37" s="367">
        <f t="shared" ca="1" si="331"/>
        <v>0</v>
      </c>
      <c r="HE37" s="367">
        <v>0</v>
      </c>
      <c r="HF37" s="367">
        <f t="shared" ca="1" si="332"/>
        <v>0</v>
      </c>
      <c r="HG37" s="367">
        <v>0</v>
      </c>
      <c r="HH37" s="367">
        <f t="shared" ca="1" si="333"/>
        <v>0</v>
      </c>
      <c r="HI37" s="367">
        <v>0</v>
      </c>
      <c r="HJ37" s="367">
        <v>0</v>
      </c>
      <c r="HK37" s="367">
        <v>0</v>
      </c>
      <c r="HL37" s="367">
        <f t="shared" ca="1" si="334"/>
        <v>0</v>
      </c>
      <c r="HM37" s="367">
        <f t="shared" ca="1" si="28"/>
        <v>0</v>
      </c>
      <c r="HN37" s="367">
        <v>0</v>
      </c>
      <c r="HO37" s="367">
        <f t="shared" ca="1" si="335"/>
        <v>0</v>
      </c>
      <c r="HP37" s="367">
        <v>0</v>
      </c>
      <c r="HQ37" s="367">
        <f t="shared" ca="1" si="336"/>
        <v>0</v>
      </c>
      <c r="HR37" s="367">
        <v>0</v>
      </c>
      <c r="HS37" s="367">
        <f t="shared" ca="1" si="337"/>
        <v>0</v>
      </c>
      <c r="HT37" s="367">
        <v>0</v>
      </c>
      <c r="HU37" s="367">
        <f t="shared" ca="1" si="338"/>
        <v>0</v>
      </c>
      <c r="HV37" s="367"/>
      <c r="HW37" s="367">
        <f t="shared" ca="1" si="339"/>
        <v>0</v>
      </c>
      <c r="HX37" s="367"/>
      <c r="HY37" s="367">
        <f t="shared" ca="1" si="340"/>
        <v>0</v>
      </c>
      <c r="HZ37" s="367">
        <f t="shared" ca="1" si="29"/>
        <v>0</v>
      </c>
      <c r="IA37" s="367"/>
      <c r="IB37" s="367">
        <f t="shared" ca="1" si="341"/>
        <v>0</v>
      </c>
      <c r="IC37" s="367"/>
      <c r="ID37" s="367">
        <f t="shared" ca="1" si="342"/>
        <v>0</v>
      </c>
      <c r="IE37" s="367"/>
      <c r="IF37" s="367">
        <f t="shared" ca="1" si="343"/>
        <v>0</v>
      </c>
      <c r="IG37" s="367"/>
      <c r="IH37" s="367">
        <f t="shared" ca="1" si="344"/>
        <v>0</v>
      </c>
      <c r="II37" s="367">
        <f t="shared" ca="1" si="30"/>
        <v>0</v>
      </c>
      <c r="IJ37" s="367">
        <f t="shared" ca="1" si="149"/>
        <v>0</v>
      </c>
      <c r="IK37" s="367"/>
      <c r="IL37" s="367">
        <f t="shared" ca="1" si="345"/>
        <v>0</v>
      </c>
      <c r="IM37" s="367"/>
      <c r="IN37" s="367">
        <f t="shared" ca="1" si="346"/>
        <v>0</v>
      </c>
      <c r="IO37" s="367">
        <f t="shared" ca="1" si="51"/>
        <v>0</v>
      </c>
      <c r="IP37" s="367">
        <v>0</v>
      </c>
      <c r="IQ37" s="367">
        <f t="shared" ca="1" si="347"/>
        <v>0</v>
      </c>
      <c r="IR37" s="367">
        <v>0</v>
      </c>
      <c r="IS37" s="367">
        <f t="shared" ca="1" si="348"/>
        <v>0</v>
      </c>
      <c r="IT37" s="367"/>
      <c r="IU37" s="367">
        <f t="shared" ca="1" si="349"/>
        <v>0</v>
      </c>
      <c r="IV37" s="367">
        <v>0</v>
      </c>
      <c r="IW37" s="367">
        <f t="shared" ca="1" si="350"/>
        <v>0</v>
      </c>
      <c r="IX37" s="367">
        <f t="shared" ca="1" si="31"/>
        <v>0</v>
      </c>
      <c r="IY37" s="367">
        <v>0</v>
      </c>
      <c r="IZ37" s="367">
        <f t="shared" ca="1" si="351"/>
        <v>0</v>
      </c>
      <c r="JA37" s="367">
        <f t="shared" ca="1" si="32"/>
        <v>0</v>
      </c>
      <c r="JB37" s="367">
        <v>0</v>
      </c>
      <c r="JC37" s="367">
        <f t="shared" ca="1" si="352"/>
        <v>0</v>
      </c>
      <c r="JD37" s="367">
        <v>0</v>
      </c>
      <c r="JE37" s="367">
        <f t="shared" ca="1" si="353"/>
        <v>0</v>
      </c>
      <c r="JF37" s="367">
        <v>0</v>
      </c>
      <c r="JG37" s="367">
        <f t="shared" ca="1" si="354"/>
        <v>0</v>
      </c>
      <c r="JH37" s="367">
        <v>0</v>
      </c>
      <c r="JI37" s="367">
        <f t="shared" ca="1" si="355"/>
        <v>0</v>
      </c>
      <c r="JJ37" s="367">
        <f t="shared" ca="1" si="33"/>
        <v>0</v>
      </c>
      <c r="JK37" s="367">
        <v>0</v>
      </c>
      <c r="JL37" s="367">
        <f t="shared" ca="1" si="356"/>
        <v>0</v>
      </c>
      <c r="JM37" s="367">
        <v>0</v>
      </c>
      <c r="JN37" s="367">
        <f t="shared" ca="1" si="357"/>
        <v>0</v>
      </c>
      <c r="JO37" s="367">
        <v>0</v>
      </c>
      <c r="JP37" s="367">
        <f t="shared" ca="1" si="358"/>
        <v>0</v>
      </c>
      <c r="JQ37" s="367">
        <v>0</v>
      </c>
      <c r="JR37" s="367">
        <f t="shared" ca="1" si="359"/>
        <v>0</v>
      </c>
      <c r="JS37" s="367">
        <v>0</v>
      </c>
      <c r="JT37" s="367">
        <f t="shared" ca="1" si="360"/>
        <v>0</v>
      </c>
      <c r="JU37" s="367">
        <f t="shared" ca="1" si="246"/>
        <v>0</v>
      </c>
      <c r="JV37" s="367">
        <v>1319</v>
      </c>
      <c r="JW37" s="367">
        <f t="shared" ca="1" si="361"/>
        <v>279674165</v>
      </c>
      <c r="JX37" s="367">
        <v>12</v>
      </c>
      <c r="JY37" s="367">
        <f t="shared" ca="1" si="362"/>
        <v>3096540</v>
      </c>
      <c r="JZ37" s="367">
        <v>1319</v>
      </c>
      <c r="KA37" s="367">
        <f t="shared" ca="1" si="363"/>
        <v>27966757</v>
      </c>
      <c r="KB37" s="367">
        <v>12</v>
      </c>
      <c r="KC37" s="367">
        <f t="shared" ca="1" si="364"/>
        <v>309648</v>
      </c>
      <c r="KD37" s="367"/>
      <c r="KE37" s="367">
        <f t="shared" ca="1" si="365"/>
        <v>0</v>
      </c>
      <c r="KF37" s="367">
        <f t="shared" ca="1" si="34"/>
        <v>311047110</v>
      </c>
      <c r="KG37" s="367">
        <v>0</v>
      </c>
      <c r="KH37" s="367">
        <f t="shared" ca="1" si="366"/>
        <v>0</v>
      </c>
      <c r="KI37" s="367">
        <v>0</v>
      </c>
      <c r="KJ37" s="367">
        <f t="shared" ca="1" si="367"/>
        <v>0</v>
      </c>
      <c r="KK37" s="367"/>
      <c r="KL37" s="367">
        <f t="shared" ca="1" si="368"/>
        <v>0</v>
      </c>
      <c r="KM37" s="367">
        <v>0</v>
      </c>
      <c r="KN37" s="367">
        <f t="shared" ca="1" si="369"/>
        <v>0</v>
      </c>
      <c r="KO37" s="367">
        <f t="shared" ca="1" si="35"/>
        <v>0</v>
      </c>
      <c r="KP37" s="367">
        <v>15</v>
      </c>
      <c r="KQ37" s="367">
        <f t="shared" ca="1" si="370"/>
        <v>3180525</v>
      </c>
      <c r="KR37" s="367">
        <v>15</v>
      </c>
      <c r="KS37" s="367">
        <f t="shared" ca="1" si="371"/>
        <v>318045</v>
      </c>
      <c r="KT37" s="367">
        <f t="shared" ca="1" si="52"/>
        <v>3498570</v>
      </c>
      <c r="KU37" s="367">
        <v>0</v>
      </c>
      <c r="KV37" s="367"/>
      <c r="KW37" s="367">
        <v>0</v>
      </c>
      <c r="KX37" s="367"/>
      <c r="KY37" s="367">
        <f t="shared" si="247"/>
        <v>0</v>
      </c>
      <c r="KZ37" s="367">
        <f t="shared" ca="1" si="248"/>
        <v>314545680</v>
      </c>
      <c r="LA37" s="367">
        <v>0</v>
      </c>
      <c r="LB37" s="367">
        <f t="shared" ca="1" si="372"/>
        <v>0</v>
      </c>
      <c r="LC37" s="367"/>
      <c r="LD37" s="367">
        <f t="shared" ca="1" si="373"/>
        <v>0</v>
      </c>
      <c r="LE37" s="367">
        <v>0</v>
      </c>
      <c r="LF37" s="367">
        <f t="shared" ca="1" si="374"/>
        <v>0</v>
      </c>
      <c r="LG37" s="367"/>
      <c r="LH37" s="367">
        <f t="shared" ca="1" si="375"/>
        <v>0</v>
      </c>
      <c r="LI37" s="367">
        <f t="shared" ca="1" si="36"/>
        <v>0</v>
      </c>
      <c r="LJ37" s="367">
        <v>0</v>
      </c>
      <c r="LK37" s="367">
        <f t="shared" ca="1" si="376"/>
        <v>0</v>
      </c>
      <c r="LL37" s="367">
        <v>0</v>
      </c>
      <c r="LM37" s="367">
        <f t="shared" ca="1" si="377"/>
        <v>0</v>
      </c>
      <c r="LN37" s="367"/>
      <c r="LO37" s="367">
        <f t="shared" ca="1" si="378"/>
        <v>0</v>
      </c>
      <c r="LP37" s="367">
        <f t="shared" ca="1" si="37"/>
        <v>0</v>
      </c>
      <c r="LQ37" s="367">
        <v>0</v>
      </c>
      <c r="LR37" s="367">
        <f t="shared" ca="1" si="379"/>
        <v>0</v>
      </c>
      <c r="LS37" s="367">
        <v>0</v>
      </c>
      <c r="LT37" s="367">
        <f t="shared" ca="1" si="380"/>
        <v>0</v>
      </c>
      <c r="LU37" s="367">
        <v>0</v>
      </c>
      <c r="LV37" s="367">
        <f t="shared" ca="1" si="381"/>
        <v>0</v>
      </c>
      <c r="LW37" s="367">
        <v>0</v>
      </c>
      <c r="LX37" s="367">
        <f t="shared" ca="1" si="382"/>
        <v>0</v>
      </c>
      <c r="LY37" s="367">
        <f t="shared" ca="1" si="54"/>
        <v>0</v>
      </c>
      <c r="LZ37" s="367">
        <v>0</v>
      </c>
      <c r="MA37" s="367">
        <f t="shared" ca="1" si="383"/>
        <v>0</v>
      </c>
      <c r="MB37" s="367">
        <v>0</v>
      </c>
      <c r="MC37" s="367">
        <f t="shared" ca="1" si="384"/>
        <v>0</v>
      </c>
      <c r="MD37" s="367">
        <v>0</v>
      </c>
      <c r="ME37" s="367">
        <f t="shared" ca="1" si="385"/>
        <v>0</v>
      </c>
      <c r="MF37" s="367">
        <v>0</v>
      </c>
      <c r="MG37" s="367">
        <f t="shared" ca="1" si="386"/>
        <v>0</v>
      </c>
      <c r="MH37" s="367">
        <v>0</v>
      </c>
      <c r="MI37" s="367">
        <f t="shared" ca="1" si="387"/>
        <v>0</v>
      </c>
      <c r="MJ37" s="367">
        <v>0</v>
      </c>
      <c r="MK37" s="367">
        <f t="shared" ca="1" si="388"/>
        <v>0</v>
      </c>
      <c r="ML37" s="367">
        <f t="shared" ca="1" si="38"/>
        <v>0</v>
      </c>
      <c r="MM37" s="367">
        <v>15</v>
      </c>
      <c r="MN37" s="367">
        <f t="shared" ca="1" si="389"/>
        <v>6368040</v>
      </c>
      <c r="MO37" s="367">
        <v>0</v>
      </c>
      <c r="MP37" s="367">
        <f t="shared" ca="1" si="390"/>
        <v>0</v>
      </c>
      <c r="MQ37" s="367">
        <v>15</v>
      </c>
      <c r="MR37" s="367">
        <f t="shared" ca="1" si="391"/>
        <v>636810</v>
      </c>
      <c r="MS37" s="367">
        <v>0</v>
      </c>
      <c r="MT37" s="367">
        <f t="shared" ca="1" si="392"/>
        <v>0</v>
      </c>
      <c r="MU37" s="367">
        <v>0</v>
      </c>
      <c r="MV37" s="367">
        <f t="shared" ca="1" si="393"/>
        <v>0</v>
      </c>
      <c r="MW37" s="367">
        <f t="shared" ca="1" si="39"/>
        <v>7004850</v>
      </c>
      <c r="MX37" s="367">
        <v>0</v>
      </c>
      <c r="MY37" s="367">
        <f t="shared" ca="1" si="394"/>
        <v>0</v>
      </c>
      <c r="MZ37" s="367"/>
      <c r="NA37" s="367">
        <f t="shared" ca="1" si="395"/>
        <v>0</v>
      </c>
      <c r="NB37" s="367"/>
      <c r="NC37" s="367">
        <f t="shared" ca="1" si="396"/>
        <v>0</v>
      </c>
      <c r="ND37" s="367"/>
      <c r="NE37" s="367">
        <f t="shared" ca="1" si="397"/>
        <v>0</v>
      </c>
      <c r="NF37" s="367">
        <f t="shared" ca="1" si="40"/>
        <v>0</v>
      </c>
      <c r="NG37" s="367">
        <v>15</v>
      </c>
      <c r="NH37" s="367">
        <f t="shared" ca="1" si="398"/>
        <v>6368040</v>
      </c>
      <c r="NI37" s="367">
        <v>15</v>
      </c>
      <c r="NJ37" s="367">
        <f ca="1">OFFSET(NJ37,0,-1) * OFFSET(NJ37,10 - ROW(NJ37),0)-1000</f>
        <v>635810</v>
      </c>
      <c r="NK37" s="367">
        <f t="shared" ca="1" si="41"/>
        <v>7003850</v>
      </c>
      <c r="NL37" s="367">
        <f t="shared" ca="1" si="249"/>
        <v>14008700</v>
      </c>
      <c r="NM37" s="367">
        <v>0</v>
      </c>
      <c r="NN37" s="367">
        <f t="shared" ca="1" si="400"/>
        <v>0</v>
      </c>
      <c r="NO37" s="367">
        <v>0</v>
      </c>
      <c r="NP37" s="367">
        <f t="shared" ca="1" si="401"/>
        <v>0</v>
      </c>
      <c r="NQ37" s="367">
        <v>0</v>
      </c>
      <c r="NR37" s="367">
        <f t="shared" ca="1" si="402"/>
        <v>0</v>
      </c>
      <c r="NS37" s="367">
        <v>0</v>
      </c>
      <c r="NT37" s="367">
        <f t="shared" ca="1" si="403"/>
        <v>0</v>
      </c>
      <c r="NU37" s="367">
        <f t="shared" ca="1" si="42"/>
        <v>0</v>
      </c>
      <c r="NV37" s="367">
        <v>0</v>
      </c>
      <c r="NW37" s="367">
        <f t="shared" ca="1" si="404"/>
        <v>0</v>
      </c>
      <c r="NX37" s="367">
        <v>0</v>
      </c>
      <c r="NY37" s="367">
        <f t="shared" ca="1" si="405"/>
        <v>0</v>
      </c>
      <c r="NZ37" s="367">
        <v>0</v>
      </c>
      <c r="OA37" s="367">
        <v>0</v>
      </c>
      <c r="OB37" s="367">
        <v>0</v>
      </c>
      <c r="OC37" s="367">
        <f t="shared" ca="1" si="406"/>
        <v>0</v>
      </c>
      <c r="OD37" s="367">
        <v>0</v>
      </c>
      <c r="OE37" s="367">
        <f t="shared" ca="1" si="407"/>
        <v>0</v>
      </c>
      <c r="OF37" s="367">
        <f t="shared" ca="1" si="250"/>
        <v>0</v>
      </c>
      <c r="OG37" s="367">
        <v>0</v>
      </c>
      <c r="OH37" s="367">
        <f t="shared" ca="1" si="408"/>
        <v>0</v>
      </c>
      <c r="OI37" s="367">
        <v>0</v>
      </c>
      <c r="OJ37" s="367">
        <f t="shared" ca="1" si="409"/>
        <v>0</v>
      </c>
      <c r="OK37" s="367">
        <v>0</v>
      </c>
      <c r="OL37" s="367">
        <f t="shared" ca="1" si="410"/>
        <v>0</v>
      </c>
      <c r="OM37" s="367">
        <v>0</v>
      </c>
      <c r="ON37" s="367">
        <f t="shared" ca="1" si="411"/>
        <v>0</v>
      </c>
      <c r="OO37" s="367">
        <f t="shared" ca="1" si="56"/>
        <v>0</v>
      </c>
      <c r="OP37" s="367">
        <v>0</v>
      </c>
      <c r="OQ37" s="367">
        <f t="shared" ca="1" si="412"/>
        <v>0</v>
      </c>
      <c r="OR37" s="367">
        <v>0</v>
      </c>
      <c r="OS37" s="367">
        <f t="shared" ca="1" si="413"/>
        <v>0</v>
      </c>
      <c r="OT37" s="367">
        <v>0</v>
      </c>
      <c r="OU37" s="367">
        <v>0</v>
      </c>
      <c r="OV37" s="367">
        <v>0</v>
      </c>
      <c r="OW37" s="367">
        <f t="shared" ca="1" si="414"/>
        <v>0</v>
      </c>
      <c r="OX37" s="367">
        <f t="shared" ca="1" si="220"/>
        <v>0</v>
      </c>
      <c r="OY37" s="367">
        <v>0</v>
      </c>
      <c r="OZ37" s="367">
        <f t="shared" ca="1" si="415"/>
        <v>0</v>
      </c>
      <c r="PA37" s="367">
        <v>0</v>
      </c>
      <c r="PB37" s="367">
        <f t="shared" ca="1" si="416"/>
        <v>0</v>
      </c>
      <c r="PC37" s="367">
        <v>0</v>
      </c>
      <c r="PD37" s="367">
        <f t="shared" ca="1" si="417"/>
        <v>0</v>
      </c>
      <c r="PE37" s="367">
        <v>0</v>
      </c>
      <c r="PF37" s="367">
        <f t="shared" ca="1" si="418"/>
        <v>0</v>
      </c>
      <c r="PG37" s="367">
        <v>0</v>
      </c>
      <c r="PH37" s="367">
        <v>0</v>
      </c>
      <c r="PI37" s="367">
        <v>0</v>
      </c>
      <c r="PJ37" s="367">
        <f t="shared" ca="1" si="419"/>
        <v>0</v>
      </c>
      <c r="PK37" s="367">
        <f t="shared" ca="1" si="43"/>
        <v>0</v>
      </c>
      <c r="PL37" s="367">
        <v>0</v>
      </c>
      <c r="PM37" s="367">
        <f t="shared" ca="1" si="420"/>
        <v>0</v>
      </c>
      <c r="PN37" s="367">
        <v>0</v>
      </c>
      <c r="PO37" s="367">
        <f t="shared" ca="1" si="421"/>
        <v>0</v>
      </c>
      <c r="PP37" s="367">
        <v>0</v>
      </c>
      <c r="PQ37" s="367">
        <f t="shared" ca="1" si="422"/>
        <v>0</v>
      </c>
      <c r="PR37" s="367"/>
      <c r="PS37" s="367">
        <f t="shared" ca="1" si="423"/>
        <v>0</v>
      </c>
      <c r="PT37" s="367">
        <v>0</v>
      </c>
      <c r="PU37" s="367">
        <f t="shared" ca="1" si="424"/>
        <v>0</v>
      </c>
      <c r="PV37" s="367">
        <v>0</v>
      </c>
      <c r="PW37" s="367">
        <f t="shared" ca="1" si="425"/>
        <v>0</v>
      </c>
      <c r="PX37" s="367">
        <f t="shared" ca="1" si="57"/>
        <v>0</v>
      </c>
      <c r="PY37" s="367">
        <v>0</v>
      </c>
      <c r="PZ37" s="367">
        <f t="shared" ca="1" si="426"/>
        <v>0</v>
      </c>
      <c r="QA37" s="367"/>
      <c r="QB37" s="367">
        <f t="shared" ca="1" si="427"/>
        <v>0</v>
      </c>
      <c r="QC37" s="367"/>
      <c r="QD37" s="367">
        <f t="shared" ca="1" si="428"/>
        <v>0</v>
      </c>
      <c r="QE37" s="367"/>
      <c r="QF37" s="367">
        <f t="shared" ca="1" si="429"/>
        <v>0</v>
      </c>
      <c r="QG37" s="367">
        <f t="shared" ca="1" si="44"/>
        <v>0</v>
      </c>
      <c r="QH37" s="367">
        <f t="shared" ca="1" si="251"/>
        <v>0</v>
      </c>
      <c r="QI37" s="367"/>
      <c r="QJ37" s="367">
        <v>2068438108</v>
      </c>
      <c r="QK37" s="367">
        <f t="shared" si="252"/>
        <v>22031</v>
      </c>
      <c r="QL37" s="367">
        <f t="shared" ca="1" si="430"/>
        <v>17580738</v>
      </c>
      <c r="QM37" s="367">
        <f t="shared" si="237"/>
        <v>0</v>
      </c>
      <c r="QN37" s="367">
        <f t="shared" ca="1" si="431"/>
        <v>0</v>
      </c>
      <c r="QO37" s="367">
        <f t="shared" ca="1" si="46"/>
        <v>17580738</v>
      </c>
      <c r="QP37" s="367">
        <f t="shared" si="253"/>
        <v>22031</v>
      </c>
      <c r="QQ37" s="367">
        <f t="shared" ca="1" si="432"/>
        <v>1630294</v>
      </c>
      <c r="QR37" s="367">
        <f t="shared" si="240"/>
        <v>0</v>
      </c>
      <c r="QS37" s="367">
        <f t="shared" ca="1" si="433"/>
        <v>0</v>
      </c>
      <c r="QT37" s="367">
        <f t="shared" ca="1" si="47"/>
        <v>1630294</v>
      </c>
      <c r="QU37" s="367">
        <f t="shared" ca="1" si="48"/>
        <v>2087649140</v>
      </c>
      <c r="QV37" s="367"/>
      <c r="QW37" s="367">
        <f t="shared" ca="1" si="49"/>
        <v>2087649140</v>
      </c>
    </row>
    <row r="38" spans="1:465" s="366" customFormat="1">
      <c r="A38" s="366" t="s">
        <v>235</v>
      </c>
      <c r="B38" s="367" t="s">
        <v>236</v>
      </c>
      <c r="C38" s="367" t="s">
        <v>234</v>
      </c>
      <c r="D38" s="367" t="s">
        <v>213</v>
      </c>
      <c r="E38" s="367">
        <v>0</v>
      </c>
      <c r="F38" s="367">
        <f ca="1">OFFSET(F38,0,-1) * OFFSET(F38,11 - ROW(F38),0)</f>
        <v>0</v>
      </c>
      <c r="G38" s="367"/>
      <c r="H38" s="367">
        <f ca="1">OFFSET(H38,0,-1) * OFFSET(H38,11 - ROW(H38),0)</f>
        <v>0</v>
      </c>
      <c r="I38" s="367"/>
      <c r="J38" s="367">
        <f ca="1">OFFSET(J38,0,-1) * OFFSET(J38,11 - ROW(J38),0)</f>
        <v>0</v>
      </c>
      <c r="K38" s="367"/>
      <c r="L38" s="367">
        <f ca="1">OFFSET(L38,0,-1) * OFFSET(L38,11 - ROW(L38),0)</f>
        <v>0</v>
      </c>
      <c r="M38" s="367"/>
      <c r="N38" s="367">
        <f ca="1">OFFSET(N38,0,-1) * OFFSET(N38,11 - ROW(N38),0)</f>
        <v>0</v>
      </c>
      <c r="O38" s="367">
        <v>0</v>
      </c>
      <c r="P38" s="367">
        <f ca="1">OFFSET(P38,0,-1) * OFFSET(P38,11 - ROW(P38),0)</f>
        <v>0</v>
      </c>
      <c r="Q38" s="367">
        <v>0</v>
      </c>
      <c r="R38" s="367">
        <f ca="1">OFFSET(R38,0,-1) * OFFSET(R38,11 - ROW(R38),0)</f>
        <v>0</v>
      </c>
      <c r="S38" s="367">
        <f t="shared" ca="1" si="21"/>
        <v>0</v>
      </c>
      <c r="T38" s="367">
        <v>0</v>
      </c>
      <c r="U38" s="367">
        <f ca="1">OFFSET(U38,0,-1) * OFFSET(U38,11 - ROW(U38),0)</f>
        <v>0</v>
      </c>
      <c r="V38" s="367">
        <v>0</v>
      </c>
      <c r="W38" s="367">
        <f ca="1">OFFSET(W38,0,-1) * OFFSET(W38,11 - ROW(W38),0)</f>
        <v>0</v>
      </c>
      <c r="X38" s="367">
        <v>0</v>
      </c>
      <c r="Y38" s="367">
        <f ca="1">OFFSET(Y38,0,-1) * OFFSET(Y38,11 - ROW(Y38),0)</f>
        <v>0</v>
      </c>
      <c r="Z38" s="367">
        <v>0</v>
      </c>
      <c r="AA38" s="367">
        <f ca="1">OFFSET(AA38,0,-1) * OFFSET(AA38,11 - ROW(AA38),0)</f>
        <v>0</v>
      </c>
      <c r="AB38" s="367">
        <v>0</v>
      </c>
      <c r="AC38" s="367">
        <f ca="1">OFFSET(AC38,0,-1) * OFFSET(AC38,11 - ROW(AC38),0)</f>
        <v>0</v>
      </c>
      <c r="AD38" s="367">
        <v>0</v>
      </c>
      <c r="AE38" s="367">
        <f ca="1">OFFSET(AE38,0,-1) * OFFSET(AE38,11 - ROW(AE38),0)</f>
        <v>0</v>
      </c>
      <c r="AF38" s="367">
        <v>0</v>
      </c>
      <c r="AG38" s="367">
        <f ca="1">OFFSET(AG38,0,-1) * OFFSET(AG38,11 - ROW(AG38),0)</f>
        <v>0</v>
      </c>
      <c r="AH38" s="367">
        <v>0</v>
      </c>
      <c r="AI38" s="367">
        <f ca="1">OFFSET(AI38,0,-1) * OFFSET(AI38,11 - ROW(AI38),0)</f>
        <v>0</v>
      </c>
      <c r="AJ38" s="367">
        <v>0</v>
      </c>
      <c r="AK38" s="367">
        <f ca="1">OFFSET(AK38,0,-1) * OFFSET(AK38,11 - ROW(AK38),0)</f>
        <v>0</v>
      </c>
      <c r="AL38" s="367">
        <v>0</v>
      </c>
      <c r="AM38" s="367">
        <f ca="1">OFFSET(AM38,0,-1) * OFFSET(AM38,11 - ROW(AM38),0)</f>
        <v>0</v>
      </c>
      <c r="AN38" s="367"/>
      <c r="AO38" s="367">
        <f ca="1">OFFSET(AO38,0,-1) * OFFSET(AO38,11 - ROW(AO38),0)</f>
        <v>0</v>
      </c>
      <c r="AP38" s="367">
        <f t="shared" ca="1" si="254"/>
        <v>0</v>
      </c>
      <c r="AQ38" s="367"/>
      <c r="AR38" s="367">
        <f ca="1">OFFSET(AR38,0,-1) * OFFSET(AR38,11 - ROW(AR38),0)</f>
        <v>0</v>
      </c>
      <c r="AS38" s="367"/>
      <c r="AT38" s="367">
        <f ca="1">OFFSET(AT38,0,-1) * OFFSET(AT38,11 - ROW(AT38),0)</f>
        <v>0</v>
      </c>
      <c r="AU38" s="367"/>
      <c r="AV38" s="367">
        <f ca="1">OFFSET(AV38,0,-1) * OFFSET(AV38,11 - ROW(AV38),0)</f>
        <v>0</v>
      </c>
      <c r="AW38" s="367"/>
      <c r="AX38" s="367">
        <f ca="1">OFFSET(AX38,0,-1) * OFFSET(AX38,11 - ROW(AX38),0)</f>
        <v>0</v>
      </c>
      <c r="AY38" s="367"/>
      <c r="AZ38" s="367">
        <f ca="1">OFFSET(AZ38,0,-1) * OFFSET(AZ38,11 - ROW(AZ38),0)</f>
        <v>0</v>
      </c>
      <c r="BA38" s="367"/>
      <c r="BB38" s="367">
        <f ca="1">OFFSET(BB38,0,-1) * OFFSET(BB38,11 - ROW(BB38),0)</f>
        <v>0</v>
      </c>
      <c r="BC38" s="367"/>
      <c r="BD38" s="367">
        <f ca="1">OFFSET(BD38,0,-1) * OFFSET(BD38,11 - ROW(BD38),0)</f>
        <v>0</v>
      </c>
      <c r="BE38" s="367"/>
      <c r="BF38" s="367">
        <f ca="1">OFFSET(BF38,0,-1) * OFFSET(BF38,11 - ROW(BF38),0)</f>
        <v>0</v>
      </c>
      <c r="BG38" s="367">
        <v>0</v>
      </c>
      <c r="BH38" s="367">
        <f ca="1">OFFSET(BH38,0,-1) * OFFSET(BH38,11 - ROW(BH38),0)</f>
        <v>0</v>
      </c>
      <c r="BI38" s="367">
        <v>0</v>
      </c>
      <c r="BJ38" s="367">
        <f ca="1">OFFSET(BJ38,0,-1) * OFFSET(BJ38,11 - ROW(BJ38),0)</f>
        <v>0</v>
      </c>
      <c r="BK38" s="367">
        <f t="shared" ca="1" si="22"/>
        <v>0</v>
      </c>
      <c r="BL38" s="367">
        <v>0</v>
      </c>
      <c r="BM38" s="367">
        <f ca="1">OFFSET(BM38,0,-1) * OFFSET(BM38,11 - ROW(BM38),0)</f>
        <v>0</v>
      </c>
      <c r="BN38" s="367">
        <v>0</v>
      </c>
      <c r="BO38" s="367">
        <f ca="1">OFFSET(BO38,0,-1) * OFFSET(BO38,11 - ROW(BO38),0)</f>
        <v>0</v>
      </c>
      <c r="BP38" s="367">
        <v>0</v>
      </c>
      <c r="BQ38" s="367">
        <f ca="1">OFFSET(BQ38,0,-1) * OFFSET(BQ38,11 - ROW(BQ38),0)</f>
        <v>0</v>
      </c>
      <c r="BR38" s="367">
        <v>0</v>
      </c>
      <c r="BS38" s="367">
        <f ca="1">OFFSET(BS38,0,-1) * OFFSET(BS38,11 - ROW(BS38),0)</f>
        <v>0</v>
      </c>
      <c r="BT38" s="367">
        <v>0</v>
      </c>
      <c r="BU38" s="367">
        <f ca="1">OFFSET(BU38,0,-1) * OFFSET(BU38,11 - ROW(BU38),0)</f>
        <v>0</v>
      </c>
      <c r="BV38" s="367">
        <v>0</v>
      </c>
      <c r="BW38" s="367">
        <f ca="1">OFFSET(BW38,0,-1) * OFFSET(BW38,11 - ROW(BW38),0)</f>
        <v>0</v>
      </c>
      <c r="BX38" s="367">
        <v>0</v>
      </c>
      <c r="BY38" s="367">
        <f ca="1">OFFSET(BY38,0,-1) * OFFSET(BY38,11 - ROW(BY38),0)</f>
        <v>0</v>
      </c>
      <c r="BZ38" s="367">
        <v>0</v>
      </c>
      <c r="CA38" s="367">
        <f ca="1">OFFSET(CA38,0,-1) * OFFSET(CA38,11 - ROW(CA38),0)</f>
        <v>0</v>
      </c>
      <c r="CB38" s="367">
        <v>0</v>
      </c>
      <c r="CC38" s="367">
        <f ca="1">OFFSET(CC38,0,-1) * OFFSET(CC38,11 - ROW(CC38),0)</f>
        <v>0</v>
      </c>
      <c r="CD38" s="367">
        <v>0</v>
      </c>
      <c r="CE38" s="367">
        <f ca="1">OFFSET(CE38,0,-1) * OFFSET(CE38,11 - ROW(CE38),0)</f>
        <v>0</v>
      </c>
      <c r="CF38" s="367">
        <f t="shared" ca="1" si="96"/>
        <v>0</v>
      </c>
      <c r="CG38" s="367">
        <v>0</v>
      </c>
      <c r="CH38" s="367">
        <f ca="1">OFFSET(CH38,0,-1) * OFFSET(CH38,11 - ROW(CH38),0)</f>
        <v>0</v>
      </c>
      <c r="CI38" s="367">
        <v>0</v>
      </c>
      <c r="CJ38" s="367">
        <f ca="1">OFFSET(CJ38,0,-1) * OFFSET(CJ38,11 - ROW(CJ38),0)</f>
        <v>0</v>
      </c>
      <c r="CK38" s="367">
        <v>0</v>
      </c>
      <c r="CL38" s="367">
        <f ca="1">OFFSET(CL38,0,-1) * OFFSET(CL38,11 - ROW(CL38),0)</f>
        <v>0</v>
      </c>
      <c r="CM38" s="367">
        <v>0</v>
      </c>
      <c r="CN38" s="367">
        <f ca="1">OFFSET(CN38,0,-1) * OFFSET(CN38,11 - ROW(CN38),0)</f>
        <v>0</v>
      </c>
      <c r="CO38" s="367">
        <v>0</v>
      </c>
      <c r="CP38" s="367">
        <f ca="1">OFFSET(CP38,0,-1) * OFFSET(CP38,11 - ROW(CP38),0)</f>
        <v>0</v>
      </c>
      <c r="CQ38" s="367">
        <v>0</v>
      </c>
      <c r="CR38" s="367">
        <f ca="1">OFFSET(CR38,0,-1) * OFFSET(CR38,11 - ROW(CR38),0)</f>
        <v>0</v>
      </c>
      <c r="CS38" s="367">
        <v>0</v>
      </c>
      <c r="CT38" s="367">
        <f ca="1">OFFSET(CT38,0,-1) * OFFSET(CT38,11 - ROW(CT38),0)</f>
        <v>0</v>
      </c>
      <c r="CU38" s="367">
        <v>0</v>
      </c>
      <c r="CV38" s="367">
        <f ca="1">OFFSET(CV38,0,-1) * OFFSET(CV38,11 - ROW(CV38),0)</f>
        <v>0</v>
      </c>
      <c r="CW38" s="367"/>
      <c r="CX38" s="367">
        <v>0</v>
      </c>
      <c r="CY38" s="367"/>
      <c r="CZ38" s="367">
        <v>0</v>
      </c>
      <c r="DA38" s="367"/>
      <c r="DB38" s="367">
        <v>0</v>
      </c>
      <c r="DC38" s="367"/>
      <c r="DD38" s="367">
        <v>0</v>
      </c>
      <c r="DE38" s="367">
        <v>0</v>
      </c>
      <c r="DF38" s="367">
        <f ca="1">OFFSET(DF38,0,-1) * OFFSET(DF38,11 - ROW(DF38),0)</f>
        <v>0</v>
      </c>
      <c r="DG38" s="367">
        <v>0</v>
      </c>
      <c r="DH38" s="367">
        <f ca="1">OFFSET(DH38,0,-1) * OFFSET(DH38,11 - ROW(DH38),0)</f>
        <v>0</v>
      </c>
      <c r="DI38" s="367"/>
      <c r="DJ38" s="367">
        <f ca="1">OFFSET(DJ38,0,-1) * OFFSET(DJ38,11 - ROW(DJ38),0)</f>
        <v>0</v>
      </c>
      <c r="DK38" s="367">
        <f t="shared" ca="1" si="23"/>
        <v>0</v>
      </c>
      <c r="DL38" s="367">
        <v>2704</v>
      </c>
      <c r="DM38" s="367">
        <f ca="1">OFFSET(DM38,0,-1) * OFFSET(DM38,11 - ROW(DM38),0)</f>
        <v>304235152</v>
      </c>
      <c r="DN38" s="367">
        <v>0</v>
      </c>
      <c r="DO38" s="367">
        <f ca="1">OFFSET(DO38,0,-1) * OFFSET(DO38,11 - ROW(DO38),0)</f>
        <v>0</v>
      </c>
      <c r="DP38" s="367">
        <v>8055</v>
      </c>
      <c r="DQ38" s="367">
        <f ca="1">OFFSET(DQ38,0,-1) * OFFSET(DQ38,11 - ROW(DQ38),0)</f>
        <v>770702400</v>
      </c>
      <c r="DR38" s="367">
        <v>0</v>
      </c>
      <c r="DS38" s="367">
        <f ca="1">OFFSET(DS38,0,-1) * OFFSET(DS38,11 - ROW(DS38),0)</f>
        <v>0</v>
      </c>
      <c r="DT38" s="367">
        <v>2704</v>
      </c>
      <c r="DU38" s="367">
        <f ca="1">OFFSET(DU38,0,-1) * OFFSET(DU38,11 - ROW(DU38),0)</f>
        <v>30422704</v>
      </c>
      <c r="DV38" s="367">
        <v>0</v>
      </c>
      <c r="DW38" s="367">
        <f ca="1">OFFSET(DW38,0,-1) * OFFSET(DW38,11 - ROW(DW38),0)</f>
        <v>0</v>
      </c>
      <c r="DX38" s="367">
        <v>8055</v>
      </c>
      <c r="DY38" s="367">
        <f ca="1">OFFSET(DY38,0,-1) * OFFSET(DY38,11 - ROW(DY38),0)</f>
        <v>77070240</v>
      </c>
      <c r="DZ38" s="367">
        <v>0</v>
      </c>
      <c r="EA38" s="367">
        <f ca="1">OFFSET(EA38,0,-1) * OFFSET(EA38,11 - ROW(EA38),0)</f>
        <v>0</v>
      </c>
      <c r="EB38" s="367"/>
      <c r="EC38" s="367">
        <v>0</v>
      </c>
      <c r="ED38" s="367"/>
      <c r="EE38" s="367">
        <v>0</v>
      </c>
      <c r="EF38" s="367"/>
      <c r="EG38" s="367">
        <v>0</v>
      </c>
      <c r="EH38" s="367"/>
      <c r="EI38" s="367">
        <v>0</v>
      </c>
      <c r="EJ38" s="367">
        <v>3</v>
      </c>
      <c r="EK38" s="367">
        <f ca="1">OFFSET(EK38,0,-1) * OFFSET(EK38,11 - ROW(EK38),0)</f>
        <v>7106166</v>
      </c>
      <c r="EL38" s="367">
        <v>3</v>
      </c>
      <c r="EM38" s="367">
        <f ca="1">OFFSET(EM38,0,-1) * OFFSET(EM38,11 - ROW(EM38),0)</f>
        <v>710616</v>
      </c>
      <c r="EN38" s="367">
        <f t="shared" ca="1" si="24"/>
        <v>1190247278</v>
      </c>
      <c r="EO38" s="367">
        <v>0</v>
      </c>
      <c r="EP38" s="367">
        <v>0</v>
      </c>
      <c r="EQ38" s="367">
        <v>0</v>
      </c>
      <c r="ER38" s="367">
        <v>0</v>
      </c>
      <c r="ES38" s="367">
        <v>0</v>
      </c>
      <c r="ET38" s="367">
        <v>0</v>
      </c>
      <c r="EU38" s="367">
        <v>0</v>
      </c>
      <c r="EV38" s="367">
        <v>0</v>
      </c>
      <c r="EW38" s="367">
        <v>0</v>
      </c>
      <c r="EX38" s="367">
        <v>0</v>
      </c>
      <c r="EY38" s="367">
        <v>0</v>
      </c>
      <c r="EZ38" s="367">
        <v>0</v>
      </c>
      <c r="FA38" s="367">
        <v>0</v>
      </c>
      <c r="FB38" s="367">
        <v>0</v>
      </c>
      <c r="FC38" s="367">
        <v>0</v>
      </c>
      <c r="FD38" s="367">
        <v>0</v>
      </c>
      <c r="FE38" s="367">
        <v>50</v>
      </c>
      <c r="FF38" s="367">
        <f ca="1">OFFSET(FF38,0,-1) * OFFSET(FF38,11 - ROW(FF38),0)</f>
        <v>5625650</v>
      </c>
      <c r="FG38" s="367">
        <v>30</v>
      </c>
      <c r="FH38" s="367">
        <f ca="1">OFFSET(FH38,0,-1) * OFFSET(FH38,11 - ROW(FH38),0)</f>
        <v>2870400</v>
      </c>
      <c r="FI38" s="367">
        <v>50</v>
      </c>
      <c r="FJ38" s="367">
        <f ca="1">OFFSET(FJ38,0,-1) * OFFSET(FJ38,11 - ROW(FJ38),0)</f>
        <v>562550</v>
      </c>
      <c r="FK38" s="367">
        <v>30</v>
      </c>
      <c r="FL38" s="367">
        <f ca="1">OFFSET(FL38,0,-1) * OFFSET(FL38,11 - ROW(FL38),0)</f>
        <v>287040</v>
      </c>
      <c r="FM38" s="367">
        <f t="shared" ca="1" si="121"/>
        <v>9345640</v>
      </c>
      <c r="FN38" s="367"/>
      <c r="FO38" s="367"/>
      <c r="FP38" s="367"/>
      <c r="FQ38" s="367"/>
      <c r="FR38" s="367">
        <f t="shared" si="243"/>
        <v>0</v>
      </c>
      <c r="FS38" s="367">
        <f t="shared" ca="1" si="244"/>
        <v>1199592918</v>
      </c>
      <c r="FT38" s="367"/>
      <c r="FU38" s="367">
        <f ca="1">OFFSET(FU38,0,-1) * OFFSET(FU38,11 - ROW(FU38),0)</f>
        <v>0</v>
      </c>
      <c r="FV38" s="367"/>
      <c r="FW38" s="367">
        <f ca="1">OFFSET(FW38,0,-1) * OFFSET(FW38,11 - ROW(FW38),0)</f>
        <v>0</v>
      </c>
      <c r="FX38" s="367"/>
      <c r="FY38" s="367">
        <f ca="1">OFFSET(FY38,0,-1) * OFFSET(FY38,11 - ROW(FY38),0)</f>
        <v>0</v>
      </c>
      <c r="FZ38" s="367"/>
      <c r="GA38" s="367">
        <f ca="1">OFFSET(GA38,0,-1) * OFFSET(GA38,11 - ROW(GA38),0)</f>
        <v>0</v>
      </c>
      <c r="GB38" s="367">
        <f t="shared" ca="1" si="25"/>
        <v>0</v>
      </c>
      <c r="GC38" s="367">
        <f t="shared" ca="1" si="245"/>
        <v>1199592918</v>
      </c>
      <c r="GD38" s="367">
        <v>0</v>
      </c>
      <c r="GE38" s="367">
        <f ca="1">OFFSET(GE38,0,-1) * OFFSET(GE38,11 - ROW(GE38),0)</f>
        <v>0</v>
      </c>
      <c r="GF38" s="367">
        <v>0</v>
      </c>
      <c r="GG38" s="367">
        <f ca="1">OFFSET(GG38,0,-1) * OFFSET(GG38,11 - ROW(GG38),0)</f>
        <v>0</v>
      </c>
      <c r="GH38" s="367">
        <v>0</v>
      </c>
      <c r="GI38" s="367">
        <v>0</v>
      </c>
      <c r="GJ38" s="367"/>
      <c r="GK38" s="367">
        <f ca="1">OFFSET(GK38,0,-1) * OFFSET(GK38,11 - ROW(GK38),0)</f>
        <v>0</v>
      </c>
      <c r="GL38" s="367"/>
      <c r="GM38" s="367">
        <f ca="1">OFFSET(GM38,0,-1) * OFFSET(GM38,11 - ROW(GM38),0)</f>
        <v>0</v>
      </c>
      <c r="GN38" s="367">
        <f t="shared" ca="1" si="50"/>
        <v>0</v>
      </c>
      <c r="GO38" s="367"/>
      <c r="GP38" s="367">
        <f ca="1">OFFSET(GP38,0,-1) * OFFSET(GP38,11 - ROW(GP38),0)</f>
        <v>0</v>
      </c>
      <c r="GQ38" s="367">
        <f t="shared" ca="1" si="26"/>
        <v>0</v>
      </c>
      <c r="GR38" s="367">
        <v>0</v>
      </c>
      <c r="GS38" s="367">
        <f ca="1">OFFSET(GS38,0,-1) * OFFSET(GS38,11 - ROW(GS38),0)</f>
        <v>0</v>
      </c>
      <c r="GT38" s="367">
        <v>0</v>
      </c>
      <c r="GU38" s="367">
        <f ca="1">OFFSET(GU38,0,-1) * OFFSET(GU38,11 - ROW(GU38),0)</f>
        <v>0</v>
      </c>
      <c r="GV38" s="367">
        <v>0</v>
      </c>
      <c r="GW38" s="367">
        <v>0</v>
      </c>
      <c r="GX38" s="367">
        <v>0</v>
      </c>
      <c r="GY38" s="367">
        <f ca="1">OFFSET(GY38,0,-1) * OFFSET(GY38,11 - ROW(GY38),0)</f>
        <v>0</v>
      </c>
      <c r="GZ38" s="367">
        <f t="shared" ca="1" si="27"/>
        <v>0</v>
      </c>
      <c r="HA38" s="367">
        <v>0</v>
      </c>
      <c r="HB38" s="367">
        <f ca="1">OFFSET(HB38,0,-1) * OFFSET(HB38,11 - ROW(HB38),0)</f>
        <v>0</v>
      </c>
      <c r="HC38" s="367">
        <v>0</v>
      </c>
      <c r="HD38" s="367">
        <f ca="1">OFFSET(HD38,0,-1) * OFFSET(HD38,11 - ROW(HD38),0)</f>
        <v>0</v>
      </c>
      <c r="HE38" s="367">
        <v>0</v>
      </c>
      <c r="HF38" s="367">
        <f ca="1">OFFSET(HF38,0,-1) * OFFSET(HF38,11 - ROW(HF38),0)</f>
        <v>0</v>
      </c>
      <c r="HG38" s="367">
        <v>0</v>
      </c>
      <c r="HH38" s="367">
        <f ca="1">OFFSET(HH38,0,-1) * OFFSET(HH38,11 - ROW(HH38),0)</f>
        <v>0</v>
      </c>
      <c r="HI38" s="367">
        <v>0</v>
      </c>
      <c r="HJ38" s="367">
        <v>0</v>
      </c>
      <c r="HK38" s="367">
        <v>0</v>
      </c>
      <c r="HL38" s="367">
        <f ca="1">OFFSET(HL38,0,-1) * OFFSET(HL38,11 - ROW(HL38),0)</f>
        <v>0</v>
      </c>
      <c r="HM38" s="367">
        <f t="shared" ca="1" si="28"/>
        <v>0</v>
      </c>
      <c r="HN38" s="367">
        <v>0</v>
      </c>
      <c r="HO38" s="367">
        <f ca="1">OFFSET(HO38,0,-1) * OFFSET(HO38,11 - ROW(HO38),0)</f>
        <v>0</v>
      </c>
      <c r="HP38" s="367">
        <v>0</v>
      </c>
      <c r="HQ38" s="367">
        <f ca="1">OFFSET(HQ38,0,-1) * OFFSET(HQ38,11 - ROW(HQ38),0)</f>
        <v>0</v>
      </c>
      <c r="HR38" s="367">
        <v>0</v>
      </c>
      <c r="HS38" s="367">
        <f ca="1">OFFSET(HS38,0,-1) * OFFSET(HS38,11 - ROW(HS38),0)</f>
        <v>0</v>
      </c>
      <c r="HT38" s="367">
        <v>0</v>
      </c>
      <c r="HU38" s="367">
        <f ca="1">OFFSET(HU38,0,-1) * OFFSET(HU38,11 - ROW(HU38),0)</f>
        <v>0</v>
      </c>
      <c r="HV38" s="367"/>
      <c r="HW38" s="367">
        <f ca="1">OFFSET(HW38,0,-1) * OFFSET(HW38,11 - ROW(HW38),0)</f>
        <v>0</v>
      </c>
      <c r="HX38" s="367"/>
      <c r="HY38" s="367">
        <f ca="1">OFFSET(HY38,0,-1) * OFFSET(HY38,11 - ROW(HY38),0)</f>
        <v>0</v>
      </c>
      <c r="HZ38" s="367">
        <f t="shared" ca="1" si="29"/>
        <v>0</v>
      </c>
      <c r="IA38" s="367"/>
      <c r="IB38" s="367">
        <f ca="1">OFFSET(IB38,0,-1) * OFFSET(IB38,11 - ROW(IB38),0)</f>
        <v>0</v>
      </c>
      <c r="IC38" s="367"/>
      <c r="ID38" s="367">
        <f ca="1">OFFSET(ID38,0,-1) * OFFSET(ID38,11 - ROW(ID38),0)</f>
        <v>0</v>
      </c>
      <c r="IE38" s="367"/>
      <c r="IF38" s="367">
        <f ca="1">OFFSET(IF38,0,-1) * OFFSET(IF38,11 - ROW(IF38),0)</f>
        <v>0</v>
      </c>
      <c r="IG38" s="367"/>
      <c r="IH38" s="367">
        <f ca="1">OFFSET(IH38,0,-1) * OFFSET(IH38,11 - ROW(IH38),0)</f>
        <v>0</v>
      </c>
      <c r="II38" s="367">
        <f t="shared" ca="1" si="30"/>
        <v>0</v>
      </c>
      <c r="IJ38" s="367">
        <f t="shared" ca="1" si="149"/>
        <v>0</v>
      </c>
      <c r="IK38" s="367"/>
      <c r="IL38" s="367">
        <f ca="1">OFFSET(IL38,0,-1) * OFFSET(IL38,11 - ROW(IL38),0)</f>
        <v>0</v>
      </c>
      <c r="IM38" s="367"/>
      <c r="IN38" s="367">
        <f ca="1">OFFSET(IN38,0,-1) * OFFSET(IN38,11 - ROW(IN38),0)</f>
        <v>0</v>
      </c>
      <c r="IO38" s="367">
        <f t="shared" ca="1" si="51"/>
        <v>0</v>
      </c>
      <c r="IP38" s="367">
        <v>0</v>
      </c>
      <c r="IQ38" s="367">
        <f ca="1">OFFSET(IQ38,0,-1) * OFFSET(IQ38,11 - ROW(IQ38),0)</f>
        <v>0</v>
      </c>
      <c r="IR38" s="367">
        <v>0</v>
      </c>
      <c r="IS38" s="367">
        <f ca="1">OFFSET(IS38,0,-1) * OFFSET(IS38,11 - ROW(IS38),0)</f>
        <v>0</v>
      </c>
      <c r="IT38" s="367"/>
      <c r="IU38" s="367">
        <f ca="1">OFFSET(IU38,0,-1) * OFFSET(IU38,11 - ROW(IU38),0)</f>
        <v>0</v>
      </c>
      <c r="IV38" s="367">
        <v>0</v>
      </c>
      <c r="IW38" s="367">
        <f ca="1">OFFSET(IW38,0,-1) * OFFSET(IW38,11 - ROW(IW38),0)</f>
        <v>0</v>
      </c>
      <c r="IX38" s="367">
        <f t="shared" ca="1" si="31"/>
        <v>0</v>
      </c>
      <c r="IY38" s="367">
        <v>0</v>
      </c>
      <c r="IZ38" s="367">
        <f ca="1">OFFSET(IZ38,0,-1) * OFFSET(IZ38,11 - ROW(IZ38),0)</f>
        <v>0</v>
      </c>
      <c r="JA38" s="367">
        <f t="shared" ca="1" si="32"/>
        <v>0</v>
      </c>
      <c r="JB38" s="367">
        <v>0</v>
      </c>
      <c r="JC38" s="367">
        <f ca="1">OFFSET(JC38,0,-1) * OFFSET(JC38,11 - ROW(JC38),0)</f>
        <v>0</v>
      </c>
      <c r="JD38" s="367">
        <v>0</v>
      </c>
      <c r="JE38" s="367">
        <f ca="1">OFFSET(JE38,0,-1) * OFFSET(JE38,11 - ROW(JE38),0)</f>
        <v>0</v>
      </c>
      <c r="JF38" s="367">
        <v>0</v>
      </c>
      <c r="JG38" s="367">
        <f ca="1">OFFSET(JG38,0,-1) * OFFSET(JG38,11 - ROW(JG38),0)</f>
        <v>0</v>
      </c>
      <c r="JH38" s="367">
        <v>0</v>
      </c>
      <c r="JI38" s="367">
        <f ca="1">OFFSET(JI38,0,-1) * OFFSET(JI38,11 - ROW(JI38),0)</f>
        <v>0</v>
      </c>
      <c r="JJ38" s="367">
        <f t="shared" ca="1" si="33"/>
        <v>0</v>
      </c>
      <c r="JK38" s="367">
        <v>0</v>
      </c>
      <c r="JL38" s="367">
        <f ca="1">OFFSET(JL38,0,-1) * OFFSET(JL38,11 - ROW(JL38),0)</f>
        <v>0</v>
      </c>
      <c r="JM38" s="367">
        <v>0</v>
      </c>
      <c r="JN38" s="367">
        <f ca="1">OFFSET(JN38,0,-1) * OFFSET(JN38,11 - ROW(JN38),0)</f>
        <v>0</v>
      </c>
      <c r="JO38" s="367">
        <v>0</v>
      </c>
      <c r="JP38" s="367">
        <f ca="1">OFFSET(JP38,0,-1) * OFFSET(JP38,11 - ROW(JP38),0)</f>
        <v>0</v>
      </c>
      <c r="JQ38" s="367">
        <v>0</v>
      </c>
      <c r="JR38" s="367">
        <f ca="1">OFFSET(JR38,0,-1) * OFFSET(JR38,11 - ROW(JR38),0)</f>
        <v>0</v>
      </c>
      <c r="JS38" s="367">
        <v>0</v>
      </c>
      <c r="JT38" s="367">
        <f ca="1">OFFSET(JT38,0,-1) * OFFSET(JT38,11 - ROW(JT38),0)</f>
        <v>0</v>
      </c>
      <c r="JU38" s="367">
        <f t="shared" ca="1" si="246"/>
        <v>0</v>
      </c>
      <c r="JV38" s="367">
        <v>1168</v>
      </c>
      <c r="JW38" s="367">
        <f ca="1">OFFSET(JW38,0,-1) * OFFSET(JW38,11 - ROW(JW38),0)</f>
        <v>320496864</v>
      </c>
      <c r="JX38" s="367">
        <v>0</v>
      </c>
      <c r="JY38" s="367">
        <f ca="1">OFFSET(JY38,0,-1) * OFFSET(JY38,11 - ROW(JY38),0)</f>
        <v>0</v>
      </c>
      <c r="JZ38" s="367">
        <v>1168</v>
      </c>
      <c r="KA38" s="367">
        <f ca="1">OFFSET(KA38,0,-1) * OFFSET(KA38,11 - ROW(KA38),0)</f>
        <v>32049920</v>
      </c>
      <c r="KB38" s="367">
        <v>0</v>
      </c>
      <c r="KC38" s="367">
        <f ca="1">OFFSET(KC38,0,-1) * OFFSET(KC38,11 - ROW(KC38),0)</f>
        <v>0</v>
      </c>
      <c r="KD38" s="367"/>
      <c r="KE38" s="367">
        <f ca="1">OFFSET(KE38,0,-1) * OFFSET(KE38,11 - ROW(KE38),0)</f>
        <v>0</v>
      </c>
      <c r="KF38" s="367">
        <f t="shared" ca="1" si="34"/>
        <v>352546784</v>
      </c>
      <c r="KG38" s="367">
        <v>0</v>
      </c>
      <c r="KH38" s="367">
        <f ca="1">OFFSET(KH38,0,-1) * OFFSET(KH38,11 - ROW(KH38),0)</f>
        <v>0</v>
      </c>
      <c r="KI38" s="367">
        <v>0</v>
      </c>
      <c r="KJ38" s="367">
        <f ca="1">OFFSET(KJ38,0,-1) * OFFSET(KJ38,11 - ROW(KJ38),0)</f>
        <v>0</v>
      </c>
      <c r="KK38" s="367"/>
      <c r="KL38" s="367">
        <f ca="1">OFFSET(KL38,0,-1) * OFFSET(KL38,11 - ROW(KL38),0)</f>
        <v>0</v>
      </c>
      <c r="KM38" s="367">
        <v>0</v>
      </c>
      <c r="KN38" s="367">
        <f ca="1">OFFSET(KN38,0,-1) * OFFSET(KN38,11 - ROW(KN38),0)</f>
        <v>0</v>
      </c>
      <c r="KO38" s="367">
        <f t="shared" ca="1" si="35"/>
        <v>0</v>
      </c>
      <c r="KP38" s="367">
        <v>0</v>
      </c>
      <c r="KQ38" s="367">
        <f ca="1">OFFSET(KQ38,0,-1) * OFFSET(KQ38,11 - ROW(KQ38),0)</f>
        <v>0</v>
      </c>
      <c r="KR38" s="367">
        <v>0</v>
      </c>
      <c r="KS38" s="367">
        <f ca="1">OFFSET(KS38,0,-1) * OFFSET(KS38,11 - ROW(KS38),0)</f>
        <v>0</v>
      </c>
      <c r="KT38" s="367">
        <f t="shared" ca="1" si="52"/>
        <v>0</v>
      </c>
      <c r="KU38" s="367">
        <v>0</v>
      </c>
      <c r="KV38" s="367"/>
      <c r="KW38" s="367">
        <v>0</v>
      </c>
      <c r="KX38" s="367"/>
      <c r="KY38" s="367">
        <f t="shared" si="247"/>
        <v>0</v>
      </c>
      <c r="KZ38" s="367">
        <f t="shared" ca="1" si="248"/>
        <v>352546784</v>
      </c>
      <c r="LA38" s="367">
        <v>0</v>
      </c>
      <c r="LB38" s="367">
        <f ca="1">OFFSET(LB38,0,-1) * OFFSET(LB38,11 - ROW(LB38),0)</f>
        <v>0</v>
      </c>
      <c r="LC38" s="367"/>
      <c r="LD38" s="367">
        <f ca="1">OFFSET(LD38,0,-1) * OFFSET(LD38,11 - ROW(LD38),0)</f>
        <v>0</v>
      </c>
      <c r="LE38" s="367">
        <v>0</v>
      </c>
      <c r="LF38" s="367">
        <f ca="1">OFFSET(LF38,0,-1) * OFFSET(LF38,11 - ROW(LF38),0)</f>
        <v>0</v>
      </c>
      <c r="LG38" s="367"/>
      <c r="LH38" s="367">
        <f ca="1">OFFSET(LH38,0,-1) * OFFSET(LH38,11 - ROW(LH38),0)</f>
        <v>0</v>
      </c>
      <c r="LI38" s="367">
        <f t="shared" ca="1" si="36"/>
        <v>0</v>
      </c>
      <c r="LJ38" s="367">
        <v>0</v>
      </c>
      <c r="LK38" s="367">
        <f ca="1">OFFSET(LK38,0,-1) * OFFSET(LK38,11 - ROW(LK38),0)</f>
        <v>0</v>
      </c>
      <c r="LL38" s="367">
        <v>0</v>
      </c>
      <c r="LM38" s="367">
        <f ca="1">OFFSET(LM38,0,-1) * OFFSET(LM38,11 - ROW(LM38),0)</f>
        <v>0</v>
      </c>
      <c r="LN38" s="367"/>
      <c r="LO38" s="367">
        <f ca="1">OFFSET(LO38,0,-1) * OFFSET(LO38,11 - ROW(LO38),0)</f>
        <v>0</v>
      </c>
      <c r="LP38" s="367">
        <f t="shared" ca="1" si="37"/>
        <v>0</v>
      </c>
      <c r="LQ38" s="367">
        <v>0</v>
      </c>
      <c r="LR38" s="367">
        <f ca="1">OFFSET(LR38,0,-1) * OFFSET(LR38,11 - ROW(LR38),0)</f>
        <v>0</v>
      </c>
      <c r="LS38" s="367">
        <v>0</v>
      </c>
      <c r="LT38" s="367">
        <f ca="1">OFFSET(LT38,0,-1) * OFFSET(LT38,11 - ROW(LT38),0)</f>
        <v>0</v>
      </c>
      <c r="LU38" s="367">
        <v>0</v>
      </c>
      <c r="LV38" s="367">
        <f ca="1">OFFSET(LV38,0,-1) * OFFSET(LV38,11 - ROW(LV38),0)</f>
        <v>0</v>
      </c>
      <c r="LW38" s="367">
        <v>0</v>
      </c>
      <c r="LX38" s="367">
        <f ca="1">OFFSET(LX38,0,-1) * OFFSET(LX38,11 - ROW(LX38),0)</f>
        <v>0</v>
      </c>
      <c r="LY38" s="367">
        <f t="shared" ca="1" si="54"/>
        <v>0</v>
      </c>
      <c r="LZ38" s="367">
        <v>0</v>
      </c>
      <c r="MA38" s="367">
        <f ca="1">OFFSET(MA38,0,-1) * OFFSET(MA38,11 - ROW(MA38),0)</f>
        <v>0</v>
      </c>
      <c r="MB38" s="367">
        <v>0</v>
      </c>
      <c r="MC38" s="367">
        <f ca="1">OFFSET(MC38,0,-1) * OFFSET(MC38,11 - ROW(MC38),0)</f>
        <v>0</v>
      </c>
      <c r="MD38" s="367">
        <v>0</v>
      </c>
      <c r="ME38" s="367">
        <f ca="1">OFFSET(ME38,0,-1) * OFFSET(ME38,11 - ROW(ME38),0)</f>
        <v>0</v>
      </c>
      <c r="MF38" s="367">
        <v>0</v>
      </c>
      <c r="MG38" s="367">
        <f ca="1">OFFSET(MG38,0,-1) * OFFSET(MG38,11 - ROW(MG38),0)</f>
        <v>0</v>
      </c>
      <c r="MH38" s="367">
        <v>0</v>
      </c>
      <c r="MI38" s="367">
        <f ca="1">OFFSET(MI38,0,-1) * OFFSET(MI38,11 - ROW(MI38),0)</f>
        <v>0</v>
      </c>
      <c r="MJ38" s="367">
        <v>0</v>
      </c>
      <c r="MK38" s="367">
        <f ca="1">OFFSET(MK38,0,-1) * OFFSET(MK38,11 - ROW(MK38),0)</f>
        <v>0</v>
      </c>
      <c r="ML38" s="367">
        <f t="shared" ca="1" si="38"/>
        <v>0</v>
      </c>
      <c r="MM38" s="367">
        <v>15</v>
      </c>
      <c r="MN38" s="367">
        <f ca="1">OFFSET(MN38,0,-1) * OFFSET(MN38,11 - ROW(MN38),0)</f>
        <v>8241000</v>
      </c>
      <c r="MO38" s="367">
        <v>0</v>
      </c>
      <c r="MP38" s="367">
        <f ca="1">OFFSET(MP38,0,-1) * OFFSET(MP38,11 - ROW(MP38),0)</f>
        <v>0</v>
      </c>
      <c r="MQ38" s="367">
        <v>15</v>
      </c>
      <c r="MR38" s="367">
        <f ca="1">OFFSET(MR38,0,-1) * OFFSET(MR38,11 - ROW(MR38),0)</f>
        <v>824100</v>
      </c>
      <c r="MS38" s="367">
        <v>0</v>
      </c>
      <c r="MT38" s="367">
        <f ca="1">OFFSET(MT38,0,-1) * OFFSET(MT38,11 - ROW(MT38),0)</f>
        <v>0</v>
      </c>
      <c r="MU38" s="367">
        <v>0</v>
      </c>
      <c r="MV38" s="367">
        <f ca="1">OFFSET(MV38,0,-1) * OFFSET(MV38,11 - ROW(MV38),0)</f>
        <v>0</v>
      </c>
      <c r="MW38" s="367">
        <f t="shared" ca="1" si="39"/>
        <v>9065100</v>
      </c>
      <c r="MX38" s="367">
        <v>0</v>
      </c>
      <c r="MY38" s="367">
        <f ca="1">OFFSET(MY38,0,-1) * OFFSET(MY38,11 - ROW(MY38),0)</f>
        <v>0</v>
      </c>
      <c r="MZ38" s="367"/>
      <c r="NA38" s="367">
        <f ca="1">OFFSET(NA38,0,-1) * OFFSET(NA38,11 - ROW(NA38),0)</f>
        <v>0</v>
      </c>
      <c r="NB38" s="367"/>
      <c r="NC38" s="367">
        <f ca="1">OFFSET(NC38,0,-1) * OFFSET(NC38,11 - ROW(NC38),0)</f>
        <v>0</v>
      </c>
      <c r="ND38" s="367"/>
      <c r="NE38" s="367">
        <f ca="1">OFFSET(NE38,0,-1) * OFFSET(NE38,11 - ROW(NE38),0)</f>
        <v>0</v>
      </c>
      <c r="NF38" s="367">
        <f t="shared" ca="1" si="40"/>
        <v>0</v>
      </c>
      <c r="NG38" s="367">
        <v>0</v>
      </c>
      <c r="NH38" s="367">
        <f ca="1">OFFSET(NH38,0,-1) * OFFSET(NH38,11 - ROW(NH38),0)</f>
        <v>0</v>
      </c>
      <c r="NI38" s="367">
        <v>0</v>
      </c>
      <c r="NJ38" s="367">
        <f ca="1">OFFSET(NJ38,0,-1) * OFFSET(NJ38,11 - ROW(NJ38),0)</f>
        <v>0</v>
      </c>
      <c r="NK38" s="367">
        <f t="shared" ca="1" si="41"/>
        <v>0</v>
      </c>
      <c r="NL38" s="367">
        <f t="shared" ca="1" si="249"/>
        <v>9065100</v>
      </c>
      <c r="NM38" s="367">
        <v>0</v>
      </c>
      <c r="NN38" s="367">
        <f ca="1">OFFSET(NN38,0,-1) * OFFSET(NN38,11 - ROW(NN38),0)</f>
        <v>0</v>
      </c>
      <c r="NO38" s="367">
        <v>0</v>
      </c>
      <c r="NP38" s="367">
        <f ca="1">OFFSET(NP38,0,-1) * OFFSET(NP38,11 - ROW(NP38),0)</f>
        <v>0</v>
      </c>
      <c r="NQ38" s="367">
        <v>0</v>
      </c>
      <c r="NR38" s="367">
        <f ca="1">OFFSET(NR38,0,-1) * OFFSET(NR38,11 - ROW(NR38),0)</f>
        <v>0</v>
      </c>
      <c r="NS38" s="367">
        <v>0</v>
      </c>
      <c r="NT38" s="367">
        <f ca="1">OFFSET(NT38,0,-1) * OFFSET(NT38,11 - ROW(NT38),0)</f>
        <v>0</v>
      </c>
      <c r="NU38" s="367">
        <f t="shared" ca="1" si="42"/>
        <v>0</v>
      </c>
      <c r="NV38" s="367">
        <v>0</v>
      </c>
      <c r="NW38" s="367">
        <f ca="1">OFFSET(NW38,0,-1) * OFFSET(NW38,11 - ROW(NW38),0)</f>
        <v>0</v>
      </c>
      <c r="NX38" s="367">
        <v>0</v>
      </c>
      <c r="NY38" s="367">
        <f ca="1">OFFSET(NY38,0,-1) * OFFSET(NY38,11 - ROW(NY38),0)</f>
        <v>0</v>
      </c>
      <c r="NZ38" s="367">
        <v>0</v>
      </c>
      <c r="OA38" s="367">
        <v>0</v>
      </c>
      <c r="OB38" s="367">
        <v>0</v>
      </c>
      <c r="OC38" s="367">
        <f ca="1">OFFSET(OC38,0,-1) * OFFSET(OC38,11 - ROW(OC38),0)</f>
        <v>0</v>
      </c>
      <c r="OD38" s="367">
        <v>0</v>
      </c>
      <c r="OE38" s="367">
        <f ca="1">OFFSET(OE38,0,-1) * OFFSET(OE38,11 - ROW(OE38),0)</f>
        <v>0</v>
      </c>
      <c r="OF38" s="367">
        <f t="shared" ca="1" si="250"/>
        <v>0</v>
      </c>
      <c r="OG38" s="367">
        <v>0</v>
      </c>
      <c r="OH38" s="367">
        <f ca="1">OFFSET(OH38,0,-1) * OFFSET(OH38,11 - ROW(OH38),0)</f>
        <v>0</v>
      </c>
      <c r="OI38" s="367">
        <v>0</v>
      </c>
      <c r="OJ38" s="367">
        <f ca="1">OFFSET(OJ38,0,-1) * OFFSET(OJ38,11 - ROW(OJ38),0)</f>
        <v>0</v>
      </c>
      <c r="OK38" s="367">
        <v>0</v>
      </c>
      <c r="OL38" s="367">
        <f ca="1">OFFSET(OL38,0,-1) * OFFSET(OL38,11 - ROW(OL38),0)</f>
        <v>0</v>
      </c>
      <c r="OM38" s="367">
        <v>0</v>
      </c>
      <c r="ON38" s="367">
        <f ca="1">OFFSET(ON38,0,-1) * OFFSET(ON38,11 - ROW(ON38),0)</f>
        <v>0</v>
      </c>
      <c r="OO38" s="367">
        <f t="shared" ca="1" si="56"/>
        <v>0</v>
      </c>
      <c r="OP38" s="367">
        <v>0</v>
      </c>
      <c r="OQ38" s="367">
        <f ca="1">OFFSET(OQ38,0,-1) * OFFSET(OQ38,11 - ROW(OQ38),0)</f>
        <v>0</v>
      </c>
      <c r="OR38" s="367">
        <v>0</v>
      </c>
      <c r="OS38" s="367">
        <f ca="1">OFFSET(OS38,0,-1) * OFFSET(OS38,11 - ROW(OS38),0)</f>
        <v>0</v>
      </c>
      <c r="OT38" s="367">
        <v>0</v>
      </c>
      <c r="OU38" s="367">
        <v>0</v>
      </c>
      <c r="OV38" s="367">
        <v>0</v>
      </c>
      <c r="OW38" s="367">
        <f ca="1">OFFSET(OW38,0,-1) * OFFSET(OW38,11 - ROW(OW38),0)</f>
        <v>0</v>
      </c>
      <c r="OX38" s="367">
        <f t="shared" ca="1" si="220"/>
        <v>0</v>
      </c>
      <c r="OY38" s="367">
        <v>0</v>
      </c>
      <c r="OZ38" s="367">
        <f ca="1">OFFSET(OZ38,0,-1) * OFFSET(OZ38,11 - ROW(OZ38),0)</f>
        <v>0</v>
      </c>
      <c r="PA38" s="367">
        <v>0</v>
      </c>
      <c r="PB38" s="367">
        <f ca="1">OFFSET(PB38,0,-1) * OFFSET(PB38,11 - ROW(PB38),0)</f>
        <v>0</v>
      </c>
      <c r="PC38" s="367">
        <v>0</v>
      </c>
      <c r="PD38" s="367">
        <f ca="1">OFFSET(PD38,0,-1) * OFFSET(PD38,11 - ROW(PD38),0)</f>
        <v>0</v>
      </c>
      <c r="PE38" s="367">
        <v>0</v>
      </c>
      <c r="PF38" s="367">
        <f ca="1">OFFSET(PF38,0,-1) * OFFSET(PF38,11 - ROW(PF38),0)</f>
        <v>0</v>
      </c>
      <c r="PG38" s="367">
        <v>0</v>
      </c>
      <c r="PH38" s="367">
        <v>0</v>
      </c>
      <c r="PI38" s="367">
        <v>0</v>
      </c>
      <c r="PJ38" s="367">
        <f ca="1">OFFSET(PJ38,0,-1) * OFFSET(PJ38,11 - ROW(PJ38),0)</f>
        <v>0</v>
      </c>
      <c r="PK38" s="367">
        <f t="shared" ca="1" si="43"/>
        <v>0</v>
      </c>
      <c r="PL38" s="367">
        <v>0</v>
      </c>
      <c r="PM38" s="367">
        <f ca="1">OFFSET(PM38,0,-1) * OFFSET(PM38,11 - ROW(PM38),0)</f>
        <v>0</v>
      </c>
      <c r="PN38" s="367">
        <v>0</v>
      </c>
      <c r="PO38" s="367">
        <f ca="1">OFFSET(PO38,0,-1) * OFFSET(PO38,11 - ROW(PO38),0)</f>
        <v>0</v>
      </c>
      <c r="PP38" s="367">
        <v>0</v>
      </c>
      <c r="PQ38" s="367">
        <f ca="1">OFFSET(PQ38,0,-1) * OFFSET(PQ38,11 - ROW(PQ38),0)</f>
        <v>0</v>
      </c>
      <c r="PR38" s="367"/>
      <c r="PS38" s="367">
        <f ca="1">OFFSET(PS38,0,-1) * OFFSET(PS38,11 - ROW(PS38),0)</f>
        <v>0</v>
      </c>
      <c r="PT38" s="367">
        <v>0</v>
      </c>
      <c r="PU38" s="367">
        <f ca="1">OFFSET(PU38,0,-1) * OFFSET(PU38,11 - ROW(PU38),0)</f>
        <v>0</v>
      </c>
      <c r="PV38" s="367">
        <v>0</v>
      </c>
      <c r="PW38" s="367">
        <f ca="1">OFFSET(PW38,0,-1) * OFFSET(PW38,11 - ROW(PW38),0)</f>
        <v>0</v>
      </c>
      <c r="PX38" s="367">
        <f t="shared" ca="1" si="57"/>
        <v>0</v>
      </c>
      <c r="PY38" s="367">
        <v>0</v>
      </c>
      <c r="PZ38" s="367">
        <f ca="1">OFFSET(PZ38,0,-1) * OFFSET(PZ38,11 - ROW(PZ38),0)</f>
        <v>0</v>
      </c>
      <c r="QA38" s="367"/>
      <c r="QB38" s="367">
        <f ca="1">OFFSET(QB38,0,-1) * OFFSET(QB38,11 - ROW(QB38),0)</f>
        <v>0</v>
      </c>
      <c r="QC38" s="367"/>
      <c r="QD38" s="367">
        <f ca="1">OFFSET(QD38,0,-1) * OFFSET(QD38,11 - ROW(QD38),0)</f>
        <v>0</v>
      </c>
      <c r="QE38" s="367"/>
      <c r="QF38" s="367">
        <f ca="1">OFFSET(QF38,0,-1) * OFFSET(QF38,11 - ROW(QF38),0)</f>
        <v>0</v>
      </c>
      <c r="QG38" s="367">
        <f t="shared" ca="1" si="44"/>
        <v>0</v>
      </c>
      <c r="QH38" s="367">
        <f t="shared" ca="1" si="251"/>
        <v>0</v>
      </c>
      <c r="QI38" s="367"/>
      <c r="QJ38" s="367">
        <v>1561204802</v>
      </c>
      <c r="QK38" s="367">
        <f t="shared" si="252"/>
        <v>12022</v>
      </c>
      <c r="QL38" s="367">
        <f ca="1">OFFSET(QL38,0,-1) * OFFSET(QL38,11 - ROW(QL38),0)</f>
        <v>9593556</v>
      </c>
      <c r="QM38" s="367">
        <f t="shared" si="237"/>
        <v>3</v>
      </c>
      <c r="QN38" s="367">
        <f ca="1">OFFSET(QN38,0,-1) * OFFSET(QN38,11 - ROW(QN38),0)</f>
        <v>43110</v>
      </c>
      <c r="QO38" s="367">
        <f t="shared" ca="1" si="46"/>
        <v>9636666</v>
      </c>
      <c r="QP38" s="367">
        <f t="shared" si="253"/>
        <v>12022</v>
      </c>
      <c r="QQ38" s="367">
        <f ca="1">OFFSET(QQ38,0,-1) * OFFSET(QQ38,11 - ROW(QQ38),0)</f>
        <v>889628</v>
      </c>
      <c r="QR38" s="367">
        <f t="shared" si="240"/>
        <v>3</v>
      </c>
      <c r="QS38" s="367">
        <f ca="1">OFFSET(QS38,0,-1) * OFFSET(QS38,11 - ROW(QS38),0)</f>
        <v>3972</v>
      </c>
      <c r="QT38" s="367">
        <f t="shared" ca="1" si="47"/>
        <v>893600</v>
      </c>
      <c r="QU38" s="367">
        <f t="shared" ca="1" si="48"/>
        <v>1571735068</v>
      </c>
      <c r="QV38" s="367"/>
      <c r="QW38" s="367">
        <f t="shared" ca="1" si="49"/>
        <v>1571735068</v>
      </c>
    </row>
    <row r="39" spans="1:465" s="366" customFormat="1">
      <c r="A39" s="366" t="s">
        <v>237</v>
      </c>
      <c r="B39" s="367" t="s">
        <v>238</v>
      </c>
      <c r="C39" s="367" t="s">
        <v>234</v>
      </c>
      <c r="D39" s="367" t="s">
        <v>196</v>
      </c>
      <c r="E39" s="367">
        <v>0</v>
      </c>
      <c r="F39" s="367">
        <f ca="1">OFFSET(F39,0,-1) * OFFSET(F39,10 - ROW(F39),0)</f>
        <v>0</v>
      </c>
      <c r="G39" s="367"/>
      <c r="H39" s="367">
        <f ca="1">OFFSET(H39,0,-1) * OFFSET(H39,10 - ROW(H39),0)</f>
        <v>0</v>
      </c>
      <c r="I39" s="367"/>
      <c r="J39" s="367">
        <f ca="1">OFFSET(J39,0,-1) * OFFSET(J39,10 - ROW(J39),0)</f>
        <v>0</v>
      </c>
      <c r="K39" s="367"/>
      <c r="L39" s="367">
        <f ca="1">OFFSET(L39,0,-1) * OFFSET(L39,10 - ROW(L39),0)</f>
        <v>0</v>
      </c>
      <c r="M39" s="367"/>
      <c r="N39" s="367">
        <f ca="1">OFFSET(N39,0,-1) * OFFSET(N39,10 - ROW(N39),0)</f>
        <v>0</v>
      </c>
      <c r="O39" s="367">
        <v>0</v>
      </c>
      <c r="P39" s="367">
        <f ca="1">OFFSET(P39,0,-1) * OFFSET(P39,10 - ROW(P39),0)</f>
        <v>0</v>
      </c>
      <c r="Q39" s="367">
        <v>0</v>
      </c>
      <c r="R39" s="367">
        <f ca="1">OFFSET(R39,0,-1) * OFFSET(R39,10 - ROW(R39),0)</f>
        <v>0</v>
      </c>
      <c r="S39" s="367">
        <f t="shared" ca="1" si="21"/>
        <v>0</v>
      </c>
      <c r="T39" s="367">
        <v>0</v>
      </c>
      <c r="U39" s="367">
        <f ca="1">OFFSET(U39,0,-1) * OFFSET(U39,10 - ROW(U39),0)</f>
        <v>0</v>
      </c>
      <c r="V39" s="367">
        <v>0</v>
      </c>
      <c r="W39" s="367">
        <f ca="1">OFFSET(W39,0,-1) * OFFSET(W39,10 - ROW(W39),0)</f>
        <v>0</v>
      </c>
      <c r="X39" s="367">
        <v>0</v>
      </c>
      <c r="Y39" s="367">
        <f ca="1">OFFSET(Y39,0,-1) * OFFSET(Y39,10 - ROW(Y39),0)</f>
        <v>0</v>
      </c>
      <c r="Z39" s="367">
        <v>0</v>
      </c>
      <c r="AA39" s="367">
        <f ca="1">OFFSET(AA39,0,-1) * OFFSET(AA39,10 - ROW(AA39),0)</f>
        <v>0</v>
      </c>
      <c r="AB39" s="367">
        <v>0</v>
      </c>
      <c r="AC39" s="367">
        <f ca="1">OFFSET(AC39,0,-1) * OFFSET(AC39,10 - ROW(AC39),0)</f>
        <v>0</v>
      </c>
      <c r="AD39" s="367">
        <v>0</v>
      </c>
      <c r="AE39" s="367">
        <f ca="1">OFFSET(AE39,0,-1) * OFFSET(AE39,10 - ROW(AE39),0)</f>
        <v>0</v>
      </c>
      <c r="AF39" s="367">
        <v>0</v>
      </c>
      <c r="AG39" s="367">
        <f ca="1">OFFSET(AG39,0,-1) * OFFSET(AG39,10 - ROW(AG39),0)</f>
        <v>0</v>
      </c>
      <c r="AH39" s="367">
        <v>0</v>
      </c>
      <c r="AI39" s="367">
        <f ca="1">OFFSET(AI39,0,-1) * OFFSET(AI39,10 - ROW(AI39),0)</f>
        <v>0</v>
      </c>
      <c r="AJ39" s="367">
        <v>0</v>
      </c>
      <c r="AK39" s="367">
        <f ca="1">OFFSET(AK39,0,-1) * OFFSET(AK39,10 - ROW(AK39),0)</f>
        <v>0</v>
      </c>
      <c r="AL39" s="367">
        <v>0</v>
      </c>
      <c r="AM39" s="367">
        <f ca="1">OFFSET(AM39,0,-1) * OFFSET(AM39,10 - ROW(AM39),0)</f>
        <v>0</v>
      </c>
      <c r="AN39" s="367"/>
      <c r="AO39" s="367">
        <f ca="1">OFFSET(AO39,0,-1) * OFFSET(AO39,10 - ROW(AO39),0)</f>
        <v>0</v>
      </c>
      <c r="AP39" s="367">
        <f t="shared" ca="1" si="254"/>
        <v>0</v>
      </c>
      <c r="AQ39" s="367"/>
      <c r="AR39" s="367">
        <f ca="1">OFFSET(AR39,0,-1) * OFFSET(AR39,10 - ROW(AR39),0)</f>
        <v>0</v>
      </c>
      <c r="AS39" s="367"/>
      <c r="AT39" s="367">
        <f ca="1">OFFSET(AT39,0,-1) * OFFSET(AT39,10 - ROW(AT39),0)</f>
        <v>0</v>
      </c>
      <c r="AU39" s="367"/>
      <c r="AV39" s="367">
        <f ca="1">OFFSET(AV39,0,-1) * OFFSET(AV39,10 - ROW(AV39),0)</f>
        <v>0</v>
      </c>
      <c r="AW39" s="367"/>
      <c r="AX39" s="367">
        <f ca="1">OFFSET(AX39,0,-1) * OFFSET(AX39,10 - ROW(AX39),0)</f>
        <v>0</v>
      </c>
      <c r="AY39" s="367"/>
      <c r="AZ39" s="367">
        <f ca="1">OFFSET(AZ39,0,-1) * OFFSET(AZ39,10 - ROW(AZ39),0)</f>
        <v>0</v>
      </c>
      <c r="BA39" s="367"/>
      <c r="BB39" s="367">
        <f ca="1">OFFSET(BB39,0,-1) * OFFSET(BB39,10 - ROW(BB39),0)</f>
        <v>0</v>
      </c>
      <c r="BC39" s="367"/>
      <c r="BD39" s="367">
        <f ca="1">OFFSET(BD39,0,-1) * OFFSET(BD39,10 - ROW(BD39),0)</f>
        <v>0</v>
      </c>
      <c r="BE39" s="367"/>
      <c r="BF39" s="367">
        <f ca="1">OFFSET(BF39,0,-1) * OFFSET(BF39,10 - ROW(BF39),0)</f>
        <v>0</v>
      </c>
      <c r="BG39" s="367">
        <v>0</v>
      </c>
      <c r="BH39" s="367">
        <f ca="1">OFFSET(BH39,0,-1) * OFFSET(BH39,10 - ROW(BH39),0)</f>
        <v>0</v>
      </c>
      <c r="BI39" s="367">
        <v>0</v>
      </c>
      <c r="BJ39" s="367">
        <f ca="1">OFFSET(BJ39,0,-1) * OFFSET(BJ39,10 - ROW(BJ39),0)</f>
        <v>0</v>
      </c>
      <c r="BK39" s="367">
        <f t="shared" ca="1" si="22"/>
        <v>0</v>
      </c>
      <c r="BL39" s="367">
        <v>0</v>
      </c>
      <c r="BM39" s="367">
        <f ca="1">OFFSET(BM39,0,-1) * OFFSET(BM39,10 - ROW(BM39),0)</f>
        <v>0</v>
      </c>
      <c r="BN39" s="367">
        <v>0</v>
      </c>
      <c r="BO39" s="367">
        <f ca="1">OFFSET(BO39,0,-1) * OFFSET(BO39,10 - ROW(BO39),0)</f>
        <v>0</v>
      </c>
      <c r="BP39" s="367">
        <v>0</v>
      </c>
      <c r="BQ39" s="367">
        <f ca="1">OFFSET(BQ39,0,-1) * OFFSET(BQ39,10 - ROW(BQ39),0)</f>
        <v>0</v>
      </c>
      <c r="BR39" s="367">
        <v>0</v>
      </c>
      <c r="BS39" s="367">
        <f ca="1">OFFSET(BS39,0,-1) * OFFSET(BS39,10 - ROW(BS39),0)</f>
        <v>0</v>
      </c>
      <c r="BT39" s="367">
        <v>0</v>
      </c>
      <c r="BU39" s="367">
        <f ca="1">OFFSET(BU39,0,-1) * OFFSET(BU39,10 - ROW(BU39),0)</f>
        <v>0</v>
      </c>
      <c r="BV39" s="367">
        <v>0</v>
      </c>
      <c r="BW39" s="367">
        <f ca="1">OFFSET(BW39,0,-1) * OFFSET(BW39,10 - ROW(BW39),0)</f>
        <v>0</v>
      </c>
      <c r="BX39" s="367">
        <v>0</v>
      </c>
      <c r="BY39" s="367">
        <f ca="1">OFFSET(BY39,0,-1) * OFFSET(BY39,10 - ROW(BY39),0)</f>
        <v>0</v>
      </c>
      <c r="BZ39" s="367">
        <v>0</v>
      </c>
      <c r="CA39" s="367">
        <f ca="1">OFFSET(CA39,0,-1) * OFFSET(CA39,10 - ROW(CA39),0)</f>
        <v>0</v>
      </c>
      <c r="CB39" s="367">
        <v>0</v>
      </c>
      <c r="CC39" s="367">
        <f ca="1">OFFSET(CC39,0,-1) * OFFSET(CC39,10 - ROW(CC39),0)</f>
        <v>0</v>
      </c>
      <c r="CD39" s="367">
        <v>0</v>
      </c>
      <c r="CE39" s="367">
        <f ca="1">OFFSET(CE39,0,-1) * OFFSET(CE39,10 - ROW(CE39),0)</f>
        <v>0</v>
      </c>
      <c r="CF39" s="367">
        <f t="shared" ca="1" si="96"/>
        <v>0</v>
      </c>
      <c r="CG39" s="367">
        <v>0</v>
      </c>
      <c r="CH39" s="367">
        <f ca="1">OFFSET(CH39,0,-1) * OFFSET(CH39,10 - ROW(CH39),0)</f>
        <v>0</v>
      </c>
      <c r="CI39" s="367">
        <v>0</v>
      </c>
      <c r="CJ39" s="367">
        <f ca="1">OFFSET(CJ39,0,-1) * OFFSET(CJ39,10 - ROW(CJ39),0)</f>
        <v>0</v>
      </c>
      <c r="CK39" s="367">
        <v>0</v>
      </c>
      <c r="CL39" s="367">
        <f ca="1">OFFSET(CL39,0,-1) * OFFSET(CL39,10 - ROW(CL39),0)</f>
        <v>0</v>
      </c>
      <c r="CM39" s="367">
        <v>0</v>
      </c>
      <c r="CN39" s="367">
        <f ca="1">OFFSET(CN39,0,-1) * OFFSET(CN39,10 - ROW(CN39),0)</f>
        <v>0</v>
      </c>
      <c r="CO39" s="367">
        <v>0</v>
      </c>
      <c r="CP39" s="367">
        <f ca="1">OFFSET(CP39,0,-1) * OFFSET(CP39,10 - ROW(CP39),0)</f>
        <v>0</v>
      </c>
      <c r="CQ39" s="367">
        <v>0</v>
      </c>
      <c r="CR39" s="367">
        <f ca="1">OFFSET(CR39,0,-1) * OFFSET(CR39,10 - ROW(CR39),0)</f>
        <v>0</v>
      </c>
      <c r="CS39" s="367">
        <v>0</v>
      </c>
      <c r="CT39" s="367">
        <f ca="1">OFFSET(CT39,0,-1) * OFFSET(CT39,10 - ROW(CT39),0)</f>
        <v>0</v>
      </c>
      <c r="CU39" s="367">
        <v>0</v>
      </c>
      <c r="CV39" s="367">
        <f ca="1">OFFSET(CV39,0,-1) * OFFSET(CV39,10 - ROW(CV39),0)</f>
        <v>0</v>
      </c>
      <c r="CW39" s="367"/>
      <c r="CX39" s="367">
        <v>0</v>
      </c>
      <c r="CY39" s="367"/>
      <c r="CZ39" s="367">
        <v>0</v>
      </c>
      <c r="DA39" s="367"/>
      <c r="DB39" s="367">
        <v>0</v>
      </c>
      <c r="DC39" s="367"/>
      <c r="DD39" s="367">
        <v>0</v>
      </c>
      <c r="DE39" s="367">
        <v>0</v>
      </c>
      <c r="DF39" s="367">
        <f ca="1">OFFSET(DF39,0,-1) * OFFSET(DF39,10 - ROW(DF39),0)</f>
        <v>0</v>
      </c>
      <c r="DG39" s="367">
        <v>0</v>
      </c>
      <c r="DH39" s="367">
        <f ca="1">OFFSET(DH39,0,-1) * OFFSET(DH39,10 - ROW(DH39),0)</f>
        <v>0</v>
      </c>
      <c r="DI39" s="367"/>
      <c r="DJ39" s="367">
        <f ca="1">OFFSET(DJ39,0,-1) * OFFSET(DJ39,10 - ROW(DJ39),0)</f>
        <v>0</v>
      </c>
      <c r="DK39" s="367">
        <f t="shared" ca="1" si="23"/>
        <v>0</v>
      </c>
      <c r="DL39" s="367">
        <v>1226</v>
      </c>
      <c r="DM39" s="367">
        <f ca="1">OFFSET(DM39,0,-1) * OFFSET(DM39,10 - ROW(DM39),0)</f>
        <v>106590892</v>
      </c>
      <c r="DN39" s="367">
        <v>0</v>
      </c>
      <c r="DO39" s="367">
        <f ca="1">OFFSET(DO39,0,-1) * OFFSET(DO39,10 - ROW(DO39),0)</f>
        <v>0</v>
      </c>
      <c r="DP39" s="367">
        <v>3577</v>
      </c>
      <c r="DQ39" s="367">
        <f ca="1">OFFSET(DQ39,0,-1) * OFFSET(DQ39,10 - ROW(DQ39),0)</f>
        <v>264461918</v>
      </c>
      <c r="DR39" s="367">
        <v>0</v>
      </c>
      <c r="DS39" s="367">
        <f ca="1">OFFSET(DS39,0,-1) * OFFSET(DS39,10 - ROW(DS39),0)</f>
        <v>0</v>
      </c>
      <c r="DT39" s="367">
        <v>1226</v>
      </c>
      <c r="DU39" s="367">
        <f ca="1">OFFSET(DU39,0,-1) * OFFSET(DU39,10 - ROW(DU39),0)</f>
        <v>10658844</v>
      </c>
      <c r="DV39" s="367">
        <v>0</v>
      </c>
      <c r="DW39" s="367">
        <f ca="1">OFFSET(DW39,0,-1) * OFFSET(DW39,10 - ROW(DW39),0)</f>
        <v>0</v>
      </c>
      <c r="DX39" s="367">
        <v>3577</v>
      </c>
      <c r="DY39" s="367">
        <f ca="1">OFFSET(DY39,0,-1) * OFFSET(DY39,10 - ROW(DY39),0)</f>
        <v>26444761</v>
      </c>
      <c r="DZ39" s="367">
        <v>0</v>
      </c>
      <c r="EA39" s="367">
        <f ca="1">OFFSET(EA39,0,-1) * OFFSET(EA39,10 - ROW(EA39),0)</f>
        <v>0</v>
      </c>
      <c r="EB39" s="367"/>
      <c r="EC39" s="367">
        <v>0</v>
      </c>
      <c r="ED39" s="367"/>
      <c r="EE39" s="367">
        <v>0</v>
      </c>
      <c r="EF39" s="367"/>
      <c r="EG39" s="367">
        <v>0</v>
      </c>
      <c r="EH39" s="367"/>
      <c r="EI39" s="367">
        <v>0</v>
      </c>
      <c r="EJ39" s="367">
        <v>0</v>
      </c>
      <c r="EK39" s="367">
        <f ca="1">OFFSET(EK39,0,-1) * OFFSET(EK39,10 - ROW(EK39),0)</f>
        <v>0</v>
      </c>
      <c r="EL39" s="367">
        <v>0</v>
      </c>
      <c r="EM39" s="367">
        <f ca="1">OFFSET(EM39,0,-1) * OFFSET(EM39,10 - ROW(EM39),0)</f>
        <v>0</v>
      </c>
      <c r="EN39" s="367">
        <f t="shared" ca="1" si="24"/>
        <v>408156415</v>
      </c>
      <c r="EO39" s="367">
        <v>0</v>
      </c>
      <c r="EP39" s="367">
        <v>0</v>
      </c>
      <c r="EQ39" s="367">
        <v>0</v>
      </c>
      <c r="ER39" s="367">
        <v>0</v>
      </c>
      <c r="ES39" s="367">
        <v>0</v>
      </c>
      <c r="ET39" s="367">
        <v>0</v>
      </c>
      <c r="EU39" s="367">
        <v>0</v>
      </c>
      <c r="EV39" s="367">
        <v>0</v>
      </c>
      <c r="EW39" s="367">
        <v>0</v>
      </c>
      <c r="EX39" s="367">
        <v>0</v>
      </c>
      <c r="EY39" s="367">
        <v>0</v>
      </c>
      <c r="EZ39" s="367">
        <v>0</v>
      </c>
      <c r="FA39" s="367">
        <v>0</v>
      </c>
      <c r="FB39" s="367">
        <v>0</v>
      </c>
      <c r="FC39" s="367">
        <v>0</v>
      </c>
      <c r="FD39" s="367">
        <v>0</v>
      </c>
      <c r="FE39" s="367">
        <v>0</v>
      </c>
      <c r="FF39" s="367">
        <f ca="1">OFFSET(FF39,0,-1) * OFFSET(FF39,10 - ROW(FF39),0)</f>
        <v>0</v>
      </c>
      <c r="FG39" s="367">
        <v>46</v>
      </c>
      <c r="FH39" s="367">
        <f ca="1">OFFSET(FH39,0,-1) * OFFSET(FH39,10 - ROW(FH39),0)</f>
        <v>3400964</v>
      </c>
      <c r="FI39" s="367">
        <v>0</v>
      </c>
      <c r="FJ39" s="367">
        <f ca="1">OFFSET(FJ39,0,-1) * OFFSET(FJ39,10 - ROW(FJ39),0)</f>
        <v>0</v>
      </c>
      <c r="FK39" s="367">
        <v>0</v>
      </c>
      <c r="FL39" s="367">
        <f ca="1">OFFSET(FL39,0,-1) * OFFSET(FL39,10 - ROW(FL39),0)</f>
        <v>0</v>
      </c>
      <c r="FM39" s="367">
        <f t="shared" ca="1" si="121"/>
        <v>3400964</v>
      </c>
      <c r="FN39" s="367"/>
      <c r="FO39" s="367"/>
      <c r="FP39" s="367"/>
      <c r="FQ39" s="367"/>
      <c r="FR39" s="367">
        <f t="shared" si="243"/>
        <v>0</v>
      </c>
      <c r="FS39" s="367">
        <f t="shared" ca="1" si="244"/>
        <v>411557379</v>
      </c>
      <c r="FT39" s="367"/>
      <c r="FU39" s="367">
        <f ca="1">OFFSET(FU39,0,-1) * OFFSET(FU39,10 - ROW(FU39),0)</f>
        <v>0</v>
      </c>
      <c r="FV39" s="367"/>
      <c r="FW39" s="367">
        <f ca="1">OFFSET(FW39,0,-1) * OFFSET(FW39,10 - ROW(FW39),0)</f>
        <v>0</v>
      </c>
      <c r="FX39" s="367"/>
      <c r="FY39" s="367">
        <f ca="1">OFFSET(FY39,0,-1) * OFFSET(FY39,10 - ROW(FY39),0)</f>
        <v>0</v>
      </c>
      <c r="FZ39" s="367"/>
      <c r="GA39" s="367">
        <f ca="1">OFFSET(GA39,0,-1) * OFFSET(GA39,10 - ROW(GA39),0)</f>
        <v>0</v>
      </c>
      <c r="GB39" s="367">
        <f t="shared" ca="1" si="25"/>
        <v>0</v>
      </c>
      <c r="GC39" s="367">
        <f t="shared" ca="1" si="245"/>
        <v>411557379</v>
      </c>
      <c r="GD39" s="367">
        <v>0</v>
      </c>
      <c r="GE39" s="367">
        <f ca="1">OFFSET(GE39,0,-1) * OFFSET(GE39,10 - ROW(GE39),0)</f>
        <v>0</v>
      </c>
      <c r="GF39" s="367">
        <v>0</v>
      </c>
      <c r="GG39" s="367">
        <f ca="1">OFFSET(GG39,0,-1) * OFFSET(GG39,10 - ROW(GG39),0)</f>
        <v>0</v>
      </c>
      <c r="GH39" s="367">
        <v>0</v>
      </c>
      <c r="GI39" s="367">
        <v>0</v>
      </c>
      <c r="GJ39" s="367"/>
      <c r="GK39" s="367">
        <f ca="1">OFFSET(GK39,0,-1) * OFFSET(GK39,10 - ROW(GK39),0)</f>
        <v>0</v>
      </c>
      <c r="GL39" s="367"/>
      <c r="GM39" s="367">
        <f ca="1">OFFSET(GM39,0,-1) * OFFSET(GM39,10 - ROW(GM39),0)</f>
        <v>0</v>
      </c>
      <c r="GN39" s="367">
        <f t="shared" ca="1" si="50"/>
        <v>0</v>
      </c>
      <c r="GO39" s="367"/>
      <c r="GP39" s="367">
        <f ca="1">OFFSET(GP39,0,-1) * OFFSET(GP39,10 - ROW(GP39),0)</f>
        <v>0</v>
      </c>
      <c r="GQ39" s="367">
        <f t="shared" ca="1" si="26"/>
        <v>0</v>
      </c>
      <c r="GR39" s="367">
        <v>0</v>
      </c>
      <c r="GS39" s="367">
        <f ca="1">OFFSET(GS39,0,-1) * OFFSET(GS39,10 - ROW(GS39),0)</f>
        <v>0</v>
      </c>
      <c r="GT39" s="367">
        <v>0</v>
      </c>
      <c r="GU39" s="367">
        <f ca="1">OFFSET(GU39,0,-1) * OFFSET(GU39,10 - ROW(GU39),0)</f>
        <v>0</v>
      </c>
      <c r="GV39" s="367">
        <v>0</v>
      </c>
      <c r="GW39" s="367">
        <v>0</v>
      </c>
      <c r="GX39" s="367">
        <v>0</v>
      </c>
      <c r="GY39" s="367">
        <f ca="1">OFFSET(GY39,0,-1) * OFFSET(GY39,10 - ROW(GY39),0)</f>
        <v>0</v>
      </c>
      <c r="GZ39" s="367">
        <f t="shared" ca="1" si="27"/>
        <v>0</v>
      </c>
      <c r="HA39" s="367">
        <v>0</v>
      </c>
      <c r="HB39" s="367">
        <f ca="1">OFFSET(HB39,0,-1) * OFFSET(HB39,10 - ROW(HB39),0)</f>
        <v>0</v>
      </c>
      <c r="HC39" s="367">
        <v>0</v>
      </c>
      <c r="HD39" s="367">
        <f ca="1">OFFSET(HD39,0,-1) * OFFSET(HD39,10 - ROW(HD39),0)</f>
        <v>0</v>
      </c>
      <c r="HE39" s="367">
        <v>0</v>
      </c>
      <c r="HF39" s="367">
        <f ca="1">OFFSET(HF39,0,-1) * OFFSET(HF39,10 - ROW(HF39),0)</f>
        <v>0</v>
      </c>
      <c r="HG39" s="367">
        <v>0</v>
      </c>
      <c r="HH39" s="367">
        <f ca="1">OFFSET(HH39,0,-1) * OFFSET(HH39,10 - ROW(HH39),0)</f>
        <v>0</v>
      </c>
      <c r="HI39" s="367">
        <v>0</v>
      </c>
      <c r="HJ39" s="367">
        <v>0</v>
      </c>
      <c r="HK39" s="367">
        <v>0</v>
      </c>
      <c r="HL39" s="367">
        <f ca="1">OFFSET(HL39,0,-1) * OFFSET(HL39,10 - ROW(HL39),0)</f>
        <v>0</v>
      </c>
      <c r="HM39" s="367">
        <f t="shared" ca="1" si="28"/>
        <v>0</v>
      </c>
      <c r="HN39" s="367">
        <v>0</v>
      </c>
      <c r="HO39" s="367">
        <f ca="1">OFFSET(HO39,0,-1) * OFFSET(HO39,10 - ROW(HO39),0)</f>
        <v>0</v>
      </c>
      <c r="HP39" s="367">
        <v>0</v>
      </c>
      <c r="HQ39" s="367">
        <f ca="1">OFFSET(HQ39,0,-1) * OFFSET(HQ39,10 - ROW(HQ39),0)</f>
        <v>0</v>
      </c>
      <c r="HR39" s="367">
        <v>0</v>
      </c>
      <c r="HS39" s="367">
        <f ca="1">OFFSET(HS39,0,-1) * OFFSET(HS39,10 - ROW(HS39),0)</f>
        <v>0</v>
      </c>
      <c r="HT39" s="367">
        <v>0</v>
      </c>
      <c r="HU39" s="367">
        <f ca="1">OFFSET(HU39,0,-1) * OFFSET(HU39,10 - ROW(HU39),0)</f>
        <v>0</v>
      </c>
      <c r="HV39" s="367"/>
      <c r="HW39" s="367">
        <f ca="1">OFFSET(HW39,0,-1) * OFFSET(HW39,10 - ROW(HW39),0)</f>
        <v>0</v>
      </c>
      <c r="HX39" s="367"/>
      <c r="HY39" s="367">
        <f ca="1">OFFSET(HY39,0,-1) * OFFSET(HY39,10 - ROW(HY39),0)</f>
        <v>0</v>
      </c>
      <c r="HZ39" s="367">
        <f t="shared" ca="1" si="29"/>
        <v>0</v>
      </c>
      <c r="IA39" s="367"/>
      <c r="IB39" s="367">
        <f ca="1">OFFSET(IB39,0,-1) * OFFSET(IB39,10 - ROW(IB39),0)</f>
        <v>0</v>
      </c>
      <c r="IC39" s="367"/>
      <c r="ID39" s="367">
        <f ca="1">OFFSET(ID39,0,-1) * OFFSET(ID39,10 - ROW(ID39),0)</f>
        <v>0</v>
      </c>
      <c r="IE39" s="367"/>
      <c r="IF39" s="367">
        <f ca="1">OFFSET(IF39,0,-1) * OFFSET(IF39,10 - ROW(IF39),0)</f>
        <v>0</v>
      </c>
      <c r="IG39" s="367"/>
      <c r="IH39" s="367">
        <f ca="1">OFFSET(IH39,0,-1) * OFFSET(IH39,10 - ROW(IH39),0)</f>
        <v>0</v>
      </c>
      <c r="II39" s="367">
        <f t="shared" ca="1" si="30"/>
        <v>0</v>
      </c>
      <c r="IJ39" s="367">
        <f t="shared" ca="1" si="149"/>
        <v>0</v>
      </c>
      <c r="IK39" s="367"/>
      <c r="IL39" s="367">
        <f ca="1">OFFSET(IL39,0,-1) * OFFSET(IL39,10 - ROW(IL39),0)</f>
        <v>0</v>
      </c>
      <c r="IM39" s="367"/>
      <c r="IN39" s="367">
        <f ca="1">OFFSET(IN39,0,-1) * OFFSET(IN39,10 - ROW(IN39),0)</f>
        <v>0</v>
      </c>
      <c r="IO39" s="367">
        <f t="shared" ca="1" si="51"/>
        <v>0</v>
      </c>
      <c r="IP39" s="367">
        <v>0</v>
      </c>
      <c r="IQ39" s="367">
        <f ca="1">OFFSET(IQ39,0,-1) * OFFSET(IQ39,10 - ROW(IQ39),0)</f>
        <v>0</v>
      </c>
      <c r="IR39" s="367">
        <v>0</v>
      </c>
      <c r="IS39" s="367">
        <f ca="1">OFFSET(IS39,0,-1) * OFFSET(IS39,10 - ROW(IS39),0)</f>
        <v>0</v>
      </c>
      <c r="IT39" s="367"/>
      <c r="IU39" s="367">
        <f ca="1">OFFSET(IU39,0,-1) * OFFSET(IU39,10 - ROW(IU39),0)</f>
        <v>0</v>
      </c>
      <c r="IV39" s="367">
        <v>0</v>
      </c>
      <c r="IW39" s="367">
        <f ca="1">OFFSET(IW39,0,-1) * OFFSET(IW39,10 - ROW(IW39),0)</f>
        <v>0</v>
      </c>
      <c r="IX39" s="367">
        <f t="shared" ca="1" si="31"/>
        <v>0</v>
      </c>
      <c r="IY39" s="367">
        <v>0</v>
      </c>
      <c r="IZ39" s="367">
        <f ca="1">OFFSET(IZ39,0,-1) * OFFSET(IZ39,10 - ROW(IZ39),0)</f>
        <v>0</v>
      </c>
      <c r="JA39" s="367">
        <f t="shared" ca="1" si="32"/>
        <v>0</v>
      </c>
      <c r="JB39" s="367">
        <v>0</v>
      </c>
      <c r="JC39" s="367">
        <f ca="1">OFFSET(JC39,0,-1) * OFFSET(JC39,10 - ROW(JC39),0)</f>
        <v>0</v>
      </c>
      <c r="JD39" s="367">
        <v>0</v>
      </c>
      <c r="JE39" s="367">
        <f ca="1">OFFSET(JE39,0,-1) * OFFSET(JE39,10 - ROW(JE39),0)</f>
        <v>0</v>
      </c>
      <c r="JF39" s="367">
        <v>0</v>
      </c>
      <c r="JG39" s="367">
        <f ca="1">OFFSET(JG39,0,-1) * OFFSET(JG39,10 - ROW(JG39),0)</f>
        <v>0</v>
      </c>
      <c r="JH39" s="367">
        <v>0</v>
      </c>
      <c r="JI39" s="367">
        <f ca="1">OFFSET(JI39,0,-1) * OFFSET(JI39,10 - ROW(JI39),0)</f>
        <v>0</v>
      </c>
      <c r="JJ39" s="367">
        <f t="shared" ca="1" si="33"/>
        <v>0</v>
      </c>
      <c r="JK39" s="367">
        <v>0</v>
      </c>
      <c r="JL39" s="367">
        <f ca="1">OFFSET(JL39,0,-1) * OFFSET(JL39,10 - ROW(JL39),0)</f>
        <v>0</v>
      </c>
      <c r="JM39" s="367">
        <v>0</v>
      </c>
      <c r="JN39" s="367">
        <f ca="1">OFFSET(JN39,0,-1) * OFFSET(JN39,10 - ROW(JN39),0)</f>
        <v>0</v>
      </c>
      <c r="JO39" s="367">
        <v>0</v>
      </c>
      <c r="JP39" s="367">
        <f ca="1">OFFSET(JP39,0,-1) * OFFSET(JP39,10 - ROW(JP39),0)</f>
        <v>0</v>
      </c>
      <c r="JQ39" s="367">
        <v>0</v>
      </c>
      <c r="JR39" s="367">
        <f ca="1">OFFSET(JR39,0,-1) * OFFSET(JR39,10 - ROW(JR39),0)</f>
        <v>0</v>
      </c>
      <c r="JS39" s="367">
        <v>0</v>
      </c>
      <c r="JT39" s="367">
        <f ca="1">OFFSET(JT39,0,-1) * OFFSET(JT39,10 - ROW(JT39),0)</f>
        <v>0</v>
      </c>
      <c r="JU39" s="367">
        <f t="shared" ca="1" si="246"/>
        <v>0</v>
      </c>
      <c r="JV39" s="367">
        <v>175</v>
      </c>
      <c r="JW39" s="367">
        <f ca="1">OFFSET(JW39,0,-1) * OFFSET(JW39,10 - ROW(JW39),0)</f>
        <v>37106125</v>
      </c>
      <c r="JX39" s="367">
        <v>0</v>
      </c>
      <c r="JY39" s="367">
        <f ca="1">OFFSET(JY39,0,-1) * OFFSET(JY39,10 - ROW(JY39),0)</f>
        <v>0</v>
      </c>
      <c r="JZ39" s="367">
        <v>175</v>
      </c>
      <c r="KA39" s="367">
        <f ca="1">OFFSET(KA39,0,-1) * OFFSET(KA39,10 - ROW(KA39),0)</f>
        <v>3710525</v>
      </c>
      <c r="KB39" s="367">
        <v>0</v>
      </c>
      <c r="KC39" s="367">
        <f ca="1">OFFSET(KC39,0,-1) * OFFSET(KC39,10 - ROW(KC39),0)</f>
        <v>0</v>
      </c>
      <c r="KD39" s="367"/>
      <c r="KE39" s="367">
        <f ca="1">OFFSET(KE39,0,-1) * OFFSET(KE39,10 - ROW(KE39),0)</f>
        <v>0</v>
      </c>
      <c r="KF39" s="367">
        <f t="shared" ca="1" si="34"/>
        <v>40816650</v>
      </c>
      <c r="KG39" s="367">
        <v>0</v>
      </c>
      <c r="KH39" s="367">
        <f ca="1">OFFSET(KH39,0,-1) * OFFSET(KH39,10 - ROW(KH39),0)</f>
        <v>0</v>
      </c>
      <c r="KI39" s="367">
        <v>0</v>
      </c>
      <c r="KJ39" s="367">
        <f ca="1">OFFSET(KJ39,0,-1) * OFFSET(KJ39,10 - ROW(KJ39),0)</f>
        <v>0</v>
      </c>
      <c r="KK39" s="367"/>
      <c r="KL39" s="367">
        <f ca="1">OFFSET(KL39,0,-1) * OFFSET(KL39,10 - ROW(KL39),0)</f>
        <v>0</v>
      </c>
      <c r="KM39" s="367">
        <v>0</v>
      </c>
      <c r="KN39" s="367">
        <f ca="1">OFFSET(KN39,0,-1) * OFFSET(KN39,10 - ROW(KN39),0)</f>
        <v>0</v>
      </c>
      <c r="KO39" s="367">
        <f t="shared" ca="1" si="35"/>
        <v>0</v>
      </c>
      <c r="KP39" s="367">
        <v>0</v>
      </c>
      <c r="KQ39" s="367">
        <f ca="1">OFFSET(KQ39,0,-1) * OFFSET(KQ39,10 - ROW(KQ39),0)</f>
        <v>0</v>
      </c>
      <c r="KR39" s="367">
        <v>0</v>
      </c>
      <c r="KS39" s="367">
        <f ca="1">OFFSET(KS39,0,-1) * OFFSET(KS39,10 - ROW(KS39),0)</f>
        <v>0</v>
      </c>
      <c r="KT39" s="367">
        <f t="shared" ca="1" si="52"/>
        <v>0</v>
      </c>
      <c r="KU39" s="367">
        <v>0</v>
      </c>
      <c r="KV39" s="367"/>
      <c r="KW39" s="367">
        <v>0</v>
      </c>
      <c r="KX39" s="367"/>
      <c r="KY39" s="367">
        <f t="shared" si="247"/>
        <v>0</v>
      </c>
      <c r="KZ39" s="367">
        <f t="shared" ca="1" si="248"/>
        <v>40816650</v>
      </c>
      <c r="LA39" s="367">
        <v>0</v>
      </c>
      <c r="LB39" s="367">
        <f ca="1">OFFSET(LB39,0,-1) * OFFSET(LB39,10 - ROW(LB39),0)</f>
        <v>0</v>
      </c>
      <c r="LC39" s="367"/>
      <c r="LD39" s="367">
        <f ca="1">OFFSET(LD39,0,-1) * OFFSET(LD39,10 - ROW(LD39),0)</f>
        <v>0</v>
      </c>
      <c r="LE39" s="367">
        <v>0</v>
      </c>
      <c r="LF39" s="367">
        <f ca="1">OFFSET(LF39,0,-1) * OFFSET(LF39,10 - ROW(LF39),0)</f>
        <v>0</v>
      </c>
      <c r="LG39" s="367"/>
      <c r="LH39" s="367">
        <f ca="1">OFFSET(LH39,0,-1) * OFFSET(LH39,10 - ROW(LH39),0)</f>
        <v>0</v>
      </c>
      <c r="LI39" s="367">
        <f t="shared" ca="1" si="36"/>
        <v>0</v>
      </c>
      <c r="LJ39" s="367">
        <v>0</v>
      </c>
      <c r="LK39" s="367">
        <f ca="1">OFFSET(LK39,0,-1) * OFFSET(LK39,10 - ROW(LK39),0)</f>
        <v>0</v>
      </c>
      <c r="LL39" s="367">
        <v>0</v>
      </c>
      <c r="LM39" s="367">
        <f ca="1">OFFSET(LM39,0,-1) * OFFSET(LM39,10 - ROW(LM39),0)</f>
        <v>0</v>
      </c>
      <c r="LN39" s="367"/>
      <c r="LO39" s="367">
        <f ca="1">OFFSET(LO39,0,-1) * OFFSET(LO39,10 - ROW(LO39),0)</f>
        <v>0</v>
      </c>
      <c r="LP39" s="367">
        <f t="shared" ca="1" si="37"/>
        <v>0</v>
      </c>
      <c r="LQ39" s="367">
        <v>0</v>
      </c>
      <c r="LR39" s="367">
        <f ca="1">OFFSET(LR39,0,-1) * OFFSET(LR39,10 - ROW(LR39),0)</f>
        <v>0</v>
      </c>
      <c r="LS39" s="367">
        <v>0</v>
      </c>
      <c r="LT39" s="367">
        <f ca="1">OFFSET(LT39,0,-1) * OFFSET(LT39,10 - ROW(LT39),0)</f>
        <v>0</v>
      </c>
      <c r="LU39" s="367">
        <v>0</v>
      </c>
      <c r="LV39" s="367">
        <f ca="1">OFFSET(LV39,0,-1) * OFFSET(LV39,10 - ROW(LV39),0)</f>
        <v>0</v>
      </c>
      <c r="LW39" s="367">
        <v>0</v>
      </c>
      <c r="LX39" s="367">
        <f ca="1">OFFSET(LX39,0,-1) * OFFSET(LX39,10 - ROW(LX39),0)</f>
        <v>0</v>
      </c>
      <c r="LY39" s="367">
        <f t="shared" ca="1" si="54"/>
        <v>0</v>
      </c>
      <c r="LZ39" s="367">
        <v>0</v>
      </c>
      <c r="MA39" s="367">
        <f ca="1">OFFSET(MA39,0,-1) * OFFSET(MA39,10 - ROW(MA39),0)</f>
        <v>0</v>
      </c>
      <c r="MB39" s="367">
        <v>0</v>
      </c>
      <c r="MC39" s="367">
        <f ca="1">OFFSET(MC39,0,-1) * OFFSET(MC39,10 - ROW(MC39),0)</f>
        <v>0</v>
      </c>
      <c r="MD39" s="367">
        <v>0</v>
      </c>
      <c r="ME39" s="367">
        <f ca="1">OFFSET(ME39,0,-1) * OFFSET(ME39,10 - ROW(ME39),0)</f>
        <v>0</v>
      </c>
      <c r="MF39" s="367">
        <v>0</v>
      </c>
      <c r="MG39" s="367">
        <f ca="1">OFFSET(MG39,0,-1) * OFFSET(MG39,10 - ROW(MG39),0)</f>
        <v>0</v>
      </c>
      <c r="MH39" s="367">
        <v>0</v>
      </c>
      <c r="MI39" s="367">
        <f ca="1">OFFSET(MI39,0,-1) * OFFSET(MI39,10 - ROW(MI39),0)</f>
        <v>0</v>
      </c>
      <c r="MJ39" s="367">
        <v>0</v>
      </c>
      <c r="MK39" s="367">
        <f ca="1">OFFSET(MK39,0,-1) * OFFSET(MK39,10 - ROW(MK39),0)</f>
        <v>0</v>
      </c>
      <c r="ML39" s="367">
        <f t="shared" ca="1" si="38"/>
        <v>0</v>
      </c>
      <c r="MM39" s="367">
        <v>6</v>
      </c>
      <c r="MN39" s="367">
        <f ca="1">OFFSET(MN39,0,-1) * OFFSET(MN39,10 - ROW(MN39),0)</f>
        <v>2547216</v>
      </c>
      <c r="MO39" s="367">
        <v>0</v>
      </c>
      <c r="MP39" s="367">
        <f ca="1">OFFSET(MP39,0,-1) * OFFSET(MP39,10 - ROW(MP39),0)</f>
        <v>0</v>
      </c>
      <c r="MQ39" s="367">
        <v>6</v>
      </c>
      <c r="MR39" s="367">
        <f ca="1">OFFSET(MR39,0,-1) * OFFSET(MR39,10 - ROW(MR39),0)</f>
        <v>254724</v>
      </c>
      <c r="MS39" s="367">
        <v>0</v>
      </c>
      <c r="MT39" s="367">
        <f ca="1">OFFSET(MT39,0,-1) * OFFSET(MT39,10 - ROW(MT39),0)</f>
        <v>0</v>
      </c>
      <c r="MU39" s="367">
        <v>0</v>
      </c>
      <c r="MV39" s="367">
        <f ca="1">OFFSET(MV39,0,-1) * OFFSET(MV39,10 - ROW(MV39),0)</f>
        <v>0</v>
      </c>
      <c r="MW39" s="367">
        <f t="shared" ca="1" si="39"/>
        <v>2801940</v>
      </c>
      <c r="MX39" s="367">
        <v>0</v>
      </c>
      <c r="MY39" s="367">
        <f ca="1">OFFSET(MY39,0,-1) * OFFSET(MY39,10 - ROW(MY39),0)</f>
        <v>0</v>
      </c>
      <c r="MZ39" s="367"/>
      <c r="NA39" s="367">
        <f ca="1">OFFSET(NA39,0,-1) * OFFSET(NA39,10 - ROW(NA39),0)</f>
        <v>0</v>
      </c>
      <c r="NB39" s="367"/>
      <c r="NC39" s="367">
        <f ca="1">OFFSET(NC39,0,-1) * OFFSET(NC39,10 - ROW(NC39),0)</f>
        <v>0</v>
      </c>
      <c r="ND39" s="367"/>
      <c r="NE39" s="367">
        <f ca="1">OFFSET(NE39,0,-1) * OFFSET(NE39,10 - ROW(NE39),0)</f>
        <v>0</v>
      </c>
      <c r="NF39" s="367">
        <f t="shared" ca="1" si="40"/>
        <v>0</v>
      </c>
      <c r="NG39" s="367">
        <v>0</v>
      </c>
      <c r="NH39" s="367">
        <f ca="1">OFFSET(NH39,0,-1) * OFFSET(NH39,10 - ROW(NH39),0)</f>
        <v>0</v>
      </c>
      <c r="NI39" s="367">
        <v>0</v>
      </c>
      <c r="NJ39" s="367">
        <f ca="1">OFFSET(NJ39,0,-1) * OFFSET(NJ39,10 - ROW(NJ39),0)</f>
        <v>0</v>
      </c>
      <c r="NK39" s="367">
        <f t="shared" ca="1" si="41"/>
        <v>0</v>
      </c>
      <c r="NL39" s="367">
        <f t="shared" ca="1" si="249"/>
        <v>2801940</v>
      </c>
      <c r="NM39" s="367">
        <v>0</v>
      </c>
      <c r="NN39" s="367">
        <f ca="1">OFFSET(NN39,0,-1) * OFFSET(NN39,10 - ROW(NN39),0)</f>
        <v>0</v>
      </c>
      <c r="NO39" s="367">
        <v>0</v>
      </c>
      <c r="NP39" s="367">
        <f ca="1">OFFSET(NP39,0,-1) * OFFSET(NP39,10 - ROW(NP39),0)</f>
        <v>0</v>
      </c>
      <c r="NQ39" s="367">
        <v>0</v>
      </c>
      <c r="NR39" s="367">
        <f ca="1">OFFSET(NR39,0,-1) * OFFSET(NR39,10 - ROW(NR39),0)</f>
        <v>0</v>
      </c>
      <c r="NS39" s="367">
        <v>0</v>
      </c>
      <c r="NT39" s="367">
        <f ca="1">OFFSET(NT39,0,-1) * OFFSET(NT39,10 - ROW(NT39),0)</f>
        <v>0</v>
      </c>
      <c r="NU39" s="367">
        <f t="shared" ca="1" si="42"/>
        <v>0</v>
      </c>
      <c r="NV39" s="367">
        <v>0</v>
      </c>
      <c r="NW39" s="367">
        <f ca="1">OFFSET(NW39,0,-1) * OFFSET(NW39,10 - ROW(NW39),0)</f>
        <v>0</v>
      </c>
      <c r="NX39" s="367">
        <v>0</v>
      </c>
      <c r="NY39" s="367">
        <f ca="1">OFFSET(NY39,0,-1) * OFFSET(NY39,10 - ROW(NY39),0)</f>
        <v>0</v>
      </c>
      <c r="NZ39" s="367">
        <v>0</v>
      </c>
      <c r="OA39" s="367">
        <v>0</v>
      </c>
      <c r="OB39" s="367">
        <v>0</v>
      </c>
      <c r="OC39" s="367">
        <f ca="1">OFFSET(OC39,0,-1) * OFFSET(OC39,10 - ROW(OC39),0)</f>
        <v>0</v>
      </c>
      <c r="OD39" s="367">
        <v>0</v>
      </c>
      <c r="OE39" s="367">
        <f ca="1">OFFSET(OE39,0,-1) * OFFSET(OE39,10 - ROW(OE39),0)</f>
        <v>0</v>
      </c>
      <c r="OF39" s="367">
        <f t="shared" ca="1" si="250"/>
        <v>0</v>
      </c>
      <c r="OG39" s="367">
        <v>0</v>
      </c>
      <c r="OH39" s="367">
        <f ca="1">OFFSET(OH39,0,-1) * OFFSET(OH39,10 - ROW(OH39),0)</f>
        <v>0</v>
      </c>
      <c r="OI39" s="367">
        <v>0</v>
      </c>
      <c r="OJ39" s="367">
        <f ca="1">OFFSET(OJ39,0,-1) * OFFSET(OJ39,10 - ROW(OJ39),0)</f>
        <v>0</v>
      </c>
      <c r="OK39" s="367">
        <v>0</v>
      </c>
      <c r="OL39" s="367">
        <f ca="1">OFFSET(OL39,0,-1) * OFFSET(OL39,10 - ROW(OL39),0)</f>
        <v>0</v>
      </c>
      <c r="OM39" s="367">
        <v>0</v>
      </c>
      <c r="ON39" s="367">
        <f ca="1">OFFSET(ON39,0,-1) * OFFSET(ON39,10 - ROW(ON39),0)</f>
        <v>0</v>
      </c>
      <c r="OO39" s="367">
        <f t="shared" ca="1" si="56"/>
        <v>0</v>
      </c>
      <c r="OP39" s="367">
        <v>0</v>
      </c>
      <c r="OQ39" s="367">
        <f ca="1">OFFSET(OQ39,0,-1) * OFFSET(OQ39,10 - ROW(OQ39),0)</f>
        <v>0</v>
      </c>
      <c r="OR39" s="367">
        <v>0</v>
      </c>
      <c r="OS39" s="367">
        <f ca="1">OFFSET(OS39,0,-1) * OFFSET(OS39,10 - ROW(OS39),0)</f>
        <v>0</v>
      </c>
      <c r="OT39" s="367">
        <v>0</v>
      </c>
      <c r="OU39" s="367">
        <v>0</v>
      </c>
      <c r="OV39" s="367">
        <v>0</v>
      </c>
      <c r="OW39" s="367">
        <f ca="1">OFFSET(OW39,0,-1) * OFFSET(OW39,10 - ROW(OW39),0)</f>
        <v>0</v>
      </c>
      <c r="OX39" s="367">
        <f t="shared" ca="1" si="220"/>
        <v>0</v>
      </c>
      <c r="OY39" s="367">
        <v>0</v>
      </c>
      <c r="OZ39" s="367">
        <f ca="1">OFFSET(OZ39,0,-1) * OFFSET(OZ39,10 - ROW(OZ39),0)</f>
        <v>0</v>
      </c>
      <c r="PA39" s="367">
        <v>0</v>
      </c>
      <c r="PB39" s="367">
        <f ca="1">OFFSET(PB39,0,-1) * OFFSET(PB39,10 - ROW(PB39),0)</f>
        <v>0</v>
      </c>
      <c r="PC39" s="367">
        <v>0</v>
      </c>
      <c r="PD39" s="367">
        <f ca="1">OFFSET(PD39,0,-1) * OFFSET(PD39,10 - ROW(PD39),0)</f>
        <v>0</v>
      </c>
      <c r="PE39" s="367">
        <v>0</v>
      </c>
      <c r="PF39" s="367">
        <f ca="1">OFFSET(PF39,0,-1) * OFFSET(PF39,10 - ROW(PF39),0)</f>
        <v>0</v>
      </c>
      <c r="PG39" s="367">
        <v>0</v>
      </c>
      <c r="PH39" s="367">
        <v>0</v>
      </c>
      <c r="PI39" s="367">
        <v>0</v>
      </c>
      <c r="PJ39" s="367">
        <f ca="1">OFFSET(PJ39,0,-1) * OFFSET(PJ39,10 - ROW(PJ39),0)</f>
        <v>0</v>
      </c>
      <c r="PK39" s="367">
        <f t="shared" ca="1" si="43"/>
        <v>0</v>
      </c>
      <c r="PL39" s="367">
        <v>10</v>
      </c>
      <c r="PM39" s="367">
        <f ca="1">OFFSET(PM39,0,-1) * OFFSET(PM39,10 - ROW(PM39),0)</f>
        <v>869420</v>
      </c>
      <c r="PN39" s="367">
        <v>0</v>
      </c>
      <c r="PO39" s="367">
        <f ca="1">OFFSET(PO39,0,-1) * OFFSET(PO39,10 - ROW(PO39),0)</f>
        <v>0</v>
      </c>
      <c r="PP39" s="367">
        <v>10</v>
      </c>
      <c r="PQ39" s="367">
        <f ca="1">OFFSET(PQ39,0,-1) * OFFSET(PQ39,10 - ROW(PQ39),0)</f>
        <v>86940</v>
      </c>
      <c r="PR39" s="367"/>
      <c r="PS39" s="367">
        <f ca="1">OFFSET(PS39,0,-1) * OFFSET(PS39,10 - ROW(PS39),0)</f>
        <v>0</v>
      </c>
      <c r="PT39" s="367">
        <v>0</v>
      </c>
      <c r="PU39" s="367">
        <f ca="1">OFFSET(PU39,0,-1) * OFFSET(PU39,10 - ROW(PU39),0)</f>
        <v>0</v>
      </c>
      <c r="PV39" s="367">
        <v>0</v>
      </c>
      <c r="PW39" s="367">
        <f ca="1">OFFSET(PW39,0,-1) * OFFSET(PW39,10 - ROW(PW39),0)</f>
        <v>0</v>
      </c>
      <c r="PX39" s="367">
        <f t="shared" ca="1" si="57"/>
        <v>956360</v>
      </c>
      <c r="PY39" s="367">
        <v>0</v>
      </c>
      <c r="PZ39" s="367">
        <f ca="1">OFFSET(PZ39,0,-1) * OFFSET(PZ39,10 - ROW(PZ39),0)</f>
        <v>0</v>
      </c>
      <c r="QA39" s="367"/>
      <c r="QB39" s="367">
        <f ca="1">OFFSET(QB39,0,-1) * OFFSET(QB39,10 - ROW(QB39),0)</f>
        <v>0</v>
      </c>
      <c r="QC39" s="367"/>
      <c r="QD39" s="367">
        <f ca="1">OFFSET(QD39,0,-1) * OFFSET(QD39,10 - ROW(QD39),0)</f>
        <v>0</v>
      </c>
      <c r="QE39" s="367"/>
      <c r="QF39" s="367">
        <f ca="1">OFFSET(QF39,0,-1) * OFFSET(QF39,10 - ROW(QF39),0)</f>
        <v>0</v>
      </c>
      <c r="QG39" s="367">
        <f t="shared" ca="1" si="44"/>
        <v>0</v>
      </c>
      <c r="QH39" s="367">
        <f t="shared" ca="1" si="251"/>
        <v>956360</v>
      </c>
      <c r="QI39" s="367"/>
      <c r="QJ39" s="367">
        <v>456132329</v>
      </c>
      <c r="QK39" s="367">
        <f t="shared" si="252"/>
        <v>5040</v>
      </c>
      <c r="QL39" s="367">
        <f ca="1">OFFSET(QL39,0,-1) * OFFSET(QL39,10 - ROW(QL39),0)</f>
        <v>4021920</v>
      </c>
      <c r="QM39" s="367">
        <f t="shared" si="237"/>
        <v>0</v>
      </c>
      <c r="QN39" s="367">
        <f ca="1">OFFSET(QN39,0,-1) * OFFSET(QN39,10 - ROW(QN39),0)</f>
        <v>0</v>
      </c>
      <c r="QO39" s="367">
        <f t="shared" ca="1" si="46"/>
        <v>4021920</v>
      </c>
      <c r="QP39" s="367">
        <f t="shared" si="253"/>
        <v>5040</v>
      </c>
      <c r="QQ39" s="367">
        <f ca="1">OFFSET(QQ39,0,-1) * OFFSET(QQ39,10 - ROW(QQ39),0)</f>
        <v>372960</v>
      </c>
      <c r="QR39" s="367">
        <f t="shared" si="240"/>
        <v>0</v>
      </c>
      <c r="QS39" s="367">
        <f ca="1">OFFSET(QS39,0,-1) * OFFSET(QS39,10 - ROW(QS39),0)</f>
        <v>0</v>
      </c>
      <c r="QT39" s="367">
        <f t="shared" ca="1" si="47"/>
        <v>372960</v>
      </c>
      <c r="QU39" s="367">
        <f t="shared" ca="1" si="48"/>
        <v>460527209</v>
      </c>
      <c r="QV39" s="367"/>
      <c r="QW39" s="367">
        <f t="shared" ca="1" si="49"/>
        <v>460527209</v>
      </c>
    </row>
    <row r="40" spans="1:465" s="366" customFormat="1">
      <c r="A40" s="366" t="s">
        <v>239</v>
      </c>
      <c r="B40" s="367" t="s">
        <v>240</v>
      </c>
      <c r="C40" s="367" t="s">
        <v>234</v>
      </c>
      <c r="D40" s="367" t="s">
        <v>196</v>
      </c>
      <c r="E40" s="367">
        <v>0</v>
      </c>
      <c r="F40" s="367">
        <f ca="1">OFFSET(F40,0,-1) * OFFSET(F40,10 - ROW(F40),0)</f>
        <v>0</v>
      </c>
      <c r="G40" s="367"/>
      <c r="H40" s="367">
        <f ca="1">OFFSET(H40,0,-1) * OFFSET(H40,10 - ROW(H40),0)</f>
        <v>0</v>
      </c>
      <c r="I40" s="367"/>
      <c r="J40" s="367">
        <f ca="1">OFFSET(J40,0,-1) * OFFSET(J40,10 - ROW(J40),0)</f>
        <v>0</v>
      </c>
      <c r="K40" s="367"/>
      <c r="L40" s="367">
        <f ca="1">OFFSET(L40,0,-1) * OFFSET(L40,10 - ROW(L40),0)</f>
        <v>0</v>
      </c>
      <c r="M40" s="367"/>
      <c r="N40" s="367">
        <f ca="1">OFFSET(N40,0,-1) * OFFSET(N40,10 - ROW(N40),0)</f>
        <v>0</v>
      </c>
      <c r="O40" s="367">
        <v>0</v>
      </c>
      <c r="P40" s="367">
        <f ca="1">OFFSET(P40,0,-1) * OFFSET(P40,10 - ROW(P40),0)</f>
        <v>0</v>
      </c>
      <c r="Q40" s="367">
        <v>0</v>
      </c>
      <c r="R40" s="367">
        <f ca="1">OFFSET(R40,0,-1) * OFFSET(R40,10 - ROW(R40),0)</f>
        <v>0</v>
      </c>
      <c r="S40" s="367">
        <f t="shared" ca="1" si="21"/>
        <v>0</v>
      </c>
      <c r="T40" s="367">
        <v>0</v>
      </c>
      <c r="U40" s="367">
        <f ca="1">OFFSET(U40,0,-1) * OFFSET(U40,10 - ROW(U40),0)</f>
        <v>0</v>
      </c>
      <c r="V40" s="367">
        <v>0</v>
      </c>
      <c r="W40" s="367">
        <f ca="1">OFFSET(W40,0,-1) * OFFSET(W40,10 - ROW(W40),0)</f>
        <v>0</v>
      </c>
      <c r="X40" s="367">
        <v>0</v>
      </c>
      <c r="Y40" s="367">
        <f ca="1">OFFSET(Y40,0,-1) * OFFSET(Y40,10 - ROW(Y40),0)</f>
        <v>0</v>
      </c>
      <c r="Z40" s="367">
        <v>0</v>
      </c>
      <c r="AA40" s="367">
        <f ca="1">OFFSET(AA40,0,-1) * OFFSET(AA40,10 - ROW(AA40),0)</f>
        <v>0</v>
      </c>
      <c r="AB40" s="367">
        <v>0</v>
      </c>
      <c r="AC40" s="367">
        <f ca="1">OFFSET(AC40,0,-1) * OFFSET(AC40,10 - ROW(AC40),0)</f>
        <v>0</v>
      </c>
      <c r="AD40" s="367">
        <v>0</v>
      </c>
      <c r="AE40" s="367">
        <f ca="1">OFFSET(AE40,0,-1) * OFFSET(AE40,10 - ROW(AE40),0)</f>
        <v>0</v>
      </c>
      <c r="AF40" s="367">
        <v>0</v>
      </c>
      <c r="AG40" s="367">
        <f ca="1">OFFSET(AG40,0,-1) * OFFSET(AG40,10 - ROW(AG40),0)</f>
        <v>0</v>
      </c>
      <c r="AH40" s="367">
        <v>0</v>
      </c>
      <c r="AI40" s="367">
        <f ca="1">OFFSET(AI40,0,-1) * OFFSET(AI40,10 - ROW(AI40),0)</f>
        <v>0</v>
      </c>
      <c r="AJ40" s="367">
        <v>0</v>
      </c>
      <c r="AK40" s="367">
        <f ca="1">OFFSET(AK40,0,-1) * OFFSET(AK40,10 - ROW(AK40),0)</f>
        <v>0</v>
      </c>
      <c r="AL40" s="367">
        <v>0</v>
      </c>
      <c r="AM40" s="367">
        <f ca="1">OFFSET(AM40,0,-1) * OFFSET(AM40,10 - ROW(AM40),0)</f>
        <v>0</v>
      </c>
      <c r="AN40" s="367"/>
      <c r="AO40" s="367">
        <f ca="1">OFFSET(AO40,0,-1) * OFFSET(AO40,10 - ROW(AO40),0)</f>
        <v>0</v>
      </c>
      <c r="AP40" s="367">
        <f t="shared" ca="1" si="254"/>
        <v>0</v>
      </c>
      <c r="AQ40" s="367"/>
      <c r="AR40" s="367">
        <f ca="1">OFFSET(AR40,0,-1) * OFFSET(AR40,10 - ROW(AR40),0)</f>
        <v>0</v>
      </c>
      <c r="AS40" s="367"/>
      <c r="AT40" s="367">
        <f ca="1">OFFSET(AT40,0,-1) * OFFSET(AT40,10 - ROW(AT40),0)</f>
        <v>0</v>
      </c>
      <c r="AU40" s="367"/>
      <c r="AV40" s="367">
        <f ca="1">OFFSET(AV40,0,-1) * OFFSET(AV40,10 - ROW(AV40),0)</f>
        <v>0</v>
      </c>
      <c r="AW40" s="367"/>
      <c r="AX40" s="367">
        <f ca="1">OFFSET(AX40,0,-1) * OFFSET(AX40,10 - ROW(AX40),0)</f>
        <v>0</v>
      </c>
      <c r="AY40" s="367"/>
      <c r="AZ40" s="367">
        <f ca="1">OFFSET(AZ40,0,-1) * OFFSET(AZ40,10 - ROW(AZ40),0)</f>
        <v>0</v>
      </c>
      <c r="BA40" s="367"/>
      <c r="BB40" s="367">
        <f ca="1">OFFSET(BB40,0,-1) * OFFSET(BB40,10 - ROW(BB40),0)</f>
        <v>0</v>
      </c>
      <c r="BC40" s="367"/>
      <c r="BD40" s="367">
        <f ca="1">OFFSET(BD40,0,-1) * OFFSET(BD40,10 - ROW(BD40),0)</f>
        <v>0</v>
      </c>
      <c r="BE40" s="367"/>
      <c r="BF40" s="367">
        <f ca="1">OFFSET(BF40,0,-1) * OFFSET(BF40,10 - ROW(BF40),0)</f>
        <v>0</v>
      </c>
      <c r="BG40" s="367">
        <v>0</v>
      </c>
      <c r="BH40" s="367">
        <f ca="1">OFFSET(BH40,0,-1) * OFFSET(BH40,10 - ROW(BH40),0)</f>
        <v>0</v>
      </c>
      <c r="BI40" s="367">
        <v>0</v>
      </c>
      <c r="BJ40" s="367">
        <f ca="1">OFFSET(BJ40,0,-1) * OFFSET(BJ40,10 - ROW(BJ40),0)</f>
        <v>0</v>
      </c>
      <c r="BK40" s="367">
        <f t="shared" ca="1" si="22"/>
        <v>0</v>
      </c>
      <c r="BL40" s="367">
        <v>0</v>
      </c>
      <c r="BM40" s="367">
        <f ca="1">OFFSET(BM40,0,-1) * OFFSET(BM40,10 - ROW(BM40),0)</f>
        <v>0</v>
      </c>
      <c r="BN40" s="367">
        <v>0</v>
      </c>
      <c r="BO40" s="367">
        <f ca="1">OFFSET(BO40,0,-1) * OFFSET(BO40,10 - ROW(BO40),0)</f>
        <v>0</v>
      </c>
      <c r="BP40" s="367">
        <v>0</v>
      </c>
      <c r="BQ40" s="367">
        <f ca="1">OFFSET(BQ40,0,-1) * OFFSET(BQ40,10 - ROW(BQ40),0)</f>
        <v>0</v>
      </c>
      <c r="BR40" s="367">
        <v>0</v>
      </c>
      <c r="BS40" s="367">
        <f ca="1">OFFSET(BS40,0,-1) * OFFSET(BS40,10 - ROW(BS40),0)</f>
        <v>0</v>
      </c>
      <c r="BT40" s="367">
        <v>0</v>
      </c>
      <c r="BU40" s="367">
        <f ca="1">OFFSET(BU40,0,-1) * OFFSET(BU40,10 - ROW(BU40),0)</f>
        <v>0</v>
      </c>
      <c r="BV40" s="367">
        <v>0</v>
      </c>
      <c r="BW40" s="367">
        <f ca="1">OFFSET(BW40,0,-1) * OFFSET(BW40,10 - ROW(BW40),0)</f>
        <v>0</v>
      </c>
      <c r="BX40" s="367">
        <v>0</v>
      </c>
      <c r="BY40" s="367">
        <f ca="1">OFFSET(BY40,0,-1) * OFFSET(BY40,10 - ROW(BY40),0)</f>
        <v>0</v>
      </c>
      <c r="BZ40" s="367">
        <v>0</v>
      </c>
      <c r="CA40" s="367">
        <f ca="1">OFFSET(CA40,0,-1) * OFFSET(CA40,10 - ROW(CA40),0)</f>
        <v>0</v>
      </c>
      <c r="CB40" s="367">
        <v>0</v>
      </c>
      <c r="CC40" s="367">
        <f ca="1">OFFSET(CC40,0,-1) * OFFSET(CC40,10 - ROW(CC40),0)</f>
        <v>0</v>
      </c>
      <c r="CD40" s="367">
        <v>0</v>
      </c>
      <c r="CE40" s="367">
        <f ca="1">OFFSET(CE40,0,-1) * OFFSET(CE40,10 - ROW(CE40),0)</f>
        <v>0</v>
      </c>
      <c r="CF40" s="367">
        <f t="shared" ca="1" si="96"/>
        <v>0</v>
      </c>
      <c r="CG40" s="367">
        <v>0</v>
      </c>
      <c r="CH40" s="367">
        <f ca="1">OFFSET(CH40,0,-1) * OFFSET(CH40,10 - ROW(CH40),0)</f>
        <v>0</v>
      </c>
      <c r="CI40" s="367">
        <v>0</v>
      </c>
      <c r="CJ40" s="367">
        <f ca="1">OFFSET(CJ40,0,-1) * OFFSET(CJ40,10 - ROW(CJ40),0)</f>
        <v>0</v>
      </c>
      <c r="CK40" s="367">
        <v>0</v>
      </c>
      <c r="CL40" s="367">
        <f ca="1">OFFSET(CL40,0,-1) * OFFSET(CL40,10 - ROW(CL40),0)</f>
        <v>0</v>
      </c>
      <c r="CM40" s="367">
        <v>0</v>
      </c>
      <c r="CN40" s="367">
        <f ca="1">OFFSET(CN40,0,-1) * OFFSET(CN40,10 - ROW(CN40),0)</f>
        <v>0</v>
      </c>
      <c r="CO40" s="367">
        <v>0</v>
      </c>
      <c r="CP40" s="367">
        <f ca="1">OFFSET(CP40,0,-1) * OFFSET(CP40,10 - ROW(CP40),0)</f>
        <v>0</v>
      </c>
      <c r="CQ40" s="367">
        <v>0</v>
      </c>
      <c r="CR40" s="367">
        <f ca="1">OFFSET(CR40,0,-1) * OFFSET(CR40,10 - ROW(CR40),0)</f>
        <v>0</v>
      </c>
      <c r="CS40" s="367">
        <v>0</v>
      </c>
      <c r="CT40" s="367">
        <f ca="1">OFFSET(CT40,0,-1) * OFFSET(CT40,10 - ROW(CT40),0)</f>
        <v>0</v>
      </c>
      <c r="CU40" s="367">
        <v>0</v>
      </c>
      <c r="CV40" s="367">
        <f ca="1">OFFSET(CV40,0,-1) * OFFSET(CV40,10 - ROW(CV40),0)</f>
        <v>0</v>
      </c>
      <c r="CW40" s="367"/>
      <c r="CX40" s="367">
        <v>0</v>
      </c>
      <c r="CY40" s="367"/>
      <c r="CZ40" s="367">
        <v>0</v>
      </c>
      <c r="DA40" s="367"/>
      <c r="DB40" s="367">
        <v>0</v>
      </c>
      <c r="DC40" s="367"/>
      <c r="DD40" s="367">
        <v>0</v>
      </c>
      <c r="DE40" s="367">
        <v>0</v>
      </c>
      <c r="DF40" s="367">
        <f ca="1">OFFSET(DF40,0,-1) * OFFSET(DF40,10 - ROW(DF40),0)</f>
        <v>0</v>
      </c>
      <c r="DG40" s="367">
        <v>0</v>
      </c>
      <c r="DH40" s="367">
        <f ca="1">OFFSET(DH40,0,-1) * OFFSET(DH40,10 - ROW(DH40),0)</f>
        <v>0</v>
      </c>
      <c r="DI40" s="367"/>
      <c r="DJ40" s="367">
        <f ca="1">OFFSET(DJ40,0,-1) * OFFSET(DJ40,10 - ROW(DJ40),0)</f>
        <v>0</v>
      </c>
      <c r="DK40" s="367">
        <f t="shared" ca="1" si="23"/>
        <v>0</v>
      </c>
      <c r="DL40" s="367">
        <v>526</v>
      </c>
      <c r="DM40" s="367">
        <f ca="1">OFFSET(DM40,0,-1) * OFFSET(DM40,10 - ROW(DM40),0)</f>
        <v>45731492</v>
      </c>
      <c r="DN40" s="367">
        <v>0</v>
      </c>
      <c r="DO40" s="367">
        <f ca="1">OFFSET(DO40,0,-1) * OFFSET(DO40,10 - ROW(DO40),0)</f>
        <v>0</v>
      </c>
      <c r="DP40" s="367">
        <v>1378</v>
      </c>
      <c r="DQ40" s="367">
        <f ca="1">OFFSET(DQ40,0,-1) * OFFSET(DQ40,10 - ROW(DQ40),0)</f>
        <v>101881052</v>
      </c>
      <c r="DR40" s="367">
        <v>0</v>
      </c>
      <c r="DS40" s="367">
        <f ca="1">OFFSET(DS40,0,-1) * OFFSET(DS40,10 - ROW(DS40),0)</f>
        <v>0</v>
      </c>
      <c r="DT40" s="367">
        <v>0</v>
      </c>
      <c r="DU40" s="367">
        <f ca="1">OFFSET(DU40,0,-1) * OFFSET(DU40,10 - ROW(DU40),0)</f>
        <v>0</v>
      </c>
      <c r="DV40" s="367">
        <v>0</v>
      </c>
      <c r="DW40" s="367">
        <f ca="1">OFFSET(DW40,0,-1) * OFFSET(DW40,10 - ROW(DW40),0)</f>
        <v>0</v>
      </c>
      <c r="DX40" s="367">
        <v>0</v>
      </c>
      <c r="DY40" s="367">
        <f ca="1">OFFSET(DY40,0,-1) * OFFSET(DY40,10 - ROW(DY40),0)</f>
        <v>0</v>
      </c>
      <c r="DZ40" s="367">
        <v>0</v>
      </c>
      <c r="EA40" s="367">
        <f ca="1">OFFSET(EA40,0,-1) * OFFSET(EA40,10 - ROW(EA40),0)</f>
        <v>0</v>
      </c>
      <c r="EB40" s="367"/>
      <c r="EC40" s="367">
        <v>0</v>
      </c>
      <c r="ED40" s="367"/>
      <c r="EE40" s="367">
        <v>0</v>
      </c>
      <c r="EF40" s="367"/>
      <c r="EG40" s="367">
        <v>0</v>
      </c>
      <c r="EH40" s="367"/>
      <c r="EI40" s="367">
        <v>0</v>
      </c>
      <c r="EJ40" s="367">
        <v>0</v>
      </c>
      <c r="EK40" s="367">
        <f ca="1">OFFSET(EK40,0,-1) * OFFSET(EK40,10 - ROW(EK40),0)</f>
        <v>0</v>
      </c>
      <c r="EL40" s="367">
        <v>0</v>
      </c>
      <c r="EM40" s="367">
        <f ca="1">OFFSET(EM40,0,-1) * OFFSET(EM40,10 - ROW(EM40),0)</f>
        <v>0</v>
      </c>
      <c r="EN40" s="367">
        <f t="shared" ca="1" si="24"/>
        <v>147612544</v>
      </c>
      <c r="EO40" s="367">
        <v>0</v>
      </c>
      <c r="EP40" s="367">
        <v>0</v>
      </c>
      <c r="EQ40" s="367">
        <v>0</v>
      </c>
      <c r="ER40" s="367">
        <v>0</v>
      </c>
      <c r="ES40" s="367">
        <v>0</v>
      </c>
      <c r="ET40" s="367">
        <v>0</v>
      </c>
      <c r="EU40" s="367">
        <v>0</v>
      </c>
      <c r="EV40" s="367">
        <v>0</v>
      </c>
      <c r="EW40" s="367">
        <v>0</v>
      </c>
      <c r="EX40" s="367">
        <v>0</v>
      </c>
      <c r="EY40" s="367">
        <v>0</v>
      </c>
      <c r="EZ40" s="367">
        <v>0</v>
      </c>
      <c r="FA40" s="367">
        <v>0</v>
      </c>
      <c r="FB40" s="367">
        <v>0</v>
      </c>
      <c r="FC40" s="367">
        <v>0</v>
      </c>
      <c r="FD40" s="367">
        <v>0</v>
      </c>
      <c r="FE40" s="367">
        <v>0</v>
      </c>
      <c r="FF40" s="367">
        <f ca="1">OFFSET(FF40,0,-1) * OFFSET(FF40,10 - ROW(FF40),0)</f>
        <v>0</v>
      </c>
      <c r="FG40" s="367">
        <v>0</v>
      </c>
      <c r="FH40" s="367">
        <f ca="1">OFFSET(FH40,0,-1) * OFFSET(FH40,10 - ROW(FH40),0)</f>
        <v>0</v>
      </c>
      <c r="FI40" s="367">
        <v>0</v>
      </c>
      <c r="FJ40" s="367">
        <f ca="1">OFFSET(FJ40,0,-1) * OFFSET(FJ40,10 - ROW(FJ40),0)</f>
        <v>0</v>
      </c>
      <c r="FK40" s="367">
        <v>0</v>
      </c>
      <c r="FL40" s="367">
        <f ca="1">OFFSET(FL40,0,-1) * OFFSET(FL40,10 - ROW(FL40),0)</f>
        <v>0</v>
      </c>
      <c r="FM40" s="367">
        <f t="shared" ca="1" si="121"/>
        <v>0</v>
      </c>
      <c r="FN40" s="367"/>
      <c r="FO40" s="367"/>
      <c r="FP40" s="367"/>
      <c r="FQ40" s="367"/>
      <c r="FR40" s="367">
        <f t="shared" si="243"/>
        <v>0</v>
      </c>
      <c r="FS40" s="367">
        <f t="shared" ca="1" si="244"/>
        <v>147612544</v>
      </c>
      <c r="FT40" s="367"/>
      <c r="FU40" s="367">
        <f ca="1">OFFSET(FU40,0,-1) * OFFSET(FU40,10 - ROW(FU40),0)</f>
        <v>0</v>
      </c>
      <c r="FV40" s="367"/>
      <c r="FW40" s="367">
        <f ca="1">OFFSET(FW40,0,-1) * OFFSET(FW40,10 - ROW(FW40),0)</f>
        <v>0</v>
      </c>
      <c r="FX40" s="367"/>
      <c r="FY40" s="367">
        <f ca="1">OFFSET(FY40,0,-1) * OFFSET(FY40,10 - ROW(FY40),0)</f>
        <v>0</v>
      </c>
      <c r="FZ40" s="367"/>
      <c r="GA40" s="367">
        <f ca="1">OFFSET(GA40,0,-1) * OFFSET(GA40,10 - ROW(GA40),0)</f>
        <v>0</v>
      </c>
      <c r="GB40" s="367">
        <f t="shared" ca="1" si="25"/>
        <v>0</v>
      </c>
      <c r="GC40" s="367">
        <f t="shared" ca="1" si="245"/>
        <v>147612544</v>
      </c>
      <c r="GD40" s="367">
        <v>0</v>
      </c>
      <c r="GE40" s="367">
        <f ca="1">OFFSET(GE40,0,-1) * OFFSET(GE40,10 - ROW(GE40),0)</f>
        <v>0</v>
      </c>
      <c r="GF40" s="367">
        <v>0</v>
      </c>
      <c r="GG40" s="367">
        <f ca="1">OFFSET(GG40,0,-1) * OFFSET(GG40,10 - ROW(GG40),0)</f>
        <v>0</v>
      </c>
      <c r="GH40" s="367">
        <v>0</v>
      </c>
      <c r="GI40" s="367">
        <v>0</v>
      </c>
      <c r="GJ40" s="367"/>
      <c r="GK40" s="367">
        <f ca="1">OFFSET(GK40,0,-1) * OFFSET(GK40,10 - ROW(GK40),0)</f>
        <v>0</v>
      </c>
      <c r="GL40" s="367"/>
      <c r="GM40" s="367">
        <f ca="1">OFFSET(GM40,0,-1) * OFFSET(GM40,10 - ROW(GM40),0)</f>
        <v>0</v>
      </c>
      <c r="GN40" s="367">
        <f t="shared" ca="1" si="50"/>
        <v>0</v>
      </c>
      <c r="GO40" s="367"/>
      <c r="GP40" s="367">
        <f ca="1">OFFSET(GP40,0,-1) * OFFSET(GP40,10 - ROW(GP40),0)</f>
        <v>0</v>
      </c>
      <c r="GQ40" s="367">
        <f t="shared" ca="1" si="26"/>
        <v>0</v>
      </c>
      <c r="GR40" s="367">
        <v>0</v>
      </c>
      <c r="GS40" s="367">
        <f ca="1">OFFSET(GS40,0,-1) * OFFSET(GS40,10 - ROW(GS40),0)</f>
        <v>0</v>
      </c>
      <c r="GT40" s="367">
        <v>0</v>
      </c>
      <c r="GU40" s="367">
        <f ca="1">OFFSET(GU40,0,-1) * OFFSET(GU40,10 - ROW(GU40),0)</f>
        <v>0</v>
      </c>
      <c r="GV40" s="367">
        <v>0</v>
      </c>
      <c r="GW40" s="367">
        <v>0</v>
      </c>
      <c r="GX40" s="367">
        <v>0</v>
      </c>
      <c r="GY40" s="367">
        <f ca="1">OFFSET(GY40,0,-1) * OFFSET(GY40,10 - ROW(GY40),0)</f>
        <v>0</v>
      </c>
      <c r="GZ40" s="367">
        <f t="shared" ca="1" si="27"/>
        <v>0</v>
      </c>
      <c r="HA40" s="367">
        <v>0</v>
      </c>
      <c r="HB40" s="367">
        <f ca="1">OFFSET(HB40,0,-1) * OFFSET(HB40,10 - ROW(HB40),0)</f>
        <v>0</v>
      </c>
      <c r="HC40" s="367">
        <v>0</v>
      </c>
      <c r="HD40" s="367">
        <f ca="1">OFFSET(HD40,0,-1) * OFFSET(HD40,10 - ROW(HD40),0)</f>
        <v>0</v>
      </c>
      <c r="HE40" s="367">
        <v>0</v>
      </c>
      <c r="HF40" s="367">
        <f ca="1">OFFSET(HF40,0,-1) * OFFSET(HF40,10 - ROW(HF40),0)</f>
        <v>0</v>
      </c>
      <c r="HG40" s="367">
        <v>0</v>
      </c>
      <c r="HH40" s="367">
        <f ca="1">OFFSET(HH40,0,-1) * OFFSET(HH40,10 - ROW(HH40),0)</f>
        <v>0</v>
      </c>
      <c r="HI40" s="367">
        <v>0</v>
      </c>
      <c r="HJ40" s="367">
        <v>0</v>
      </c>
      <c r="HK40" s="367">
        <v>0</v>
      </c>
      <c r="HL40" s="367">
        <f ca="1">OFFSET(HL40,0,-1) * OFFSET(HL40,10 - ROW(HL40),0)</f>
        <v>0</v>
      </c>
      <c r="HM40" s="367">
        <f t="shared" ca="1" si="28"/>
        <v>0</v>
      </c>
      <c r="HN40" s="367">
        <v>213</v>
      </c>
      <c r="HO40" s="367">
        <f ca="1">OFFSET(HO40,0,-1) * OFFSET(HO40,10 - ROW(HO40),0)</f>
        <v>37677357</v>
      </c>
      <c r="HP40" s="367">
        <v>0</v>
      </c>
      <c r="HQ40" s="367">
        <f ca="1">OFFSET(HQ40,0,-1) * OFFSET(HQ40,10 - ROW(HQ40),0)</f>
        <v>0</v>
      </c>
      <c r="HR40" s="367">
        <v>0</v>
      </c>
      <c r="HS40" s="367">
        <f ca="1">OFFSET(HS40,0,-1) * OFFSET(HS40,10 - ROW(HS40),0)</f>
        <v>0</v>
      </c>
      <c r="HT40" s="367">
        <v>0</v>
      </c>
      <c r="HU40" s="367">
        <f ca="1">OFFSET(HU40,0,-1) * OFFSET(HU40,10 - ROW(HU40),0)</f>
        <v>0</v>
      </c>
      <c r="HV40" s="367"/>
      <c r="HW40" s="367">
        <f ca="1">OFFSET(HW40,0,-1) * OFFSET(HW40,10 - ROW(HW40),0)</f>
        <v>0</v>
      </c>
      <c r="HX40" s="367"/>
      <c r="HY40" s="367">
        <f ca="1">OFFSET(HY40,0,-1) * OFFSET(HY40,10 - ROW(HY40),0)</f>
        <v>0</v>
      </c>
      <c r="HZ40" s="367">
        <f t="shared" ca="1" si="29"/>
        <v>37677357</v>
      </c>
      <c r="IA40" s="367"/>
      <c r="IB40" s="367">
        <f ca="1">OFFSET(IB40,0,-1) * OFFSET(IB40,10 - ROW(IB40),0)</f>
        <v>0</v>
      </c>
      <c r="IC40" s="367"/>
      <c r="ID40" s="367">
        <f ca="1">OFFSET(ID40,0,-1) * OFFSET(ID40,10 - ROW(ID40),0)</f>
        <v>0</v>
      </c>
      <c r="IE40" s="367"/>
      <c r="IF40" s="367">
        <f ca="1">OFFSET(IF40,0,-1) * OFFSET(IF40,10 - ROW(IF40),0)</f>
        <v>0</v>
      </c>
      <c r="IG40" s="367"/>
      <c r="IH40" s="367">
        <f ca="1">OFFSET(IH40,0,-1) * OFFSET(IH40,10 - ROW(IH40),0)</f>
        <v>0</v>
      </c>
      <c r="II40" s="367">
        <f t="shared" ca="1" si="30"/>
        <v>0</v>
      </c>
      <c r="IJ40" s="367">
        <f t="shared" ca="1" si="149"/>
        <v>37677357</v>
      </c>
      <c r="IK40" s="367"/>
      <c r="IL40" s="367">
        <f ca="1">OFFSET(IL40,0,-1) * OFFSET(IL40,10 - ROW(IL40),0)</f>
        <v>0</v>
      </c>
      <c r="IM40" s="367"/>
      <c r="IN40" s="367">
        <f ca="1">OFFSET(IN40,0,-1) * OFFSET(IN40,10 - ROW(IN40),0)</f>
        <v>0</v>
      </c>
      <c r="IO40" s="367">
        <f t="shared" ca="1" si="51"/>
        <v>0</v>
      </c>
      <c r="IP40" s="367">
        <v>0</v>
      </c>
      <c r="IQ40" s="367">
        <f ca="1">OFFSET(IQ40,0,-1) * OFFSET(IQ40,10 - ROW(IQ40),0)</f>
        <v>0</v>
      </c>
      <c r="IR40" s="367">
        <v>0</v>
      </c>
      <c r="IS40" s="367">
        <f ca="1">OFFSET(IS40,0,-1) * OFFSET(IS40,10 - ROW(IS40),0)</f>
        <v>0</v>
      </c>
      <c r="IT40" s="367"/>
      <c r="IU40" s="367">
        <f ca="1">OFFSET(IU40,0,-1) * OFFSET(IU40,10 - ROW(IU40),0)</f>
        <v>0</v>
      </c>
      <c r="IV40" s="367">
        <v>0</v>
      </c>
      <c r="IW40" s="367">
        <f ca="1">OFFSET(IW40,0,-1) * OFFSET(IW40,10 - ROW(IW40),0)</f>
        <v>0</v>
      </c>
      <c r="IX40" s="367">
        <f t="shared" ca="1" si="31"/>
        <v>0</v>
      </c>
      <c r="IY40" s="367">
        <v>0</v>
      </c>
      <c r="IZ40" s="367">
        <f ca="1">OFFSET(IZ40,0,-1) * OFFSET(IZ40,10 - ROW(IZ40),0)</f>
        <v>0</v>
      </c>
      <c r="JA40" s="367">
        <f t="shared" ca="1" si="32"/>
        <v>0</v>
      </c>
      <c r="JB40" s="367">
        <v>0</v>
      </c>
      <c r="JC40" s="367">
        <f ca="1">OFFSET(JC40,0,-1) * OFFSET(JC40,10 - ROW(JC40),0)</f>
        <v>0</v>
      </c>
      <c r="JD40" s="367">
        <v>0</v>
      </c>
      <c r="JE40" s="367">
        <f ca="1">OFFSET(JE40,0,-1) * OFFSET(JE40,10 - ROW(JE40),0)</f>
        <v>0</v>
      </c>
      <c r="JF40" s="367">
        <v>0</v>
      </c>
      <c r="JG40" s="367">
        <f ca="1">OFFSET(JG40,0,-1) * OFFSET(JG40,10 - ROW(JG40),0)</f>
        <v>0</v>
      </c>
      <c r="JH40" s="367">
        <v>0</v>
      </c>
      <c r="JI40" s="367">
        <f ca="1">OFFSET(JI40,0,-1) * OFFSET(JI40,10 - ROW(JI40),0)</f>
        <v>0</v>
      </c>
      <c r="JJ40" s="367">
        <f t="shared" ca="1" si="33"/>
        <v>0</v>
      </c>
      <c r="JK40" s="367">
        <v>0</v>
      </c>
      <c r="JL40" s="367">
        <f ca="1">OFFSET(JL40,0,-1) * OFFSET(JL40,10 - ROW(JL40),0)</f>
        <v>0</v>
      </c>
      <c r="JM40" s="367">
        <v>0</v>
      </c>
      <c r="JN40" s="367">
        <f ca="1">OFFSET(JN40,0,-1) * OFFSET(JN40,10 - ROW(JN40),0)</f>
        <v>0</v>
      </c>
      <c r="JO40" s="367">
        <v>0</v>
      </c>
      <c r="JP40" s="367">
        <f ca="1">OFFSET(JP40,0,-1) * OFFSET(JP40,10 - ROW(JP40),0)</f>
        <v>0</v>
      </c>
      <c r="JQ40" s="367">
        <v>0</v>
      </c>
      <c r="JR40" s="367">
        <f ca="1">OFFSET(JR40,0,-1) * OFFSET(JR40,10 - ROW(JR40),0)</f>
        <v>0</v>
      </c>
      <c r="JS40" s="367">
        <v>0</v>
      </c>
      <c r="JT40" s="367">
        <f ca="1">OFFSET(JT40,0,-1) * OFFSET(JT40,10 - ROW(JT40),0)</f>
        <v>0</v>
      </c>
      <c r="JU40" s="367">
        <f t="shared" ca="1" si="246"/>
        <v>0</v>
      </c>
      <c r="JV40" s="367">
        <v>131</v>
      </c>
      <c r="JW40" s="367">
        <f ca="1">OFFSET(JW40,0,-1) * OFFSET(JW40,10 - ROW(JW40),0)</f>
        <v>27776585</v>
      </c>
      <c r="JX40" s="367">
        <v>0</v>
      </c>
      <c r="JY40" s="367">
        <f ca="1">OFFSET(JY40,0,-1) * OFFSET(JY40,10 - ROW(JY40),0)</f>
        <v>0</v>
      </c>
      <c r="JZ40" s="367">
        <v>0</v>
      </c>
      <c r="KA40" s="367">
        <f ca="1">OFFSET(KA40,0,-1) * OFFSET(KA40,10 - ROW(KA40),0)</f>
        <v>0</v>
      </c>
      <c r="KB40" s="367">
        <v>0</v>
      </c>
      <c r="KC40" s="367">
        <f ca="1">OFFSET(KC40,0,-1) * OFFSET(KC40,10 - ROW(KC40),0)</f>
        <v>0</v>
      </c>
      <c r="KD40" s="367"/>
      <c r="KE40" s="367">
        <f ca="1">OFFSET(KE40,0,-1) * OFFSET(KE40,10 - ROW(KE40),0)</f>
        <v>0</v>
      </c>
      <c r="KF40" s="367">
        <f t="shared" ca="1" si="34"/>
        <v>27776585</v>
      </c>
      <c r="KG40" s="367">
        <v>0</v>
      </c>
      <c r="KH40" s="367">
        <f ca="1">OFFSET(KH40,0,-1) * OFFSET(KH40,10 - ROW(KH40),0)</f>
        <v>0</v>
      </c>
      <c r="KI40" s="367">
        <v>0</v>
      </c>
      <c r="KJ40" s="367">
        <f ca="1">OFFSET(KJ40,0,-1) * OFFSET(KJ40,10 - ROW(KJ40),0)</f>
        <v>0</v>
      </c>
      <c r="KK40" s="367"/>
      <c r="KL40" s="367">
        <f ca="1">OFFSET(KL40,0,-1) * OFFSET(KL40,10 - ROW(KL40),0)</f>
        <v>0</v>
      </c>
      <c r="KM40" s="367">
        <v>0</v>
      </c>
      <c r="KN40" s="367">
        <f ca="1">OFFSET(KN40,0,-1) * OFFSET(KN40,10 - ROW(KN40),0)</f>
        <v>0</v>
      </c>
      <c r="KO40" s="367">
        <f t="shared" ca="1" si="35"/>
        <v>0</v>
      </c>
      <c r="KP40" s="367">
        <v>0</v>
      </c>
      <c r="KQ40" s="367">
        <f ca="1">OFFSET(KQ40,0,-1) * OFFSET(KQ40,10 - ROW(KQ40),0)</f>
        <v>0</v>
      </c>
      <c r="KR40" s="367">
        <v>0</v>
      </c>
      <c r="KS40" s="367">
        <f ca="1">OFFSET(KS40,0,-1) * OFFSET(KS40,10 - ROW(KS40),0)</f>
        <v>0</v>
      </c>
      <c r="KT40" s="367">
        <f t="shared" ca="1" si="52"/>
        <v>0</v>
      </c>
      <c r="KU40" s="367">
        <v>0</v>
      </c>
      <c r="KV40" s="367"/>
      <c r="KW40" s="367">
        <v>0</v>
      </c>
      <c r="KX40" s="367"/>
      <c r="KY40" s="367">
        <f t="shared" si="247"/>
        <v>0</v>
      </c>
      <c r="KZ40" s="367">
        <f t="shared" ca="1" si="248"/>
        <v>27776585</v>
      </c>
      <c r="LA40" s="367">
        <v>0</v>
      </c>
      <c r="LB40" s="367">
        <f ca="1">OFFSET(LB40,0,-1) * OFFSET(LB40,10 - ROW(LB40),0)</f>
        <v>0</v>
      </c>
      <c r="LC40" s="367"/>
      <c r="LD40" s="367">
        <f ca="1">OFFSET(LD40,0,-1) * OFFSET(LD40,10 - ROW(LD40),0)</f>
        <v>0</v>
      </c>
      <c r="LE40" s="367">
        <v>0</v>
      </c>
      <c r="LF40" s="367">
        <f ca="1">OFFSET(LF40,0,-1) * OFFSET(LF40,10 - ROW(LF40),0)</f>
        <v>0</v>
      </c>
      <c r="LG40" s="367"/>
      <c r="LH40" s="367">
        <f ca="1">OFFSET(LH40,0,-1) * OFFSET(LH40,10 - ROW(LH40),0)</f>
        <v>0</v>
      </c>
      <c r="LI40" s="367">
        <f t="shared" ca="1" si="36"/>
        <v>0</v>
      </c>
      <c r="LJ40" s="367">
        <v>0</v>
      </c>
      <c r="LK40" s="367">
        <f ca="1">OFFSET(LK40,0,-1) * OFFSET(LK40,10 - ROW(LK40),0)</f>
        <v>0</v>
      </c>
      <c r="LL40" s="367">
        <v>0</v>
      </c>
      <c r="LM40" s="367">
        <f ca="1">OFFSET(LM40,0,-1) * OFFSET(LM40,10 - ROW(LM40),0)</f>
        <v>0</v>
      </c>
      <c r="LN40" s="367"/>
      <c r="LO40" s="367">
        <f ca="1">OFFSET(LO40,0,-1) * OFFSET(LO40,10 - ROW(LO40),0)</f>
        <v>0</v>
      </c>
      <c r="LP40" s="367">
        <f t="shared" ca="1" si="37"/>
        <v>0</v>
      </c>
      <c r="LQ40" s="367">
        <v>0</v>
      </c>
      <c r="LR40" s="367">
        <f ca="1">OFFSET(LR40,0,-1) * OFFSET(LR40,10 - ROW(LR40),0)</f>
        <v>0</v>
      </c>
      <c r="LS40" s="367">
        <v>0</v>
      </c>
      <c r="LT40" s="367">
        <f ca="1">OFFSET(LT40,0,-1) * OFFSET(LT40,10 - ROW(LT40),0)</f>
        <v>0</v>
      </c>
      <c r="LU40" s="367">
        <v>0</v>
      </c>
      <c r="LV40" s="367">
        <f ca="1">OFFSET(LV40,0,-1) * OFFSET(LV40,10 - ROW(LV40),0)</f>
        <v>0</v>
      </c>
      <c r="LW40" s="367">
        <v>0</v>
      </c>
      <c r="LX40" s="367">
        <f ca="1">OFFSET(LX40,0,-1) * OFFSET(LX40,10 - ROW(LX40),0)</f>
        <v>0</v>
      </c>
      <c r="LY40" s="367">
        <f t="shared" ca="1" si="54"/>
        <v>0</v>
      </c>
      <c r="LZ40" s="367">
        <v>0</v>
      </c>
      <c r="MA40" s="367">
        <f ca="1">OFFSET(MA40,0,-1) * OFFSET(MA40,10 - ROW(MA40),0)</f>
        <v>0</v>
      </c>
      <c r="MB40" s="367">
        <v>0</v>
      </c>
      <c r="MC40" s="367">
        <f ca="1">OFFSET(MC40,0,-1) * OFFSET(MC40,10 - ROW(MC40),0)</f>
        <v>0</v>
      </c>
      <c r="MD40" s="367">
        <v>0</v>
      </c>
      <c r="ME40" s="367">
        <f ca="1">OFFSET(ME40,0,-1) * OFFSET(ME40,10 - ROW(ME40),0)</f>
        <v>0</v>
      </c>
      <c r="MF40" s="367">
        <v>0</v>
      </c>
      <c r="MG40" s="367">
        <f ca="1">OFFSET(MG40,0,-1) * OFFSET(MG40,10 - ROW(MG40),0)</f>
        <v>0</v>
      </c>
      <c r="MH40" s="367">
        <v>0</v>
      </c>
      <c r="MI40" s="367">
        <f ca="1">OFFSET(MI40,0,-1) * OFFSET(MI40,10 - ROW(MI40),0)</f>
        <v>0</v>
      </c>
      <c r="MJ40" s="367">
        <v>0</v>
      </c>
      <c r="MK40" s="367">
        <f ca="1">OFFSET(MK40,0,-1) * OFFSET(MK40,10 - ROW(MK40),0)</f>
        <v>0</v>
      </c>
      <c r="ML40" s="367">
        <f t="shared" ca="1" si="38"/>
        <v>0</v>
      </c>
      <c r="MM40" s="367">
        <v>12</v>
      </c>
      <c r="MN40" s="367">
        <f ca="1">OFFSET(MN40,0,-1) * OFFSET(MN40,10 - ROW(MN40),0)</f>
        <v>5094432</v>
      </c>
      <c r="MO40" s="367">
        <v>0</v>
      </c>
      <c r="MP40" s="367">
        <f ca="1">OFFSET(MP40,0,-1) * OFFSET(MP40,10 - ROW(MP40),0)</f>
        <v>0</v>
      </c>
      <c r="MQ40" s="367">
        <v>0</v>
      </c>
      <c r="MR40" s="367">
        <f ca="1">OFFSET(MR40,0,-1) * OFFSET(MR40,10 - ROW(MR40),0)</f>
        <v>0</v>
      </c>
      <c r="MS40" s="367">
        <v>0</v>
      </c>
      <c r="MT40" s="367">
        <f ca="1">OFFSET(MT40,0,-1) * OFFSET(MT40,10 - ROW(MT40),0)</f>
        <v>0</v>
      </c>
      <c r="MU40" s="367">
        <v>0</v>
      </c>
      <c r="MV40" s="367">
        <f ca="1">OFFSET(MV40,0,-1) * OFFSET(MV40,10 - ROW(MV40),0)</f>
        <v>0</v>
      </c>
      <c r="MW40" s="367">
        <f t="shared" ca="1" si="39"/>
        <v>5094432</v>
      </c>
      <c r="MX40" s="367">
        <v>0</v>
      </c>
      <c r="MY40" s="367">
        <f ca="1">OFFSET(MY40,0,-1) * OFFSET(MY40,10 - ROW(MY40),0)</f>
        <v>0</v>
      </c>
      <c r="MZ40" s="367"/>
      <c r="NA40" s="367">
        <f ca="1">OFFSET(NA40,0,-1) * OFFSET(NA40,10 - ROW(NA40),0)</f>
        <v>0</v>
      </c>
      <c r="NB40" s="367"/>
      <c r="NC40" s="367">
        <f ca="1">OFFSET(NC40,0,-1) * OFFSET(NC40,10 - ROW(NC40),0)</f>
        <v>0</v>
      </c>
      <c r="ND40" s="367"/>
      <c r="NE40" s="367">
        <f ca="1">OFFSET(NE40,0,-1) * OFFSET(NE40,10 - ROW(NE40),0)</f>
        <v>0</v>
      </c>
      <c r="NF40" s="367">
        <f t="shared" ca="1" si="40"/>
        <v>0</v>
      </c>
      <c r="NG40" s="367">
        <v>0</v>
      </c>
      <c r="NH40" s="367">
        <f ca="1">OFFSET(NH40,0,-1) * OFFSET(NH40,10 - ROW(NH40),0)</f>
        <v>0</v>
      </c>
      <c r="NI40" s="367">
        <v>0</v>
      </c>
      <c r="NJ40" s="367">
        <f ca="1">OFFSET(NJ40,0,-1) * OFFSET(NJ40,10 - ROW(NJ40),0)</f>
        <v>0</v>
      </c>
      <c r="NK40" s="367">
        <f t="shared" ca="1" si="41"/>
        <v>0</v>
      </c>
      <c r="NL40" s="367">
        <f t="shared" ca="1" si="249"/>
        <v>5094432</v>
      </c>
      <c r="NM40" s="367">
        <v>0</v>
      </c>
      <c r="NN40" s="367">
        <f ca="1">OFFSET(NN40,0,-1) * OFFSET(NN40,10 - ROW(NN40),0)</f>
        <v>0</v>
      </c>
      <c r="NO40" s="367">
        <v>0</v>
      </c>
      <c r="NP40" s="367">
        <f ca="1">OFFSET(NP40,0,-1) * OFFSET(NP40,10 - ROW(NP40),0)</f>
        <v>0</v>
      </c>
      <c r="NQ40" s="367">
        <v>0</v>
      </c>
      <c r="NR40" s="367">
        <f ca="1">OFFSET(NR40,0,-1) * OFFSET(NR40,10 - ROW(NR40),0)</f>
        <v>0</v>
      </c>
      <c r="NS40" s="367">
        <v>0</v>
      </c>
      <c r="NT40" s="367">
        <f ca="1">OFFSET(NT40,0,-1) * OFFSET(NT40,10 - ROW(NT40),0)</f>
        <v>0</v>
      </c>
      <c r="NU40" s="367">
        <f t="shared" ca="1" si="42"/>
        <v>0</v>
      </c>
      <c r="NV40" s="367">
        <v>0</v>
      </c>
      <c r="NW40" s="367">
        <f ca="1">OFFSET(NW40,0,-1) * OFFSET(NW40,10 - ROW(NW40),0)</f>
        <v>0</v>
      </c>
      <c r="NX40" s="367">
        <v>0</v>
      </c>
      <c r="NY40" s="367">
        <f ca="1">OFFSET(NY40,0,-1) * OFFSET(NY40,10 - ROW(NY40),0)</f>
        <v>0</v>
      </c>
      <c r="NZ40" s="367">
        <v>0</v>
      </c>
      <c r="OA40" s="367">
        <v>0</v>
      </c>
      <c r="OB40" s="367">
        <v>0</v>
      </c>
      <c r="OC40" s="367">
        <f ca="1">OFFSET(OC40,0,-1) * OFFSET(OC40,10 - ROW(OC40),0)</f>
        <v>0</v>
      </c>
      <c r="OD40" s="367">
        <v>0</v>
      </c>
      <c r="OE40" s="367">
        <f ca="1">OFFSET(OE40,0,-1) * OFFSET(OE40,10 - ROW(OE40),0)</f>
        <v>0</v>
      </c>
      <c r="OF40" s="367">
        <f t="shared" ca="1" si="250"/>
        <v>0</v>
      </c>
      <c r="OG40" s="367">
        <v>0</v>
      </c>
      <c r="OH40" s="367">
        <f ca="1">OFFSET(OH40,0,-1) * OFFSET(OH40,10 - ROW(OH40),0)</f>
        <v>0</v>
      </c>
      <c r="OI40" s="367">
        <v>0</v>
      </c>
      <c r="OJ40" s="367">
        <f ca="1">OFFSET(OJ40,0,-1) * OFFSET(OJ40,10 - ROW(OJ40),0)</f>
        <v>0</v>
      </c>
      <c r="OK40" s="367">
        <v>0</v>
      </c>
      <c r="OL40" s="367">
        <f ca="1">OFFSET(OL40,0,-1) * OFFSET(OL40,10 - ROW(OL40),0)</f>
        <v>0</v>
      </c>
      <c r="OM40" s="367">
        <v>0</v>
      </c>
      <c r="ON40" s="367">
        <f ca="1">OFFSET(ON40,0,-1) * OFFSET(ON40,10 - ROW(ON40),0)</f>
        <v>0</v>
      </c>
      <c r="OO40" s="367">
        <f t="shared" ca="1" si="56"/>
        <v>0</v>
      </c>
      <c r="OP40" s="367">
        <v>0</v>
      </c>
      <c r="OQ40" s="367">
        <f ca="1">OFFSET(OQ40,0,-1) * OFFSET(OQ40,10 - ROW(OQ40),0)</f>
        <v>0</v>
      </c>
      <c r="OR40" s="367">
        <v>0</v>
      </c>
      <c r="OS40" s="367">
        <f ca="1">OFFSET(OS40,0,-1) * OFFSET(OS40,10 - ROW(OS40),0)</f>
        <v>0</v>
      </c>
      <c r="OT40" s="367">
        <v>0</v>
      </c>
      <c r="OU40" s="367">
        <v>0</v>
      </c>
      <c r="OV40" s="367">
        <v>0</v>
      </c>
      <c r="OW40" s="367">
        <f ca="1">OFFSET(OW40,0,-1) * OFFSET(OW40,10 - ROW(OW40),0)</f>
        <v>0</v>
      </c>
      <c r="OX40" s="367">
        <f t="shared" ca="1" si="220"/>
        <v>0</v>
      </c>
      <c r="OY40" s="367">
        <v>0</v>
      </c>
      <c r="OZ40" s="367">
        <f ca="1">OFFSET(OZ40,0,-1) * OFFSET(OZ40,10 - ROW(OZ40),0)</f>
        <v>0</v>
      </c>
      <c r="PA40" s="367">
        <v>0</v>
      </c>
      <c r="PB40" s="367">
        <f ca="1">OFFSET(PB40,0,-1) * OFFSET(PB40,10 - ROW(PB40),0)</f>
        <v>0</v>
      </c>
      <c r="PC40" s="367">
        <v>0</v>
      </c>
      <c r="PD40" s="367">
        <f ca="1">OFFSET(PD40,0,-1) * OFFSET(PD40,10 - ROW(PD40),0)</f>
        <v>0</v>
      </c>
      <c r="PE40" s="367">
        <v>0</v>
      </c>
      <c r="PF40" s="367">
        <f ca="1">OFFSET(PF40,0,-1) * OFFSET(PF40,10 - ROW(PF40),0)</f>
        <v>0</v>
      </c>
      <c r="PG40" s="367">
        <v>0</v>
      </c>
      <c r="PH40" s="367">
        <v>0</v>
      </c>
      <c r="PI40" s="367">
        <v>0</v>
      </c>
      <c r="PJ40" s="367">
        <f ca="1">OFFSET(PJ40,0,-1) * OFFSET(PJ40,10 - ROW(PJ40),0)</f>
        <v>0</v>
      </c>
      <c r="PK40" s="367">
        <f t="shared" ca="1" si="43"/>
        <v>0</v>
      </c>
      <c r="PL40" s="367">
        <v>0</v>
      </c>
      <c r="PM40" s="367">
        <f ca="1">OFFSET(PM40,0,-1) * OFFSET(PM40,10 - ROW(PM40),0)</f>
        <v>0</v>
      </c>
      <c r="PN40" s="367">
        <v>0</v>
      </c>
      <c r="PO40" s="367">
        <f ca="1">OFFSET(PO40,0,-1) * OFFSET(PO40,10 - ROW(PO40),0)</f>
        <v>0</v>
      </c>
      <c r="PP40" s="367">
        <v>0</v>
      </c>
      <c r="PQ40" s="367">
        <f ca="1">OFFSET(PQ40,0,-1) * OFFSET(PQ40,10 - ROW(PQ40),0)</f>
        <v>0</v>
      </c>
      <c r="PR40" s="367"/>
      <c r="PS40" s="367">
        <f ca="1">OFFSET(PS40,0,-1) * OFFSET(PS40,10 - ROW(PS40),0)</f>
        <v>0</v>
      </c>
      <c r="PT40" s="367">
        <v>0</v>
      </c>
      <c r="PU40" s="367">
        <f ca="1">OFFSET(PU40,0,-1) * OFFSET(PU40,10 - ROW(PU40),0)</f>
        <v>0</v>
      </c>
      <c r="PV40" s="367">
        <v>0</v>
      </c>
      <c r="PW40" s="367">
        <f ca="1">OFFSET(PW40,0,-1) * OFFSET(PW40,10 - ROW(PW40),0)</f>
        <v>0</v>
      </c>
      <c r="PX40" s="367">
        <f t="shared" ca="1" si="57"/>
        <v>0</v>
      </c>
      <c r="PY40" s="367">
        <v>0</v>
      </c>
      <c r="PZ40" s="367">
        <f ca="1">OFFSET(PZ40,0,-1) * OFFSET(PZ40,10 - ROW(PZ40),0)</f>
        <v>0</v>
      </c>
      <c r="QA40" s="367"/>
      <c r="QB40" s="367">
        <f ca="1">OFFSET(QB40,0,-1) * OFFSET(QB40,10 - ROW(QB40),0)</f>
        <v>0</v>
      </c>
      <c r="QC40" s="367"/>
      <c r="QD40" s="367">
        <f ca="1">OFFSET(QD40,0,-1) * OFFSET(QD40,10 - ROW(QD40),0)</f>
        <v>0</v>
      </c>
      <c r="QE40" s="367"/>
      <c r="QF40" s="367">
        <f ca="1">OFFSET(QF40,0,-1) * OFFSET(QF40,10 - ROW(QF40),0)</f>
        <v>0</v>
      </c>
      <c r="QG40" s="367">
        <f t="shared" ca="1" si="44"/>
        <v>0</v>
      </c>
      <c r="QH40" s="367">
        <f t="shared" ca="1" si="251"/>
        <v>0</v>
      </c>
      <c r="QI40" s="367"/>
      <c r="QJ40" s="367">
        <v>218160918</v>
      </c>
      <c r="QK40" s="367">
        <f t="shared" si="252"/>
        <v>2260</v>
      </c>
      <c r="QL40" s="367">
        <f ca="1">OFFSET(QL40,0,-1) * OFFSET(QL40,10 - ROW(QL40),0)</f>
        <v>1803480</v>
      </c>
      <c r="QM40" s="367">
        <f t="shared" si="237"/>
        <v>0</v>
      </c>
      <c r="QN40" s="367">
        <f ca="1">OFFSET(QN40,0,-1) * OFFSET(QN40,10 - ROW(QN40),0)</f>
        <v>0</v>
      </c>
      <c r="QO40" s="367">
        <f t="shared" ca="1" si="46"/>
        <v>1803480</v>
      </c>
      <c r="QP40" s="367">
        <f t="shared" si="253"/>
        <v>2260</v>
      </c>
      <c r="QQ40" s="367">
        <f ca="1">OFFSET(QQ40,0,-1) * OFFSET(QQ40,10 - ROW(QQ40),0)</f>
        <v>167240</v>
      </c>
      <c r="QR40" s="367">
        <f t="shared" si="240"/>
        <v>0</v>
      </c>
      <c r="QS40" s="367">
        <f ca="1">OFFSET(QS40,0,-1) * OFFSET(QS40,10 - ROW(QS40),0)</f>
        <v>0</v>
      </c>
      <c r="QT40" s="367">
        <f t="shared" ca="1" si="47"/>
        <v>167240</v>
      </c>
      <c r="QU40" s="367">
        <f t="shared" ca="1" si="48"/>
        <v>220131638</v>
      </c>
      <c r="QV40" s="367"/>
      <c r="QW40" s="367">
        <f t="shared" ca="1" si="49"/>
        <v>220131638</v>
      </c>
    </row>
    <row r="41" spans="1:465" s="366" customFormat="1">
      <c r="A41" s="366" t="s">
        <v>241</v>
      </c>
      <c r="B41" s="367" t="s">
        <v>242</v>
      </c>
      <c r="C41" s="367" t="s">
        <v>234</v>
      </c>
      <c r="D41" s="367" t="s">
        <v>196</v>
      </c>
      <c r="E41" s="367">
        <v>0</v>
      </c>
      <c r="F41" s="367">
        <f ca="1">OFFSET(F41,0,-1) * OFFSET(F41,10 - ROW(F41),0)</f>
        <v>0</v>
      </c>
      <c r="G41" s="367"/>
      <c r="H41" s="367">
        <f ca="1">OFFSET(H41,0,-1) * OFFSET(H41,10 - ROW(H41),0)</f>
        <v>0</v>
      </c>
      <c r="I41" s="367"/>
      <c r="J41" s="367">
        <f ca="1">OFFSET(J41,0,-1) * OFFSET(J41,10 - ROW(J41),0)</f>
        <v>0</v>
      </c>
      <c r="K41" s="367"/>
      <c r="L41" s="367">
        <f ca="1">OFFSET(L41,0,-1) * OFFSET(L41,10 - ROW(L41),0)</f>
        <v>0</v>
      </c>
      <c r="M41" s="367"/>
      <c r="N41" s="367">
        <f ca="1">OFFSET(N41,0,-1) * OFFSET(N41,10 - ROW(N41),0)</f>
        <v>0</v>
      </c>
      <c r="O41" s="367">
        <v>0</v>
      </c>
      <c r="P41" s="367">
        <f ca="1">OFFSET(P41,0,-1) * OFFSET(P41,10 - ROW(P41),0)</f>
        <v>0</v>
      </c>
      <c r="Q41" s="367">
        <v>0</v>
      </c>
      <c r="R41" s="367">
        <f ca="1">OFFSET(R41,0,-1) * OFFSET(R41,10 - ROW(R41),0)</f>
        <v>0</v>
      </c>
      <c r="S41" s="367">
        <f t="shared" ca="1" si="21"/>
        <v>0</v>
      </c>
      <c r="T41" s="367">
        <v>0</v>
      </c>
      <c r="U41" s="367">
        <f ca="1">OFFSET(U41,0,-1) * OFFSET(U41,10 - ROW(U41),0)</f>
        <v>0</v>
      </c>
      <c r="V41" s="367">
        <v>0</v>
      </c>
      <c r="W41" s="367">
        <f ca="1">OFFSET(W41,0,-1) * OFFSET(W41,10 - ROW(W41),0)</f>
        <v>0</v>
      </c>
      <c r="X41" s="367">
        <v>0</v>
      </c>
      <c r="Y41" s="367">
        <f ca="1">OFFSET(Y41,0,-1) * OFFSET(Y41,10 - ROW(Y41),0)</f>
        <v>0</v>
      </c>
      <c r="Z41" s="367">
        <v>0</v>
      </c>
      <c r="AA41" s="367">
        <f ca="1">OFFSET(AA41,0,-1) * OFFSET(AA41,10 - ROW(AA41),0)</f>
        <v>0</v>
      </c>
      <c r="AB41" s="367">
        <v>0</v>
      </c>
      <c r="AC41" s="367">
        <f ca="1">OFFSET(AC41,0,-1) * OFFSET(AC41,10 - ROW(AC41),0)</f>
        <v>0</v>
      </c>
      <c r="AD41" s="367">
        <v>0</v>
      </c>
      <c r="AE41" s="367">
        <f ca="1">OFFSET(AE41,0,-1) * OFFSET(AE41,10 - ROW(AE41),0)</f>
        <v>0</v>
      </c>
      <c r="AF41" s="367">
        <v>0</v>
      </c>
      <c r="AG41" s="367">
        <f ca="1">OFFSET(AG41,0,-1) * OFFSET(AG41,10 - ROW(AG41),0)</f>
        <v>0</v>
      </c>
      <c r="AH41" s="367">
        <v>0</v>
      </c>
      <c r="AI41" s="367">
        <f ca="1">OFFSET(AI41,0,-1) * OFFSET(AI41,10 - ROW(AI41),0)</f>
        <v>0</v>
      </c>
      <c r="AJ41" s="367">
        <v>0</v>
      </c>
      <c r="AK41" s="367">
        <f ca="1">OFFSET(AK41,0,-1) * OFFSET(AK41,10 - ROW(AK41),0)</f>
        <v>0</v>
      </c>
      <c r="AL41" s="367">
        <v>0</v>
      </c>
      <c r="AM41" s="367">
        <f ca="1">OFFSET(AM41,0,-1) * OFFSET(AM41,10 - ROW(AM41),0)</f>
        <v>0</v>
      </c>
      <c r="AN41" s="367"/>
      <c r="AO41" s="367">
        <f ca="1">OFFSET(AO41,0,-1) * OFFSET(AO41,10 - ROW(AO41),0)</f>
        <v>0</v>
      </c>
      <c r="AP41" s="367">
        <f t="shared" ca="1" si="254"/>
        <v>0</v>
      </c>
      <c r="AQ41" s="367"/>
      <c r="AR41" s="367">
        <f ca="1">OFFSET(AR41,0,-1) * OFFSET(AR41,10 - ROW(AR41),0)</f>
        <v>0</v>
      </c>
      <c r="AS41" s="367"/>
      <c r="AT41" s="367">
        <f ca="1">OFFSET(AT41,0,-1) * OFFSET(AT41,10 - ROW(AT41),0)</f>
        <v>0</v>
      </c>
      <c r="AU41" s="367"/>
      <c r="AV41" s="367">
        <f ca="1">OFFSET(AV41,0,-1) * OFFSET(AV41,10 - ROW(AV41),0)</f>
        <v>0</v>
      </c>
      <c r="AW41" s="367"/>
      <c r="AX41" s="367">
        <f ca="1">OFFSET(AX41,0,-1) * OFFSET(AX41,10 - ROW(AX41),0)</f>
        <v>0</v>
      </c>
      <c r="AY41" s="367"/>
      <c r="AZ41" s="367">
        <f ca="1">OFFSET(AZ41,0,-1) * OFFSET(AZ41,10 - ROW(AZ41),0)</f>
        <v>0</v>
      </c>
      <c r="BA41" s="367"/>
      <c r="BB41" s="367">
        <f ca="1">OFFSET(BB41,0,-1) * OFFSET(BB41,10 - ROW(BB41),0)</f>
        <v>0</v>
      </c>
      <c r="BC41" s="367"/>
      <c r="BD41" s="367">
        <f ca="1">OFFSET(BD41,0,-1) * OFFSET(BD41,10 - ROW(BD41),0)</f>
        <v>0</v>
      </c>
      <c r="BE41" s="367"/>
      <c r="BF41" s="367">
        <f ca="1">OFFSET(BF41,0,-1) * OFFSET(BF41,10 - ROW(BF41),0)</f>
        <v>0</v>
      </c>
      <c r="BG41" s="367">
        <v>0</v>
      </c>
      <c r="BH41" s="367">
        <f ca="1">OFFSET(BH41,0,-1) * OFFSET(BH41,10 - ROW(BH41),0)</f>
        <v>0</v>
      </c>
      <c r="BI41" s="367">
        <v>0</v>
      </c>
      <c r="BJ41" s="367">
        <f ca="1">OFFSET(BJ41,0,-1) * OFFSET(BJ41,10 - ROW(BJ41),0)</f>
        <v>0</v>
      </c>
      <c r="BK41" s="367">
        <f t="shared" ca="1" si="22"/>
        <v>0</v>
      </c>
      <c r="BL41" s="367">
        <v>0</v>
      </c>
      <c r="BM41" s="367">
        <f ca="1">OFFSET(BM41,0,-1) * OFFSET(BM41,10 - ROW(BM41),0)</f>
        <v>0</v>
      </c>
      <c r="BN41" s="367">
        <v>0</v>
      </c>
      <c r="BO41" s="367">
        <f ca="1">OFFSET(BO41,0,-1) * OFFSET(BO41,10 - ROW(BO41),0)</f>
        <v>0</v>
      </c>
      <c r="BP41" s="367">
        <v>0</v>
      </c>
      <c r="BQ41" s="367">
        <f ca="1">OFFSET(BQ41,0,-1) * OFFSET(BQ41,10 - ROW(BQ41),0)</f>
        <v>0</v>
      </c>
      <c r="BR41" s="367">
        <v>0</v>
      </c>
      <c r="BS41" s="367">
        <f ca="1">OFFSET(BS41,0,-1) * OFFSET(BS41,10 - ROW(BS41),0)</f>
        <v>0</v>
      </c>
      <c r="BT41" s="367">
        <v>0</v>
      </c>
      <c r="BU41" s="367">
        <f ca="1">OFFSET(BU41,0,-1) * OFFSET(BU41,10 - ROW(BU41),0)</f>
        <v>0</v>
      </c>
      <c r="BV41" s="367">
        <v>0</v>
      </c>
      <c r="BW41" s="367">
        <f ca="1">OFFSET(BW41,0,-1) * OFFSET(BW41,10 - ROW(BW41),0)</f>
        <v>0</v>
      </c>
      <c r="BX41" s="367">
        <v>0</v>
      </c>
      <c r="BY41" s="367">
        <f ca="1">OFFSET(BY41,0,-1) * OFFSET(BY41,10 - ROW(BY41),0)</f>
        <v>0</v>
      </c>
      <c r="BZ41" s="367">
        <v>0</v>
      </c>
      <c r="CA41" s="367">
        <f ca="1">OFFSET(CA41,0,-1) * OFFSET(CA41,10 - ROW(CA41),0)</f>
        <v>0</v>
      </c>
      <c r="CB41" s="367">
        <v>0</v>
      </c>
      <c r="CC41" s="367">
        <f ca="1">OFFSET(CC41,0,-1) * OFFSET(CC41,10 - ROW(CC41),0)</f>
        <v>0</v>
      </c>
      <c r="CD41" s="367">
        <v>0</v>
      </c>
      <c r="CE41" s="367">
        <f ca="1">OFFSET(CE41,0,-1) * OFFSET(CE41,10 - ROW(CE41),0)</f>
        <v>0</v>
      </c>
      <c r="CF41" s="367">
        <f t="shared" ca="1" si="96"/>
        <v>0</v>
      </c>
      <c r="CG41" s="367">
        <v>0</v>
      </c>
      <c r="CH41" s="367">
        <f ca="1">OFFSET(CH41,0,-1) * OFFSET(CH41,10 - ROW(CH41),0)</f>
        <v>0</v>
      </c>
      <c r="CI41" s="367">
        <v>0</v>
      </c>
      <c r="CJ41" s="367">
        <f ca="1">OFFSET(CJ41,0,-1) * OFFSET(CJ41,10 - ROW(CJ41),0)</f>
        <v>0</v>
      </c>
      <c r="CK41" s="367">
        <v>0</v>
      </c>
      <c r="CL41" s="367">
        <f ca="1">OFFSET(CL41,0,-1) * OFFSET(CL41,10 - ROW(CL41),0)</f>
        <v>0</v>
      </c>
      <c r="CM41" s="367">
        <v>0</v>
      </c>
      <c r="CN41" s="367">
        <f ca="1">OFFSET(CN41,0,-1) * OFFSET(CN41,10 - ROW(CN41),0)</f>
        <v>0</v>
      </c>
      <c r="CO41" s="367">
        <v>0</v>
      </c>
      <c r="CP41" s="367">
        <f ca="1">OFFSET(CP41,0,-1) * OFFSET(CP41,10 - ROW(CP41),0)</f>
        <v>0</v>
      </c>
      <c r="CQ41" s="367">
        <v>0</v>
      </c>
      <c r="CR41" s="367">
        <f ca="1">OFFSET(CR41,0,-1) * OFFSET(CR41,10 - ROW(CR41),0)</f>
        <v>0</v>
      </c>
      <c r="CS41" s="367">
        <v>0</v>
      </c>
      <c r="CT41" s="367">
        <f ca="1">OFFSET(CT41,0,-1) * OFFSET(CT41,10 - ROW(CT41),0)</f>
        <v>0</v>
      </c>
      <c r="CU41" s="367">
        <v>0</v>
      </c>
      <c r="CV41" s="367">
        <f ca="1">OFFSET(CV41,0,-1) * OFFSET(CV41,10 - ROW(CV41),0)</f>
        <v>0</v>
      </c>
      <c r="CW41" s="367"/>
      <c r="CX41" s="367">
        <v>0</v>
      </c>
      <c r="CY41" s="367"/>
      <c r="CZ41" s="367">
        <v>0</v>
      </c>
      <c r="DA41" s="367"/>
      <c r="DB41" s="367">
        <v>0</v>
      </c>
      <c r="DC41" s="367"/>
      <c r="DD41" s="367">
        <v>0</v>
      </c>
      <c r="DE41" s="367">
        <v>0</v>
      </c>
      <c r="DF41" s="367">
        <f ca="1">OFFSET(DF41,0,-1) * OFFSET(DF41,10 - ROW(DF41),0)</f>
        <v>0</v>
      </c>
      <c r="DG41" s="367">
        <v>0</v>
      </c>
      <c r="DH41" s="367">
        <f ca="1">OFFSET(DH41,0,-1) * OFFSET(DH41,10 - ROW(DH41),0)</f>
        <v>0</v>
      </c>
      <c r="DI41" s="367"/>
      <c r="DJ41" s="367">
        <f ca="1">OFFSET(DJ41,0,-1) * OFFSET(DJ41,10 - ROW(DJ41),0)</f>
        <v>0</v>
      </c>
      <c r="DK41" s="367">
        <f t="shared" ca="1" si="23"/>
        <v>0</v>
      </c>
      <c r="DL41" s="367">
        <v>506</v>
      </c>
      <c r="DM41" s="367">
        <f ca="1">OFFSET(DM41,0,-1) * OFFSET(DM41,10 - ROW(DM41),0)</f>
        <v>43992652</v>
      </c>
      <c r="DN41" s="367">
        <v>0</v>
      </c>
      <c r="DO41" s="367">
        <f ca="1">OFFSET(DO41,0,-1) * OFFSET(DO41,10 - ROW(DO41),0)</f>
        <v>0</v>
      </c>
      <c r="DP41" s="367">
        <v>1517</v>
      </c>
      <c r="DQ41" s="367">
        <f ca="1">OFFSET(DQ41,0,-1) * OFFSET(DQ41,10 - ROW(DQ41),0)</f>
        <v>112157878</v>
      </c>
      <c r="DR41" s="367">
        <v>0</v>
      </c>
      <c r="DS41" s="367">
        <f ca="1">OFFSET(DS41,0,-1) * OFFSET(DS41,10 - ROW(DS41),0)</f>
        <v>0</v>
      </c>
      <c r="DT41" s="367">
        <v>506</v>
      </c>
      <c r="DU41" s="367">
        <f ca="1">OFFSET(DU41,0,-1) * OFFSET(DU41,10 - ROW(DU41),0)</f>
        <v>4399164</v>
      </c>
      <c r="DV41" s="367">
        <v>0</v>
      </c>
      <c r="DW41" s="367">
        <f ca="1">OFFSET(DW41,0,-1) * OFFSET(DW41,10 - ROW(DW41),0)</f>
        <v>0</v>
      </c>
      <c r="DX41" s="367">
        <v>1517</v>
      </c>
      <c r="DY41" s="367">
        <f ca="1">OFFSET(DY41,0,-1) * OFFSET(DY41,10 - ROW(DY41),0)</f>
        <v>11215181</v>
      </c>
      <c r="DZ41" s="367">
        <v>0</v>
      </c>
      <c r="EA41" s="367">
        <f ca="1">OFFSET(EA41,0,-1) * OFFSET(EA41,10 - ROW(EA41),0)</f>
        <v>0</v>
      </c>
      <c r="EB41" s="367"/>
      <c r="EC41" s="367">
        <v>0</v>
      </c>
      <c r="ED41" s="367"/>
      <c r="EE41" s="367">
        <v>0</v>
      </c>
      <c r="EF41" s="367"/>
      <c r="EG41" s="367">
        <v>0</v>
      </c>
      <c r="EH41" s="367"/>
      <c r="EI41" s="367">
        <v>0</v>
      </c>
      <c r="EJ41" s="367">
        <v>0</v>
      </c>
      <c r="EK41" s="367">
        <f ca="1">OFFSET(EK41,0,-1) * OFFSET(EK41,10 - ROW(EK41),0)</f>
        <v>0</v>
      </c>
      <c r="EL41" s="367">
        <v>0</v>
      </c>
      <c r="EM41" s="367">
        <f ca="1">OFFSET(EM41,0,-1) * OFFSET(EM41,10 - ROW(EM41),0)</f>
        <v>0</v>
      </c>
      <c r="EN41" s="367">
        <f t="shared" ca="1" si="24"/>
        <v>171764875</v>
      </c>
      <c r="EO41" s="367">
        <v>0</v>
      </c>
      <c r="EP41" s="367">
        <v>0</v>
      </c>
      <c r="EQ41" s="367">
        <v>0</v>
      </c>
      <c r="ER41" s="367">
        <v>0</v>
      </c>
      <c r="ES41" s="367">
        <v>0</v>
      </c>
      <c r="ET41" s="367">
        <v>0</v>
      </c>
      <c r="EU41" s="367">
        <v>0</v>
      </c>
      <c r="EV41" s="367">
        <v>0</v>
      </c>
      <c r="EW41" s="367">
        <v>0</v>
      </c>
      <c r="EX41" s="367">
        <v>0</v>
      </c>
      <c r="EY41" s="367">
        <v>0</v>
      </c>
      <c r="EZ41" s="367">
        <v>0</v>
      </c>
      <c r="FA41" s="367">
        <v>0</v>
      </c>
      <c r="FB41" s="367">
        <v>0</v>
      </c>
      <c r="FC41" s="367">
        <v>0</v>
      </c>
      <c r="FD41" s="367">
        <v>0</v>
      </c>
      <c r="FE41" s="367">
        <v>0</v>
      </c>
      <c r="FF41" s="367">
        <f ca="1">OFFSET(FF41,0,-1) * OFFSET(FF41,10 - ROW(FF41),0)</f>
        <v>0</v>
      </c>
      <c r="FG41" s="367">
        <v>0</v>
      </c>
      <c r="FH41" s="367">
        <f ca="1">OFFSET(FH41,0,-1) * OFFSET(FH41,10 - ROW(FH41),0)</f>
        <v>0</v>
      </c>
      <c r="FI41" s="367">
        <v>0</v>
      </c>
      <c r="FJ41" s="367">
        <f ca="1">OFFSET(FJ41,0,-1) * OFFSET(FJ41,10 - ROW(FJ41),0)</f>
        <v>0</v>
      </c>
      <c r="FK41" s="367">
        <v>0</v>
      </c>
      <c r="FL41" s="367">
        <f ca="1">OFFSET(FL41,0,-1) * OFFSET(FL41,10 - ROW(FL41),0)</f>
        <v>0</v>
      </c>
      <c r="FM41" s="367">
        <f t="shared" ca="1" si="121"/>
        <v>0</v>
      </c>
      <c r="FN41" s="367"/>
      <c r="FO41" s="367"/>
      <c r="FP41" s="367"/>
      <c r="FQ41" s="367"/>
      <c r="FR41" s="367">
        <f t="shared" si="243"/>
        <v>0</v>
      </c>
      <c r="FS41" s="367">
        <f t="shared" ca="1" si="244"/>
        <v>171764875</v>
      </c>
      <c r="FT41" s="367"/>
      <c r="FU41" s="367">
        <f ca="1">OFFSET(FU41,0,-1) * OFFSET(FU41,10 - ROW(FU41),0)</f>
        <v>0</v>
      </c>
      <c r="FV41" s="367"/>
      <c r="FW41" s="367">
        <f ca="1">OFFSET(FW41,0,-1) * OFFSET(FW41,10 - ROW(FW41),0)</f>
        <v>0</v>
      </c>
      <c r="FX41" s="367"/>
      <c r="FY41" s="367">
        <f ca="1">OFFSET(FY41,0,-1) * OFFSET(FY41,10 - ROW(FY41),0)</f>
        <v>0</v>
      </c>
      <c r="FZ41" s="367"/>
      <c r="GA41" s="367">
        <f ca="1">OFFSET(GA41,0,-1) * OFFSET(GA41,10 - ROW(GA41),0)</f>
        <v>0</v>
      </c>
      <c r="GB41" s="367">
        <f t="shared" ca="1" si="25"/>
        <v>0</v>
      </c>
      <c r="GC41" s="367">
        <f t="shared" ca="1" si="245"/>
        <v>171764875</v>
      </c>
      <c r="GD41" s="367">
        <v>0</v>
      </c>
      <c r="GE41" s="367">
        <f ca="1">OFFSET(GE41,0,-1) * OFFSET(GE41,10 - ROW(GE41),0)</f>
        <v>0</v>
      </c>
      <c r="GF41" s="367">
        <v>0</v>
      </c>
      <c r="GG41" s="367">
        <f ca="1">OFFSET(GG41,0,-1) * OFFSET(GG41,10 - ROW(GG41),0)</f>
        <v>0</v>
      </c>
      <c r="GH41" s="367">
        <v>0</v>
      </c>
      <c r="GI41" s="367">
        <v>0</v>
      </c>
      <c r="GJ41" s="367"/>
      <c r="GK41" s="367">
        <f ca="1">OFFSET(GK41,0,-1) * OFFSET(GK41,10 - ROW(GK41),0)</f>
        <v>0</v>
      </c>
      <c r="GL41" s="367"/>
      <c r="GM41" s="367">
        <f ca="1">OFFSET(GM41,0,-1) * OFFSET(GM41,10 - ROW(GM41),0)</f>
        <v>0</v>
      </c>
      <c r="GN41" s="367">
        <f t="shared" ca="1" si="50"/>
        <v>0</v>
      </c>
      <c r="GO41" s="367"/>
      <c r="GP41" s="367">
        <f ca="1">OFFSET(GP41,0,-1) * OFFSET(GP41,10 - ROW(GP41),0)</f>
        <v>0</v>
      </c>
      <c r="GQ41" s="367">
        <f t="shared" ca="1" si="26"/>
        <v>0</v>
      </c>
      <c r="GR41" s="367">
        <v>0</v>
      </c>
      <c r="GS41" s="367">
        <f ca="1">OFFSET(GS41,0,-1) * OFFSET(GS41,10 - ROW(GS41),0)</f>
        <v>0</v>
      </c>
      <c r="GT41" s="367">
        <v>0</v>
      </c>
      <c r="GU41" s="367">
        <f ca="1">OFFSET(GU41,0,-1) * OFFSET(GU41,10 - ROW(GU41),0)</f>
        <v>0</v>
      </c>
      <c r="GV41" s="367">
        <v>0</v>
      </c>
      <c r="GW41" s="367">
        <v>0</v>
      </c>
      <c r="GX41" s="367">
        <v>0</v>
      </c>
      <c r="GY41" s="367">
        <f ca="1">OFFSET(GY41,0,-1) * OFFSET(GY41,10 - ROW(GY41),0)</f>
        <v>0</v>
      </c>
      <c r="GZ41" s="367">
        <f t="shared" ca="1" si="27"/>
        <v>0</v>
      </c>
      <c r="HA41" s="367">
        <v>0</v>
      </c>
      <c r="HB41" s="367">
        <f ca="1">OFFSET(HB41,0,-1) * OFFSET(HB41,10 - ROW(HB41),0)</f>
        <v>0</v>
      </c>
      <c r="HC41" s="367">
        <v>0</v>
      </c>
      <c r="HD41" s="367">
        <f ca="1">OFFSET(HD41,0,-1) * OFFSET(HD41,10 - ROW(HD41),0)</f>
        <v>0</v>
      </c>
      <c r="HE41" s="367">
        <v>0</v>
      </c>
      <c r="HF41" s="367">
        <f ca="1">OFFSET(HF41,0,-1) * OFFSET(HF41,10 - ROW(HF41),0)</f>
        <v>0</v>
      </c>
      <c r="HG41" s="367">
        <v>0</v>
      </c>
      <c r="HH41" s="367">
        <f ca="1">OFFSET(HH41,0,-1) * OFFSET(HH41,10 - ROW(HH41),0)</f>
        <v>0</v>
      </c>
      <c r="HI41" s="367">
        <v>0</v>
      </c>
      <c r="HJ41" s="367">
        <v>0</v>
      </c>
      <c r="HK41" s="367">
        <v>0</v>
      </c>
      <c r="HL41" s="367">
        <f ca="1">OFFSET(HL41,0,-1) * OFFSET(HL41,10 - ROW(HL41),0)</f>
        <v>0</v>
      </c>
      <c r="HM41" s="367">
        <f t="shared" ca="1" si="28"/>
        <v>0</v>
      </c>
      <c r="HN41" s="367">
        <v>0</v>
      </c>
      <c r="HO41" s="367">
        <f ca="1">OFFSET(HO41,0,-1) * OFFSET(HO41,10 - ROW(HO41),0)</f>
        <v>0</v>
      </c>
      <c r="HP41" s="367">
        <v>0</v>
      </c>
      <c r="HQ41" s="367">
        <f ca="1">OFFSET(HQ41,0,-1) * OFFSET(HQ41,10 - ROW(HQ41),0)</f>
        <v>0</v>
      </c>
      <c r="HR41" s="367">
        <v>0</v>
      </c>
      <c r="HS41" s="367">
        <f ca="1">OFFSET(HS41,0,-1) * OFFSET(HS41,10 - ROW(HS41),0)</f>
        <v>0</v>
      </c>
      <c r="HT41" s="367">
        <v>0</v>
      </c>
      <c r="HU41" s="367">
        <f ca="1">OFFSET(HU41,0,-1) * OFFSET(HU41,10 - ROW(HU41),0)</f>
        <v>0</v>
      </c>
      <c r="HV41" s="367"/>
      <c r="HW41" s="367">
        <f ca="1">OFFSET(HW41,0,-1) * OFFSET(HW41,10 - ROW(HW41),0)</f>
        <v>0</v>
      </c>
      <c r="HX41" s="367"/>
      <c r="HY41" s="367">
        <f ca="1">OFFSET(HY41,0,-1) * OFFSET(HY41,10 - ROW(HY41),0)</f>
        <v>0</v>
      </c>
      <c r="HZ41" s="367">
        <f t="shared" ca="1" si="29"/>
        <v>0</v>
      </c>
      <c r="IA41" s="367"/>
      <c r="IB41" s="367">
        <f ca="1">OFFSET(IB41,0,-1) * OFFSET(IB41,10 - ROW(IB41),0)</f>
        <v>0</v>
      </c>
      <c r="IC41" s="367"/>
      <c r="ID41" s="367">
        <f ca="1">OFFSET(ID41,0,-1) * OFFSET(ID41,10 - ROW(ID41),0)</f>
        <v>0</v>
      </c>
      <c r="IE41" s="367"/>
      <c r="IF41" s="367">
        <f ca="1">OFFSET(IF41,0,-1) * OFFSET(IF41,10 - ROW(IF41),0)</f>
        <v>0</v>
      </c>
      <c r="IG41" s="367"/>
      <c r="IH41" s="367">
        <f ca="1">OFFSET(IH41,0,-1) * OFFSET(IH41,10 - ROW(IH41),0)</f>
        <v>0</v>
      </c>
      <c r="II41" s="367">
        <f t="shared" ca="1" si="30"/>
        <v>0</v>
      </c>
      <c r="IJ41" s="367">
        <f t="shared" ca="1" si="149"/>
        <v>0</v>
      </c>
      <c r="IK41" s="367"/>
      <c r="IL41" s="367">
        <f ca="1">OFFSET(IL41,0,-1) * OFFSET(IL41,10 - ROW(IL41),0)</f>
        <v>0</v>
      </c>
      <c r="IM41" s="367"/>
      <c r="IN41" s="367">
        <f ca="1">OFFSET(IN41,0,-1) * OFFSET(IN41,10 - ROW(IN41),0)</f>
        <v>0</v>
      </c>
      <c r="IO41" s="367">
        <f t="shared" ca="1" si="51"/>
        <v>0</v>
      </c>
      <c r="IP41" s="367">
        <v>0</v>
      </c>
      <c r="IQ41" s="367">
        <f ca="1">OFFSET(IQ41,0,-1) * OFFSET(IQ41,10 - ROW(IQ41),0)</f>
        <v>0</v>
      </c>
      <c r="IR41" s="367">
        <v>0</v>
      </c>
      <c r="IS41" s="367">
        <f ca="1">OFFSET(IS41,0,-1) * OFFSET(IS41,10 - ROW(IS41),0)</f>
        <v>0</v>
      </c>
      <c r="IT41" s="367"/>
      <c r="IU41" s="367">
        <f ca="1">OFFSET(IU41,0,-1) * OFFSET(IU41,10 - ROW(IU41),0)</f>
        <v>0</v>
      </c>
      <c r="IV41" s="367">
        <v>0</v>
      </c>
      <c r="IW41" s="367">
        <f ca="1">OFFSET(IW41,0,-1) * OFFSET(IW41,10 - ROW(IW41),0)</f>
        <v>0</v>
      </c>
      <c r="IX41" s="367">
        <f t="shared" ca="1" si="31"/>
        <v>0</v>
      </c>
      <c r="IY41" s="367">
        <v>0</v>
      </c>
      <c r="IZ41" s="367">
        <f ca="1">OFFSET(IZ41,0,-1) * OFFSET(IZ41,10 - ROW(IZ41),0)</f>
        <v>0</v>
      </c>
      <c r="JA41" s="367">
        <f t="shared" ca="1" si="32"/>
        <v>0</v>
      </c>
      <c r="JB41" s="367">
        <v>0</v>
      </c>
      <c r="JC41" s="367">
        <f ca="1">OFFSET(JC41,0,-1) * OFFSET(JC41,10 - ROW(JC41),0)</f>
        <v>0</v>
      </c>
      <c r="JD41" s="367">
        <v>0</v>
      </c>
      <c r="JE41" s="367">
        <f ca="1">OFFSET(JE41,0,-1) * OFFSET(JE41,10 - ROW(JE41),0)</f>
        <v>0</v>
      </c>
      <c r="JF41" s="367">
        <v>0</v>
      </c>
      <c r="JG41" s="367">
        <f ca="1">OFFSET(JG41,0,-1) * OFFSET(JG41,10 - ROW(JG41),0)</f>
        <v>0</v>
      </c>
      <c r="JH41" s="367">
        <v>0</v>
      </c>
      <c r="JI41" s="367">
        <f ca="1">OFFSET(JI41,0,-1) * OFFSET(JI41,10 - ROW(JI41),0)</f>
        <v>0</v>
      </c>
      <c r="JJ41" s="367">
        <f t="shared" ca="1" si="33"/>
        <v>0</v>
      </c>
      <c r="JK41" s="367">
        <v>0</v>
      </c>
      <c r="JL41" s="367">
        <f ca="1">OFFSET(JL41,0,-1) * OFFSET(JL41,10 - ROW(JL41),0)</f>
        <v>0</v>
      </c>
      <c r="JM41" s="367">
        <v>0</v>
      </c>
      <c r="JN41" s="367">
        <f ca="1">OFFSET(JN41,0,-1) * OFFSET(JN41,10 - ROW(JN41),0)</f>
        <v>0</v>
      </c>
      <c r="JO41" s="367">
        <v>0</v>
      </c>
      <c r="JP41" s="367">
        <f ca="1">OFFSET(JP41,0,-1) * OFFSET(JP41,10 - ROW(JP41),0)</f>
        <v>0</v>
      </c>
      <c r="JQ41" s="367">
        <v>0</v>
      </c>
      <c r="JR41" s="367">
        <f ca="1">OFFSET(JR41,0,-1) * OFFSET(JR41,10 - ROW(JR41),0)</f>
        <v>0</v>
      </c>
      <c r="JS41" s="367">
        <v>0</v>
      </c>
      <c r="JT41" s="367">
        <f ca="1">OFFSET(JT41,0,-1) * OFFSET(JT41,10 - ROW(JT41),0)</f>
        <v>0</v>
      </c>
      <c r="JU41" s="367">
        <f t="shared" ca="1" si="246"/>
        <v>0</v>
      </c>
      <c r="JV41" s="367">
        <v>170</v>
      </c>
      <c r="JW41" s="367">
        <f ca="1">OFFSET(JW41,0,-1) * OFFSET(JW41,10 - ROW(JW41),0)</f>
        <v>36045950</v>
      </c>
      <c r="JX41" s="367">
        <v>0</v>
      </c>
      <c r="JY41" s="367">
        <f ca="1">OFFSET(JY41,0,-1) * OFFSET(JY41,10 - ROW(JY41),0)</f>
        <v>0</v>
      </c>
      <c r="JZ41" s="367">
        <v>170</v>
      </c>
      <c r="KA41" s="367">
        <f ca="1">OFFSET(KA41,0,-1) * OFFSET(KA41,10 - ROW(KA41),0)</f>
        <v>3604510</v>
      </c>
      <c r="KB41" s="367">
        <v>0</v>
      </c>
      <c r="KC41" s="367">
        <f ca="1">OFFSET(KC41,0,-1) * OFFSET(KC41,10 - ROW(KC41),0)</f>
        <v>0</v>
      </c>
      <c r="KD41" s="367"/>
      <c r="KE41" s="367">
        <f ca="1">OFFSET(KE41,0,-1) * OFFSET(KE41,10 - ROW(KE41),0)</f>
        <v>0</v>
      </c>
      <c r="KF41" s="367">
        <f t="shared" ca="1" si="34"/>
        <v>39650460</v>
      </c>
      <c r="KG41" s="367">
        <v>0</v>
      </c>
      <c r="KH41" s="367">
        <f ca="1">OFFSET(KH41,0,-1) * OFFSET(KH41,10 - ROW(KH41),0)</f>
        <v>0</v>
      </c>
      <c r="KI41" s="367">
        <v>0</v>
      </c>
      <c r="KJ41" s="367">
        <f ca="1">OFFSET(KJ41,0,-1) * OFFSET(KJ41,10 - ROW(KJ41),0)</f>
        <v>0</v>
      </c>
      <c r="KK41" s="367"/>
      <c r="KL41" s="367">
        <f ca="1">OFFSET(KL41,0,-1) * OFFSET(KL41,10 - ROW(KL41),0)</f>
        <v>0</v>
      </c>
      <c r="KM41" s="367">
        <v>0</v>
      </c>
      <c r="KN41" s="367">
        <f ca="1">OFFSET(KN41,0,-1) * OFFSET(KN41,10 - ROW(KN41),0)</f>
        <v>0</v>
      </c>
      <c r="KO41" s="367">
        <f t="shared" ca="1" si="35"/>
        <v>0</v>
      </c>
      <c r="KP41" s="367">
        <v>0</v>
      </c>
      <c r="KQ41" s="367">
        <f ca="1">OFFSET(KQ41,0,-1) * OFFSET(KQ41,10 - ROW(KQ41),0)</f>
        <v>0</v>
      </c>
      <c r="KR41" s="367">
        <v>0</v>
      </c>
      <c r="KS41" s="367">
        <f ca="1">OFFSET(KS41,0,-1) * OFFSET(KS41,10 - ROW(KS41),0)</f>
        <v>0</v>
      </c>
      <c r="KT41" s="367">
        <f t="shared" ca="1" si="52"/>
        <v>0</v>
      </c>
      <c r="KU41" s="367">
        <v>0</v>
      </c>
      <c r="KV41" s="367"/>
      <c r="KW41" s="367">
        <v>0</v>
      </c>
      <c r="KX41" s="367"/>
      <c r="KY41" s="367">
        <f t="shared" si="247"/>
        <v>0</v>
      </c>
      <c r="KZ41" s="367">
        <f t="shared" ca="1" si="248"/>
        <v>39650460</v>
      </c>
      <c r="LA41" s="367">
        <v>0</v>
      </c>
      <c r="LB41" s="367">
        <f ca="1">OFFSET(LB41,0,-1) * OFFSET(LB41,10 - ROW(LB41),0)</f>
        <v>0</v>
      </c>
      <c r="LC41" s="367"/>
      <c r="LD41" s="367">
        <f ca="1">OFFSET(LD41,0,-1) * OFFSET(LD41,10 - ROW(LD41),0)</f>
        <v>0</v>
      </c>
      <c r="LE41" s="367">
        <v>0</v>
      </c>
      <c r="LF41" s="367">
        <f ca="1">OFFSET(LF41,0,-1) * OFFSET(LF41,10 - ROW(LF41),0)</f>
        <v>0</v>
      </c>
      <c r="LG41" s="367"/>
      <c r="LH41" s="367">
        <f ca="1">OFFSET(LH41,0,-1) * OFFSET(LH41,10 - ROW(LH41),0)</f>
        <v>0</v>
      </c>
      <c r="LI41" s="367">
        <f t="shared" ca="1" si="36"/>
        <v>0</v>
      </c>
      <c r="LJ41" s="367">
        <v>0</v>
      </c>
      <c r="LK41" s="367">
        <f ca="1">OFFSET(LK41,0,-1) * OFFSET(LK41,10 - ROW(LK41),0)</f>
        <v>0</v>
      </c>
      <c r="LL41" s="367">
        <v>0</v>
      </c>
      <c r="LM41" s="367">
        <f ca="1">OFFSET(LM41,0,-1) * OFFSET(LM41,10 - ROW(LM41),0)</f>
        <v>0</v>
      </c>
      <c r="LN41" s="367"/>
      <c r="LO41" s="367">
        <f ca="1">OFFSET(LO41,0,-1) * OFFSET(LO41,10 - ROW(LO41),0)</f>
        <v>0</v>
      </c>
      <c r="LP41" s="367">
        <f t="shared" ca="1" si="37"/>
        <v>0</v>
      </c>
      <c r="LQ41" s="367">
        <v>0</v>
      </c>
      <c r="LR41" s="367">
        <f ca="1">OFFSET(LR41,0,-1) * OFFSET(LR41,10 - ROW(LR41),0)</f>
        <v>0</v>
      </c>
      <c r="LS41" s="367">
        <v>0</v>
      </c>
      <c r="LT41" s="367">
        <f ca="1">OFFSET(LT41,0,-1) * OFFSET(LT41,10 - ROW(LT41),0)</f>
        <v>0</v>
      </c>
      <c r="LU41" s="367">
        <v>0</v>
      </c>
      <c r="LV41" s="367">
        <f ca="1">OFFSET(LV41,0,-1) * OFFSET(LV41,10 - ROW(LV41),0)</f>
        <v>0</v>
      </c>
      <c r="LW41" s="367">
        <v>0</v>
      </c>
      <c r="LX41" s="367">
        <f ca="1">OFFSET(LX41,0,-1) * OFFSET(LX41,10 - ROW(LX41),0)</f>
        <v>0</v>
      </c>
      <c r="LY41" s="367">
        <f t="shared" ca="1" si="54"/>
        <v>0</v>
      </c>
      <c r="LZ41" s="367">
        <v>0</v>
      </c>
      <c r="MA41" s="367">
        <f ca="1">OFFSET(MA41,0,-1) * OFFSET(MA41,10 - ROW(MA41),0)</f>
        <v>0</v>
      </c>
      <c r="MB41" s="367">
        <v>0</v>
      </c>
      <c r="MC41" s="367">
        <f ca="1">OFFSET(MC41,0,-1) * OFFSET(MC41,10 - ROW(MC41),0)</f>
        <v>0</v>
      </c>
      <c r="MD41" s="367">
        <v>0</v>
      </c>
      <c r="ME41" s="367">
        <f ca="1">OFFSET(ME41,0,-1) * OFFSET(ME41,10 - ROW(ME41),0)</f>
        <v>0</v>
      </c>
      <c r="MF41" s="367">
        <v>0</v>
      </c>
      <c r="MG41" s="367">
        <f ca="1">OFFSET(MG41,0,-1) * OFFSET(MG41,10 - ROW(MG41),0)</f>
        <v>0</v>
      </c>
      <c r="MH41" s="367">
        <v>0</v>
      </c>
      <c r="MI41" s="367">
        <f ca="1">OFFSET(MI41,0,-1) * OFFSET(MI41,10 - ROW(MI41),0)</f>
        <v>0</v>
      </c>
      <c r="MJ41" s="367">
        <v>0</v>
      </c>
      <c r="MK41" s="367">
        <f ca="1">OFFSET(MK41,0,-1) * OFFSET(MK41,10 - ROW(MK41),0)</f>
        <v>0</v>
      </c>
      <c r="ML41" s="367">
        <f t="shared" ca="1" si="38"/>
        <v>0</v>
      </c>
      <c r="MM41" s="367">
        <v>17</v>
      </c>
      <c r="MN41" s="367">
        <f ca="1">OFFSET(MN41,0,-1) * OFFSET(MN41,10 - ROW(MN41),0)</f>
        <v>7217112</v>
      </c>
      <c r="MO41" s="367">
        <v>0</v>
      </c>
      <c r="MP41" s="367">
        <f ca="1">OFFSET(MP41,0,-1) * OFFSET(MP41,10 - ROW(MP41),0)</f>
        <v>0</v>
      </c>
      <c r="MQ41" s="367">
        <v>17</v>
      </c>
      <c r="MR41" s="367">
        <f ca="1">OFFSET(MR41,0,-1) * OFFSET(MR41,10 - ROW(MR41),0)</f>
        <v>721718</v>
      </c>
      <c r="MS41" s="367">
        <v>0</v>
      </c>
      <c r="MT41" s="367">
        <f ca="1">OFFSET(MT41,0,-1) * OFFSET(MT41,10 - ROW(MT41),0)</f>
        <v>0</v>
      </c>
      <c r="MU41" s="367">
        <v>0</v>
      </c>
      <c r="MV41" s="367">
        <f ca="1">OFFSET(MV41,0,-1) * OFFSET(MV41,10 - ROW(MV41),0)</f>
        <v>0</v>
      </c>
      <c r="MW41" s="367">
        <f t="shared" ca="1" si="39"/>
        <v>7938830</v>
      </c>
      <c r="MX41" s="367">
        <v>0</v>
      </c>
      <c r="MY41" s="367">
        <f ca="1">OFFSET(MY41,0,-1) * OFFSET(MY41,10 - ROW(MY41),0)</f>
        <v>0</v>
      </c>
      <c r="MZ41" s="367"/>
      <c r="NA41" s="367">
        <f ca="1">OFFSET(NA41,0,-1) * OFFSET(NA41,10 - ROW(NA41),0)</f>
        <v>0</v>
      </c>
      <c r="NB41" s="367"/>
      <c r="NC41" s="367">
        <f ca="1">OFFSET(NC41,0,-1) * OFFSET(NC41,10 - ROW(NC41),0)</f>
        <v>0</v>
      </c>
      <c r="ND41" s="367"/>
      <c r="NE41" s="367">
        <f ca="1">OFFSET(NE41,0,-1) * OFFSET(NE41,10 - ROW(NE41),0)</f>
        <v>0</v>
      </c>
      <c r="NF41" s="367">
        <f t="shared" ca="1" si="40"/>
        <v>0</v>
      </c>
      <c r="NG41" s="367">
        <v>0</v>
      </c>
      <c r="NH41" s="367">
        <f ca="1">OFFSET(NH41,0,-1) * OFFSET(NH41,10 - ROW(NH41),0)</f>
        <v>0</v>
      </c>
      <c r="NI41" s="367">
        <v>0</v>
      </c>
      <c r="NJ41" s="367">
        <f ca="1">OFFSET(NJ41,0,-1) * OFFSET(NJ41,10 - ROW(NJ41),0)</f>
        <v>0</v>
      </c>
      <c r="NK41" s="367">
        <f t="shared" ca="1" si="41"/>
        <v>0</v>
      </c>
      <c r="NL41" s="367">
        <f t="shared" ca="1" si="249"/>
        <v>7938830</v>
      </c>
      <c r="NM41" s="367">
        <v>0</v>
      </c>
      <c r="NN41" s="367">
        <f ca="1">OFFSET(NN41,0,-1) * OFFSET(NN41,10 - ROW(NN41),0)</f>
        <v>0</v>
      </c>
      <c r="NO41" s="367">
        <v>0</v>
      </c>
      <c r="NP41" s="367">
        <f ca="1">OFFSET(NP41,0,-1) * OFFSET(NP41,10 - ROW(NP41),0)</f>
        <v>0</v>
      </c>
      <c r="NQ41" s="367">
        <v>0</v>
      </c>
      <c r="NR41" s="367">
        <f ca="1">OFFSET(NR41,0,-1) * OFFSET(NR41,10 - ROW(NR41),0)</f>
        <v>0</v>
      </c>
      <c r="NS41" s="367">
        <v>0</v>
      </c>
      <c r="NT41" s="367">
        <f ca="1">OFFSET(NT41,0,-1) * OFFSET(NT41,10 - ROW(NT41),0)</f>
        <v>0</v>
      </c>
      <c r="NU41" s="367">
        <f t="shared" ca="1" si="42"/>
        <v>0</v>
      </c>
      <c r="NV41" s="367">
        <v>0</v>
      </c>
      <c r="NW41" s="367">
        <f ca="1">OFFSET(NW41,0,-1) * OFFSET(NW41,10 - ROW(NW41),0)</f>
        <v>0</v>
      </c>
      <c r="NX41" s="367">
        <v>0</v>
      </c>
      <c r="NY41" s="367">
        <f ca="1">OFFSET(NY41,0,-1) * OFFSET(NY41,10 - ROW(NY41),0)</f>
        <v>0</v>
      </c>
      <c r="NZ41" s="367">
        <v>0</v>
      </c>
      <c r="OA41" s="367">
        <v>0</v>
      </c>
      <c r="OB41" s="367">
        <v>0</v>
      </c>
      <c r="OC41" s="367">
        <f ca="1">OFFSET(OC41,0,-1) * OFFSET(OC41,10 - ROW(OC41),0)</f>
        <v>0</v>
      </c>
      <c r="OD41" s="367">
        <v>0</v>
      </c>
      <c r="OE41" s="367">
        <f ca="1">OFFSET(OE41,0,-1) * OFFSET(OE41,10 - ROW(OE41),0)</f>
        <v>0</v>
      </c>
      <c r="OF41" s="367">
        <f t="shared" ca="1" si="250"/>
        <v>0</v>
      </c>
      <c r="OG41" s="367">
        <v>0</v>
      </c>
      <c r="OH41" s="367">
        <f ca="1">OFFSET(OH41,0,-1) * OFFSET(OH41,10 - ROW(OH41),0)</f>
        <v>0</v>
      </c>
      <c r="OI41" s="367">
        <v>0</v>
      </c>
      <c r="OJ41" s="367">
        <f ca="1">OFFSET(OJ41,0,-1) * OFFSET(OJ41,10 - ROW(OJ41),0)</f>
        <v>0</v>
      </c>
      <c r="OK41" s="367">
        <v>0</v>
      </c>
      <c r="OL41" s="367">
        <f ca="1">OFFSET(OL41,0,-1) * OFFSET(OL41,10 - ROW(OL41),0)</f>
        <v>0</v>
      </c>
      <c r="OM41" s="367">
        <v>0</v>
      </c>
      <c r="ON41" s="367">
        <f ca="1">OFFSET(ON41,0,-1) * OFFSET(ON41,10 - ROW(ON41),0)</f>
        <v>0</v>
      </c>
      <c r="OO41" s="367">
        <f t="shared" ca="1" si="56"/>
        <v>0</v>
      </c>
      <c r="OP41" s="367">
        <v>0</v>
      </c>
      <c r="OQ41" s="367">
        <f ca="1">OFFSET(OQ41,0,-1) * OFFSET(OQ41,10 - ROW(OQ41),0)</f>
        <v>0</v>
      </c>
      <c r="OR41" s="367">
        <v>0</v>
      </c>
      <c r="OS41" s="367">
        <f ca="1">OFFSET(OS41,0,-1) * OFFSET(OS41,10 - ROW(OS41),0)</f>
        <v>0</v>
      </c>
      <c r="OT41" s="367">
        <v>0</v>
      </c>
      <c r="OU41" s="367">
        <v>0</v>
      </c>
      <c r="OV41" s="367">
        <v>0</v>
      </c>
      <c r="OW41" s="367">
        <f ca="1">OFFSET(OW41,0,-1) * OFFSET(OW41,10 - ROW(OW41),0)</f>
        <v>0</v>
      </c>
      <c r="OX41" s="367">
        <f t="shared" ca="1" si="220"/>
        <v>0</v>
      </c>
      <c r="OY41" s="367">
        <v>0</v>
      </c>
      <c r="OZ41" s="367">
        <f ca="1">OFFSET(OZ41,0,-1) * OFFSET(OZ41,10 - ROW(OZ41),0)</f>
        <v>0</v>
      </c>
      <c r="PA41" s="367">
        <v>0</v>
      </c>
      <c r="PB41" s="367">
        <f ca="1">OFFSET(PB41,0,-1) * OFFSET(PB41,10 - ROW(PB41),0)</f>
        <v>0</v>
      </c>
      <c r="PC41" s="367">
        <v>0</v>
      </c>
      <c r="PD41" s="367">
        <f ca="1">OFFSET(PD41,0,-1) * OFFSET(PD41,10 - ROW(PD41),0)</f>
        <v>0</v>
      </c>
      <c r="PE41" s="367">
        <v>0</v>
      </c>
      <c r="PF41" s="367">
        <f ca="1">OFFSET(PF41,0,-1) * OFFSET(PF41,10 - ROW(PF41),0)</f>
        <v>0</v>
      </c>
      <c r="PG41" s="367">
        <v>0</v>
      </c>
      <c r="PH41" s="367">
        <v>0</v>
      </c>
      <c r="PI41" s="367">
        <v>0</v>
      </c>
      <c r="PJ41" s="367">
        <f ca="1">OFFSET(PJ41,0,-1) * OFFSET(PJ41,10 - ROW(PJ41),0)</f>
        <v>0</v>
      </c>
      <c r="PK41" s="367">
        <f t="shared" ca="1" si="43"/>
        <v>0</v>
      </c>
      <c r="PL41" s="367">
        <v>0</v>
      </c>
      <c r="PM41" s="367">
        <f ca="1">OFFSET(PM41,0,-1) * OFFSET(PM41,10 - ROW(PM41),0)</f>
        <v>0</v>
      </c>
      <c r="PN41" s="367">
        <v>0</v>
      </c>
      <c r="PO41" s="367">
        <f ca="1">OFFSET(PO41,0,-1) * OFFSET(PO41,10 - ROW(PO41),0)</f>
        <v>0</v>
      </c>
      <c r="PP41" s="367">
        <v>0</v>
      </c>
      <c r="PQ41" s="367">
        <f ca="1">OFFSET(PQ41,0,-1) * OFFSET(PQ41,10 - ROW(PQ41),0)</f>
        <v>0</v>
      </c>
      <c r="PR41" s="367"/>
      <c r="PS41" s="367">
        <f ca="1">OFFSET(PS41,0,-1) * OFFSET(PS41,10 - ROW(PS41),0)</f>
        <v>0</v>
      </c>
      <c r="PT41" s="367">
        <v>0</v>
      </c>
      <c r="PU41" s="367">
        <f ca="1">OFFSET(PU41,0,-1) * OFFSET(PU41,10 - ROW(PU41),0)</f>
        <v>0</v>
      </c>
      <c r="PV41" s="367">
        <v>0</v>
      </c>
      <c r="PW41" s="367">
        <f ca="1">OFFSET(PW41,0,-1) * OFFSET(PW41,10 - ROW(PW41),0)</f>
        <v>0</v>
      </c>
      <c r="PX41" s="367">
        <f t="shared" ca="1" si="57"/>
        <v>0</v>
      </c>
      <c r="PY41" s="367">
        <v>36</v>
      </c>
      <c r="PZ41" s="367">
        <f ca="1">OFFSET(PZ41,0,-1) * OFFSET(PZ41,10 - ROW(PZ41),0)</f>
        <v>6235740</v>
      </c>
      <c r="QA41" s="367"/>
      <c r="QB41" s="367">
        <f ca="1">OFFSET(QB41,0,-1) * OFFSET(QB41,10 - ROW(QB41),0)</f>
        <v>0</v>
      </c>
      <c r="QC41" s="367"/>
      <c r="QD41" s="367">
        <f ca="1">OFFSET(QD41,0,-1) * OFFSET(QD41,10 - ROW(QD41),0)</f>
        <v>0</v>
      </c>
      <c r="QE41" s="367"/>
      <c r="QF41" s="367">
        <f ca="1">OFFSET(QF41,0,-1) * OFFSET(QF41,10 - ROW(QF41),0)</f>
        <v>0</v>
      </c>
      <c r="QG41" s="367">
        <f t="shared" ca="1" si="44"/>
        <v>6235740</v>
      </c>
      <c r="QH41" s="367">
        <f t="shared" ca="1" si="251"/>
        <v>6235740</v>
      </c>
      <c r="QI41" s="367"/>
      <c r="QJ41" s="367">
        <v>225589905</v>
      </c>
      <c r="QK41" s="367">
        <f t="shared" si="252"/>
        <v>2246</v>
      </c>
      <c r="QL41" s="367">
        <f ca="1">OFFSET(QL41,0,-1) * OFFSET(QL41,10 - ROW(QL41),0)</f>
        <v>1792308</v>
      </c>
      <c r="QM41" s="367">
        <f t="shared" si="237"/>
        <v>0</v>
      </c>
      <c r="QN41" s="367">
        <f ca="1">OFFSET(QN41,0,-1) * OFFSET(QN41,10 - ROW(QN41),0)</f>
        <v>0</v>
      </c>
      <c r="QO41" s="367">
        <f t="shared" ca="1" si="46"/>
        <v>1792308</v>
      </c>
      <c r="QP41" s="367">
        <f t="shared" si="253"/>
        <v>2246</v>
      </c>
      <c r="QQ41" s="367">
        <f ca="1">OFFSET(QQ41,0,-1) * OFFSET(QQ41,10 - ROW(QQ41),0)</f>
        <v>166204</v>
      </c>
      <c r="QR41" s="367">
        <f t="shared" si="240"/>
        <v>0</v>
      </c>
      <c r="QS41" s="367">
        <f ca="1">OFFSET(QS41,0,-1) * OFFSET(QS41,10 - ROW(QS41),0)</f>
        <v>0</v>
      </c>
      <c r="QT41" s="367">
        <f t="shared" ca="1" si="47"/>
        <v>166204</v>
      </c>
      <c r="QU41" s="367">
        <f t="shared" ca="1" si="48"/>
        <v>227548417</v>
      </c>
      <c r="QV41" s="367"/>
      <c r="QW41" s="367">
        <f t="shared" ca="1" si="49"/>
        <v>227548417</v>
      </c>
    </row>
    <row r="42" spans="1:465" s="366" customFormat="1">
      <c r="A42" s="366" t="s">
        <v>243</v>
      </c>
      <c r="B42" s="367" t="s">
        <v>244</v>
      </c>
      <c r="C42" s="367" t="s">
        <v>234</v>
      </c>
      <c r="D42" s="367" t="s">
        <v>196</v>
      </c>
      <c r="E42" s="367">
        <v>0</v>
      </c>
      <c r="F42" s="367">
        <f ca="1">OFFSET(F42,0,-1) * OFFSET(F42,10 - ROW(F42),0)</f>
        <v>0</v>
      </c>
      <c r="G42" s="367"/>
      <c r="H42" s="367">
        <f ca="1">OFFSET(H42,0,-1) * OFFSET(H42,10 - ROW(H42),0)</f>
        <v>0</v>
      </c>
      <c r="I42" s="367"/>
      <c r="J42" s="367">
        <f ca="1">OFFSET(J42,0,-1) * OFFSET(J42,10 - ROW(J42),0)</f>
        <v>0</v>
      </c>
      <c r="K42" s="367"/>
      <c r="L42" s="367">
        <f ca="1">OFFSET(L42,0,-1) * OFFSET(L42,10 - ROW(L42),0)</f>
        <v>0</v>
      </c>
      <c r="M42" s="367"/>
      <c r="N42" s="367">
        <f ca="1">OFFSET(N42,0,-1) * OFFSET(N42,10 - ROW(N42),0)</f>
        <v>0</v>
      </c>
      <c r="O42" s="367">
        <v>0</v>
      </c>
      <c r="P42" s="367">
        <f ca="1">OFFSET(P42,0,-1) * OFFSET(P42,10 - ROW(P42),0)</f>
        <v>0</v>
      </c>
      <c r="Q42" s="367">
        <v>0</v>
      </c>
      <c r="R42" s="367">
        <f ca="1">OFFSET(R42,0,-1) * OFFSET(R42,10 - ROW(R42),0)</f>
        <v>0</v>
      </c>
      <c r="S42" s="367">
        <f t="shared" ca="1" si="21"/>
        <v>0</v>
      </c>
      <c r="T42" s="367">
        <v>0</v>
      </c>
      <c r="U42" s="367">
        <f ca="1">OFFSET(U42,0,-1) * OFFSET(U42,10 - ROW(U42),0)</f>
        <v>0</v>
      </c>
      <c r="V42" s="367">
        <v>0</v>
      </c>
      <c r="W42" s="367">
        <f ca="1">OFFSET(W42,0,-1) * OFFSET(W42,10 - ROW(W42),0)</f>
        <v>0</v>
      </c>
      <c r="X42" s="367">
        <v>0</v>
      </c>
      <c r="Y42" s="367">
        <f ca="1">OFFSET(Y42,0,-1) * OFFSET(Y42,10 - ROW(Y42),0)</f>
        <v>0</v>
      </c>
      <c r="Z42" s="367">
        <v>0</v>
      </c>
      <c r="AA42" s="367">
        <f ca="1">OFFSET(AA42,0,-1) * OFFSET(AA42,10 - ROW(AA42),0)</f>
        <v>0</v>
      </c>
      <c r="AB42" s="367">
        <v>0</v>
      </c>
      <c r="AC42" s="367">
        <f ca="1">OFFSET(AC42,0,-1) * OFFSET(AC42,10 - ROW(AC42),0)</f>
        <v>0</v>
      </c>
      <c r="AD42" s="367">
        <v>0</v>
      </c>
      <c r="AE42" s="367">
        <f ca="1">OFFSET(AE42,0,-1) * OFFSET(AE42,10 - ROW(AE42),0)</f>
        <v>0</v>
      </c>
      <c r="AF42" s="367">
        <v>0</v>
      </c>
      <c r="AG42" s="367">
        <f ca="1">OFFSET(AG42,0,-1) * OFFSET(AG42,10 - ROW(AG42),0)</f>
        <v>0</v>
      </c>
      <c r="AH42" s="367">
        <v>0</v>
      </c>
      <c r="AI42" s="367">
        <f ca="1">OFFSET(AI42,0,-1) * OFFSET(AI42,10 - ROW(AI42),0)</f>
        <v>0</v>
      </c>
      <c r="AJ42" s="367">
        <v>0</v>
      </c>
      <c r="AK42" s="367">
        <f ca="1">OFFSET(AK42,0,-1) * OFFSET(AK42,10 - ROW(AK42),0)</f>
        <v>0</v>
      </c>
      <c r="AL42" s="367">
        <v>0</v>
      </c>
      <c r="AM42" s="367">
        <f ca="1">OFFSET(AM42,0,-1) * OFFSET(AM42,10 - ROW(AM42),0)</f>
        <v>0</v>
      </c>
      <c r="AN42" s="367"/>
      <c r="AO42" s="367">
        <f ca="1">OFFSET(AO42,0,-1) * OFFSET(AO42,10 - ROW(AO42),0)</f>
        <v>0</v>
      </c>
      <c r="AP42" s="367">
        <f t="shared" ca="1" si="254"/>
        <v>0</v>
      </c>
      <c r="AQ42" s="367"/>
      <c r="AR42" s="367">
        <f ca="1">OFFSET(AR42,0,-1) * OFFSET(AR42,10 - ROW(AR42),0)</f>
        <v>0</v>
      </c>
      <c r="AS42" s="367"/>
      <c r="AT42" s="367">
        <f ca="1">OFFSET(AT42,0,-1) * OFFSET(AT42,10 - ROW(AT42),0)</f>
        <v>0</v>
      </c>
      <c r="AU42" s="367"/>
      <c r="AV42" s="367">
        <f ca="1">OFFSET(AV42,0,-1) * OFFSET(AV42,10 - ROW(AV42),0)</f>
        <v>0</v>
      </c>
      <c r="AW42" s="367"/>
      <c r="AX42" s="367">
        <f ca="1">OFFSET(AX42,0,-1) * OFFSET(AX42,10 - ROW(AX42),0)</f>
        <v>0</v>
      </c>
      <c r="AY42" s="367"/>
      <c r="AZ42" s="367">
        <f ca="1">OFFSET(AZ42,0,-1) * OFFSET(AZ42,10 - ROW(AZ42),0)</f>
        <v>0</v>
      </c>
      <c r="BA42" s="367"/>
      <c r="BB42" s="367">
        <f ca="1">OFFSET(BB42,0,-1) * OFFSET(BB42,10 - ROW(BB42),0)</f>
        <v>0</v>
      </c>
      <c r="BC42" s="367"/>
      <c r="BD42" s="367">
        <f ca="1">OFFSET(BD42,0,-1) * OFFSET(BD42,10 - ROW(BD42),0)</f>
        <v>0</v>
      </c>
      <c r="BE42" s="367"/>
      <c r="BF42" s="367">
        <f ca="1">OFFSET(BF42,0,-1) * OFFSET(BF42,10 - ROW(BF42),0)</f>
        <v>0</v>
      </c>
      <c r="BG42" s="367">
        <v>0</v>
      </c>
      <c r="BH42" s="367">
        <f ca="1">OFFSET(BH42,0,-1) * OFFSET(BH42,10 - ROW(BH42),0)</f>
        <v>0</v>
      </c>
      <c r="BI42" s="367">
        <v>0</v>
      </c>
      <c r="BJ42" s="367">
        <f ca="1">OFFSET(BJ42,0,-1) * OFFSET(BJ42,10 - ROW(BJ42),0)</f>
        <v>0</v>
      </c>
      <c r="BK42" s="367">
        <f t="shared" ca="1" si="22"/>
        <v>0</v>
      </c>
      <c r="BL42" s="367">
        <v>0</v>
      </c>
      <c r="BM42" s="367">
        <f ca="1">OFFSET(BM42,0,-1) * OFFSET(BM42,10 - ROW(BM42),0)</f>
        <v>0</v>
      </c>
      <c r="BN42" s="367">
        <v>0</v>
      </c>
      <c r="BO42" s="367">
        <f ca="1">OFFSET(BO42,0,-1) * OFFSET(BO42,10 - ROW(BO42),0)</f>
        <v>0</v>
      </c>
      <c r="BP42" s="367">
        <v>0</v>
      </c>
      <c r="BQ42" s="367">
        <f ca="1">OFFSET(BQ42,0,-1) * OFFSET(BQ42,10 - ROW(BQ42),0)</f>
        <v>0</v>
      </c>
      <c r="BR42" s="367">
        <v>0</v>
      </c>
      <c r="BS42" s="367">
        <f ca="1">OFFSET(BS42,0,-1) * OFFSET(BS42,10 - ROW(BS42),0)</f>
        <v>0</v>
      </c>
      <c r="BT42" s="367">
        <v>0</v>
      </c>
      <c r="BU42" s="367">
        <f ca="1">OFFSET(BU42,0,-1) * OFFSET(BU42,10 - ROW(BU42),0)</f>
        <v>0</v>
      </c>
      <c r="BV42" s="367">
        <v>0</v>
      </c>
      <c r="BW42" s="367">
        <f ca="1">OFFSET(BW42,0,-1) * OFFSET(BW42,10 - ROW(BW42),0)</f>
        <v>0</v>
      </c>
      <c r="BX42" s="367">
        <v>0</v>
      </c>
      <c r="BY42" s="367">
        <f ca="1">OFFSET(BY42,0,-1) * OFFSET(BY42,10 - ROW(BY42),0)</f>
        <v>0</v>
      </c>
      <c r="BZ42" s="367">
        <v>0</v>
      </c>
      <c r="CA42" s="367">
        <f ca="1">OFFSET(CA42,0,-1) * OFFSET(CA42,10 - ROW(CA42),0)</f>
        <v>0</v>
      </c>
      <c r="CB42" s="367">
        <v>0</v>
      </c>
      <c r="CC42" s="367">
        <f ca="1">OFFSET(CC42,0,-1) * OFFSET(CC42,10 - ROW(CC42),0)</f>
        <v>0</v>
      </c>
      <c r="CD42" s="367">
        <v>0</v>
      </c>
      <c r="CE42" s="367">
        <f ca="1">OFFSET(CE42,0,-1) * OFFSET(CE42,10 - ROW(CE42),0)</f>
        <v>0</v>
      </c>
      <c r="CF42" s="367">
        <f t="shared" ca="1" si="96"/>
        <v>0</v>
      </c>
      <c r="CG42" s="367">
        <v>0</v>
      </c>
      <c r="CH42" s="367">
        <f ca="1">OFFSET(CH42,0,-1) * OFFSET(CH42,10 - ROW(CH42),0)</f>
        <v>0</v>
      </c>
      <c r="CI42" s="367">
        <v>0</v>
      </c>
      <c r="CJ42" s="367">
        <f ca="1">OFFSET(CJ42,0,-1) * OFFSET(CJ42,10 - ROW(CJ42),0)</f>
        <v>0</v>
      </c>
      <c r="CK42" s="367">
        <v>0</v>
      </c>
      <c r="CL42" s="367">
        <f ca="1">OFFSET(CL42,0,-1) * OFFSET(CL42,10 - ROW(CL42),0)</f>
        <v>0</v>
      </c>
      <c r="CM42" s="367">
        <v>0</v>
      </c>
      <c r="CN42" s="367">
        <f ca="1">OFFSET(CN42,0,-1) * OFFSET(CN42,10 - ROW(CN42),0)</f>
        <v>0</v>
      </c>
      <c r="CO42" s="367">
        <v>0</v>
      </c>
      <c r="CP42" s="367">
        <f ca="1">OFFSET(CP42,0,-1) * OFFSET(CP42,10 - ROW(CP42),0)</f>
        <v>0</v>
      </c>
      <c r="CQ42" s="367">
        <v>0</v>
      </c>
      <c r="CR42" s="367">
        <f ca="1">OFFSET(CR42,0,-1) * OFFSET(CR42,10 - ROW(CR42),0)</f>
        <v>0</v>
      </c>
      <c r="CS42" s="367">
        <v>0</v>
      </c>
      <c r="CT42" s="367">
        <f ca="1">OFFSET(CT42,0,-1) * OFFSET(CT42,10 - ROW(CT42),0)</f>
        <v>0</v>
      </c>
      <c r="CU42" s="367">
        <v>0</v>
      </c>
      <c r="CV42" s="367">
        <f ca="1">OFFSET(CV42,0,-1) * OFFSET(CV42,10 - ROW(CV42),0)</f>
        <v>0</v>
      </c>
      <c r="CW42" s="367"/>
      <c r="CX42" s="367">
        <v>0</v>
      </c>
      <c r="CY42" s="367"/>
      <c r="CZ42" s="367">
        <v>0</v>
      </c>
      <c r="DA42" s="367"/>
      <c r="DB42" s="367">
        <v>0</v>
      </c>
      <c r="DC42" s="367"/>
      <c r="DD42" s="367">
        <v>0</v>
      </c>
      <c r="DE42" s="367">
        <v>0</v>
      </c>
      <c r="DF42" s="367">
        <f ca="1">OFFSET(DF42,0,-1) * OFFSET(DF42,10 - ROW(DF42),0)</f>
        <v>0</v>
      </c>
      <c r="DG42" s="367">
        <v>0</v>
      </c>
      <c r="DH42" s="367">
        <f ca="1">OFFSET(DH42,0,-1) * OFFSET(DH42,10 - ROW(DH42),0)</f>
        <v>0</v>
      </c>
      <c r="DI42" s="367"/>
      <c r="DJ42" s="367">
        <f ca="1">OFFSET(DJ42,0,-1) * OFFSET(DJ42,10 - ROW(DJ42),0)</f>
        <v>0</v>
      </c>
      <c r="DK42" s="367">
        <f t="shared" ca="1" si="23"/>
        <v>0</v>
      </c>
      <c r="DL42" s="367">
        <v>445</v>
      </c>
      <c r="DM42" s="367">
        <f ca="1">OFFSET(DM42,0,-1) * OFFSET(DM42,10 - ROW(DM42),0)</f>
        <v>38689190</v>
      </c>
      <c r="DN42" s="367">
        <v>0</v>
      </c>
      <c r="DO42" s="367">
        <f ca="1">OFFSET(DO42,0,-1) * OFFSET(DO42,10 - ROW(DO42),0)</f>
        <v>0</v>
      </c>
      <c r="DP42" s="367">
        <v>1562</v>
      </c>
      <c r="DQ42" s="367">
        <f ca="1">OFFSET(DQ42,0,-1) * OFFSET(DQ42,10 - ROW(DQ42),0)</f>
        <v>115484908</v>
      </c>
      <c r="DR42" s="367">
        <v>0</v>
      </c>
      <c r="DS42" s="367">
        <f ca="1">OFFSET(DS42,0,-1) * OFFSET(DS42,10 - ROW(DS42),0)</f>
        <v>0</v>
      </c>
      <c r="DT42" s="367">
        <v>445</v>
      </c>
      <c r="DU42" s="367">
        <f ca="1">OFFSET(DU42,0,-1) * OFFSET(DU42,10 - ROW(DU42),0)</f>
        <v>3868830</v>
      </c>
      <c r="DV42" s="367">
        <v>0</v>
      </c>
      <c r="DW42" s="367">
        <f ca="1">OFFSET(DW42,0,-1) * OFFSET(DW42,10 - ROW(DW42),0)</f>
        <v>0</v>
      </c>
      <c r="DX42" s="367">
        <v>1562</v>
      </c>
      <c r="DY42" s="367">
        <f ca="1">OFFSET(DY42,0,-1) * OFFSET(DY42,10 - ROW(DY42),0)</f>
        <v>11547866</v>
      </c>
      <c r="DZ42" s="367">
        <v>0</v>
      </c>
      <c r="EA42" s="367">
        <f ca="1">OFFSET(EA42,0,-1) * OFFSET(EA42,10 - ROW(EA42),0)</f>
        <v>0</v>
      </c>
      <c r="EB42" s="367"/>
      <c r="EC42" s="367">
        <v>0</v>
      </c>
      <c r="ED42" s="367"/>
      <c r="EE42" s="367">
        <v>0</v>
      </c>
      <c r="EF42" s="367"/>
      <c r="EG42" s="367">
        <v>0</v>
      </c>
      <c r="EH42" s="367"/>
      <c r="EI42" s="367">
        <v>0</v>
      </c>
      <c r="EJ42" s="367">
        <v>0</v>
      </c>
      <c r="EK42" s="367">
        <f ca="1">OFFSET(EK42,0,-1) * OFFSET(EK42,10 - ROW(EK42),0)</f>
        <v>0</v>
      </c>
      <c r="EL42" s="367">
        <v>0</v>
      </c>
      <c r="EM42" s="367">
        <f ca="1">OFFSET(EM42,0,-1) * OFFSET(EM42,10 - ROW(EM42),0)</f>
        <v>0</v>
      </c>
      <c r="EN42" s="367">
        <f t="shared" ca="1" si="24"/>
        <v>169590794</v>
      </c>
      <c r="EO42" s="367">
        <v>0</v>
      </c>
      <c r="EP42" s="367">
        <v>0</v>
      </c>
      <c r="EQ42" s="367">
        <v>0</v>
      </c>
      <c r="ER42" s="367">
        <v>0</v>
      </c>
      <c r="ES42" s="367">
        <v>0</v>
      </c>
      <c r="ET42" s="367">
        <v>0</v>
      </c>
      <c r="EU42" s="367">
        <v>0</v>
      </c>
      <c r="EV42" s="367">
        <v>0</v>
      </c>
      <c r="EW42" s="367">
        <v>0</v>
      </c>
      <c r="EX42" s="367">
        <v>0</v>
      </c>
      <c r="EY42" s="367">
        <v>0</v>
      </c>
      <c r="EZ42" s="367">
        <v>0</v>
      </c>
      <c r="FA42" s="367">
        <v>0</v>
      </c>
      <c r="FB42" s="367">
        <v>0</v>
      </c>
      <c r="FC42" s="367">
        <v>0</v>
      </c>
      <c r="FD42" s="367">
        <v>0</v>
      </c>
      <c r="FE42" s="367">
        <v>0</v>
      </c>
      <c r="FF42" s="367">
        <f ca="1">OFFSET(FF42,0,-1) * OFFSET(FF42,10 - ROW(FF42),0)</f>
        <v>0</v>
      </c>
      <c r="FG42" s="367">
        <v>0</v>
      </c>
      <c r="FH42" s="367">
        <f ca="1">OFFSET(FH42,0,-1) * OFFSET(FH42,10 - ROW(FH42),0)</f>
        <v>0</v>
      </c>
      <c r="FI42" s="367">
        <v>0</v>
      </c>
      <c r="FJ42" s="367">
        <f ca="1">OFFSET(FJ42,0,-1) * OFFSET(FJ42,10 - ROW(FJ42),0)</f>
        <v>0</v>
      </c>
      <c r="FK42" s="367">
        <v>0</v>
      </c>
      <c r="FL42" s="367">
        <f ca="1">OFFSET(FL42,0,-1) * OFFSET(FL42,10 - ROW(FL42),0)</f>
        <v>0</v>
      </c>
      <c r="FM42" s="367">
        <f t="shared" ca="1" si="121"/>
        <v>0</v>
      </c>
      <c r="FN42" s="367"/>
      <c r="FO42" s="367"/>
      <c r="FP42" s="367"/>
      <c r="FQ42" s="367"/>
      <c r="FR42" s="367">
        <f t="shared" si="243"/>
        <v>0</v>
      </c>
      <c r="FS42" s="367">
        <f t="shared" ca="1" si="244"/>
        <v>169590794</v>
      </c>
      <c r="FT42" s="367"/>
      <c r="FU42" s="367">
        <f ca="1">OFFSET(FU42,0,-1) * OFFSET(FU42,10 - ROW(FU42),0)</f>
        <v>0</v>
      </c>
      <c r="FV42" s="367"/>
      <c r="FW42" s="367">
        <f ca="1">OFFSET(FW42,0,-1) * OFFSET(FW42,10 - ROW(FW42),0)</f>
        <v>0</v>
      </c>
      <c r="FX42" s="367"/>
      <c r="FY42" s="367">
        <f ca="1">OFFSET(FY42,0,-1) * OFFSET(FY42,10 - ROW(FY42),0)</f>
        <v>0</v>
      </c>
      <c r="FZ42" s="367"/>
      <c r="GA42" s="367">
        <f ca="1">OFFSET(GA42,0,-1) * OFFSET(GA42,10 - ROW(GA42),0)</f>
        <v>0</v>
      </c>
      <c r="GB42" s="367">
        <f t="shared" ca="1" si="25"/>
        <v>0</v>
      </c>
      <c r="GC42" s="367">
        <f t="shared" ca="1" si="245"/>
        <v>169590794</v>
      </c>
      <c r="GD42" s="367">
        <v>0</v>
      </c>
      <c r="GE42" s="367">
        <f ca="1">OFFSET(GE42,0,-1) * OFFSET(GE42,10 - ROW(GE42),0)</f>
        <v>0</v>
      </c>
      <c r="GF42" s="367">
        <v>0</v>
      </c>
      <c r="GG42" s="367">
        <f ca="1">OFFSET(GG42,0,-1) * OFFSET(GG42,10 - ROW(GG42),0)</f>
        <v>0</v>
      </c>
      <c r="GH42" s="367">
        <v>0</v>
      </c>
      <c r="GI42" s="367">
        <v>0</v>
      </c>
      <c r="GJ42" s="367">
        <v>0</v>
      </c>
      <c r="GK42" s="367">
        <f ca="1">OFFSET(GK42,0,-1) * OFFSET(GK42,10 - ROW(GK42),0)</f>
        <v>0</v>
      </c>
      <c r="GL42" s="367"/>
      <c r="GM42" s="367">
        <f ca="1">OFFSET(GM42,0,-1) * OFFSET(GM42,10 - ROW(GM42),0)</f>
        <v>0</v>
      </c>
      <c r="GN42" s="367">
        <f t="shared" ca="1" si="50"/>
        <v>0</v>
      </c>
      <c r="GO42" s="367"/>
      <c r="GP42" s="367">
        <f ca="1">OFFSET(GP42,0,-1) * OFFSET(GP42,10 - ROW(GP42),0)</f>
        <v>0</v>
      </c>
      <c r="GQ42" s="367">
        <f t="shared" ca="1" si="26"/>
        <v>0</v>
      </c>
      <c r="GR42" s="367">
        <v>0</v>
      </c>
      <c r="GS42" s="367">
        <f ca="1">OFFSET(GS42,0,-1) * OFFSET(GS42,10 - ROW(GS42),0)</f>
        <v>0</v>
      </c>
      <c r="GT42" s="367">
        <v>0</v>
      </c>
      <c r="GU42" s="367">
        <f ca="1">OFFSET(GU42,0,-1) * OFFSET(GU42,10 - ROW(GU42),0)</f>
        <v>0</v>
      </c>
      <c r="GV42" s="367">
        <v>0</v>
      </c>
      <c r="GW42" s="367">
        <v>0</v>
      </c>
      <c r="GX42" s="367">
        <v>0</v>
      </c>
      <c r="GY42" s="367">
        <f ca="1">OFFSET(GY42,0,-1) * OFFSET(GY42,10 - ROW(GY42),0)</f>
        <v>0</v>
      </c>
      <c r="GZ42" s="367">
        <f t="shared" ca="1" si="27"/>
        <v>0</v>
      </c>
      <c r="HA42" s="367">
        <v>0</v>
      </c>
      <c r="HB42" s="367">
        <f ca="1">OFFSET(HB42,0,-1) * OFFSET(HB42,10 - ROW(HB42),0)</f>
        <v>0</v>
      </c>
      <c r="HC42" s="367">
        <v>0</v>
      </c>
      <c r="HD42" s="367">
        <f ca="1">OFFSET(HD42,0,-1) * OFFSET(HD42,10 - ROW(HD42),0)</f>
        <v>0</v>
      </c>
      <c r="HE42" s="367">
        <v>0</v>
      </c>
      <c r="HF42" s="367">
        <f ca="1">OFFSET(HF42,0,-1) * OFFSET(HF42,10 - ROW(HF42),0)</f>
        <v>0</v>
      </c>
      <c r="HG42" s="367">
        <v>0</v>
      </c>
      <c r="HH42" s="367">
        <f ca="1">OFFSET(HH42,0,-1) * OFFSET(HH42,10 - ROW(HH42),0)</f>
        <v>0</v>
      </c>
      <c r="HI42" s="367">
        <v>0</v>
      </c>
      <c r="HJ42" s="367">
        <v>0</v>
      </c>
      <c r="HK42" s="367">
        <v>0</v>
      </c>
      <c r="HL42" s="367">
        <f ca="1">OFFSET(HL42,0,-1) * OFFSET(HL42,10 - ROW(HL42),0)</f>
        <v>0</v>
      </c>
      <c r="HM42" s="367">
        <f t="shared" ca="1" si="28"/>
        <v>0</v>
      </c>
      <c r="HN42" s="367">
        <v>0</v>
      </c>
      <c r="HO42" s="367">
        <f ca="1">OFFSET(HO42,0,-1) * OFFSET(HO42,10 - ROW(HO42),0)</f>
        <v>0</v>
      </c>
      <c r="HP42" s="367">
        <v>0</v>
      </c>
      <c r="HQ42" s="367">
        <f ca="1">OFFSET(HQ42,0,-1) * OFFSET(HQ42,10 - ROW(HQ42),0)</f>
        <v>0</v>
      </c>
      <c r="HR42" s="367">
        <v>0</v>
      </c>
      <c r="HS42" s="367">
        <f ca="1">OFFSET(HS42,0,-1) * OFFSET(HS42,10 - ROW(HS42),0)</f>
        <v>0</v>
      </c>
      <c r="HT42" s="367">
        <v>0</v>
      </c>
      <c r="HU42" s="367">
        <f ca="1">OFFSET(HU42,0,-1) * OFFSET(HU42,10 - ROW(HU42),0)</f>
        <v>0</v>
      </c>
      <c r="HV42" s="367"/>
      <c r="HW42" s="367">
        <f ca="1">OFFSET(HW42,0,-1) * OFFSET(HW42,10 - ROW(HW42),0)</f>
        <v>0</v>
      </c>
      <c r="HX42" s="367"/>
      <c r="HY42" s="367">
        <f ca="1">OFFSET(HY42,0,-1) * OFFSET(HY42,10 - ROW(HY42),0)</f>
        <v>0</v>
      </c>
      <c r="HZ42" s="367">
        <f t="shared" ca="1" si="29"/>
        <v>0</v>
      </c>
      <c r="IA42" s="367"/>
      <c r="IB42" s="367">
        <f ca="1">OFFSET(IB42,0,-1) * OFFSET(IB42,10 - ROW(IB42),0)</f>
        <v>0</v>
      </c>
      <c r="IC42" s="367"/>
      <c r="ID42" s="367">
        <f ca="1">OFFSET(ID42,0,-1) * OFFSET(ID42,10 - ROW(ID42),0)</f>
        <v>0</v>
      </c>
      <c r="IE42" s="367"/>
      <c r="IF42" s="367">
        <f ca="1">OFFSET(IF42,0,-1) * OFFSET(IF42,10 - ROW(IF42),0)</f>
        <v>0</v>
      </c>
      <c r="IG42" s="367"/>
      <c r="IH42" s="367">
        <f ca="1">OFFSET(IH42,0,-1) * OFFSET(IH42,10 - ROW(IH42),0)</f>
        <v>0</v>
      </c>
      <c r="II42" s="367">
        <f t="shared" ca="1" si="30"/>
        <v>0</v>
      </c>
      <c r="IJ42" s="367">
        <f t="shared" ca="1" si="149"/>
        <v>0</v>
      </c>
      <c r="IK42" s="367"/>
      <c r="IL42" s="367">
        <f ca="1">OFFSET(IL42,0,-1) * OFFSET(IL42,10 - ROW(IL42),0)</f>
        <v>0</v>
      </c>
      <c r="IM42" s="367"/>
      <c r="IN42" s="367">
        <f ca="1">OFFSET(IN42,0,-1) * OFFSET(IN42,10 - ROW(IN42),0)</f>
        <v>0</v>
      </c>
      <c r="IO42" s="367">
        <f t="shared" ca="1" si="51"/>
        <v>0</v>
      </c>
      <c r="IP42" s="367">
        <v>0</v>
      </c>
      <c r="IQ42" s="367">
        <f ca="1">OFFSET(IQ42,0,-1) * OFFSET(IQ42,10 - ROW(IQ42),0)</f>
        <v>0</v>
      </c>
      <c r="IR42" s="367">
        <v>0</v>
      </c>
      <c r="IS42" s="367">
        <f ca="1">OFFSET(IS42,0,-1) * OFFSET(IS42,10 - ROW(IS42),0)</f>
        <v>0</v>
      </c>
      <c r="IT42" s="367">
        <v>0</v>
      </c>
      <c r="IU42" s="367">
        <f ca="1">OFFSET(IU42,0,-1) * OFFSET(IU42,10 - ROW(IU42),0)</f>
        <v>0</v>
      </c>
      <c r="IV42" s="367">
        <v>0</v>
      </c>
      <c r="IW42" s="367">
        <f ca="1">OFFSET(IW42,0,-1) * OFFSET(IW42,10 - ROW(IW42),0)</f>
        <v>0</v>
      </c>
      <c r="IX42" s="367">
        <f t="shared" ca="1" si="31"/>
        <v>0</v>
      </c>
      <c r="IY42" s="367">
        <v>0</v>
      </c>
      <c r="IZ42" s="367">
        <f ca="1">OFFSET(IZ42,0,-1) * OFFSET(IZ42,10 - ROW(IZ42),0)</f>
        <v>0</v>
      </c>
      <c r="JA42" s="367">
        <f t="shared" ca="1" si="32"/>
        <v>0</v>
      </c>
      <c r="JB42" s="367">
        <v>0</v>
      </c>
      <c r="JC42" s="367">
        <f ca="1">OFFSET(JC42,0,-1) * OFFSET(JC42,10 - ROW(JC42),0)</f>
        <v>0</v>
      </c>
      <c r="JD42" s="367">
        <v>0</v>
      </c>
      <c r="JE42" s="367">
        <f ca="1">OFFSET(JE42,0,-1) * OFFSET(JE42,10 - ROW(JE42),0)</f>
        <v>0</v>
      </c>
      <c r="JF42" s="367">
        <v>0</v>
      </c>
      <c r="JG42" s="367">
        <f ca="1">OFFSET(JG42,0,-1) * OFFSET(JG42,10 - ROW(JG42),0)</f>
        <v>0</v>
      </c>
      <c r="JH42" s="367">
        <v>0</v>
      </c>
      <c r="JI42" s="367">
        <f ca="1">OFFSET(JI42,0,-1) * OFFSET(JI42,10 - ROW(JI42),0)</f>
        <v>0</v>
      </c>
      <c r="JJ42" s="367">
        <f t="shared" ca="1" si="33"/>
        <v>0</v>
      </c>
      <c r="JK42" s="367">
        <v>0</v>
      </c>
      <c r="JL42" s="367">
        <f ca="1">OFFSET(JL42,0,-1) * OFFSET(JL42,10 - ROW(JL42),0)</f>
        <v>0</v>
      </c>
      <c r="JM42" s="367">
        <v>0</v>
      </c>
      <c r="JN42" s="367">
        <f ca="1">OFFSET(JN42,0,-1) * OFFSET(JN42,10 - ROW(JN42),0)</f>
        <v>0</v>
      </c>
      <c r="JO42" s="367">
        <v>0</v>
      </c>
      <c r="JP42" s="367">
        <f ca="1">OFFSET(JP42,0,-1) * OFFSET(JP42,10 - ROW(JP42),0)</f>
        <v>0</v>
      </c>
      <c r="JQ42" s="367">
        <v>0</v>
      </c>
      <c r="JR42" s="367">
        <f ca="1">OFFSET(JR42,0,-1) * OFFSET(JR42,10 - ROW(JR42),0)</f>
        <v>0</v>
      </c>
      <c r="JS42" s="367">
        <v>0</v>
      </c>
      <c r="JT42" s="367">
        <f ca="1">OFFSET(JT42,0,-1) * OFFSET(JT42,10 - ROW(JT42),0)</f>
        <v>0</v>
      </c>
      <c r="JU42" s="367">
        <f t="shared" ca="1" si="246"/>
        <v>0</v>
      </c>
      <c r="JV42" s="367">
        <v>167</v>
      </c>
      <c r="JW42" s="367">
        <f ca="1">OFFSET(JW42,0,-1) * OFFSET(JW42,10 - ROW(JW42),0)</f>
        <v>35409845</v>
      </c>
      <c r="JX42" s="367">
        <v>0</v>
      </c>
      <c r="JY42" s="367">
        <f ca="1">OFFSET(JY42,0,-1) * OFFSET(JY42,10 - ROW(JY42),0)</f>
        <v>0</v>
      </c>
      <c r="JZ42" s="367">
        <v>167</v>
      </c>
      <c r="KA42" s="367">
        <f ca="1">OFFSET(KA42,0,-1) * OFFSET(KA42,10 - ROW(KA42),0)</f>
        <v>3540901</v>
      </c>
      <c r="KB42" s="367">
        <v>0</v>
      </c>
      <c r="KC42" s="367">
        <f ca="1">OFFSET(KC42,0,-1) * OFFSET(KC42,10 - ROW(KC42),0)</f>
        <v>0</v>
      </c>
      <c r="KD42" s="367"/>
      <c r="KE42" s="367">
        <f ca="1">OFFSET(KE42,0,-1) * OFFSET(KE42,10 - ROW(KE42),0)</f>
        <v>0</v>
      </c>
      <c r="KF42" s="367">
        <f t="shared" ca="1" si="34"/>
        <v>38950746</v>
      </c>
      <c r="KG42" s="367">
        <v>0</v>
      </c>
      <c r="KH42" s="367">
        <f ca="1">OFFSET(KH42,0,-1) * OFFSET(KH42,10 - ROW(KH42),0)</f>
        <v>0</v>
      </c>
      <c r="KI42" s="367">
        <v>0</v>
      </c>
      <c r="KJ42" s="367">
        <f ca="1">OFFSET(KJ42,0,-1) * OFFSET(KJ42,10 - ROW(KJ42),0)</f>
        <v>0</v>
      </c>
      <c r="KK42" s="367">
        <v>0</v>
      </c>
      <c r="KL42" s="367">
        <f ca="1">OFFSET(KL42,0,-1) * OFFSET(KL42,10 - ROW(KL42),0)</f>
        <v>0</v>
      </c>
      <c r="KM42" s="367">
        <v>0</v>
      </c>
      <c r="KN42" s="367">
        <f ca="1">OFFSET(KN42,0,-1) * OFFSET(KN42,10 - ROW(KN42),0)</f>
        <v>0</v>
      </c>
      <c r="KO42" s="367">
        <f t="shared" ca="1" si="35"/>
        <v>0</v>
      </c>
      <c r="KP42" s="367">
        <v>0</v>
      </c>
      <c r="KQ42" s="367">
        <f ca="1">OFFSET(KQ42,0,-1) * OFFSET(KQ42,10 - ROW(KQ42),0)</f>
        <v>0</v>
      </c>
      <c r="KR42" s="367">
        <v>0</v>
      </c>
      <c r="KS42" s="367">
        <f ca="1">OFFSET(KS42,0,-1) * OFFSET(KS42,10 - ROW(KS42),0)</f>
        <v>0</v>
      </c>
      <c r="KT42" s="367">
        <f t="shared" ca="1" si="52"/>
        <v>0</v>
      </c>
      <c r="KU42" s="367">
        <v>0</v>
      </c>
      <c r="KV42" s="367"/>
      <c r="KW42" s="367">
        <v>0</v>
      </c>
      <c r="KX42" s="367"/>
      <c r="KY42" s="367">
        <f t="shared" si="247"/>
        <v>0</v>
      </c>
      <c r="KZ42" s="367">
        <f t="shared" ca="1" si="248"/>
        <v>38950746</v>
      </c>
      <c r="LA42" s="367">
        <v>6</v>
      </c>
      <c r="LB42" s="367">
        <f ca="1">OFFSET(LB42,0,-1) * OFFSET(LB42,10 - ROW(LB42),0)</f>
        <v>1061334</v>
      </c>
      <c r="LC42" s="367"/>
      <c r="LD42" s="367">
        <f ca="1">OFFSET(LD42,0,-1) * OFFSET(LD42,10 - ROW(LD42),0)</f>
        <v>0</v>
      </c>
      <c r="LE42" s="367">
        <v>6</v>
      </c>
      <c r="LF42" s="367">
        <f ca="1">OFFSET(LF42,0,-1) * OFFSET(LF42,10 - ROW(LF42),0)</f>
        <v>106134</v>
      </c>
      <c r="LG42" s="367"/>
      <c r="LH42" s="367">
        <f ca="1">OFFSET(LH42,0,-1) * OFFSET(LH42,10 - ROW(LH42),0)</f>
        <v>0</v>
      </c>
      <c r="LI42" s="367">
        <f t="shared" ca="1" si="36"/>
        <v>1167468</v>
      </c>
      <c r="LJ42" s="367">
        <v>0</v>
      </c>
      <c r="LK42" s="367">
        <f ca="1">OFFSET(LK42,0,-1) * OFFSET(LK42,10 - ROW(LK42),0)</f>
        <v>0</v>
      </c>
      <c r="LL42" s="367">
        <v>0</v>
      </c>
      <c r="LM42" s="367">
        <f ca="1">OFFSET(LM42,0,-1) * OFFSET(LM42,10 - ROW(LM42),0)</f>
        <v>0</v>
      </c>
      <c r="LN42" s="367"/>
      <c r="LO42" s="367">
        <f ca="1">OFFSET(LO42,0,-1) * OFFSET(LO42,10 - ROW(LO42),0)</f>
        <v>0</v>
      </c>
      <c r="LP42" s="367">
        <f t="shared" ca="1" si="37"/>
        <v>0</v>
      </c>
      <c r="LQ42" s="367">
        <v>0</v>
      </c>
      <c r="LR42" s="367">
        <f ca="1">OFFSET(LR42,0,-1) * OFFSET(LR42,10 - ROW(LR42),0)</f>
        <v>0</v>
      </c>
      <c r="LS42" s="367">
        <v>0</v>
      </c>
      <c r="LT42" s="367">
        <f ca="1">OFFSET(LT42,0,-1) * OFFSET(LT42,10 - ROW(LT42),0)</f>
        <v>0</v>
      </c>
      <c r="LU42" s="367">
        <v>0</v>
      </c>
      <c r="LV42" s="367">
        <f ca="1">OFFSET(LV42,0,-1) * OFFSET(LV42,10 - ROW(LV42),0)</f>
        <v>0</v>
      </c>
      <c r="LW42" s="367">
        <v>0</v>
      </c>
      <c r="LX42" s="367">
        <f ca="1">OFFSET(LX42,0,-1) * OFFSET(LX42,10 - ROW(LX42),0)</f>
        <v>0</v>
      </c>
      <c r="LY42" s="367">
        <f t="shared" ca="1" si="54"/>
        <v>0</v>
      </c>
      <c r="LZ42" s="367">
        <v>0</v>
      </c>
      <c r="MA42" s="367">
        <f ca="1">OFFSET(MA42,0,-1) * OFFSET(MA42,10 - ROW(MA42),0)</f>
        <v>0</v>
      </c>
      <c r="MB42" s="367">
        <v>0</v>
      </c>
      <c r="MC42" s="367">
        <f ca="1">OFFSET(MC42,0,-1) * OFFSET(MC42,10 - ROW(MC42),0)</f>
        <v>0</v>
      </c>
      <c r="MD42" s="367">
        <v>0</v>
      </c>
      <c r="ME42" s="367">
        <f ca="1">OFFSET(ME42,0,-1) * OFFSET(ME42,10 - ROW(ME42),0)</f>
        <v>0</v>
      </c>
      <c r="MF42" s="367">
        <v>0</v>
      </c>
      <c r="MG42" s="367">
        <f ca="1">OFFSET(MG42,0,-1) * OFFSET(MG42,10 - ROW(MG42),0)</f>
        <v>0</v>
      </c>
      <c r="MH42" s="367">
        <v>0</v>
      </c>
      <c r="MI42" s="367">
        <f ca="1">OFFSET(MI42,0,-1) * OFFSET(MI42,10 - ROW(MI42),0)</f>
        <v>0</v>
      </c>
      <c r="MJ42" s="367">
        <v>0</v>
      </c>
      <c r="MK42" s="367">
        <f ca="1">OFFSET(MK42,0,-1) * OFFSET(MK42,10 - ROW(MK42),0)</f>
        <v>0</v>
      </c>
      <c r="ML42" s="367">
        <f t="shared" ca="1" si="38"/>
        <v>0</v>
      </c>
      <c r="MM42" s="367">
        <v>0</v>
      </c>
      <c r="MN42" s="367">
        <f ca="1">OFFSET(MN42,0,-1) * OFFSET(MN42,10 - ROW(MN42),0)</f>
        <v>0</v>
      </c>
      <c r="MO42" s="367">
        <v>0</v>
      </c>
      <c r="MP42" s="367">
        <f ca="1">OFFSET(MP42,0,-1) * OFFSET(MP42,10 - ROW(MP42),0)</f>
        <v>0</v>
      </c>
      <c r="MQ42" s="367">
        <v>0</v>
      </c>
      <c r="MR42" s="367">
        <f ca="1">OFFSET(MR42,0,-1) * OFFSET(MR42,10 - ROW(MR42),0)</f>
        <v>0</v>
      </c>
      <c r="MS42" s="367">
        <v>0</v>
      </c>
      <c r="MT42" s="367">
        <f ca="1">OFFSET(MT42,0,-1) * OFFSET(MT42,10 - ROW(MT42),0)</f>
        <v>0</v>
      </c>
      <c r="MU42" s="367">
        <v>0</v>
      </c>
      <c r="MV42" s="367">
        <f ca="1">OFFSET(MV42,0,-1) * OFFSET(MV42,10 - ROW(MV42),0)</f>
        <v>0</v>
      </c>
      <c r="MW42" s="367">
        <f t="shared" ca="1" si="39"/>
        <v>0</v>
      </c>
      <c r="MX42" s="367">
        <v>0</v>
      </c>
      <c r="MY42" s="367">
        <f ca="1">OFFSET(MY42,0,-1) * OFFSET(MY42,10 - ROW(MY42),0)</f>
        <v>0</v>
      </c>
      <c r="MZ42" s="367"/>
      <c r="NA42" s="367">
        <f ca="1">OFFSET(NA42,0,-1) * OFFSET(NA42,10 - ROW(NA42),0)</f>
        <v>0</v>
      </c>
      <c r="NB42" s="367"/>
      <c r="NC42" s="367">
        <f ca="1">OFFSET(NC42,0,-1) * OFFSET(NC42,10 - ROW(NC42),0)</f>
        <v>0</v>
      </c>
      <c r="ND42" s="367"/>
      <c r="NE42" s="367">
        <f ca="1">OFFSET(NE42,0,-1) * OFFSET(NE42,10 - ROW(NE42),0)</f>
        <v>0</v>
      </c>
      <c r="NF42" s="367">
        <f t="shared" ca="1" si="40"/>
        <v>0</v>
      </c>
      <c r="NG42" s="367"/>
      <c r="NH42" s="367">
        <f ca="1">OFFSET(NH42,0,-1) * OFFSET(NH42,10 - ROW(NH42),0)</f>
        <v>0</v>
      </c>
      <c r="NI42" s="367"/>
      <c r="NJ42" s="367">
        <f ca="1">OFFSET(NJ42,0,-1) * OFFSET(NJ42,10 - ROW(NJ42),0)</f>
        <v>0</v>
      </c>
      <c r="NK42" s="367">
        <f t="shared" ca="1" si="41"/>
        <v>0</v>
      </c>
      <c r="NL42" s="367">
        <f t="shared" ca="1" si="249"/>
        <v>1167468</v>
      </c>
      <c r="NM42" s="367">
        <v>0</v>
      </c>
      <c r="NN42" s="367">
        <f ca="1">OFFSET(NN42,0,-1) * OFFSET(NN42,10 - ROW(NN42),0)</f>
        <v>0</v>
      </c>
      <c r="NO42" s="367">
        <v>0</v>
      </c>
      <c r="NP42" s="367">
        <f ca="1">OFFSET(NP42,0,-1) * OFFSET(NP42,10 - ROW(NP42),0)</f>
        <v>0</v>
      </c>
      <c r="NQ42" s="367">
        <v>0</v>
      </c>
      <c r="NR42" s="367">
        <f ca="1">OFFSET(NR42,0,-1) * OFFSET(NR42,10 - ROW(NR42),0)</f>
        <v>0</v>
      </c>
      <c r="NS42" s="367">
        <v>0</v>
      </c>
      <c r="NT42" s="367">
        <f ca="1">OFFSET(NT42,0,-1) * OFFSET(NT42,10 - ROW(NT42),0)</f>
        <v>0</v>
      </c>
      <c r="NU42" s="367">
        <f t="shared" ca="1" si="42"/>
        <v>0</v>
      </c>
      <c r="NV42" s="367">
        <v>0</v>
      </c>
      <c r="NW42" s="367">
        <f ca="1">OFFSET(NW42,0,-1) * OFFSET(NW42,10 - ROW(NW42),0)</f>
        <v>0</v>
      </c>
      <c r="NX42" s="367">
        <v>0</v>
      </c>
      <c r="NY42" s="367">
        <f ca="1">OFFSET(NY42,0,-1) * OFFSET(NY42,10 - ROW(NY42),0)</f>
        <v>0</v>
      </c>
      <c r="NZ42" s="367">
        <v>0</v>
      </c>
      <c r="OA42" s="367">
        <v>0</v>
      </c>
      <c r="OB42" s="367">
        <v>0</v>
      </c>
      <c r="OC42" s="367">
        <f ca="1">OFFSET(OC42,0,-1) * OFFSET(OC42,10 - ROW(OC42),0)</f>
        <v>0</v>
      </c>
      <c r="OD42" s="367">
        <v>0</v>
      </c>
      <c r="OE42" s="367">
        <f ca="1">OFFSET(OE42,0,-1) * OFFSET(OE42,10 - ROW(OE42),0)</f>
        <v>0</v>
      </c>
      <c r="OF42" s="367">
        <f t="shared" ca="1" si="250"/>
        <v>0</v>
      </c>
      <c r="OG42" s="367">
        <v>0</v>
      </c>
      <c r="OH42" s="367">
        <f ca="1">OFFSET(OH42,0,-1) * OFFSET(OH42,10 - ROW(OH42),0)</f>
        <v>0</v>
      </c>
      <c r="OI42" s="367">
        <v>0</v>
      </c>
      <c r="OJ42" s="367">
        <f ca="1">OFFSET(OJ42,0,-1) * OFFSET(OJ42,10 - ROW(OJ42),0)</f>
        <v>0</v>
      </c>
      <c r="OK42" s="367">
        <v>0</v>
      </c>
      <c r="OL42" s="367">
        <f ca="1">OFFSET(OL42,0,-1) * OFFSET(OL42,10 - ROW(OL42),0)</f>
        <v>0</v>
      </c>
      <c r="OM42" s="367">
        <v>0</v>
      </c>
      <c r="ON42" s="367">
        <f ca="1">OFFSET(ON42,0,-1) * OFFSET(ON42,10 - ROW(ON42),0)</f>
        <v>0</v>
      </c>
      <c r="OO42" s="367">
        <f t="shared" ca="1" si="56"/>
        <v>0</v>
      </c>
      <c r="OP42" s="367">
        <v>0</v>
      </c>
      <c r="OQ42" s="367">
        <f ca="1">OFFSET(OQ42,0,-1) * OFFSET(OQ42,10 - ROW(OQ42),0)</f>
        <v>0</v>
      </c>
      <c r="OR42" s="367">
        <v>0</v>
      </c>
      <c r="OS42" s="367">
        <f ca="1">OFFSET(OS42,0,-1) * OFFSET(OS42,10 - ROW(OS42),0)</f>
        <v>0</v>
      </c>
      <c r="OT42" s="367">
        <v>0</v>
      </c>
      <c r="OU42" s="367">
        <v>0</v>
      </c>
      <c r="OV42" s="367">
        <v>0</v>
      </c>
      <c r="OW42" s="367">
        <f ca="1">OFFSET(OW42,0,-1) * OFFSET(OW42,10 - ROW(OW42),0)</f>
        <v>0</v>
      </c>
      <c r="OX42" s="367">
        <f t="shared" ca="1" si="220"/>
        <v>0</v>
      </c>
      <c r="OY42" s="367">
        <v>0</v>
      </c>
      <c r="OZ42" s="367">
        <f ca="1">OFFSET(OZ42,0,-1) * OFFSET(OZ42,10 - ROW(OZ42),0)</f>
        <v>0</v>
      </c>
      <c r="PA42" s="367">
        <v>0</v>
      </c>
      <c r="PB42" s="367">
        <f ca="1">OFFSET(PB42,0,-1) * OFFSET(PB42,10 - ROW(PB42),0)</f>
        <v>0</v>
      </c>
      <c r="PC42" s="367">
        <v>0</v>
      </c>
      <c r="PD42" s="367">
        <f ca="1">OFFSET(PD42,0,-1) * OFFSET(PD42,10 - ROW(PD42),0)</f>
        <v>0</v>
      </c>
      <c r="PE42" s="367">
        <v>0</v>
      </c>
      <c r="PF42" s="367">
        <f ca="1">OFFSET(PF42,0,-1) * OFFSET(PF42,10 - ROW(PF42),0)</f>
        <v>0</v>
      </c>
      <c r="PG42" s="367">
        <v>0</v>
      </c>
      <c r="PH42" s="367">
        <v>0</v>
      </c>
      <c r="PI42" s="367">
        <v>0</v>
      </c>
      <c r="PJ42" s="367">
        <f ca="1">OFFSET(PJ42,0,-1) * OFFSET(PJ42,10 - ROW(PJ42),0)</f>
        <v>0</v>
      </c>
      <c r="PK42" s="367">
        <f t="shared" ca="1" si="43"/>
        <v>0</v>
      </c>
      <c r="PL42" s="367">
        <v>0</v>
      </c>
      <c r="PM42" s="367">
        <f ca="1">OFFSET(PM42,0,-1) * OFFSET(PM42,10 - ROW(PM42),0)</f>
        <v>0</v>
      </c>
      <c r="PN42" s="367">
        <v>0</v>
      </c>
      <c r="PO42" s="367">
        <f ca="1">OFFSET(PO42,0,-1) * OFFSET(PO42,10 - ROW(PO42),0)</f>
        <v>0</v>
      </c>
      <c r="PP42" s="367">
        <v>0</v>
      </c>
      <c r="PQ42" s="367">
        <f ca="1">OFFSET(PQ42,0,-1) * OFFSET(PQ42,10 - ROW(PQ42),0)</f>
        <v>0</v>
      </c>
      <c r="PR42" s="367">
        <v>0</v>
      </c>
      <c r="PS42" s="367">
        <f ca="1">OFFSET(PS42,0,-1) * OFFSET(PS42,10 - ROW(PS42),0)</f>
        <v>0</v>
      </c>
      <c r="PT42" s="367">
        <v>0</v>
      </c>
      <c r="PU42" s="367">
        <f ca="1">OFFSET(PU42,0,-1) * OFFSET(PU42,10 - ROW(PU42),0)</f>
        <v>0</v>
      </c>
      <c r="PV42" s="367">
        <v>0</v>
      </c>
      <c r="PW42" s="367">
        <f ca="1">OFFSET(PW42,0,-1) * OFFSET(PW42,10 - ROW(PW42),0)</f>
        <v>0</v>
      </c>
      <c r="PX42" s="367">
        <f t="shared" ca="1" si="57"/>
        <v>0</v>
      </c>
      <c r="PY42" s="367">
        <v>0</v>
      </c>
      <c r="PZ42" s="367">
        <f ca="1">OFFSET(PZ42,0,-1) * OFFSET(PZ42,10 - ROW(PZ42),0)</f>
        <v>0</v>
      </c>
      <c r="QA42" s="367"/>
      <c r="QB42" s="367">
        <f ca="1">OFFSET(QB42,0,-1) * OFFSET(QB42,10 - ROW(QB42),0)</f>
        <v>0</v>
      </c>
      <c r="QC42" s="367"/>
      <c r="QD42" s="367">
        <f ca="1">OFFSET(QD42,0,-1) * OFFSET(QD42,10 - ROW(QD42),0)</f>
        <v>0</v>
      </c>
      <c r="QE42" s="367"/>
      <c r="QF42" s="367">
        <f ca="1">OFFSET(QF42,0,-1) * OFFSET(QF42,10 - ROW(QF42),0)</f>
        <v>0</v>
      </c>
      <c r="QG42" s="367">
        <f t="shared" ca="1" si="44"/>
        <v>0</v>
      </c>
      <c r="QH42" s="367">
        <f t="shared" ca="1" si="251"/>
        <v>0</v>
      </c>
      <c r="QI42" s="367"/>
      <c r="QJ42" s="367">
        <v>209709008</v>
      </c>
      <c r="QK42" s="367">
        <f t="shared" si="252"/>
        <v>2180</v>
      </c>
      <c r="QL42" s="367">
        <f ca="1">OFFSET(QL42,0,-1) * OFFSET(QL42,10 - ROW(QL42),0)</f>
        <v>1739640</v>
      </c>
      <c r="QM42" s="367">
        <f t="shared" si="237"/>
        <v>0</v>
      </c>
      <c r="QN42" s="367">
        <f ca="1">OFFSET(QN42,0,-1) * OFFSET(QN42,10 - ROW(QN42),0)</f>
        <v>0</v>
      </c>
      <c r="QO42" s="367">
        <f t="shared" ca="1" si="46"/>
        <v>1739640</v>
      </c>
      <c r="QP42" s="367">
        <f t="shared" si="253"/>
        <v>2180</v>
      </c>
      <c r="QQ42" s="367">
        <f ca="1">OFFSET(QQ42,0,-1) * OFFSET(QQ42,10 - ROW(QQ42),0)</f>
        <v>161320</v>
      </c>
      <c r="QR42" s="367">
        <f t="shared" si="240"/>
        <v>0</v>
      </c>
      <c r="QS42" s="367">
        <f ca="1">OFFSET(QS42,0,-1) * OFFSET(QS42,10 - ROW(QS42),0)</f>
        <v>0</v>
      </c>
      <c r="QT42" s="367">
        <f t="shared" ca="1" si="47"/>
        <v>161320</v>
      </c>
      <c r="QU42" s="367">
        <f t="shared" ca="1" si="48"/>
        <v>211609968</v>
      </c>
      <c r="QV42" s="367"/>
      <c r="QW42" s="367">
        <f t="shared" ca="1" si="49"/>
        <v>211609968</v>
      </c>
    </row>
    <row r="43" spans="1:465" s="366" customFormat="1">
      <c r="A43" s="366" t="s">
        <v>245</v>
      </c>
      <c r="B43" s="367" t="s">
        <v>246</v>
      </c>
      <c r="C43" s="367" t="s">
        <v>234</v>
      </c>
      <c r="D43" s="367" t="s">
        <v>213</v>
      </c>
      <c r="E43" s="367">
        <v>0</v>
      </c>
      <c r="F43" s="367">
        <f ca="1">OFFSET(F43,0,-1) * OFFSET(F43,12 - ROW(F43),-1)</f>
        <v>0</v>
      </c>
      <c r="G43" s="367"/>
      <c r="H43" s="367">
        <f ca="1">OFFSET(H43,0,-1) * OFFSET(H43,12 - ROW(H43),-1)</f>
        <v>0</v>
      </c>
      <c r="I43" s="367"/>
      <c r="J43" s="367">
        <f ca="1">OFFSET(J43,0,-1) * OFFSET(J43,12 - ROW(J43),-1)</f>
        <v>0</v>
      </c>
      <c r="K43" s="367"/>
      <c r="L43" s="367">
        <f ca="1">OFFSET(L43,0,-1) * OFFSET(L43,12 - ROW(L43),-1)</f>
        <v>0</v>
      </c>
      <c r="M43" s="367"/>
      <c r="N43" s="367">
        <f ca="1">OFFSET(N43,0,-1) * OFFSET(N43,12 - ROW(N43),-1)</f>
        <v>0</v>
      </c>
      <c r="O43" s="367">
        <v>0</v>
      </c>
      <c r="P43" s="367">
        <f ca="1">OFFSET(P43,0,-1) * OFFSET(P43,12 - ROW(P43),-1)</f>
        <v>0</v>
      </c>
      <c r="Q43" s="367">
        <v>0</v>
      </c>
      <c r="R43" s="367">
        <f ca="1">OFFSET(R43,0,-1) * OFFSET(R43,12 - ROW(R43),-1)</f>
        <v>0</v>
      </c>
      <c r="S43" s="367">
        <f t="shared" ca="1" si="21"/>
        <v>0</v>
      </c>
      <c r="T43" s="367">
        <v>0</v>
      </c>
      <c r="U43" s="367">
        <f ca="1">OFFSET(U43,0,-1) * OFFSET(U43,12 - ROW(U43),-1)</f>
        <v>0</v>
      </c>
      <c r="V43" s="367">
        <v>0</v>
      </c>
      <c r="W43" s="367">
        <f ca="1">OFFSET(W43,0,-1) * OFFSET(W43,12 - ROW(W43),-1)</f>
        <v>0</v>
      </c>
      <c r="X43" s="367">
        <v>0</v>
      </c>
      <c r="Y43" s="367">
        <f ca="1">OFFSET(Y43,0,-1) * OFFSET(Y43,12 - ROW(Y43),-1)</f>
        <v>0</v>
      </c>
      <c r="Z43" s="367">
        <v>0</v>
      </c>
      <c r="AA43" s="367">
        <f ca="1">OFFSET(AA43,0,-1) * OFFSET(AA43,12 - ROW(AA43),-1)</f>
        <v>0</v>
      </c>
      <c r="AB43" s="367">
        <v>0</v>
      </c>
      <c r="AC43" s="367">
        <f ca="1">OFFSET(AC43,0,-1) * OFFSET(AC43,12 - ROW(AC43),-1)</f>
        <v>0</v>
      </c>
      <c r="AD43" s="367">
        <v>0</v>
      </c>
      <c r="AE43" s="367">
        <f ca="1">OFFSET(AE43,0,-1) * OFFSET(AE43,12 - ROW(AE43),-1)</f>
        <v>0</v>
      </c>
      <c r="AF43" s="367">
        <v>0</v>
      </c>
      <c r="AG43" s="367">
        <f ca="1">OFFSET(AG43,0,-1) * OFFSET(AG43,12 - ROW(AG43),-1)</f>
        <v>0</v>
      </c>
      <c r="AH43" s="367">
        <v>0</v>
      </c>
      <c r="AI43" s="367">
        <f ca="1">OFFSET(AI43,0,-1) * OFFSET(AI43,12 - ROW(AI43),-1)</f>
        <v>0</v>
      </c>
      <c r="AJ43" s="367">
        <v>0</v>
      </c>
      <c r="AK43" s="367">
        <f ca="1">OFFSET(AK43,0,-1) * OFFSET(AK43,12 - ROW(AK43),-1)</f>
        <v>0</v>
      </c>
      <c r="AL43" s="367">
        <v>0</v>
      </c>
      <c r="AM43" s="367">
        <f ca="1">OFFSET(AM43,0,-1) * OFFSET(AM43,12 - ROW(AM43),-1)</f>
        <v>0</v>
      </c>
      <c r="AN43" s="367"/>
      <c r="AO43" s="367">
        <f ca="1">OFFSET(AO43,0,-1) * OFFSET(AO43,12 - ROW(AO43),-1)</f>
        <v>0</v>
      </c>
      <c r="AP43" s="367">
        <f t="shared" ca="1" si="254"/>
        <v>0</v>
      </c>
      <c r="AQ43" s="367"/>
      <c r="AR43" s="367">
        <f ca="1">OFFSET(AR43,0,-1) * OFFSET(AR43,12 - ROW(AR43),-1)</f>
        <v>0</v>
      </c>
      <c r="AS43" s="367"/>
      <c r="AT43" s="367">
        <f ca="1">OFFSET(AT43,0,-1) * OFFSET(AT43,12 - ROW(AT43),-1)</f>
        <v>0</v>
      </c>
      <c r="AU43" s="367"/>
      <c r="AV43" s="367">
        <f ca="1">OFFSET(AV43,0,-1) * OFFSET(AV43,12 - ROW(AV43),-1)</f>
        <v>0</v>
      </c>
      <c r="AW43" s="367"/>
      <c r="AX43" s="367">
        <f ca="1">OFFSET(AX43,0,-1) * OFFSET(AX43,12 - ROW(AX43),-1)</f>
        <v>0</v>
      </c>
      <c r="AY43" s="367"/>
      <c r="AZ43" s="367">
        <f ca="1">OFFSET(AZ43,0,-1) * OFFSET(AZ43,12 - ROW(AZ43),-1)</f>
        <v>0</v>
      </c>
      <c r="BA43" s="367"/>
      <c r="BB43" s="367">
        <f ca="1">OFFSET(BB43,0,-1) * OFFSET(BB43,12 - ROW(BB43),-1)</f>
        <v>0</v>
      </c>
      <c r="BC43" s="367"/>
      <c r="BD43" s="367">
        <f ca="1">OFFSET(BD43,0,-1) * OFFSET(BD43,12 - ROW(BD43),-1)</f>
        <v>0</v>
      </c>
      <c r="BE43" s="367"/>
      <c r="BF43" s="367">
        <f ca="1">OFFSET(BF43,0,-1) * OFFSET(BF43,12 - ROW(BF43),-1)</f>
        <v>0</v>
      </c>
      <c r="BG43" s="367">
        <v>0</v>
      </c>
      <c r="BH43" s="367">
        <f ca="1">OFFSET(BH43,0,-1) * OFFSET(BH43,12 - ROW(BH43),-1)</f>
        <v>0</v>
      </c>
      <c r="BI43" s="367">
        <v>0</v>
      </c>
      <c r="BJ43" s="367">
        <f ca="1">OFFSET(BJ43,0,-1) * OFFSET(BJ43,12 - ROW(BJ43),-1)</f>
        <v>0</v>
      </c>
      <c r="BK43" s="367">
        <f t="shared" ca="1" si="22"/>
        <v>0</v>
      </c>
      <c r="BL43" s="367">
        <v>0</v>
      </c>
      <c r="BM43" s="367">
        <f ca="1">OFFSET(BM43,0,-1) * OFFSET(BM43,12 - ROW(BM43),-1)</f>
        <v>0</v>
      </c>
      <c r="BN43" s="367">
        <v>0</v>
      </c>
      <c r="BO43" s="367">
        <f ca="1">OFFSET(BO43,0,-1) * OFFSET(BO43,12 - ROW(BO43),-1)</f>
        <v>0</v>
      </c>
      <c r="BP43" s="367">
        <v>0</v>
      </c>
      <c r="BQ43" s="367">
        <f ca="1">OFFSET(BQ43,0,-1) * OFFSET(BQ43,12 - ROW(BQ43),-1)</f>
        <v>0</v>
      </c>
      <c r="BR43" s="367">
        <v>0</v>
      </c>
      <c r="BS43" s="367">
        <f ca="1">OFFSET(BS43,0,-1) * OFFSET(BS43,12 - ROW(BS43),-1)</f>
        <v>0</v>
      </c>
      <c r="BT43" s="367">
        <v>0</v>
      </c>
      <c r="BU43" s="367">
        <f ca="1">OFFSET(BU43,0,-1) * OFFSET(BU43,12 - ROW(BU43),-1)</f>
        <v>0</v>
      </c>
      <c r="BV43" s="367">
        <v>0</v>
      </c>
      <c r="BW43" s="367">
        <f ca="1">OFFSET(BW43,0,-1) * OFFSET(BW43,12 - ROW(BW43),-1)</f>
        <v>0</v>
      </c>
      <c r="BX43" s="367">
        <v>0</v>
      </c>
      <c r="BY43" s="367">
        <f ca="1">OFFSET(BY43,0,-1) * OFFSET(BY43,12 - ROW(BY43),-1)</f>
        <v>0</v>
      </c>
      <c r="BZ43" s="367">
        <v>0</v>
      </c>
      <c r="CA43" s="367">
        <f ca="1">OFFSET(CA43,0,-1) * OFFSET(CA43,12 - ROW(CA43),-1)</f>
        <v>0</v>
      </c>
      <c r="CB43" s="367">
        <v>0</v>
      </c>
      <c r="CC43" s="367">
        <f ca="1">OFFSET(CC43,0,-1) * OFFSET(CC43,12 - ROW(CC43),-1)</f>
        <v>0</v>
      </c>
      <c r="CD43" s="367">
        <v>0</v>
      </c>
      <c r="CE43" s="367">
        <f ca="1">OFFSET(CE43,0,-1) * OFFSET(CE43,12 - ROW(CE43),-1)</f>
        <v>0</v>
      </c>
      <c r="CF43" s="367">
        <f t="shared" ca="1" si="96"/>
        <v>0</v>
      </c>
      <c r="CG43" s="367">
        <v>0</v>
      </c>
      <c r="CH43" s="367">
        <f ca="1">OFFSET(CH43,0,-1) * OFFSET(CH43,12 - ROW(CH43),-1)</f>
        <v>0</v>
      </c>
      <c r="CI43" s="367">
        <v>0</v>
      </c>
      <c r="CJ43" s="367">
        <f ca="1">OFFSET(CJ43,0,-1) * OFFSET(CJ43,12 - ROW(CJ43),-1)</f>
        <v>0</v>
      </c>
      <c r="CK43" s="367">
        <v>0</v>
      </c>
      <c r="CL43" s="367">
        <f ca="1">OFFSET(CL43,0,-1) * OFFSET(CL43,12 - ROW(CL43),-1)</f>
        <v>0</v>
      </c>
      <c r="CM43" s="367">
        <v>0</v>
      </c>
      <c r="CN43" s="367">
        <f ca="1">OFFSET(CN43,0,-1) * OFFSET(CN43,12 - ROW(CN43),-1)</f>
        <v>0</v>
      </c>
      <c r="CO43" s="367">
        <v>0</v>
      </c>
      <c r="CP43" s="367">
        <f ca="1">OFFSET(CP43,0,-1) * OFFSET(CP43,12 - ROW(CP43),-1)</f>
        <v>0</v>
      </c>
      <c r="CQ43" s="367">
        <v>0</v>
      </c>
      <c r="CR43" s="367">
        <f ca="1">OFFSET(CR43,0,-1) * OFFSET(CR43,12 - ROW(CR43),-1)</f>
        <v>0</v>
      </c>
      <c r="CS43" s="367">
        <v>0</v>
      </c>
      <c r="CT43" s="367">
        <f ca="1">OFFSET(CT43,0,-1) * OFFSET(CT43,12 - ROW(CT43),-1)</f>
        <v>0</v>
      </c>
      <c r="CU43" s="367">
        <v>0</v>
      </c>
      <c r="CV43" s="367">
        <f ca="1">OFFSET(CV43,0,-1) * OFFSET(CV43,12 - ROW(CV43),-1)</f>
        <v>0</v>
      </c>
      <c r="CW43" s="367"/>
      <c r="CX43" s="367">
        <v>0</v>
      </c>
      <c r="CY43" s="367"/>
      <c r="CZ43" s="367">
        <v>0</v>
      </c>
      <c r="DA43" s="367"/>
      <c r="DB43" s="367">
        <v>0</v>
      </c>
      <c r="DC43" s="367"/>
      <c r="DD43" s="367">
        <v>0</v>
      </c>
      <c r="DE43" s="367">
        <v>0</v>
      </c>
      <c r="DF43" s="367">
        <f ca="1">OFFSET(DF43,0,-1) * OFFSET(DF43,12 - ROW(DF43),-1)</f>
        <v>0</v>
      </c>
      <c r="DG43" s="367">
        <v>0</v>
      </c>
      <c r="DH43" s="367">
        <f ca="1">OFFSET(DH43,0,-1) * OFFSET(DH43,12 - ROW(DH43),-1)</f>
        <v>0</v>
      </c>
      <c r="DI43" s="367"/>
      <c r="DJ43" s="367">
        <f ca="1">OFFSET(DJ43,0,-1) * OFFSET(DJ43,12 - ROW(DJ43),-1)</f>
        <v>0</v>
      </c>
      <c r="DK43" s="367">
        <f t="shared" ca="1" si="23"/>
        <v>0</v>
      </c>
      <c r="DL43" s="367">
        <v>13</v>
      </c>
      <c r="DM43" s="367">
        <f>DL43*DL17</f>
        <v>1994551</v>
      </c>
      <c r="DN43" s="367">
        <v>0</v>
      </c>
      <c r="DO43" s="367">
        <f ca="1">OFFSET(DO43,0,-1) * OFFSET(DO43,12 - ROW(DO43),-1)</f>
        <v>0</v>
      </c>
      <c r="DP43" s="367">
        <v>32</v>
      </c>
      <c r="DQ43" s="367">
        <f>DP43*DP17</f>
        <v>4175136</v>
      </c>
      <c r="DR43" s="367">
        <v>0</v>
      </c>
      <c r="DS43" s="367">
        <f ca="1">OFFSET(DS43,0,-1) * OFFSET(DS43,12 - ROW(DS43),-1)</f>
        <v>0</v>
      </c>
      <c r="DT43" s="367">
        <v>13</v>
      </c>
      <c r="DU43" s="367">
        <f>DT43*DT17</f>
        <v>199459</v>
      </c>
      <c r="DV43" s="367">
        <v>0</v>
      </c>
      <c r="DW43" s="367">
        <f ca="1">OFFSET(DW43,0,-1) * OFFSET(DW43,12 - ROW(DW43),-1)</f>
        <v>0</v>
      </c>
      <c r="DX43" s="367">
        <v>32</v>
      </c>
      <c r="DY43" s="367">
        <f>DX43*DX17</f>
        <v>417504</v>
      </c>
      <c r="DZ43" s="367">
        <v>0</v>
      </c>
      <c r="EA43" s="367">
        <f ca="1">OFFSET(EA43,0,-1) * OFFSET(EA43,12 - ROW(EA43),-1)</f>
        <v>0</v>
      </c>
      <c r="EB43" s="367"/>
      <c r="EC43" s="367">
        <v>0</v>
      </c>
      <c r="ED43" s="367"/>
      <c r="EE43" s="367">
        <v>0</v>
      </c>
      <c r="EF43" s="367"/>
      <c r="EG43" s="367">
        <v>0</v>
      </c>
      <c r="EH43" s="367"/>
      <c r="EI43" s="367">
        <v>0</v>
      </c>
      <c r="EJ43" s="367">
        <v>0</v>
      </c>
      <c r="EK43" s="367">
        <f ca="1">OFFSET(EK43,0,-1) * OFFSET(EK43,12 - ROW(EK43),-1)</f>
        <v>0</v>
      </c>
      <c r="EL43" s="367">
        <v>0</v>
      </c>
      <c r="EM43" s="367">
        <f ca="1">OFFSET(EM43,0,-1) * OFFSET(EM43,12 - ROW(EM43),-1)</f>
        <v>0</v>
      </c>
      <c r="EN43" s="367">
        <f t="shared" ca="1" si="24"/>
        <v>6786650</v>
      </c>
      <c r="EO43" s="367">
        <v>0</v>
      </c>
      <c r="EP43" s="367">
        <v>0</v>
      </c>
      <c r="EQ43" s="367">
        <v>0</v>
      </c>
      <c r="ER43" s="367">
        <v>0</v>
      </c>
      <c r="ES43" s="367">
        <v>0</v>
      </c>
      <c r="ET43" s="367">
        <v>0</v>
      </c>
      <c r="EU43" s="367">
        <v>0</v>
      </c>
      <c r="EV43" s="367">
        <v>0</v>
      </c>
      <c r="EW43" s="367"/>
      <c r="EX43" s="367">
        <v>0</v>
      </c>
      <c r="EY43" s="367">
        <v>0</v>
      </c>
      <c r="EZ43" s="367">
        <v>0</v>
      </c>
      <c r="FA43" s="367">
        <v>0</v>
      </c>
      <c r="FB43" s="367">
        <v>0</v>
      </c>
      <c r="FC43" s="367">
        <v>0</v>
      </c>
      <c r="FD43" s="367">
        <v>0</v>
      </c>
      <c r="FE43" s="367">
        <v>0</v>
      </c>
      <c r="FF43" s="367">
        <f ca="1">OFFSET(FF43,0,-1) * OFFSET(FF43,12 - ROW(FF43),-1)</f>
        <v>0</v>
      </c>
      <c r="FG43" s="367">
        <v>0</v>
      </c>
      <c r="FH43" s="367">
        <f ca="1">OFFSET(FH43,0,-1) * OFFSET(FH43,12 - ROW(FH43),-1)</f>
        <v>0</v>
      </c>
      <c r="FI43" s="367">
        <v>0</v>
      </c>
      <c r="FJ43" s="367">
        <f ca="1">OFFSET(FJ43,0,-1) * OFFSET(FJ43,12 - ROW(FJ43),-1)</f>
        <v>0</v>
      </c>
      <c r="FK43" s="367">
        <v>0</v>
      </c>
      <c r="FL43" s="367">
        <f ca="1">OFFSET(FL43,0,-1) * OFFSET(FL43,12 - ROW(FL43),-1)</f>
        <v>0</v>
      </c>
      <c r="FM43" s="367">
        <f t="shared" ca="1" si="121"/>
        <v>0</v>
      </c>
      <c r="FN43" s="367"/>
      <c r="FO43" s="367"/>
      <c r="FP43" s="367"/>
      <c r="FQ43" s="367"/>
      <c r="FR43" s="367">
        <f t="shared" si="243"/>
        <v>0</v>
      </c>
      <c r="FS43" s="367">
        <f t="shared" ca="1" si="244"/>
        <v>6786650</v>
      </c>
      <c r="FT43" s="367"/>
      <c r="FU43" s="367">
        <f ca="1">OFFSET(FU43,0,-1) * OFFSET(FU43,12 - ROW(FU43),-1)</f>
        <v>0</v>
      </c>
      <c r="FV43" s="367"/>
      <c r="FW43" s="367">
        <f ca="1">OFFSET(FW43,0,-1) * OFFSET(FW43,12 - ROW(FW43),-1)</f>
        <v>0</v>
      </c>
      <c r="FX43" s="367"/>
      <c r="FY43" s="367">
        <f ca="1">OFFSET(FY43,0,-1) * OFFSET(FY43,12 - ROW(FY43),-1)</f>
        <v>0</v>
      </c>
      <c r="FZ43" s="367"/>
      <c r="GA43" s="367">
        <f ca="1">OFFSET(GA43,0,-1) * OFFSET(GA43,12 - ROW(GA43),-1)</f>
        <v>0</v>
      </c>
      <c r="GB43" s="367">
        <f t="shared" ca="1" si="25"/>
        <v>0</v>
      </c>
      <c r="GC43" s="367">
        <f t="shared" ca="1" si="245"/>
        <v>6786650</v>
      </c>
      <c r="GD43" s="367"/>
      <c r="GE43" s="367">
        <f ca="1">OFFSET(GE43,0,-1) * OFFSET(GE43,12 - ROW(GE43),-1)</f>
        <v>0</v>
      </c>
      <c r="GF43" s="367">
        <v>0</v>
      </c>
      <c r="GG43" s="367">
        <f ca="1">OFFSET(GG43,0,-1) * OFFSET(GG43,12 - ROW(GG43),-1)</f>
        <v>0</v>
      </c>
      <c r="GH43" s="367">
        <v>0</v>
      </c>
      <c r="GI43" s="367">
        <v>0</v>
      </c>
      <c r="GJ43" s="367">
        <v>0</v>
      </c>
      <c r="GK43" s="367">
        <f ca="1">OFFSET(GK43,0,-1) * OFFSET(GK43,12 - ROW(GK43),-1)</f>
        <v>0</v>
      </c>
      <c r="GL43" s="367"/>
      <c r="GM43" s="367">
        <f ca="1">OFFSET(GM43,0,-1) * OFFSET(GM43,12 - ROW(GM43),-1)</f>
        <v>0</v>
      </c>
      <c r="GN43" s="367">
        <f t="shared" ca="1" si="50"/>
        <v>0</v>
      </c>
      <c r="GO43" s="367"/>
      <c r="GP43" s="367">
        <f ca="1">OFFSET(GP43,0,-1) * OFFSET(GP43,12 - ROW(GP43),-1)</f>
        <v>0</v>
      </c>
      <c r="GQ43" s="367">
        <f t="shared" ca="1" si="26"/>
        <v>0</v>
      </c>
      <c r="GR43" s="367"/>
      <c r="GS43" s="367">
        <f ca="1">OFFSET(GS43,0,-1) * OFFSET(GS43,12 - ROW(GS43),-1)</f>
        <v>0</v>
      </c>
      <c r="GT43" s="367">
        <v>0</v>
      </c>
      <c r="GU43" s="367">
        <f ca="1">OFFSET(GU43,0,-1) * OFFSET(GU43,12 - ROW(GU43),-1)</f>
        <v>0</v>
      </c>
      <c r="GV43" s="367">
        <v>0</v>
      </c>
      <c r="GW43" s="367">
        <v>0</v>
      </c>
      <c r="GX43" s="367">
        <v>0</v>
      </c>
      <c r="GY43" s="367">
        <f ca="1">OFFSET(GY43,0,-1) * OFFSET(GY43,12 - ROW(GY43),-1)</f>
        <v>0</v>
      </c>
      <c r="GZ43" s="367">
        <f t="shared" ca="1" si="27"/>
        <v>0</v>
      </c>
      <c r="HA43" s="367">
        <v>0</v>
      </c>
      <c r="HB43" s="367">
        <f ca="1">OFFSET(HB43,0,-1) * OFFSET(HB43,12 - ROW(HB43),-1)</f>
        <v>0</v>
      </c>
      <c r="HC43" s="367">
        <v>0</v>
      </c>
      <c r="HD43" s="367">
        <f ca="1">OFFSET(HD43,0,-1) * OFFSET(HD43,12 - ROW(HD43),-1)</f>
        <v>0</v>
      </c>
      <c r="HE43" s="367">
        <v>0</v>
      </c>
      <c r="HF43" s="367">
        <f ca="1">OFFSET(HF43,0,-1) * OFFSET(HF43,12 - ROW(HF43),-1)</f>
        <v>0</v>
      </c>
      <c r="HG43" s="367">
        <v>0</v>
      </c>
      <c r="HH43" s="367">
        <f ca="1">OFFSET(HH43,0,-1) * OFFSET(HH43,12 - ROW(HH43),-1)</f>
        <v>0</v>
      </c>
      <c r="HI43" s="367">
        <v>0</v>
      </c>
      <c r="HJ43" s="367">
        <v>0</v>
      </c>
      <c r="HK43" s="367">
        <v>0</v>
      </c>
      <c r="HL43" s="367">
        <f ca="1">OFFSET(HL43,0,-1) * OFFSET(HL43,12 - ROW(HL43),-1)</f>
        <v>0</v>
      </c>
      <c r="HM43" s="367">
        <f t="shared" ca="1" si="28"/>
        <v>0</v>
      </c>
      <c r="HN43" s="367">
        <v>0</v>
      </c>
      <c r="HO43" s="367">
        <f ca="1">OFFSET(HO43,0,-1) * OFFSET(HO43,12 - ROW(HO43),-1)</f>
        <v>0</v>
      </c>
      <c r="HP43" s="367">
        <v>0</v>
      </c>
      <c r="HQ43" s="367">
        <f ca="1">OFFSET(HQ43,0,-1) * OFFSET(HQ43,12 - ROW(HQ43),-1)</f>
        <v>0</v>
      </c>
      <c r="HR43" s="367">
        <v>0</v>
      </c>
      <c r="HS43" s="367">
        <f ca="1">OFFSET(HS43,0,-1) * OFFSET(HS43,12 - ROW(HS43),-1)</f>
        <v>0</v>
      </c>
      <c r="HT43" s="367">
        <v>0</v>
      </c>
      <c r="HU43" s="367">
        <f ca="1">OFFSET(HU43,0,-1) * OFFSET(HU43,12 - ROW(HU43),-1)</f>
        <v>0</v>
      </c>
      <c r="HV43" s="367"/>
      <c r="HW43" s="367">
        <f ca="1">OFFSET(HW43,0,-1) * OFFSET(HW43,12 - ROW(HW43),-1)</f>
        <v>0</v>
      </c>
      <c r="HX43" s="367"/>
      <c r="HY43" s="367">
        <f ca="1">OFFSET(HY43,0,-1) * OFFSET(HY43,12 - ROW(HY43),-1)</f>
        <v>0</v>
      </c>
      <c r="HZ43" s="367">
        <f t="shared" ca="1" si="29"/>
        <v>0</v>
      </c>
      <c r="IA43" s="367"/>
      <c r="IB43" s="367">
        <f ca="1">OFFSET(IB43,0,-1) * OFFSET(IB43,12 - ROW(IB43),-1)</f>
        <v>0</v>
      </c>
      <c r="IC43" s="367"/>
      <c r="ID43" s="367">
        <f ca="1">OFFSET(ID43,0,-1) * OFFSET(ID43,12 - ROW(ID43),-1)</f>
        <v>0</v>
      </c>
      <c r="IE43" s="367"/>
      <c r="IF43" s="367">
        <f ca="1">OFFSET(IF43,0,-1) * OFFSET(IF43,12 - ROW(IF43),-1)</f>
        <v>0</v>
      </c>
      <c r="IG43" s="367"/>
      <c r="IH43" s="367">
        <f ca="1">OFFSET(IH43,0,-1) * OFFSET(IH43,12 - ROW(IH43),-1)</f>
        <v>0</v>
      </c>
      <c r="II43" s="367">
        <f t="shared" ca="1" si="30"/>
        <v>0</v>
      </c>
      <c r="IJ43" s="367">
        <f t="shared" ca="1" si="149"/>
        <v>0</v>
      </c>
      <c r="IK43" s="367"/>
      <c r="IL43" s="367">
        <f ca="1">OFFSET(IL43,0,-1) * OFFSET(IL43,12 - ROW(IL43),-1)</f>
        <v>0</v>
      </c>
      <c r="IM43" s="367"/>
      <c r="IN43" s="367">
        <f ca="1">OFFSET(IN43,0,-1) * OFFSET(IN43,12 - ROW(IN43),-1)</f>
        <v>0</v>
      </c>
      <c r="IO43" s="367">
        <f t="shared" ca="1" si="51"/>
        <v>0</v>
      </c>
      <c r="IP43" s="367">
        <v>0</v>
      </c>
      <c r="IQ43" s="367">
        <f ca="1">OFFSET(IQ43,0,-1) * OFFSET(IQ43,12 - ROW(IQ43),-1)</f>
        <v>0</v>
      </c>
      <c r="IR43" s="367">
        <v>0</v>
      </c>
      <c r="IS43" s="367">
        <f ca="1">OFFSET(IS43,0,-1) * OFFSET(IS43,12 - ROW(IS43),-1)</f>
        <v>0</v>
      </c>
      <c r="IT43" s="367">
        <v>0</v>
      </c>
      <c r="IU43" s="367">
        <f ca="1">OFFSET(IU43,0,-1) * OFFSET(IU43,12 - ROW(IU43),-1)</f>
        <v>0</v>
      </c>
      <c r="IV43" s="367">
        <v>0</v>
      </c>
      <c r="IW43" s="367">
        <f ca="1">OFFSET(IW43,0,-1) * OFFSET(IW43,12 - ROW(IW43),-1)</f>
        <v>0</v>
      </c>
      <c r="IX43" s="367">
        <f t="shared" ca="1" si="31"/>
        <v>0</v>
      </c>
      <c r="IY43" s="367">
        <v>0</v>
      </c>
      <c r="IZ43" s="367">
        <f ca="1">OFFSET(IZ43,0,-1) * OFFSET(IZ43,12 - ROW(IZ43),-1)</f>
        <v>0</v>
      </c>
      <c r="JA43" s="367">
        <f t="shared" ca="1" si="32"/>
        <v>0</v>
      </c>
      <c r="JB43" s="367">
        <v>0</v>
      </c>
      <c r="JC43" s="367">
        <f ca="1">OFFSET(JC43,0,-1) * OFFSET(JC43,12 - ROW(JC43),-1)</f>
        <v>0</v>
      </c>
      <c r="JD43" s="367">
        <v>0</v>
      </c>
      <c r="JE43" s="367">
        <f ca="1">OFFSET(JE43,0,-1) * OFFSET(JE43,12 - ROW(JE43),-1)</f>
        <v>0</v>
      </c>
      <c r="JF43" s="367">
        <v>0</v>
      </c>
      <c r="JG43" s="367">
        <f ca="1">OFFSET(JG43,0,-1) * OFFSET(JG43,12 - ROW(JG43),-1)</f>
        <v>0</v>
      </c>
      <c r="JH43" s="367">
        <v>0</v>
      </c>
      <c r="JI43" s="367">
        <f ca="1">OFFSET(JI43,0,-1) * OFFSET(JI43,12 - ROW(JI43),-1)</f>
        <v>0</v>
      </c>
      <c r="JJ43" s="367">
        <f t="shared" ca="1" si="33"/>
        <v>0</v>
      </c>
      <c r="JK43" s="367">
        <v>0</v>
      </c>
      <c r="JL43" s="367">
        <f ca="1">OFFSET(JL43,0,-1) * OFFSET(JL43,12 - ROW(JL43),-1)</f>
        <v>0</v>
      </c>
      <c r="JM43" s="367">
        <v>0</v>
      </c>
      <c r="JN43" s="367">
        <f ca="1">OFFSET(JN43,0,-1) * OFFSET(JN43,12 - ROW(JN43),-1)</f>
        <v>0</v>
      </c>
      <c r="JO43" s="367">
        <v>0</v>
      </c>
      <c r="JP43" s="367">
        <f ca="1">OFFSET(JP43,0,-1) * OFFSET(JP43,12 - ROW(JP43),-1)</f>
        <v>0</v>
      </c>
      <c r="JQ43" s="367">
        <v>0</v>
      </c>
      <c r="JR43" s="367">
        <f ca="1">OFFSET(JR43,0,-1) * OFFSET(JR43,12 - ROW(JR43),-1)</f>
        <v>0</v>
      </c>
      <c r="JS43" s="367">
        <v>0</v>
      </c>
      <c r="JT43" s="367">
        <f ca="1">OFFSET(JT43,0,-1) * OFFSET(JT43,12 - ROW(JT43),-1)</f>
        <v>0</v>
      </c>
      <c r="JU43" s="367">
        <v>0</v>
      </c>
      <c r="JV43" s="367">
        <v>0</v>
      </c>
      <c r="JW43" s="367">
        <f ca="1">OFFSET(JW43,0,-1) * OFFSET(JW43,12 - ROW(JW43),-1)</f>
        <v>0</v>
      </c>
      <c r="JX43" s="367">
        <v>0</v>
      </c>
      <c r="JY43" s="367">
        <f ca="1">OFFSET(JY43,0,-1) * OFFSET(JY43,12 - ROW(JY43),-1)</f>
        <v>0</v>
      </c>
      <c r="JZ43" s="367">
        <v>0</v>
      </c>
      <c r="KA43" s="367">
        <f ca="1">OFFSET(KA43,0,-1) * OFFSET(KA43,12 - ROW(KA43),-1)</f>
        <v>0</v>
      </c>
      <c r="KB43" s="367">
        <v>0</v>
      </c>
      <c r="KC43" s="367">
        <f ca="1">OFFSET(KC43,0,-1) * OFFSET(KC43,12 - ROW(KC43),-1)</f>
        <v>0</v>
      </c>
      <c r="KD43" s="367"/>
      <c r="KE43" s="367">
        <f ca="1">OFFSET(KE43,0,-1) * OFFSET(KE43,12 - ROW(KE43),-1)</f>
        <v>0</v>
      </c>
      <c r="KF43" s="367">
        <f t="shared" ca="1" si="34"/>
        <v>0</v>
      </c>
      <c r="KG43" s="367">
        <v>0</v>
      </c>
      <c r="KH43" s="367">
        <v>0</v>
      </c>
      <c r="KI43" s="367">
        <v>0</v>
      </c>
      <c r="KJ43" s="367">
        <v>0</v>
      </c>
      <c r="KK43" s="367">
        <v>0</v>
      </c>
      <c r="KL43" s="367">
        <v>0</v>
      </c>
      <c r="KM43" s="367">
        <v>0</v>
      </c>
      <c r="KN43" s="367">
        <f ca="1">OFFSET(KN43,0,-1) * OFFSET(KN43,12 - ROW(KN43),-1)</f>
        <v>0</v>
      </c>
      <c r="KO43" s="367">
        <f t="shared" ca="1" si="35"/>
        <v>0</v>
      </c>
      <c r="KP43" s="367"/>
      <c r="KQ43" s="367">
        <f ca="1">OFFSET(KQ43,0,-1) * OFFSET(KQ43,12 - ROW(KQ43),-1)</f>
        <v>0</v>
      </c>
      <c r="KR43" s="367"/>
      <c r="KS43" s="367">
        <f ca="1">OFFSET(KS43,0,-1) * OFFSET(KS43,12 - ROW(KS43),-1)</f>
        <v>0</v>
      </c>
      <c r="KT43" s="367">
        <f t="shared" ca="1" si="52"/>
        <v>0</v>
      </c>
      <c r="KU43" s="367"/>
      <c r="KV43" s="367"/>
      <c r="KW43" s="367">
        <v>0</v>
      </c>
      <c r="KX43" s="367"/>
      <c r="KY43" s="367">
        <f t="shared" si="247"/>
        <v>0</v>
      </c>
      <c r="KZ43" s="367">
        <f t="shared" ca="1" si="248"/>
        <v>0</v>
      </c>
      <c r="LA43" s="367">
        <v>0</v>
      </c>
      <c r="LB43" s="367">
        <f ca="1">OFFSET(LB43,0,-1) * OFFSET(LB43,12 - ROW(LB43),-1)</f>
        <v>0</v>
      </c>
      <c r="LC43" s="367"/>
      <c r="LD43" s="367">
        <f ca="1">OFFSET(LD43,0,-1) * OFFSET(LD43,12 - ROW(LD43),-1)</f>
        <v>0</v>
      </c>
      <c r="LE43" s="367">
        <v>0</v>
      </c>
      <c r="LF43" s="367">
        <f ca="1">OFFSET(LF43,0,-1) * OFFSET(LF43,12 - ROW(LF43),-1)</f>
        <v>0</v>
      </c>
      <c r="LG43" s="367"/>
      <c r="LH43" s="367">
        <f ca="1">OFFSET(LH43,0,-1) * OFFSET(LH43,12 - ROW(LH43),-1)</f>
        <v>0</v>
      </c>
      <c r="LI43" s="367">
        <f t="shared" ca="1" si="36"/>
        <v>0</v>
      </c>
      <c r="LJ43" s="367">
        <v>0</v>
      </c>
      <c r="LK43" s="367">
        <f ca="1">OFFSET(LK43,0,-1) * OFFSET(LK43,12 - ROW(LK43),-1)</f>
        <v>0</v>
      </c>
      <c r="LL43" s="367">
        <v>0</v>
      </c>
      <c r="LM43" s="367">
        <f ca="1">OFFSET(LM43,0,-1) * OFFSET(LM43,12 - ROW(LM43),-1)</f>
        <v>0</v>
      </c>
      <c r="LN43" s="367"/>
      <c r="LO43" s="367">
        <f ca="1">OFFSET(LO43,0,-1) * OFFSET(LO43,12 - ROW(LO43),-1)</f>
        <v>0</v>
      </c>
      <c r="LP43" s="367">
        <f t="shared" ca="1" si="37"/>
        <v>0</v>
      </c>
      <c r="LQ43" s="367">
        <v>0</v>
      </c>
      <c r="LR43" s="367">
        <f ca="1">OFFSET(LR43,0,-1) * OFFSET(LR43,12 - ROW(LR43),-1)</f>
        <v>0</v>
      </c>
      <c r="LS43" s="367">
        <v>0</v>
      </c>
      <c r="LT43" s="367">
        <v>0</v>
      </c>
      <c r="LU43" s="367">
        <v>0</v>
      </c>
      <c r="LV43" s="367">
        <v>0</v>
      </c>
      <c r="LW43" s="367">
        <v>0</v>
      </c>
      <c r="LX43" s="367">
        <f ca="1">OFFSET(LX43,0,-1) * OFFSET(LX43,12 - ROW(LX43),-1)</f>
        <v>0</v>
      </c>
      <c r="LY43" s="367">
        <f t="shared" ca="1" si="54"/>
        <v>0</v>
      </c>
      <c r="LZ43" s="367">
        <v>0</v>
      </c>
      <c r="MA43" s="367">
        <f ca="1">OFFSET(MA43,0,-1) * OFFSET(MA43,12 - ROW(MA43),-1)</f>
        <v>0</v>
      </c>
      <c r="MB43" s="367">
        <v>0</v>
      </c>
      <c r="MC43" s="367">
        <f ca="1">OFFSET(MC43,0,-1) * OFFSET(MC43,12 - ROW(MC43),-1)</f>
        <v>0</v>
      </c>
      <c r="MD43" s="367">
        <v>0</v>
      </c>
      <c r="ME43" s="367">
        <f ca="1">OFFSET(ME43,0,-1) * OFFSET(ME43,12 - ROW(ME43),-1)</f>
        <v>0</v>
      </c>
      <c r="MF43" s="367">
        <v>0</v>
      </c>
      <c r="MG43" s="367">
        <f ca="1">OFFSET(MG43,0,-1) * OFFSET(MG43,12 - ROW(MG43),-1)</f>
        <v>0</v>
      </c>
      <c r="MH43" s="367">
        <v>0</v>
      </c>
      <c r="MI43" s="367">
        <f ca="1">OFFSET(MI43,0,-1) * OFFSET(MI43,12 - ROW(MI43),-1)</f>
        <v>0</v>
      </c>
      <c r="MJ43" s="367">
        <v>0</v>
      </c>
      <c r="MK43" s="367">
        <f ca="1">OFFSET(MK43,0,-1) * OFFSET(MK43,12 - ROW(MK43),-1)</f>
        <v>0</v>
      </c>
      <c r="ML43" s="367">
        <f t="shared" ca="1" si="38"/>
        <v>0</v>
      </c>
      <c r="MM43" s="367">
        <v>0</v>
      </c>
      <c r="MN43" s="367">
        <f ca="1">OFFSET(MN43,0,-1) * OFFSET(MN43,12 - ROW(MN43),-1)</f>
        <v>0</v>
      </c>
      <c r="MO43" s="367">
        <v>0</v>
      </c>
      <c r="MP43" s="367">
        <f ca="1">OFFSET(MP43,0,-1) * OFFSET(MP43,12 - ROW(MP43),-1)</f>
        <v>0</v>
      </c>
      <c r="MQ43" s="367">
        <v>0</v>
      </c>
      <c r="MR43" s="367">
        <f ca="1">OFFSET(MR43,0,-1) * OFFSET(MR43,12 - ROW(MR43),-1)</f>
        <v>0</v>
      </c>
      <c r="MS43" s="367">
        <v>0</v>
      </c>
      <c r="MT43" s="367">
        <f ca="1">OFFSET(MT43,0,-1) * OFFSET(MT43,12 - ROW(MT43),-1)</f>
        <v>0</v>
      </c>
      <c r="MU43" s="367">
        <v>0</v>
      </c>
      <c r="MV43" s="367">
        <f ca="1">OFFSET(MV43,0,-1) * OFFSET(MV43,12 - ROW(MV43),-1)</f>
        <v>0</v>
      </c>
      <c r="MW43" s="367">
        <f t="shared" ca="1" si="39"/>
        <v>0</v>
      </c>
      <c r="MX43" s="367">
        <v>0</v>
      </c>
      <c r="MY43" s="367">
        <f ca="1">OFFSET(MY43,0,-1) * OFFSET(MY43,12 - ROW(MY43),-1)</f>
        <v>0</v>
      </c>
      <c r="MZ43" s="367"/>
      <c r="NA43" s="367">
        <f ca="1">OFFSET(NA43,0,-1) * OFFSET(NA43,12 - ROW(NA43),-1)</f>
        <v>0</v>
      </c>
      <c r="NB43" s="367"/>
      <c r="NC43" s="367">
        <f ca="1">OFFSET(NC43,0,-1) * OFFSET(NC43,12 - ROW(NC43),-1)</f>
        <v>0</v>
      </c>
      <c r="ND43" s="367"/>
      <c r="NE43" s="367">
        <f ca="1">OFFSET(NE43,0,-1) * OFFSET(NE43,12 - ROW(NE43),-1)</f>
        <v>0</v>
      </c>
      <c r="NF43" s="367">
        <f t="shared" ca="1" si="40"/>
        <v>0</v>
      </c>
      <c r="NG43" s="367"/>
      <c r="NH43" s="367">
        <f ca="1">OFFSET(NH43,0,-1) * OFFSET(NH43,12 - ROW(NH43),-1)</f>
        <v>0</v>
      </c>
      <c r="NI43" s="367"/>
      <c r="NJ43" s="367">
        <f ca="1">OFFSET(NJ43,0,-1) * OFFSET(NJ43,12 - ROW(NJ43),-1)</f>
        <v>0</v>
      </c>
      <c r="NK43" s="367">
        <f t="shared" ca="1" si="41"/>
        <v>0</v>
      </c>
      <c r="NL43" s="367">
        <f t="shared" ca="1" si="249"/>
        <v>0</v>
      </c>
      <c r="NM43" s="367"/>
      <c r="NN43" s="367">
        <f ca="1">OFFSET(NN43,0,-1) * OFFSET(NN43,12 - ROW(NN43),-1)</f>
        <v>0</v>
      </c>
      <c r="NO43" s="367"/>
      <c r="NP43" s="367">
        <f ca="1">OFFSET(NP43,0,-1) * OFFSET(NP43,12 - ROW(NP43),-1)</f>
        <v>0</v>
      </c>
      <c r="NQ43" s="367"/>
      <c r="NR43" s="367">
        <f ca="1">OFFSET(NR43,0,-1) * OFFSET(NR43,12 - ROW(NR43),-1)</f>
        <v>0</v>
      </c>
      <c r="NS43" s="367"/>
      <c r="NT43" s="367">
        <f ca="1">OFFSET(NT43,0,-1) * OFFSET(NT43,12 - ROW(NT43),-1)</f>
        <v>0</v>
      </c>
      <c r="NU43" s="367">
        <f t="shared" ca="1" si="42"/>
        <v>0</v>
      </c>
      <c r="NV43" s="367">
        <v>0</v>
      </c>
      <c r="NW43" s="367">
        <f ca="1">OFFSET(NW43,0,-1) * OFFSET(NW43,12 - ROW(NW43),-1)</f>
        <v>0</v>
      </c>
      <c r="NX43" s="367">
        <v>0</v>
      </c>
      <c r="NY43" s="367">
        <f ca="1">OFFSET(NY43,0,-1) * OFFSET(NY43,12 - ROW(NY43),-1)</f>
        <v>0</v>
      </c>
      <c r="NZ43" s="367">
        <v>0</v>
      </c>
      <c r="OA43" s="367">
        <v>0</v>
      </c>
      <c r="OB43" s="367">
        <v>0</v>
      </c>
      <c r="OC43" s="367">
        <f ca="1">OFFSET(OC43,0,-1) * OFFSET(OC43,12 - ROW(OC43),-1)</f>
        <v>0</v>
      </c>
      <c r="OD43" s="367">
        <v>0</v>
      </c>
      <c r="OE43" s="367">
        <f ca="1">OFFSET(OE43,0,-1) * OFFSET(OE43,12 - ROW(OE43),-1)</f>
        <v>0</v>
      </c>
      <c r="OF43" s="367">
        <f t="shared" ca="1" si="55"/>
        <v>0</v>
      </c>
      <c r="OG43" s="367">
        <v>0</v>
      </c>
      <c r="OH43" s="367">
        <f ca="1">OFFSET(OH43,0,-1) * OFFSET(OH43,12 - ROW(OH43),-1)</f>
        <v>0</v>
      </c>
      <c r="OI43" s="367">
        <v>0</v>
      </c>
      <c r="OJ43" s="367">
        <f ca="1">OFFSET(OJ43,0,-1) * OFFSET(OJ43,12 - ROW(OJ43),-1)</f>
        <v>0</v>
      </c>
      <c r="OK43" s="367">
        <v>0</v>
      </c>
      <c r="OL43" s="367">
        <f ca="1">OFFSET(OL43,0,-1) * OFFSET(OL43,12 - ROW(OL43),-1)</f>
        <v>0</v>
      </c>
      <c r="OM43" s="367">
        <v>0</v>
      </c>
      <c r="ON43" s="367">
        <f ca="1">OFFSET(ON43,0,-1) * OFFSET(ON43,12 - ROW(ON43),-1)</f>
        <v>0</v>
      </c>
      <c r="OO43" s="367">
        <f t="shared" ca="1" si="56"/>
        <v>0</v>
      </c>
      <c r="OP43" s="367"/>
      <c r="OQ43" s="367">
        <f ca="1">OFFSET(OQ43,0,-1) * OFFSET(OQ43,12 - ROW(OQ43),-1)</f>
        <v>0</v>
      </c>
      <c r="OR43" s="367"/>
      <c r="OS43" s="367">
        <f ca="1">OFFSET(OS43,0,-1) * OFFSET(OS43,12 - ROW(OS43),-1)</f>
        <v>0</v>
      </c>
      <c r="OT43" s="367"/>
      <c r="OU43" s="367">
        <f ca="1">OFFSET(OU43,0,-1) * OFFSET(OU43,12 - ROW(OU43),-1)</f>
        <v>0</v>
      </c>
      <c r="OV43" s="367"/>
      <c r="OW43" s="367">
        <f ca="1">OFFSET(OW43,0,-1) * OFFSET(OW43,12 - ROW(OW43),-1)</f>
        <v>0</v>
      </c>
      <c r="OX43" s="367">
        <f t="shared" ca="1" si="220"/>
        <v>0</v>
      </c>
      <c r="OY43" s="367">
        <v>0</v>
      </c>
      <c r="OZ43" s="367">
        <f ca="1">OFFSET(OZ43,0,-1) * OFFSET(OZ43,12 - ROW(OZ43),-1)</f>
        <v>0</v>
      </c>
      <c r="PA43" s="367">
        <v>0</v>
      </c>
      <c r="PB43" s="367">
        <f ca="1">OFFSET(PB43,0,-1) * OFFSET(PB43,12 - ROW(PB43),-1)</f>
        <v>0</v>
      </c>
      <c r="PC43" s="367">
        <v>0</v>
      </c>
      <c r="PD43" s="367">
        <f ca="1">OFFSET(PD43,0,-1) * OFFSET(PD43,12 - ROW(PD43),-1)</f>
        <v>0</v>
      </c>
      <c r="PE43" s="367">
        <v>0</v>
      </c>
      <c r="PF43" s="367">
        <f ca="1">OFFSET(PF43,0,-1) * OFFSET(PF43,12 - ROW(PF43),-1)</f>
        <v>0</v>
      </c>
      <c r="PG43" s="367">
        <v>0</v>
      </c>
      <c r="PH43" s="367">
        <v>0</v>
      </c>
      <c r="PI43" s="367">
        <v>0</v>
      </c>
      <c r="PJ43" s="367">
        <f ca="1">OFFSET(PJ43,0,-1) * OFFSET(PJ43,12 - ROW(PJ43),-1)</f>
        <v>0</v>
      </c>
      <c r="PK43" s="367">
        <f t="shared" ca="1" si="43"/>
        <v>0</v>
      </c>
      <c r="PL43" s="367">
        <v>0</v>
      </c>
      <c r="PM43" s="367">
        <f ca="1">OFFSET(PM43,0,-1) * OFFSET(PM43,12 - ROW(PM43),-1)</f>
        <v>0</v>
      </c>
      <c r="PN43" s="367">
        <v>0</v>
      </c>
      <c r="PO43" s="367">
        <f ca="1">OFFSET(PO43,0,-1) * OFFSET(PO43,12 - ROW(PO43),-1)</f>
        <v>0</v>
      </c>
      <c r="PP43" s="367">
        <v>0</v>
      </c>
      <c r="PQ43" s="367">
        <f ca="1">OFFSET(PQ43,0,-1) * OFFSET(PQ43,12 - ROW(PQ43),-1)</f>
        <v>0</v>
      </c>
      <c r="PR43" s="367">
        <v>0</v>
      </c>
      <c r="PS43" s="367">
        <f ca="1">OFFSET(PS43,0,-1) * OFFSET(PS43,12 - ROW(PS43),-1)</f>
        <v>0</v>
      </c>
      <c r="PT43" s="367"/>
      <c r="PU43" s="367">
        <f ca="1">OFFSET(PU43,0,-1) * OFFSET(PU43,12 - ROW(PU43),-1)</f>
        <v>0</v>
      </c>
      <c r="PV43" s="367"/>
      <c r="PW43" s="367">
        <f ca="1">OFFSET(PW43,0,-1) * OFFSET(PW43,12 - ROW(PW43),-1)</f>
        <v>0</v>
      </c>
      <c r="PX43" s="367">
        <f t="shared" ca="1" si="57"/>
        <v>0</v>
      </c>
      <c r="PY43" s="367"/>
      <c r="PZ43" s="367">
        <f ca="1">OFFSET(PZ43,0,-1) * OFFSET(PZ43,12 - ROW(PZ43),-1)</f>
        <v>0</v>
      </c>
      <c r="QA43" s="367"/>
      <c r="QB43" s="367">
        <f ca="1">OFFSET(QB43,0,-1) * OFFSET(QB43,12 - ROW(QB43),-1)</f>
        <v>0</v>
      </c>
      <c r="QC43" s="367"/>
      <c r="QD43" s="367">
        <f ca="1">OFFSET(QD43,0,-1) * OFFSET(QD43,12 - ROW(QD43),-1)</f>
        <v>0</v>
      </c>
      <c r="QE43" s="367"/>
      <c r="QF43" s="367">
        <f ca="1">OFFSET(QF43,0,-1) * OFFSET(QF43,12 - ROW(QF43),-1)</f>
        <v>0</v>
      </c>
      <c r="QG43" s="367">
        <f t="shared" ca="1" si="44"/>
        <v>0</v>
      </c>
      <c r="QH43" s="367">
        <f t="shared" ca="1" si="251"/>
        <v>0</v>
      </c>
      <c r="QI43" s="367"/>
      <c r="QJ43" s="367">
        <v>6786650</v>
      </c>
      <c r="QK43" s="367">
        <f t="shared" si="252"/>
        <v>45</v>
      </c>
      <c r="QL43" s="367">
        <f>QK43*QL11</f>
        <v>35910</v>
      </c>
      <c r="QM43" s="367">
        <f t="shared" si="237"/>
        <v>0</v>
      </c>
      <c r="QN43" s="367">
        <f ca="1">OFFSET(QN43,0,-1) * OFFSET(QN43,12 - ROW(QN43),-1)</f>
        <v>0</v>
      </c>
      <c r="QO43" s="367">
        <f t="shared" ca="1" si="46"/>
        <v>35910</v>
      </c>
      <c r="QP43" s="367">
        <f t="shared" si="253"/>
        <v>45</v>
      </c>
      <c r="QQ43" s="367">
        <f>QP43*QQ11</f>
        <v>3330</v>
      </c>
      <c r="QR43" s="367">
        <f t="shared" si="240"/>
        <v>0</v>
      </c>
      <c r="QS43" s="367">
        <f ca="1">OFFSET(QS43,0,-1) * OFFSET(QS43,12 - ROW(QS43),-1)</f>
        <v>0</v>
      </c>
      <c r="QT43" s="367">
        <f t="shared" ca="1" si="47"/>
        <v>3330</v>
      </c>
      <c r="QU43" s="367">
        <f ca="1">SUM(QJ43,QO43,QT43)</f>
        <v>6825890</v>
      </c>
      <c r="QV43" s="367"/>
      <c r="QW43" s="367">
        <f t="shared" ca="1" si="49"/>
        <v>6825890</v>
      </c>
    </row>
    <row r="44" spans="1:465" hidden="1">
      <c r="FR44" s="367">
        <f t="shared" si="243"/>
        <v>0</v>
      </c>
      <c r="QK44" s="367">
        <f t="shared" si="252"/>
        <v>0</v>
      </c>
    </row>
    <row r="45" spans="1:465" hidden="1">
      <c r="AP45" s="354">
        <f ca="1">AA19+AK19+AM19</f>
        <v>7137696</v>
      </c>
      <c r="FR45" s="367">
        <f t="shared" si="243"/>
        <v>0</v>
      </c>
      <c r="QK45" s="367">
        <f t="shared" si="252"/>
        <v>0</v>
      </c>
    </row>
    <row r="46" spans="1:465" hidden="1">
      <c r="AP46" s="354">
        <f ca="1">AP19-AP45</f>
        <v>0</v>
      </c>
      <c r="FR46" s="367">
        <f t="shared" si="243"/>
        <v>0</v>
      </c>
      <c r="QK46" s="367">
        <f t="shared" si="252"/>
        <v>0</v>
      </c>
    </row>
    <row r="47" spans="1:465" hidden="1">
      <c r="FR47" s="367">
        <f t="shared" si="243"/>
        <v>0</v>
      </c>
      <c r="QK47" s="367">
        <f t="shared" si="252"/>
        <v>0</v>
      </c>
    </row>
    <row r="48" spans="1:465" hidden="1">
      <c r="FR48" s="367">
        <f t="shared" si="243"/>
        <v>0</v>
      </c>
      <c r="QK48" s="367">
        <f t="shared" si="252"/>
        <v>0</v>
      </c>
    </row>
    <row r="49" spans="174:453" hidden="1">
      <c r="FR49" s="367">
        <f t="shared" si="243"/>
        <v>0</v>
      </c>
      <c r="QK49" s="367">
        <f t="shared" si="252"/>
        <v>0</v>
      </c>
    </row>
  </sheetData>
  <mergeCells count="399">
    <mergeCell ref="FN5:FQ5"/>
    <mergeCell ref="FN6:FO7"/>
    <mergeCell ref="FP6:FQ6"/>
    <mergeCell ref="FP7:FQ7"/>
    <mergeCell ref="FR5:FR7"/>
    <mergeCell ref="EO4:FR4"/>
    <mergeCell ref="KU4:KX4"/>
    <mergeCell ref="KU5:KV7"/>
    <mergeCell ref="KW5:KX6"/>
    <mergeCell ref="KW7:KX7"/>
    <mergeCell ref="JX5:JY7"/>
    <mergeCell ref="KM7:KN7"/>
    <mergeCell ref="KD7:KE7"/>
    <mergeCell ref="KK7:KL7"/>
    <mergeCell ref="KG5:KH7"/>
    <mergeCell ref="KI5:KJ7"/>
    <mergeCell ref="KK5:KN6"/>
    <mergeCell ref="KF4:KF7"/>
    <mergeCell ref="KD5:KE6"/>
    <mergeCell ref="KB7:KC7"/>
    <mergeCell ref="JZ7:KA7"/>
    <mergeCell ref="JZ5:KC6"/>
    <mergeCell ref="IR5:IS7"/>
    <mergeCell ref="IP5:IQ7"/>
    <mergeCell ref="QW3:QW7"/>
    <mergeCell ref="QU3:QU7"/>
    <mergeCell ref="QV3:QV7"/>
    <mergeCell ref="QT4:QT7"/>
    <mergeCell ref="QR7:QS7"/>
    <mergeCell ref="QP7:QQ7"/>
    <mergeCell ref="QP4:QS6"/>
    <mergeCell ref="QP3:QT3"/>
    <mergeCell ref="QO4:QO7"/>
    <mergeCell ref="QK4:QN6"/>
    <mergeCell ref="QK3:QO3"/>
    <mergeCell ref="QI3:QI7"/>
    <mergeCell ref="QJ3:QJ7"/>
    <mergeCell ref="QM7:QN7"/>
    <mergeCell ref="QK7:QL7"/>
    <mergeCell ref="QH4:QH7"/>
    <mergeCell ref="QE7:QF7"/>
    <mergeCell ref="QC5:QF6"/>
    <mergeCell ref="QC7:QD7"/>
    <mergeCell ref="QG4:QG7"/>
    <mergeCell ref="QA5:QB7"/>
    <mergeCell ref="PX4:PX7"/>
    <mergeCell ref="PY5:PZ7"/>
    <mergeCell ref="PY4:QF4"/>
    <mergeCell ref="PV7:PW7"/>
    <mergeCell ref="PL4:PW4"/>
    <mergeCell ref="PR7:PS7"/>
    <mergeCell ref="PP7:PQ7"/>
    <mergeCell ref="PT7:PU7"/>
    <mergeCell ref="PT5:PW6"/>
    <mergeCell ref="PP5:PS6"/>
    <mergeCell ref="PL5:PM7"/>
    <mergeCell ref="PN5:PO7"/>
    <mergeCell ref="PI7:PJ7"/>
    <mergeCell ref="PG5:PJ6"/>
    <mergeCell ref="OY4:PJ4"/>
    <mergeCell ref="PE7:PF7"/>
    <mergeCell ref="OY5:OZ7"/>
    <mergeCell ref="OV7:OW7"/>
    <mergeCell ref="OT7:OU7"/>
    <mergeCell ref="OX4:OX7"/>
    <mergeCell ref="OT5:OW6"/>
    <mergeCell ref="OP4:OW4"/>
    <mergeCell ref="OR5:OS7"/>
    <mergeCell ref="PA5:PB7"/>
    <mergeCell ref="PC7:PD7"/>
    <mergeCell ref="PC5:PF6"/>
    <mergeCell ref="OP5:OQ7"/>
    <mergeCell ref="NS7:NT7"/>
    <mergeCell ref="NQ7:NR7"/>
    <mergeCell ref="NB7:NC7"/>
    <mergeCell ref="NI7:NJ7"/>
    <mergeCell ref="NO5:NP7"/>
    <mergeCell ref="NF4:NF7"/>
    <mergeCell ref="NG4:NJ4"/>
    <mergeCell ref="NI5:NJ6"/>
    <mergeCell ref="NG5:NH7"/>
    <mergeCell ref="NK4:NK7"/>
    <mergeCell ref="NL3:NL7"/>
    <mergeCell ref="NM5:NN7"/>
    <mergeCell ref="NM4:NT4"/>
    <mergeCell ref="ND7:NE7"/>
    <mergeCell ref="NB5:NE6"/>
    <mergeCell ref="MX4:NE4"/>
    <mergeCell ref="NM3:QH3"/>
    <mergeCell ref="NX5:NY7"/>
    <mergeCell ref="NZ7:OA7"/>
    <mergeCell ref="OB7:OC7"/>
    <mergeCell ref="NU4:NU7"/>
    <mergeCell ref="NQ5:NT6"/>
    <mergeCell ref="PK4:PK7"/>
    <mergeCell ref="PG7:PH7"/>
    <mergeCell ref="MH5:MK6"/>
    <mergeCell ref="MD5:MG6"/>
    <mergeCell ref="LA3:NK3"/>
    <mergeCell ref="LA4:LH4"/>
    <mergeCell ref="LQ4:LX4"/>
    <mergeCell ref="LZ4:MK4"/>
    <mergeCell ref="LJ4:LO4"/>
    <mergeCell ref="LE5:LH6"/>
    <mergeCell ref="MU5:MV6"/>
    <mergeCell ref="MZ5:NA7"/>
    <mergeCell ref="MW4:MW7"/>
    <mergeCell ref="MX5:MY7"/>
    <mergeCell ref="MU7:MV7"/>
    <mergeCell ref="MM5:MN7"/>
    <mergeCell ref="ML4:ML7"/>
    <mergeCell ref="MJ7:MK7"/>
    <mergeCell ref="MH7:MI7"/>
    <mergeCell ref="MF7:MG7"/>
    <mergeCell ref="MO5:MP7"/>
    <mergeCell ref="MQ5:MT6"/>
    <mergeCell ref="MQ7:MR7"/>
    <mergeCell ref="MS7:MT7"/>
    <mergeCell ref="MM4:MV4"/>
    <mergeCell ref="MD7:ME7"/>
    <mergeCell ref="OM7:ON7"/>
    <mergeCell ref="OK7:OL7"/>
    <mergeCell ref="OK5:ON6"/>
    <mergeCell ref="OI5:OJ7"/>
    <mergeCell ref="OG4:ON4"/>
    <mergeCell ref="OG5:OH7"/>
    <mergeCell ref="OF4:OF7"/>
    <mergeCell ref="OO4:OO7"/>
    <mergeCell ref="OD7:OE7"/>
    <mergeCell ref="NV4:OE4"/>
    <mergeCell ref="NZ5:OC6"/>
    <mergeCell ref="OD5:OE6"/>
    <mergeCell ref="NV5:NW7"/>
    <mergeCell ref="MB5:MC7"/>
    <mergeCell ref="LY4:LY7"/>
    <mergeCell ref="LZ5:MA7"/>
    <mergeCell ref="LW7:LX7"/>
    <mergeCell ref="LU7:LV7"/>
    <mergeCell ref="LN7:LO7"/>
    <mergeCell ref="LS5:LT7"/>
    <mergeCell ref="LU5:LX6"/>
    <mergeCell ref="LQ5:LR7"/>
    <mergeCell ref="LP4:LP7"/>
    <mergeCell ref="LN5:LO6"/>
    <mergeCell ref="LL7:LM7"/>
    <mergeCell ref="LJ5:LK7"/>
    <mergeCell ref="LI4:LI7"/>
    <mergeCell ref="LG7:LH7"/>
    <mergeCell ref="LE7:LF7"/>
    <mergeCell ref="KT4:KT7"/>
    <mergeCell ref="LA5:LB7"/>
    <mergeCell ref="LC5:LD7"/>
    <mergeCell ref="KZ3:KZ7"/>
    <mergeCell ref="LL5:LM6"/>
    <mergeCell ref="KY4:KY7"/>
    <mergeCell ref="IK3:KY3"/>
    <mergeCell ref="IY4:IZ4"/>
    <mergeCell ref="KR7:KS7"/>
    <mergeCell ref="KR5:KS6"/>
    <mergeCell ref="KP5:KQ7"/>
    <mergeCell ref="KO4:KO7"/>
    <mergeCell ref="KP4:KS4"/>
    <mergeCell ref="IK4:IN4"/>
    <mergeCell ref="JK4:JT4"/>
    <mergeCell ref="JV4:KE4"/>
    <mergeCell ref="JB4:JI4"/>
    <mergeCell ref="KG4:KN4"/>
    <mergeCell ref="IP4:IW4"/>
    <mergeCell ref="JQ7:JR7"/>
    <mergeCell ref="JU4:JU7"/>
    <mergeCell ref="JS5:JT6"/>
    <mergeCell ref="JV5:JW7"/>
    <mergeCell ref="JS7:JT7"/>
    <mergeCell ref="JM5:JN7"/>
    <mergeCell ref="JO5:JR6"/>
    <mergeCell ref="JK5:JL7"/>
    <mergeCell ref="JJ4:JJ7"/>
    <mergeCell ref="JO7:JP7"/>
    <mergeCell ref="JH7:JI7"/>
    <mergeCell ref="IT7:IU7"/>
    <mergeCell ref="JD5:JE7"/>
    <mergeCell ref="JF5:JI6"/>
    <mergeCell ref="JF7:JG7"/>
    <mergeCell ref="JB5:JC7"/>
    <mergeCell ref="IV7:IW7"/>
    <mergeCell ref="IT5:IU6"/>
    <mergeCell ref="IX4:IX7"/>
    <mergeCell ref="IV5:IW6"/>
    <mergeCell ref="IY5:IZ7"/>
    <mergeCell ref="JA4:JA7"/>
    <mergeCell ref="IO4:IO7"/>
    <mergeCell ref="IJ3:IJ7"/>
    <mergeCell ref="IK5:IL7"/>
    <mergeCell ref="IM5:IN7"/>
    <mergeCell ref="II4:II7"/>
    <mergeCell ref="IG7:IH7"/>
    <mergeCell ref="IC5:ID7"/>
    <mergeCell ref="IE7:IF7"/>
    <mergeCell ref="IE5:IH6"/>
    <mergeCell ref="IA4:IH4"/>
    <mergeCell ref="IA5:IB7"/>
    <mergeCell ref="HK7:HL7"/>
    <mergeCell ref="HE5:HH6"/>
    <mergeCell ref="HA4:HL4"/>
    <mergeCell ref="HC5:HD7"/>
    <mergeCell ref="HA5:HB7"/>
    <mergeCell ref="GX7:GY7"/>
    <mergeCell ref="HE7:HF7"/>
    <mergeCell ref="HG7:HH7"/>
    <mergeCell ref="HZ4:HZ7"/>
    <mergeCell ref="HX7:HY7"/>
    <mergeCell ref="HV7:HW7"/>
    <mergeCell ref="HR5:HU6"/>
    <mergeCell ref="HV5:HY6"/>
    <mergeCell ref="HN4:HY4"/>
    <mergeCell ref="HP5:HQ7"/>
    <mergeCell ref="HN5:HO7"/>
    <mergeCell ref="HR7:HS7"/>
    <mergeCell ref="HT7:HU7"/>
    <mergeCell ref="GF5:GG7"/>
    <mergeCell ref="GO5:GP7"/>
    <mergeCell ref="GN4:GN7"/>
    <mergeCell ref="GO4:GP4"/>
    <mergeCell ref="GH5:GK6"/>
    <mergeCell ref="GD5:GE7"/>
    <mergeCell ref="GB4:GB7"/>
    <mergeCell ref="GC3:GC7"/>
    <mergeCell ref="GD3:II3"/>
    <mergeCell ref="GD4:GM4"/>
    <mergeCell ref="GV7:GW7"/>
    <mergeCell ref="GL7:GM7"/>
    <mergeCell ref="GH7:GI7"/>
    <mergeCell ref="GJ7:GK7"/>
    <mergeCell ref="GZ4:GZ7"/>
    <mergeCell ref="GV5:GY6"/>
    <mergeCell ref="GR4:GY4"/>
    <mergeCell ref="GQ4:GQ7"/>
    <mergeCell ref="GR5:GS7"/>
    <mergeCell ref="GT5:GU7"/>
    <mergeCell ref="GL5:GM6"/>
    <mergeCell ref="HM4:HM7"/>
    <mergeCell ref="HI5:HL6"/>
    <mergeCell ref="HI7:HJ7"/>
    <mergeCell ref="FX5:GA5"/>
    <mergeCell ref="FT5:FW6"/>
    <mergeCell ref="FT4:GA4"/>
    <mergeCell ref="FZ7:GA7"/>
    <mergeCell ref="FV7:FW7"/>
    <mergeCell ref="FT7:FU7"/>
    <mergeCell ref="FX7:FY7"/>
    <mergeCell ref="FX6:GA6"/>
    <mergeCell ref="BK4:BK7"/>
    <mergeCell ref="EO6:EP7"/>
    <mergeCell ref="EU7:EV7"/>
    <mergeCell ref="EQ6:ER7"/>
    <mergeCell ref="EO5:EV5"/>
    <mergeCell ref="ES6:EV6"/>
    <mergeCell ref="ES7:ET7"/>
    <mergeCell ref="EN4:EN7"/>
    <mergeCell ref="EL7:EM7"/>
    <mergeCell ref="ED7:EE7"/>
    <mergeCell ref="EF6:EI6"/>
    <mergeCell ref="EJ5:EK7"/>
    <mergeCell ref="EL5:EM6"/>
    <mergeCell ref="EH7:EI7"/>
    <mergeCell ref="EF7:EG7"/>
    <mergeCell ref="EB6:EE6"/>
    <mergeCell ref="AY7:AZ7"/>
    <mergeCell ref="AY5:BF5"/>
    <mergeCell ref="BC6:BF6"/>
    <mergeCell ref="AY6:BB6"/>
    <mergeCell ref="BA7:BB7"/>
    <mergeCell ref="BE7:BF7"/>
    <mergeCell ref="BC7:BD7"/>
    <mergeCell ref="BG5:BH7"/>
    <mergeCell ref="BI5:BJ6"/>
    <mergeCell ref="BI7:BJ7"/>
    <mergeCell ref="AW7:AX7"/>
    <mergeCell ref="AU5:AX6"/>
    <mergeCell ref="AU7:AV7"/>
    <mergeCell ref="T4:AO4"/>
    <mergeCell ref="E3:GB3"/>
    <mergeCell ref="DL4:EM4"/>
    <mergeCell ref="CG4:DJ4"/>
    <mergeCell ref="BL4:CE4"/>
    <mergeCell ref="AQ4:BJ4"/>
    <mergeCell ref="FS4:FS7"/>
    <mergeCell ref="FM5:FM7"/>
    <mergeCell ref="FK7:FL7"/>
    <mergeCell ref="FE6:FF7"/>
    <mergeCell ref="FI7:FJ7"/>
    <mergeCell ref="FI6:FL6"/>
    <mergeCell ref="FE5:FL5"/>
    <mergeCell ref="FG6:FH7"/>
    <mergeCell ref="FC7:FD7"/>
    <mergeCell ref="FA7:FB7"/>
    <mergeCell ref="FA6:FD6"/>
    <mergeCell ref="EW5:FD5"/>
    <mergeCell ref="EY6:EZ7"/>
    <mergeCell ref="EW6:EX7"/>
    <mergeCell ref="EB5:EI5"/>
    <mergeCell ref="DZ7:EA7"/>
    <mergeCell ref="DX7:DY7"/>
    <mergeCell ref="EB7:EC7"/>
    <mergeCell ref="DV7:DW7"/>
    <mergeCell ref="DT7:DU7"/>
    <mergeCell ref="DT6:DW6"/>
    <mergeCell ref="DR7:DS7"/>
    <mergeCell ref="DL7:DM7"/>
    <mergeCell ref="DP7:DQ7"/>
    <mergeCell ref="DN7:DO7"/>
    <mergeCell ref="DP5:DS6"/>
    <mergeCell ref="DT5:EA5"/>
    <mergeCell ref="DX6:EA6"/>
    <mergeCell ref="DL5:DO6"/>
    <mergeCell ref="DK4:DK7"/>
    <mergeCell ref="DI5:DJ6"/>
    <mergeCell ref="DG5:DH6"/>
    <mergeCell ref="DA6:DD6"/>
    <mergeCell ref="CW6:CZ6"/>
    <mergeCell ref="CW5:DD5"/>
    <mergeCell ref="DE5:DF7"/>
    <mergeCell ref="CO7:CP7"/>
    <mergeCell ref="CM7:CN7"/>
    <mergeCell ref="DG7:DH7"/>
    <mergeCell ref="DI7:DJ7"/>
    <mergeCell ref="DA7:DB7"/>
    <mergeCell ref="CY7:CZ7"/>
    <mergeCell ref="DC7:DD7"/>
    <mergeCell ref="CW7:CX7"/>
    <mergeCell ref="CS7:CT7"/>
    <mergeCell ref="CQ7:CR7"/>
    <mergeCell ref="CU7:CV7"/>
    <mergeCell ref="CK7:CL7"/>
    <mergeCell ref="CO6:CR6"/>
    <mergeCell ref="CK5:CN6"/>
    <mergeCell ref="CO5:CV5"/>
    <mergeCell ref="CS6:CV6"/>
    <mergeCell ref="BT7:BU7"/>
    <mergeCell ref="BP7:BQ7"/>
    <mergeCell ref="BR7:BS7"/>
    <mergeCell ref="BT6:BW6"/>
    <mergeCell ref="CI7:CJ7"/>
    <mergeCell ref="BN7:BO7"/>
    <mergeCell ref="BL7:BM7"/>
    <mergeCell ref="BL5:BO6"/>
    <mergeCell ref="BP5:BS6"/>
    <mergeCell ref="BV7:BW7"/>
    <mergeCell ref="CD7:CE7"/>
    <mergeCell ref="BZ7:CA7"/>
    <mergeCell ref="BX7:BY7"/>
    <mergeCell ref="CG7:CH7"/>
    <mergeCell ref="CB5:CC7"/>
    <mergeCell ref="CF4:CF7"/>
    <mergeCell ref="CD5:CE6"/>
    <mergeCell ref="BX6:CA6"/>
    <mergeCell ref="CG5:CJ6"/>
    <mergeCell ref="BT5:CA5"/>
    <mergeCell ref="AF7:AG7"/>
    <mergeCell ref="AH7:AI7"/>
    <mergeCell ref="AF6:AI6"/>
    <mergeCell ref="AL5:AM6"/>
    <mergeCell ref="AP4:AP7"/>
    <mergeCell ref="AN5:AO6"/>
    <mergeCell ref="AL7:AM7"/>
    <mergeCell ref="AN7:AO7"/>
    <mergeCell ref="A13:C13"/>
    <mergeCell ref="A8:C8"/>
    <mergeCell ref="A9:C9"/>
    <mergeCell ref="A10:C10"/>
    <mergeCell ref="A11:C11"/>
    <mergeCell ref="A12:C12"/>
    <mergeCell ref="E5:F7"/>
    <mergeCell ref="A3:C7"/>
    <mergeCell ref="G5:H7"/>
    <mergeCell ref="E1:AD1"/>
    <mergeCell ref="AQ5:AT6"/>
    <mergeCell ref="AS7:AT7"/>
    <mergeCell ref="AQ7:AR7"/>
    <mergeCell ref="E4:R4"/>
    <mergeCell ref="K7:L7"/>
    <mergeCell ref="V7:W7"/>
    <mergeCell ref="T5:W6"/>
    <mergeCell ref="S4:S7"/>
    <mergeCell ref="M7:N7"/>
    <mergeCell ref="O5:P7"/>
    <mergeCell ref="K5:N6"/>
    <mergeCell ref="Q7:R7"/>
    <mergeCell ref="T7:U7"/>
    <mergeCell ref="Q5:R6"/>
    <mergeCell ref="X7:Y7"/>
    <mergeCell ref="Z7:AA7"/>
    <mergeCell ref="AB7:AC7"/>
    <mergeCell ref="AD7:AE7"/>
    <mergeCell ref="X5:AA6"/>
    <mergeCell ref="I5:J7"/>
    <mergeCell ref="AJ5:AK7"/>
    <mergeCell ref="AB6:AE6"/>
    <mergeCell ref="AB5:AI5"/>
  </mergeCells>
  <conditionalFormatting sqref="PQ10:PS12 PD10:PF12 KZ10:OJ12 QK10:QW13 E13:FM13 QP6:QS7 QQ5:QS5 QP4 QT4:QT7 QP8:QT8 QO4:QO8 QV8 QO9:QW9 QL5:QN5 QK4 QK6:QN9 NV4:OA4 LA4:LY7 ML4:NK7 PK4:PK7 NV5:OE7 PX4:QG7 OF4:OX7 NM4:NU7 PL4:PU6 PL7:PW7 OY4:PH6 OY7:PJ7 LZ4:MI6 LZ7:MK7 QH4 QI3:QI4 QH5:QI7 NL3:NL7 KZ3:KZ7 GQ4:KT13 EN4:EO4 OL10:OS12 OU10:PB12 PH10:PO12 PU10:QB12 OK9:OK12 OT9:OT12 PC9:PC12 PG9:PG12 PP9:PP12 PT9:PT12 QC9:QC12 OF3:OG3 NM3:OD3 LT3:LU3 LA3:LR3 GC3:IK3 A8:A13 A3:A6 EN5:FM12 FN5:FQ13 FS5:GP13 FS4:GN4 E3:EM12 QD10:QI12 KZ8:QI9 KZ13:QI13">
    <cfRule type="expression" dxfId="13" priority="14">
      <formula>Locked()</formula>
    </cfRule>
    <cfRule type="expression" dxfId="12" priority="15">
      <formula>LockedByCondition()</formula>
    </cfRule>
    <cfRule type="expression" dxfId="11" priority="16">
      <formula>HasError()</formula>
    </cfRule>
  </conditionalFormatting>
  <conditionalFormatting sqref="QJ3:QJ13">
    <cfRule type="expression" dxfId="10" priority="971">
      <formula>HasError()</formula>
    </cfRule>
    <cfRule type="expression" dxfId="9" priority="972">
      <formula>LockedByCondition()</formula>
    </cfRule>
    <cfRule type="expression" dxfId="8" priority="973">
      <formula>Locked()</formula>
    </cfRule>
  </conditionalFormatting>
  <conditionalFormatting sqref="QU3:QW6 B2 QW8 QU8">
    <cfRule type="expression" dxfId="7" priority="1052">
      <formula>LockedByCondition()</formula>
    </cfRule>
    <cfRule type="expression" dxfId="6" priority="1056">
      <formula>HasError()</formula>
    </cfRule>
  </conditionalFormatting>
  <conditionalFormatting sqref="FR5:FR13">
    <cfRule type="expression" dxfId="5" priority="4">
      <formula>Locked()</formula>
    </cfRule>
    <cfRule type="expression" dxfId="4" priority="5">
      <formula>LockedByCondition()</formula>
    </cfRule>
    <cfRule type="expression" dxfId="3" priority="6">
      <formula>HasError()</formula>
    </cfRule>
  </conditionalFormatting>
  <conditionalFormatting sqref="KU4:KY13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E1 LK10:LK12 LK12:LM12 LH10:LH12 LF10:LF12 LD10:LD12 LB10:LB12 KN10:KN12 KL10:KL12 KJ10:KJ12 KH10:KH12 KE10:KE12 KC10:KC12 KA10:KA12 JY10:JY12 JT10:JW12 JP10:JR12 JL10:JN12 JI10:JI12 JG10:JG12 JE10:JE12 JC10:JC12 IZ10:IZ12 IW10:IW12 IU10:IU12 IS10:IS12 IQ10:IQ12 IN10:IN12 IL10:IL12 IH10:IH12 IF10:IF12 ID10:ID12 IB10:IB12 HY10:HY12 HW10:HW12 HU10:HU12 HS10:HS12 HQ10:HQ12 HO10:HO12 HL10:HL12 HJ10:HJ12 HH10:HH12 HF10:HF12 HD10:HD12 HB10:HB12 GY10:GY12 GW10:GW12 GU10:GU12 GS10:GS12 GO10:GP12 GM10:GM12 GK10:GK12 GI10:GI12 GG10:GG12 GE10:GE12 GA10:GA12 FY10:FY12 FW10:FW12 FU10:FU12 FL10:FL12 FJ10:FJ12 FH10:FH12 FF10:FF12 FD10:FD12 FB10:FB12 EZ10:EZ12 EV12:EZ12 EV10:EX11 EP12:ET12 EP10:ER11 EO10:EP12 EM10:EM12 EK10:EK12 EI10:EI12 EG10:EG12 EE10:EE12 EC10:EC12 EA10:EA12 DY10:DY12 DW10:DW12 DM10:DM12 DI12 DJ10:DJ12 CE10:CE12 BJ10:BJ12 AO10:AO12 R10:S11 QP4 QK4 KZ10:LM11 QR7 QP7 QM7 QK7 QG4 QE7 QC7 QC5 QA5 PY4:PY5 PX4 PV7 PT5 PR7 PP7 PP5 PN5 PL4:PL5 PT7 PK4 PI7 PG5 PE7 PC7 PC5 PA5 OY4:OY5 PG7 OX4 OV7 OT7 OT5 OR5 OP4:OP5 OO4 OM7 OK7 OK5 OI5 OG4:OG5 OF4 OD7 OD5 OB7 NZ7 NZ5 NX5 NV4:NV5 NU4 NS7 NQ7 NQ5 NO5 NM3:NM5 NK4 NI5 NI7 NG5 NF4:NG4 ND7 NB7 NB5 MZ5 MX4:MX5 MW4 MU5 MS7 MQ7 MQ5 MO5 MM4:MM5 MU7 ML4 MJ7 MH5 MF7 MD7 MD5 MB5 LZ4:LZ5 MH7 LY4 LW7 LU7 LU5 LS5 LQ4:LQ5 LP4 LN7 LL7 LL5 LJ4:LJ5 LI4 LG7 LE7 LE5 LC5 LA3:LA5 KZ12:LL13 KY4 FO10:FU11 KR5 KR7 KP5 KO4:KP4 KM7 KK7 KK5 KI5 KG4:KG5 KF4 KD5 KB7 JZ7 JZ5 JX5 JV4:JV5 KD7 JU4 JS5 JJ4 JQ7 JO7 JO5 JM5 JK4:JK5 JH7 JF7 JF5 JD5 JB5 JS7 IV5 IV7:IV8 IX4 IY4:IY5 JA4:JB4 HV5 HV7:HV8 HX7:HX8 HZ4 IE5 II4 IC5 IO4 IP4:IP5 IM5 IT5 IR5 IK3:IK5 IA4:IA5 IT7 IE7 IG7 HI5 HK7:HK8 HR5 HP5 HN5 HM4:HN4 HR7 HT7 GZ4 HG7 HE7 HE5 HC5 HA4:HA5 GX7 GV7 GV5 GT5 GR4:GR5 HI7:HI8 GQ4 GO5 GO10:KO11 GK10:GM11 GG10:GI11 GA10:GE11 FW10:FY11 FF10:FJ11 EZ10:FD11 EN4 FS12:KO13 EY12:FL13 EW12:EW13 EU12:EU13 ES12:ES13 EQ12:EQ13 EX10:EX13 EV10:EV13 ET10:ET13 ER10:ER13 GL5 GL7:GL8 GN4 GJ7 GH7 GB4 GH5 GF5 GD3:GD5 FS4:FT4 E3:E4 A8:A13 DG12:DG13 DV12:EN13 DT12:DT13 DR12:DR13 DP12:DP13 DN12:DN13 DE12:DE13 DC12:DC13 DA12:DA13 CY12:CY13 CW12:CW13 CU12:CU13 CS12:CS13 CQ12:CQ13 CO12:CO13 CM12:CM13 CK12:CK13 CI12:CI13 CD12:CG13 CB12:CB13 BZ12:BZ13 BX12:BX13 BV12:BV13 BT12:BT13 BR12:BR13 BP12:BP13 BN12:BN13 BI12:BL13 BG12:BG13 BE12:BE13 BC12:BC13 BA12:BA13 AY12:AY13 AW12:AW13 AU12:AU13 AS12:AS13 AN12:AQ13 AL12:AL13 AJ12:AJ13 AH12:AH13 AF12:AF13 AD12:AD13 AB12:AB13 Z12:Z13 X12:X13 V12:V13 O12:O13 M12:M13 K12:K13 I12:I13 G12:G13 E12:E13 EI10:EK11 EC10:EE11 DW10:DY11 EB8:EI8 DK4 DI8 DH10:DH13 DK10:DK13 DU10:DU13 DS10:DS13 DQ10:DQ13 DO10:DO13 DF10:DF13 DD10:DD13 DB10:DB13 CZ10:CZ13 CX10:CX13 CV10:CV13 CT10:CT13 CR10:CR13 CP10:CP13 CN10:CN13 CL10:CL13 CJ10:CJ13 CH10:CH13 CE10:CF11 CC10:CC13 CA10:CA13 BY10:BY13 BW10:BW13 BU10:BU13 BS10:BS13 BQ10:BQ13 BO10:BO13 BM10:BM13 BJ10:BK11 BH10:BH13 BF10:BF13 BD10:BD13 BB10:BB13 AZ10:AZ13 AX10:AX13 AV10:AV13 AT10:AT13 AR10:AR13 AO10:AP11 AM10:AM13 AK10:AK13 AI10:AI13 AG10:AG13 AE10:AE13 AC10:AC13 AA10:AA13 Y10:Y13 W10:W13 U10:U13 P10:P13 KU5 N10:N13 L10:L13 J10:J13 E8 H10:H13 F10:F13 AP4:CG4 S4 FI8:FM8 FL10:FM11 FQ10:FQ12 FO10:FO12 FN12:FQ13 FP8:FR8 KT4:KU4 KP10:KY13 KW5 KW7 Q12:T13 LM10:QW13"/>
  </dataValidations>
  <pageMargins left="0.70866141732283472" right="0.51181102362204722" top="0.74803149606299213" bottom="0.74803149606299213" header="0.31496062992125984" footer="0.31496062992125984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  <vt:lpstr>ОФГ_1!Область_печати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2022-02-28T07:00:32Z</cp:lastPrinted>
  <dcterms:created xsi:type="dcterms:W3CDTF">2019-10-12T08:08:22Z</dcterms:created>
  <dcterms:modified xsi:type="dcterms:W3CDTF">2022-02-28T07:01:02Z</dcterms:modified>
</cp:coreProperties>
</file>