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3440" windowHeight="12765"/>
  </bookViews>
  <sheets>
    <sheet name="Лист1" sheetId="2" r:id="rId1"/>
  </sheets>
  <definedNames>
    <definedName name="_xlnm.Print_Titles" localSheetId="0">Лист1!$5:$6</definedName>
    <definedName name="_xlnm.Print_Area" localSheetId="0">Лист1!$B$1:$G$31</definedName>
  </definedNames>
  <calcPr calcId="125725"/>
</workbook>
</file>

<file path=xl/calcChain.xml><?xml version="1.0" encoding="utf-8"?>
<calcChain xmlns="http://schemas.openxmlformats.org/spreadsheetml/2006/main">
  <c r="G7" i="2"/>
  <c r="G26"/>
  <c r="G27"/>
  <c r="G28"/>
  <c r="G21"/>
  <c r="G22"/>
  <c r="G23"/>
  <c r="G25"/>
  <c r="G20"/>
  <c r="G17"/>
  <c r="G18"/>
  <c r="G14"/>
  <c r="G15"/>
  <c r="G13"/>
  <c r="G12"/>
  <c r="F18"/>
  <c r="F16" s="1"/>
  <c r="E16"/>
  <c r="E18"/>
  <c r="F13"/>
  <c r="E13"/>
  <c r="F26"/>
  <c r="E12" l="1"/>
  <c r="F12"/>
  <c r="F7" l="1"/>
  <c r="D27"/>
  <c r="D26" s="1"/>
  <c r="I26"/>
  <c r="I19"/>
  <c r="I16" s="1"/>
  <c r="I13"/>
  <c r="D19"/>
  <c r="D13"/>
  <c r="I12" l="1"/>
  <c r="I7" s="1"/>
  <c r="D12"/>
  <c r="D7" s="1"/>
  <c r="E26" l="1"/>
  <c r="H26"/>
  <c r="C26"/>
  <c r="H19"/>
  <c r="C19"/>
  <c r="H16" l="1"/>
  <c r="C16" l="1"/>
  <c r="H13"/>
  <c r="H12" s="1"/>
  <c r="C13"/>
  <c r="C12" l="1"/>
  <c r="C7" s="1"/>
  <c r="G16" l="1"/>
  <c r="H7"/>
  <c r="E7" l="1"/>
</calcChain>
</file>

<file path=xl/sharedStrings.xml><?xml version="1.0" encoding="utf-8"?>
<sst xmlns="http://schemas.openxmlformats.org/spreadsheetml/2006/main" count="76" uniqueCount="29">
  <si>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</si>
  <si>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</si>
  <si>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</si>
  <si>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</si>
  <si>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</si>
  <si>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</si>
  <si>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</si>
  <si>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</si>
  <si>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</si>
  <si>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</si>
  <si>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</si>
  <si>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</si>
  <si>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</si>
  <si>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</si>
  <si>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</si>
  <si>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</si>
  <si>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Предлагаемые изменения</t>
  </si>
  <si>
    <t>рублей</t>
  </si>
  <si>
    <t>Приложение № 51 к пояснительной записке к отчету об исполнении областного бюджета за 2021 год по форме таблицы 1 приложения № 22 к областному закону "Об областном бюджете на 2021 год и на плановый период 2022 и 2023 годов "</t>
  </si>
  <si>
    <t>Исполнено на 31.12.2021 г.</t>
  </si>
  <si>
    <t>Отчет об исполнении областного бюджета по программе государственных внутренних заимствований Архангельской области за 2021 год</t>
  </si>
  <si>
    <t>% исполнения к утвержденному плану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</si>
  <si>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</si>
  <si>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</si>
  <si>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</si>
  <si>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</si>
  <si>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</si>
  <si>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</si>
  <si>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Утверждено на год 
 (в  ред 22.12.2021 
№ 519-31-ОЗ)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</si>
</sst>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_-* #,##0.00\ _₽_-;\-* #,##0.00\ _₽_-;_-* &quot;-&quot;?\ _₽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quotePrefix="1" applyNumberFormat="1" applyFont="1" applyFill="1" applyBorder="1" applyAlignment="1">
      <alignment horizontal="center" vertical="center"/>
    </xf>
    <xf numFmtId="165" fontId="2" fillId="0" borderId="2" xfId="0" quotePrefix="1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0" xfId="0" quotePrefix="1" applyNumberFormat="1" applyFont="1" applyFill="1" applyBorder="1" applyAlignment="1">
      <alignment horizontal="center" vertical="center"/>
    </xf>
    <xf numFmtId="165" fontId="2" fillId="0" borderId="11" xfId="0" quotePrefix="1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horizontal="center" vertical="center"/>
    </xf>
    <xf numFmtId="165" fontId="2" fillId="0" borderId="12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/>
    </xf>
    <xf numFmtId="165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indent="1"/>
    </xf>
    <xf numFmtId="165" fontId="8" fillId="0" borderId="7" xfId="0" quotePrefix="1" applyNumberFormat="1" applyFont="1" applyFill="1" applyBorder="1" applyAlignment="1">
      <alignment horizontal="center" vertical="center"/>
    </xf>
    <xf numFmtId="164" fontId="8" fillId="0" borderId="7" xfId="0" quotePrefix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indent="2"/>
    </xf>
    <xf numFmtId="165" fontId="8" fillId="0" borderId="7" xfId="0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 indent="3"/>
    </xf>
    <xf numFmtId="165" fontId="8" fillId="0" borderId="7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topLeftCell="B19" zoomScaleSheetLayoutView="100" workbookViewId="0">
      <selection activeCell="G24" sqref="G24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4" width="20.7109375" style="1" hidden="1" customWidth="1"/>
    <col min="5" max="5" width="22.42578125" style="1" customWidth="1"/>
    <col min="6" max="6" width="21.85546875" style="1" customWidth="1"/>
    <col min="7" max="7" width="18.140625" style="1" customWidth="1"/>
    <col min="8" max="9" width="20.7109375" style="1" hidden="1" customWidth="1"/>
    <col min="10" max="10" width="1.7109375" style="1" customWidth="1"/>
    <col min="11" max="16384" width="9.140625" style="1"/>
  </cols>
  <sheetData>
    <row r="1" spans="1:9" ht="83.25" customHeight="1">
      <c r="E1" s="21" t="s">
        <v>18</v>
      </c>
      <c r="F1" s="21"/>
      <c r="G1" s="21"/>
      <c r="H1" s="21"/>
      <c r="I1" s="21"/>
    </row>
    <row r="2" spans="1:9" ht="17.25" customHeight="1">
      <c r="E2" s="5"/>
      <c r="F2" s="5"/>
      <c r="G2" s="5"/>
      <c r="H2" s="5"/>
      <c r="I2" s="5"/>
    </row>
    <row r="3" spans="1:9" ht="35.25" customHeight="1">
      <c r="B3" s="22" t="s">
        <v>20</v>
      </c>
      <c r="C3" s="22"/>
      <c r="D3" s="22"/>
      <c r="E3" s="22"/>
      <c r="F3" s="22"/>
      <c r="G3" s="22"/>
      <c r="H3" s="22"/>
      <c r="I3" s="22"/>
    </row>
    <row r="4" spans="1:9" ht="21" customHeight="1">
      <c r="B4" s="6"/>
      <c r="C4" s="7"/>
      <c r="D4" s="7"/>
      <c r="E4" s="7"/>
      <c r="F4" s="7"/>
      <c r="G4" s="20" t="s">
        <v>17</v>
      </c>
      <c r="H4" s="8"/>
      <c r="I4" s="8"/>
    </row>
    <row r="5" spans="1:9" ht="52.5" customHeight="1">
      <c r="B5" s="33" t="s">
        <v>2</v>
      </c>
      <c r="C5" s="34" t="s">
        <v>4</v>
      </c>
      <c r="D5" s="34" t="s">
        <v>16</v>
      </c>
      <c r="E5" s="34" t="s">
        <v>28</v>
      </c>
      <c r="F5" s="34" t="s">
        <v>19</v>
      </c>
      <c r="G5" s="34" t="s">
        <v>21</v>
      </c>
      <c r="H5" s="23" t="s">
        <v>4</v>
      </c>
      <c r="I5" s="9" t="s">
        <v>16</v>
      </c>
    </row>
    <row r="6" spans="1:9" s="3" customFormat="1" ht="12.75" customHeight="1">
      <c r="A6" s="2"/>
      <c r="B6" s="35">
        <v>1</v>
      </c>
      <c r="C6" s="35">
        <v>2</v>
      </c>
      <c r="D6" s="35"/>
      <c r="E6" s="35">
        <v>2</v>
      </c>
      <c r="F6" s="35">
        <v>3</v>
      </c>
      <c r="G6" s="35">
        <v>4</v>
      </c>
      <c r="H6" s="24">
        <v>4</v>
      </c>
      <c r="I6" s="10"/>
    </row>
    <row r="7" spans="1:9" ht="33" customHeight="1">
      <c r="B7" s="36" t="s">
        <v>6</v>
      </c>
      <c r="C7" s="37" t="e">
        <f>C12+C26</f>
        <v>#REF!</v>
      </c>
      <c r="D7" s="37" t="e">
        <f>D12+D26</f>
        <v>#REF!</v>
      </c>
      <c r="E7" s="37">
        <f>E12+E26</f>
        <v>5526878550</v>
      </c>
      <c r="F7" s="37">
        <f>F12+F26</f>
        <v>-44914150</v>
      </c>
      <c r="G7" s="38">
        <f>F7/E7*100</f>
        <v>-0.81264948367645962</v>
      </c>
      <c r="H7" s="25" t="e">
        <f>H12+H26</f>
        <v>#REF!</v>
      </c>
      <c r="I7" s="11" t="e">
        <f>I12+I26</f>
        <v>#REF!</v>
      </c>
    </row>
    <row r="8" spans="1:9" ht="17.25" customHeight="1">
      <c r="B8" s="39" t="s">
        <v>3</v>
      </c>
      <c r="C8" s="40"/>
      <c r="D8" s="40"/>
      <c r="E8" s="40"/>
      <c r="F8" s="40"/>
      <c r="G8" s="41"/>
      <c r="H8" s="26"/>
      <c r="I8" s="12"/>
    </row>
    <row r="9" spans="1:9" ht="15.75">
      <c r="B9" s="42" t="s">
        <v>8</v>
      </c>
      <c r="C9" s="43" t="s">
        <v>7</v>
      </c>
      <c r="D9" s="43" t="s">
        <v>7</v>
      </c>
      <c r="E9" s="43" t="s">
        <v>7</v>
      </c>
      <c r="F9" s="43" t="s">
        <v>7</v>
      </c>
      <c r="G9" s="44" t="s">
        <v>7</v>
      </c>
      <c r="H9" s="27" t="s">
        <v>7</v>
      </c>
      <c r="I9" s="13" t="s">
        <v>7</v>
      </c>
    </row>
    <row r="10" spans="1:9" ht="15.75">
      <c r="B10" s="45" t="s">
        <v>0</v>
      </c>
      <c r="C10" s="43" t="s">
        <v>7</v>
      </c>
      <c r="D10" s="43" t="s">
        <v>7</v>
      </c>
      <c r="E10" s="43" t="s">
        <v>7</v>
      </c>
      <c r="F10" s="43" t="s">
        <v>7</v>
      </c>
      <c r="G10" s="44" t="s">
        <v>7</v>
      </c>
      <c r="H10" s="28" t="s">
        <v>7</v>
      </c>
      <c r="I10" s="14" t="s">
        <v>7</v>
      </c>
    </row>
    <row r="11" spans="1:9" ht="15.75">
      <c r="B11" s="45" t="s">
        <v>1</v>
      </c>
      <c r="C11" s="43" t="s">
        <v>7</v>
      </c>
      <c r="D11" s="43" t="s">
        <v>7</v>
      </c>
      <c r="E11" s="43" t="s">
        <v>7</v>
      </c>
      <c r="F11" s="43" t="s">
        <v>7</v>
      </c>
      <c r="G11" s="44" t="s">
        <v>7</v>
      </c>
      <c r="H11" s="28" t="s">
        <v>7</v>
      </c>
      <c r="I11" s="14" t="s">
        <v>7</v>
      </c>
    </row>
    <row r="12" spans="1:9" ht="31.5">
      <c r="B12" s="42" t="s">
        <v>10</v>
      </c>
      <c r="C12" s="46" t="e">
        <f>C13+C16</f>
        <v>#REF!</v>
      </c>
      <c r="D12" s="46" t="e">
        <f>D13+D16</f>
        <v>#REF!</v>
      </c>
      <c r="E12" s="46">
        <f>E13+E16</f>
        <v>9105085850</v>
      </c>
      <c r="F12" s="46">
        <f>F13+F16</f>
        <v>9105085850</v>
      </c>
      <c r="G12" s="47">
        <f>F12/E12*100</f>
        <v>100</v>
      </c>
      <c r="H12" s="29" t="e">
        <f>H13+H16</f>
        <v>#REF!</v>
      </c>
      <c r="I12" s="15" t="e">
        <f>I13+I16</f>
        <v>#REF!</v>
      </c>
    </row>
    <row r="13" spans="1:9" ht="15.75">
      <c r="B13" s="45" t="s">
        <v>0</v>
      </c>
      <c r="C13" s="40" t="e">
        <f>#REF!</f>
        <v>#REF!</v>
      </c>
      <c r="D13" s="40" t="e">
        <f>#REF!</f>
        <v>#REF!</v>
      </c>
      <c r="E13" s="40">
        <f>E14+E15</f>
        <v>14932560000</v>
      </c>
      <c r="F13" s="40">
        <f>F14+F15</f>
        <v>14932560000</v>
      </c>
      <c r="G13" s="47">
        <f>F13/E13*100</f>
        <v>100</v>
      </c>
      <c r="H13" s="29" t="e">
        <f>#REF!</f>
        <v>#REF!</v>
      </c>
      <c r="I13" s="16" t="e">
        <f>#REF!</f>
        <v>#REF!</v>
      </c>
    </row>
    <row r="14" spans="1:9" ht="31.5">
      <c r="B14" s="45" t="s">
        <v>23</v>
      </c>
      <c r="C14" s="40"/>
      <c r="D14" s="40"/>
      <c r="E14" s="40">
        <v>5000000000</v>
      </c>
      <c r="F14" s="40">
        <v>5000000000</v>
      </c>
      <c r="G14" s="47">
        <f t="shared" ref="G14:G15" si="0">F14/E14*100</f>
        <v>100</v>
      </c>
      <c r="H14" s="29"/>
      <c r="I14" s="16"/>
    </row>
    <row r="15" spans="1:9" ht="94.5">
      <c r="B15" s="45" t="s">
        <v>22</v>
      </c>
      <c r="C15" s="40"/>
      <c r="D15" s="40"/>
      <c r="E15" s="40">
        <v>9932560000</v>
      </c>
      <c r="F15" s="40">
        <v>9932560000</v>
      </c>
      <c r="G15" s="47">
        <f t="shared" si="0"/>
        <v>100</v>
      </c>
      <c r="H15" s="29"/>
      <c r="I15" s="16"/>
    </row>
    <row r="16" spans="1:9" ht="15.75">
      <c r="B16" s="45" t="s">
        <v>1</v>
      </c>
      <c r="C16" s="46" t="e">
        <f>SUM(C19:C24)</f>
        <v>#REF!</v>
      </c>
      <c r="D16" s="46">
        <v>-5000000000</v>
      </c>
      <c r="E16" s="40">
        <f>E17+E18</f>
        <v>-5827474149.999999</v>
      </c>
      <c r="F16" s="40">
        <f>F17+F18</f>
        <v>-5827474149.999999</v>
      </c>
      <c r="G16" s="47">
        <f t="shared" ref="G16:G18" si="1">F16/E16*100</f>
        <v>100</v>
      </c>
      <c r="H16" s="29" t="e">
        <f>SUM(H19:H24)</f>
        <v>#REF!</v>
      </c>
      <c r="I16" s="15" t="e">
        <f>SUM(I19:I24)</f>
        <v>#REF!</v>
      </c>
    </row>
    <row r="17" spans="2:10" ht="47.25">
      <c r="B17" s="45" t="s">
        <v>24</v>
      </c>
      <c r="C17" s="46"/>
      <c r="D17" s="46"/>
      <c r="E17" s="40">
        <v>-4999999999.999999</v>
      </c>
      <c r="F17" s="40">
        <v>-4999999999.999999</v>
      </c>
      <c r="G17" s="47">
        <f t="shared" si="1"/>
        <v>100</v>
      </c>
      <c r="H17" s="29"/>
      <c r="I17" s="15"/>
    </row>
    <row r="18" spans="2:10" ht="31.5">
      <c r="B18" s="45" t="s">
        <v>25</v>
      </c>
      <c r="C18" s="46"/>
      <c r="D18" s="46"/>
      <c r="E18" s="40">
        <f>E20+E21+E22+E23+E24+E25</f>
        <v>-827474150</v>
      </c>
      <c r="F18" s="40">
        <f>F20+F21+F22+F23+F24+F25</f>
        <v>-827474150</v>
      </c>
      <c r="G18" s="47">
        <f t="shared" si="1"/>
        <v>100</v>
      </c>
      <c r="H18" s="29"/>
      <c r="I18" s="15"/>
    </row>
    <row r="19" spans="2:10" ht="15.75">
      <c r="B19" s="45" t="s">
        <v>26</v>
      </c>
      <c r="C19" s="40" t="e">
        <f>-#REF!</f>
        <v>#REF!</v>
      </c>
      <c r="D19" s="40" t="e">
        <f>-#REF!</f>
        <v>#REF!</v>
      </c>
      <c r="E19" s="40"/>
      <c r="F19" s="40"/>
      <c r="G19" s="47"/>
      <c r="H19" s="29" t="e">
        <f>-#REF!</f>
        <v>#REF!</v>
      </c>
      <c r="I19" s="16" t="e">
        <f>-#REF!</f>
        <v>#REF!</v>
      </c>
    </row>
    <row r="20" spans="2:10" ht="110.25">
      <c r="B20" s="48" t="s">
        <v>11</v>
      </c>
      <c r="C20" s="49">
        <v>-15000000</v>
      </c>
      <c r="D20" s="49"/>
      <c r="E20" s="40">
        <v>-15000000</v>
      </c>
      <c r="F20" s="40">
        <v>-15000000</v>
      </c>
      <c r="G20" s="47">
        <f>F20/E20*100</f>
        <v>100</v>
      </c>
      <c r="H20" s="30">
        <v>-15000000</v>
      </c>
      <c r="I20" s="17"/>
    </row>
    <row r="21" spans="2:10" ht="110.25">
      <c r="B21" s="48" t="s">
        <v>12</v>
      </c>
      <c r="C21" s="49">
        <v>-253824200</v>
      </c>
      <c r="D21" s="49"/>
      <c r="E21" s="40">
        <v>-253824200</v>
      </c>
      <c r="F21" s="40">
        <v>-253824200</v>
      </c>
      <c r="G21" s="47">
        <f t="shared" ref="G21:G25" si="2">F21/E21*100</f>
        <v>100</v>
      </c>
      <c r="H21" s="30">
        <v>-253824200</v>
      </c>
      <c r="I21" s="17"/>
    </row>
    <row r="22" spans="2:10" ht="110.25">
      <c r="B22" s="48" t="s">
        <v>13</v>
      </c>
      <c r="C22" s="49">
        <v>-289969600</v>
      </c>
      <c r="D22" s="49"/>
      <c r="E22" s="40">
        <v>-289969600</v>
      </c>
      <c r="F22" s="40">
        <v>-289969600</v>
      </c>
      <c r="G22" s="47">
        <f t="shared" si="2"/>
        <v>100</v>
      </c>
      <c r="H22" s="30">
        <v>-289969600</v>
      </c>
      <c r="I22" s="17"/>
    </row>
    <row r="23" spans="2:10" ht="110.25">
      <c r="B23" s="48" t="s">
        <v>14</v>
      </c>
      <c r="C23" s="49">
        <v>-18680350</v>
      </c>
      <c r="D23" s="49"/>
      <c r="E23" s="40">
        <v>-18680350</v>
      </c>
      <c r="F23" s="40">
        <v>-18680350</v>
      </c>
      <c r="G23" s="47">
        <f t="shared" si="2"/>
        <v>100</v>
      </c>
      <c r="H23" s="30">
        <v>-18680350</v>
      </c>
      <c r="I23" s="17"/>
    </row>
    <row r="24" spans="2:10" ht="110.25">
      <c r="B24" s="48" t="s">
        <v>15</v>
      </c>
      <c r="C24" s="41"/>
      <c r="D24" s="41"/>
      <c r="E24" s="40">
        <v>0</v>
      </c>
      <c r="F24" s="40">
        <v>0</v>
      </c>
      <c r="G24" s="47" t="s">
        <v>7</v>
      </c>
      <c r="H24" s="31"/>
      <c r="I24" s="18"/>
    </row>
    <row r="25" spans="2:10" ht="126">
      <c r="B25" s="48" t="s">
        <v>27</v>
      </c>
      <c r="C25" s="41"/>
      <c r="D25" s="41"/>
      <c r="E25" s="40">
        <v>-250000000</v>
      </c>
      <c r="F25" s="40">
        <v>-250000000</v>
      </c>
      <c r="G25" s="47">
        <f t="shared" si="2"/>
        <v>100</v>
      </c>
      <c r="H25" s="31"/>
      <c r="I25" s="18"/>
    </row>
    <row r="26" spans="2:10" ht="15.75">
      <c r="B26" s="42" t="s">
        <v>5</v>
      </c>
      <c r="C26" s="40">
        <f>C27+C28</f>
        <v>10069421700</v>
      </c>
      <c r="D26" s="40">
        <f>D27+D28</f>
        <v>3850000000</v>
      </c>
      <c r="E26" s="40">
        <f>E27+E28</f>
        <v>-3578207300</v>
      </c>
      <c r="F26" s="40">
        <f>F27+F28</f>
        <v>-9150000000</v>
      </c>
      <c r="G26" s="47">
        <f>F26/E26*100</f>
        <v>255.71464235736147</v>
      </c>
      <c r="H26" s="29">
        <f>H27+H28</f>
        <v>6432163585.0200005</v>
      </c>
      <c r="I26" s="16">
        <f>I27+I28</f>
        <v>0</v>
      </c>
    </row>
    <row r="27" spans="2:10" ht="15.75">
      <c r="B27" s="45" t="s">
        <v>0</v>
      </c>
      <c r="C27" s="40">
        <v>34452009700</v>
      </c>
      <c r="D27" s="40">
        <f>5000000000-1150000000</f>
        <v>3850000000</v>
      </c>
      <c r="E27" s="40">
        <v>43736940700</v>
      </c>
      <c r="F27" s="40">
        <v>51600500000</v>
      </c>
      <c r="G27" s="47">
        <f>F27/E27*100</f>
        <v>117.9792165939032</v>
      </c>
      <c r="H27" s="29">
        <v>33070560585.02</v>
      </c>
      <c r="I27" s="16"/>
    </row>
    <row r="28" spans="2:10" ht="15.75">
      <c r="B28" s="45" t="s">
        <v>1</v>
      </c>
      <c r="C28" s="40">
        <v>-24382588000</v>
      </c>
      <c r="D28" s="40"/>
      <c r="E28" s="40">
        <v>-47315148000</v>
      </c>
      <c r="F28" s="40">
        <v>-60750500000</v>
      </c>
      <c r="G28" s="47">
        <f>F28/E28*100</f>
        <v>128.39545593305553</v>
      </c>
      <c r="H28" s="29">
        <v>-26638397000</v>
      </c>
      <c r="I28" s="16"/>
    </row>
    <row r="29" spans="2:10" ht="31.5">
      <c r="B29" s="42" t="s">
        <v>9</v>
      </c>
      <c r="C29" s="43" t="s">
        <v>7</v>
      </c>
      <c r="D29" s="43" t="s">
        <v>7</v>
      </c>
      <c r="E29" s="43" t="s">
        <v>7</v>
      </c>
      <c r="F29" s="43" t="s">
        <v>7</v>
      </c>
      <c r="G29" s="46">
        <v>0</v>
      </c>
      <c r="H29" s="27" t="s">
        <v>7</v>
      </c>
      <c r="I29" s="13" t="s">
        <v>7</v>
      </c>
    </row>
    <row r="30" spans="2:10" ht="15.75">
      <c r="B30" s="45" t="s">
        <v>0</v>
      </c>
      <c r="C30" s="43" t="s">
        <v>7</v>
      </c>
      <c r="D30" s="43" t="s">
        <v>7</v>
      </c>
      <c r="E30" s="43" t="s">
        <v>7</v>
      </c>
      <c r="F30" s="43" t="s">
        <v>7</v>
      </c>
      <c r="G30" s="46">
        <v>0</v>
      </c>
      <c r="H30" s="28" t="s">
        <v>7</v>
      </c>
      <c r="I30" s="14" t="s">
        <v>7</v>
      </c>
    </row>
    <row r="31" spans="2:10" ht="15.75">
      <c r="B31" s="45" t="s">
        <v>1</v>
      </c>
      <c r="C31" s="43" t="s">
        <v>7</v>
      </c>
      <c r="D31" s="43" t="s">
        <v>7</v>
      </c>
      <c r="E31" s="43" t="s">
        <v>7</v>
      </c>
      <c r="F31" s="43" t="s">
        <v>7</v>
      </c>
      <c r="G31" s="46">
        <v>0</v>
      </c>
      <c r="H31" s="32" t="s">
        <v>7</v>
      </c>
      <c r="I31" s="19" t="s">
        <v>7</v>
      </c>
      <c r="J31" s="4"/>
    </row>
    <row r="32" spans="2:10" ht="13.5" customHeight="1"/>
  </sheetData>
  <mergeCells count="2">
    <mergeCell ref="E1:I1"/>
    <mergeCell ref="B3:I3"/>
  </mergeCells>
  <phoneticPr fontId="1" type="noConversion"/>
  <pageMargins left="0.74803149606299213" right="0.55118110236220474" top="0.59055118110236227" bottom="0.47244094488188981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lastPrinted>2022-03-30T16:04:39Z</cp:lastPrinted>
  <dcterms:created xsi:type="dcterms:W3CDTF">2000-09-19T07:45:36Z</dcterms:created>
  <dcterms:modified xsi:type="dcterms:W3CDTF">2022-03-30T16:04:48Z</dcterms:modified>
</cp:coreProperties>
</file>