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/>
  <bookViews>
    <workbookView xWindow="-120" yWindow="-120" windowWidth="20730" windowHeight="11760" tabRatio="601"/>
  </bookViews>
  <sheets>
    <sheet name="2022" sheetId="1" r:id="rId1"/>
  </sheets>
  <definedNames>
    <definedName name="_xlnm._FilterDatabase" localSheetId="0" hidden="1">'2022'!$A$5:$WVV$236</definedName>
    <definedName name="_xlnm.Print_Titles" localSheetId="0">'2022'!$A:$E,'2022'!$3:$4</definedName>
    <definedName name="_xlnm.Print_Area" localSheetId="0">'2022'!$A$1:$Y$291</definedName>
  </definedNames>
  <calcPr calcId="125725"/>
</workbook>
</file>

<file path=xl/calcChain.xml><?xml version="1.0" encoding="utf-8"?>
<calcChain xmlns="http://schemas.openxmlformats.org/spreadsheetml/2006/main">
  <c r="Y242" i="1"/>
  <c r="U66" l="1"/>
  <c r="T66"/>
  <c r="V66" s="1"/>
  <c r="L66"/>
  <c r="I234" l="1"/>
  <c r="N123" l="1"/>
  <c r="M74"/>
  <c r="S74" s="1"/>
  <c r="T74"/>
  <c r="U74"/>
  <c r="K73"/>
  <c r="J73"/>
  <c r="I73"/>
  <c r="L74"/>
  <c r="N37"/>
  <c r="R74" l="1"/>
  <c r="V74" s="1"/>
  <c r="R191"/>
  <c r="R232"/>
  <c r="R230"/>
  <c r="H234"/>
  <c r="H217"/>
  <c r="I208"/>
  <c r="I156"/>
  <c r="I27"/>
  <c r="H235" l="1"/>
  <c r="I151"/>
  <c r="I112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9"/>
  <c r="R30"/>
  <c r="R31"/>
  <c r="R32"/>
  <c r="R33"/>
  <c r="R35"/>
  <c r="R36"/>
  <c r="R37"/>
  <c r="R38"/>
  <c r="R39"/>
  <c r="R40"/>
  <c r="R41"/>
  <c r="R42"/>
  <c r="R43"/>
  <c r="R45"/>
  <c r="R46"/>
  <c r="R47"/>
  <c r="R48"/>
  <c r="R49"/>
  <c r="R50"/>
  <c r="R52"/>
  <c r="R54"/>
  <c r="R55"/>
  <c r="R56"/>
  <c r="R57"/>
  <c r="R59"/>
  <c r="R61"/>
  <c r="R62"/>
  <c r="R63"/>
  <c r="R64"/>
  <c r="R68"/>
  <c r="R69"/>
  <c r="R70"/>
  <c r="R71"/>
  <c r="R72"/>
  <c r="R73"/>
  <c r="R75"/>
  <c r="R76"/>
  <c r="R77"/>
  <c r="R78"/>
  <c r="R80"/>
  <c r="R81"/>
  <c r="R82"/>
  <c r="R83"/>
  <c r="R84"/>
  <c r="R85"/>
  <c r="R86"/>
  <c r="R87"/>
  <c r="R89"/>
  <c r="R91"/>
  <c r="R92"/>
  <c r="R93"/>
  <c r="R94"/>
  <c r="R95"/>
  <c r="R96"/>
  <c r="R97"/>
  <c r="R98"/>
  <c r="R99"/>
  <c r="R100"/>
  <c r="R101"/>
  <c r="R102"/>
  <c r="R104"/>
  <c r="R105"/>
  <c r="R107"/>
  <c r="R108"/>
  <c r="R109"/>
  <c r="R110"/>
  <c r="R111"/>
  <c r="R112"/>
  <c r="R114"/>
  <c r="R115"/>
  <c r="R117"/>
  <c r="R119"/>
  <c r="R120"/>
  <c r="R121"/>
  <c r="R122"/>
  <c r="R123"/>
  <c r="R124"/>
  <c r="R126"/>
  <c r="R127"/>
  <c r="R128"/>
  <c r="R129"/>
  <c r="R130"/>
  <c r="R131"/>
  <c r="R133"/>
  <c r="R134"/>
  <c r="R135"/>
  <c r="R136"/>
  <c r="R137"/>
  <c r="R138"/>
  <c r="R139"/>
  <c r="R140"/>
  <c r="R141"/>
  <c r="R143"/>
  <c r="R144"/>
  <c r="R145"/>
  <c r="R146"/>
  <c r="R147"/>
  <c r="R148"/>
  <c r="R149"/>
  <c r="R150"/>
  <c r="R151"/>
  <c r="R152"/>
  <c r="R153"/>
  <c r="R154"/>
  <c r="R155"/>
  <c r="R156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7"/>
  <c r="R178"/>
  <c r="R179"/>
  <c r="R180"/>
  <c r="R181"/>
  <c r="R182"/>
  <c r="R183"/>
  <c r="R184"/>
  <c r="R185"/>
  <c r="R186"/>
  <c r="R187"/>
  <c r="R188"/>
  <c r="R189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10"/>
  <c r="R211"/>
  <c r="R212"/>
  <c r="R213"/>
  <c r="R214"/>
  <c r="R215"/>
  <c r="R216"/>
  <c r="R219"/>
  <c r="R220"/>
  <c r="R221"/>
  <c r="R222"/>
  <c r="R223"/>
  <c r="R224"/>
  <c r="R225"/>
  <c r="R226"/>
  <c r="R227"/>
  <c r="R228"/>
  <c r="R229"/>
  <c r="R231"/>
  <c r="R233"/>
  <c r="R7"/>
  <c r="R234" l="1"/>
  <c r="R217"/>
  <c r="R235" l="1"/>
  <c r="L8" l="1"/>
  <c r="L9"/>
  <c r="L10"/>
  <c r="L11"/>
  <c r="L12"/>
  <c r="L13"/>
  <c r="L14"/>
  <c r="L15"/>
  <c r="L16"/>
  <c r="L17"/>
  <c r="L18"/>
  <c r="L19"/>
  <c r="L20"/>
  <c r="L21"/>
  <c r="L22"/>
  <c r="L24"/>
  <c r="L25"/>
  <c r="L26"/>
  <c r="L27"/>
  <c r="L29"/>
  <c r="L30"/>
  <c r="L31"/>
  <c r="L32"/>
  <c r="L33"/>
  <c r="L35"/>
  <c r="L36"/>
  <c r="L37"/>
  <c r="L38"/>
  <c r="L39"/>
  <c r="L40"/>
  <c r="L41"/>
  <c r="L42"/>
  <c r="L43"/>
  <c r="L45"/>
  <c r="L46"/>
  <c r="L47"/>
  <c r="L48"/>
  <c r="L49"/>
  <c r="L50"/>
  <c r="L52"/>
  <c r="L54"/>
  <c r="L55"/>
  <c r="L56"/>
  <c r="L59"/>
  <c r="L61"/>
  <c r="L62"/>
  <c r="L63"/>
  <c r="L64"/>
  <c r="L68"/>
  <c r="L69"/>
  <c r="L70"/>
  <c r="L71"/>
  <c r="L72"/>
  <c r="L73"/>
  <c r="L75"/>
  <c r="L76"/>
  <c r="L77"/>
  <c r="L78"/>
  <c r="L80"/>
  <c r="L81"/>
  <c r="L82"/>
  <c r="L83"/>
  <c r="L84"/>
  <c r="L85"/>
  <c r="L86"/>
  <c r="L87"/>
  <c r="L89"/>
  <c r="L91"/>
  <c r="L92"/>
  <c r="L93"/>
  <c r="L94"/>
  <c r="L95"/>
  <c r="L96"/>
  <c r="L97"/>
  <c r="L98"/>
  <c r="L99"/>
  <c r="L100"/>
  <c r="L101"/>
  <c r="L104"/>
  <c r="L105"/>
  <c r="L107"/>
  <c r="L108"/>
  <c r="L109"/>
  <c r="L110"/>
  <c r="L111"/>
  <c r="L112"/>
  <c r="L114"/>
  <c r="L115"/>
  <c r="L117"/>
  <c r="L119"/>
  <c r="L120"/>
  <c r="L121"/>
  <c r="L122"/>
  <c r="L123"/>
  <c r="L124"/>
  <c r="L126"/>
  <c r="L127"/>
  <c r="L128"/>
  <c r="L129"/>
  <c r="L130"/>
  <c r="L131"/>
  <c r="L133"/>
  <c r="L134"/>
  <c r="L135"/>
  <c r="L136"/>
  <c r="L137"/>
  <c r="L138"/>
  <c r="L139"/>
  <c r="L140"/>
  <c r="L143"/>
  <c r="L144"/>
  <c r="L145"/>
  <c r="L146"/>
  <c r="L147"/>
  <c r="L148"/>
  <c r="L149"/>
  <c r="L150"/>
  <c r="L151"/>
  <c r="L152"/>
  <c r="L153"/>
  <c r="L154"/>
  <c r="L155"/>
  <c r="L156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7"/>
  <c r="L178"/>
  <c r="L179"/>
  <c r="L180"/>
  <c r="L181"/>
  <c r="L182"/>
  <c r="L183"/>
  <c r="L184"/>
  <c r="L185"/>
  <c r="L186"/>
  <c r="L187"/>
  <c r="L188"/>
  <c r="L189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10"/>
  <c r="L211"/>
  <c r="L212"/>
  <c r="L213"/>
  <c r="L214"/>
  <c r="L215"/>
  <c r="L216"/>
  <c r="L219"/>
  <c r="L221"/>
  <c r="L223"/>
  <c r="L224"/>
  <c r="L225"/>
  <c r="L226"/>
  <c r="L227"/>
  <c r="L228"/>
  <c r="L229"/>
  <c r="L230"/>
  <c r="L231"/>
  <c r="L232"/>
  <c r="L233"/>
  <c r="L7"/>
  <c r="Q7" l="1"/>
  <c r="G234"/>
  <c r="K141" l="1"/>
  <c r="J141"/>
  <c r="I141"/>
  <c r="L141" s="1"/>
  <c r="G141"/>
  <c r="K57" l="1"/>
  <c r="J57"/>
  <c r="I57"/>
  <c r="L57" s="1"/>
  <c r="G57"/>
  <c r="Q208"/>
  <c r="S208"/>
  <c r="T208"/>
  <c r="U208"/>
  <c r="Q137"/>
  <c r="S137"/>
  <c r="T137"/>
  <c r="U137"/>
  <c r="Q128"/>
  <c r="S128"/>
  <c r="T128"/>
  <c r="U128"/>
  <c r="Q96"/>
  <c r="S96"/>
  <c r="T96"/>
  <c r="U96"/>
  <c r="S77"/>
  <c r="T77"/>
  <c r="U77"/>
  <c r="G77"/>
  <c r="Q77" s="1"/>
  <c r="V128" l="1"/>
  <c r="V137"/>
  <c r="V208"/>
  <c r="V96"/>
  <c r="V77"/>
  <c r="U89"/>
  <c r="T89"/>
  <c r="S89"/>
  <c r="Q89"/>
  <c r="V89" l="1"/>
  <c r="U57"/>
  <c r="T57"/>
  <c r="S57"/>
  <c r="Q57"/>
  <c r="Q233"/>
  <c r="S233"/>
  <c r="T233"/>
  <c r="U233"/>
  <c r="V57" l="1"/>
  <c r="V233"/>
  <c r="Q232"/>
  <c r="Q115"/>
  <c r="Q117"/>
  <c r="G156" l="1"/>
  <c r="G27"/>
  <c r="L23"/>
  <c r="L217" s="1"/>
  <c r="K222" l="1"/>
  <c r="J222"/>
  <c r="L222" s="1"/>
  <c r="K220"/>
  <c r="K234" s="1"/>
  <c r="J220"/>
  <c r="G112"/>
  <c r="G217"/>
  <c r="G235" s="1"/>
  <c r="L220" l="1"/>
  <c r="J234"/>
  <c r="Q122"/>
  <c r="Q52"/>
  <c r="Q8" l="1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9"/>
  <c r="Q30"/>
  <c r="Q31"/>
  <c r="Q32"/>
  <c r="Q33"/>
  <c r="Q35"/>
  <c r="Q36"/>
  <c r="Q37"/>
  <c r="Q38"/>
  <c r="Q39"/>
  <c r="Q40"/>
  <c r="Q41"/>
  <c r="Q42"/>
  <c r="Q43"/>
  <c r="Q45"/>
  <c r="Q46"/>
  <c r="Q47"/>
  <c r="Q48"/>
  <c r="Q49"/>
  <c r="Q50"/>
  <c r="Q54"/>
  <c r="Q55"/>
  <c r="Q56"/>
  <c r="Q59"/>
  <c r="Q61"/>
  <c r="Q62"/>
  <c r="Q63"/>
  <c r="Q64"/>
  <c r="Q68"/>
  <c r="Q69"/>
  <c r="Q70"/>
  <c r="Q71"/>
  <c r="Q72"/>
  <c r="Q73"/>
  <c r="Q75"/>
  <c r="Q76"/>
  <c r="Q78"/>
  <c r="Q80"/>
  <c r="Q81"/>
  <c r="Q82"/>
  <c r="Q83"/>
  <c r="Q84"/>
  <c r="Q85"/>
  <c r="Q86"/>
  <c r="Q87"/>
  <c r="Q91"/>
  <c r="Q92"/>
  <c r="Q93"/>
  <c r="Q94"/>
  <c r="Q95"/>
  <c r="Q100"/>
  <c r="Q101"/>
  <c r="Q104"/>
  <c r="Q105"/>
  <c r="Q107"/>
  <c r="Q108"/>
  <c r="Q109"/>
  <c r="Q110"/>
  <c r="Q111"/>
  <c r="Q114"/>
  <c r="Q119"/>
  <c r="Q120"/>
  <c r="Q121"/>
  <c r="Q123"/>
  <c r="Q124"/>
  <c r="Q126"/>
  <c r="Q127"/>
  <c r="Q129"/>
  <c r="Q130"/>
  <c r="Q131"/>
  <c r="Q133"/>
  <c r="Q134"/>
  <c r="Q135"/>
  <c r="Q140"/>
  <c r="Q136"/>
  <c r="Q138"/>
  <c r="Q139"/>
  <c r="Q141"/>
  <c r="Q143"/>
  <c r="Q144"/>
  <c r="Q146"/>
  <c r="Q147"/>
  <c r="Q149"/>
  <c r="Q150"/>
  <c r="Q151"/>
  <c r="Q148"/>
  <c r="Q145"/>
  <c r="Q152"/>
  <c r="Q153"/>
  <c r="Q154"/>
  <c r="Q155"/>
  <c r="Q156"/>
  <c r="Q158"/>
  <c r="Q159"/>
  <c r="Q160"/>
  <c r="Q161"/>
  <c r="Q162"/>
  <c r="Q163"/>
  <c r="Q164"/>
  <c r="Q165"/>
  <c r="Q166"/>
  <c r="Q167"/>
  <c r="Q168"/>
  <c r="Q169"/>
  <c r="Q170"/>
  <c r="Q171"/>
  <c r="Q174"/>
  <c r="Q175"/>
  <c r="Q177"/>
  <c r="Q178"/>
  <c r="Q179"/>
  <c r="Q180"/>
  <c r="Q183"/>
  <c r="Q181"/>
  <c r="Q182"/>
  <c r="Q184"/>
  <c r="Q185"/>
  <c r="Q186"/>
  <c r="Q187"/>
  <c r="Q188"/>
  <c r="Q189"/>
  <c r="Q191"/>
  <c r="Q192"/>
  <c r="Q193"/>
  <c r="Q194"/>
  <c r="Q195"/>
  <c r="Q196"/>
  <c r="Q197"/>
  <c r="Q201"/>
  <c r="Q205"/>
  <c r="Q198"/>
  <c r="Q199"/>
  <c r="Q200"/>
  <c r="Q202"/>
  <c r="Q203"/>
  <c r="Q204"/>
  <c r="Q206"/>
  <c r="Q207"/>
  <c r="Q210"/>
  <c r="Q211"/>
  <c r="Q212"/>
  <c r="Q213"/>
  <c r="Q214"/>
  <c r="Q215"/>
  <c r="Q216"/>
  <c r="Q219"/>
  <c r="Q220"/>
  <c r="Q221"/>
  <c r="Q222"/>
  <c r="Q223"/>
  <c r="Q224"/>
  <c r="Q225"/>
  <c r="Q226"/>
  <c r="Q227"/>
  <c r="Q228"/>
  <c r="Q229"/>
  <c r="Q230"/>
  <c r="Q231"/>
  <c r="Q234" l="1"/>
  <c r="U8"/>
  <c r="U9"/>
  <c r="U10"/>
  <c r="U11"/>
  <c r="U12"/>
  <c r="U13"/>
  <c r="U14"/>
  <c r="U15"/>
  <c r="U16"/>
  <c r="U17"/>
  <c r="U18"/>
  <c r="U19"/>
  <c r="U20"/>
  <c r="U21"/>
  <c r="U22"/>
  <c r="U23"/>
  <c r="U24"/>
  <c r="U26"/>
  <c r="U29"/>
  <c r="U30"/>
  <c r="U31"/>
  <c r="U32"/>
  <c r="U33"/>
  <c r="U35"/>
  <c r="U36"/>
  <c r="U37"/>
  <c r="U38"/>
  <c r="U39"/>
  <c r="U40"/>
  <c r="U41"/>
  <c r="U42"/>
  <c r="U43"/>
  <c r="U45"/>
  <c r="U46"/>
  <c r="U47"/>
  <c r="U48"/>
  <c r="U49"/>
  <c r="U50"/>
  <c r="U52"/>
  <c r="U54"/>
  <c r="U55"/>
  <c r="U56"/>
  <c r="U59"/>
  <c r="U61"/>
  <c r="U62"/>
  <c r="U63"/>
  <c r="U64"/>
  <c r="U68"/>
  <c r="U69"/>
  <c r="U70"/>
  <c r="U71"/>
  <c r="U72"/>
  <c r="U73"/>
  <c r="U75"/>
  <c r="U76"/>
  <c r="U78"/>
  <c r="U80"/>
  <c r="U81"/>
  <c r="U82"/>
  <c r="U83"/>
  <c r="U84"/>
  <c r="U85"/>
  <c r="U86"/>
  <c r="U87"/>
  <c r="U91"/>
  <c r="U92"/>
  <c r="U93"/>
  <c r="U94"/>
  <c r="U95"/>
  <c r="U100"/>
  <c r="U104"/>
  <c r="U105"/>
  <c r="U107"/>
  <c r="U108"/>
  <c r="U109"/>
  <c r="U110"/>
  <c r="U111"/>
  <c r="U114"/>
  <c r="U115"/>
  <c r="U119"/>
  <c r="U120"/>
  <c r="U121"/>
  <c r="U122"/>
  <c r="U123"/>
  <c r="U124"/>
  <c r="U126"/>
  <c r="U127"/>
  <c r="U129"/>
  <c r="U130"/>
  <c r="U131"/>
  <c r="U133"/>
  <c r="U134"/>
  <c r="U135"/>
  <c r="U140"/>
  <c r="U136"/>
  <c r="U138"/>
  <c r="U139"/>
  <c r="U143"/>
  <c r="U144"/>
  <c r="U146"/>
  <c r="U147"/>
  <c r="U149"/>
  <c r="U150"/>
  <c r="U151"/>
  <c r="U148"/>
  <c r="U145"/>
  <c r="U152"/>
  <c r="U153"/>
  <c r="U154"/>
  <c r="U155"/>
  <c r="U156"/>
  <c r="U158"/>
  <c r="U159"/>
  <c r="U160"/>
  <c r="U161"/>
  <c r="U162"/>
  <c r="U163"/>
  <c r="U164"/>
  <c r="U165"/>
  <c r="U166"/>
  <c r="U167"/>
  <c r="U168"/>
  <c r="U169"/>
  <c r="U170"/>
  <c r="U171"/>
  <c r="U174"/>
  <c r="U177"/>
  <c r="U178"/>
  <c r="U179"/>
  <c r="U180"/>
  <c r="U183"/>
  <c r="U181"/>
  <c r="U182"/>
  <c r="U184"/>
  <c r="U185"/>
  <c r="U186"/>
  <c r="U187"/>
  <c r="U188"/>
  <c r="U189"/>
  <c r="U191"/>
  <c r="U192"/>
  <c r="U193"/>
  <c r="U194"/>
  <c r="U195"/>
  <c r="U196"/>
  <c r="U197"/>
  <c r="U201"/>
  <c r="U205"/>
  <c r="U198"/>
  <c r="U199"/>
  <c r="U200"/>
  <c r="U202"/>
  <c r="U203"/>
  <c r="U204"/>
  <c r="U206"/>
  <c r="U207"/>
  <c r="U210"/>
  <c r="U211"/>
  <c r="U212"/>
  <c r="U213"/>
  <c r="U214"/>
  <c r="U215"/>
  <c r="U216"/>
  <c r="T8"/>
  <c r="T9"/>
  <c r="T10"/>
  <c r="T11"/>
  <c r="T12"/>
  <c r="T13"/>
  <c r="T14"/>
  <c r="T15"/>
  <c r="T16"/>
  <c r="T17"/>
  <c r="T18"/>
  <c r="T19"/>
  <c r="T20"/>
  <c r="T21"/>
  <c r="T22"/>
  <c r="T23"/>
  <c r="T24"/>
  <c r="T26"/>
  <c r="T29"/>
  <c r="T30"/>
  <c r="T31"/>
  <c r="T32"/>
  <c r="T33"/>
  <c r="T35"/>
  <c r="T36"/>
  <c r="T37"/>
  <c r="T38"/>
  <c r="T39"/>
  <c r="T40"/>
  <c r="T41"/>
  <c r="T42"/>
  <c r="T43"/>
  <c r="T45"/>
  <c r="T46"/>
  <c r="T47"/>
  <c r="T48"/>
  <c r="T49"/>
  <c r="T50"/>
  <c r="T52"/>
  <c r="T54"/>
  <c r="T55"/>
  <c r="T56"/>
  <c r="T59"/>
  <c r="T61"/>
  <c r="T62"/>
  <c r="T63"/>
  <c r="T64"/>
  <c r="T68"/>
  <c r="T69"/>
  <c r="T70"/>
  <c r="T71"/>
  <c r="T72"/>
  <c r="T73"/>
  <c r="T75"/>
  <c r="T76"/>
  <c r="T78"/>
  <c r="T80"/>
  <c r="T81"/>
  <c r="T82"/>
  <c r="T83"/>
  <c r="T84"/>
  <c r="T85"/>
  <c r="T86"/>
  <c r="T87"/>
  <c r="T91"/>
  <c r="T92"/>
  <c r="T93"/>
  <c r="T94"/>
  <c r="T95"/>
  <c r="T100"/>
  <c r="T104"/>
  <c r="T105"/>
  <c r="T107"/>
  <c r="T108"/>
  <c r="T109"/>
  <c r="T110"/>
  <c r="T111"/>
  <c r="T114"/>
  <c r="T115"/>
  <c r="T119"/>
  <c r="T120"/>
  <c r="T121"/>
  <c r="T122"/>
  <c r="T123"/>
  <c r="T124"/>
  <c r="T126"/>
  <c r="T127"/>
  <c r="T129"/>
  <c r="T130"/>
  <c r="T131"/>
  <c r="T133"/>
  <c r="T134"/>
  <c r="T135"/>
  <c r="T140"/>
  <c r="T136"/>
  <c r="T138"/>
  <c r="T139"/>
  <c r="T143"/>
  <c r="T144"/>
  <c r="T146"/>
  <c r="T147"/>
  <c r="T149"/>
  <c r="T150"/>
  <c r="T151"/>
  <c r="T148"/>
  <c r="T145"/>
  <c r="T152"/>
  <c r="T153"/>
  <c r="T154"/>
  <c r="T155"/>
  <c r="T156"/>
  <c r="T158"/>
  <c r="T159"/>
  <c r="T160"/>
  <c r="T161"/>
  <c r="T162"/>
  <c r="T163"/>
  <c r="T164"/>
  <c r="T165"/>
  <c r="T166"/>
  <c r="T167"/>
  <c r="T168"/>
  <c r="T169"/>
  <c r="T170"/>
  <c r="T171"/>
  <c r="T174"/>
  <c r="T177"/>
  <c r="T178"/>
  <c r="T179"/>
  <c r="T180"/>
  <c r="T183"/>
  <c r="T181"/>
  <c r="T182"/>
  <c r="T184"/>
  <c r="T185"/>
  <c r="T186"/>
  <c r="T187"/>
  <c r="T188"/>
  <c r="T189"/>
  <c r="T191"/>
  <c r="T192"/>
  <c r="T193"/>
  <c r="T194"/>
  <c r="T195"/>
  <c r="T196"/>
  <c r="T197"/>
  <c r="T201"/>
  <c r="T205"/>
  <c r="T198"/>
  <c r="T199"/>
  <c r="T200"/>
  <c r="T202"/>
  <c r="T203"/>
  <c r="T204"/>
  <c r="T206"/>
  <c r="T207"/>
  <c r="T210"/>
  <c r="T211"/>
  <c r="T212"/>
  <c r="T213"/>
  <c r="T214"/>
  <c r="T215"/>
  <c r="T216"/>
  <c r="S8"/>
  <c r="S9"/>
  <c r="S10"/>
  <c r="S11"/>
  <c r="S12"/>
  <c r="S13"/>
  <c r="S14"/>
  <c r="S15"/>
  <c r="S16"/>
  <c r="S17"/>
  <c r="S18"/>
  <c r="S19"/>
  <c r="S20"/>
  <c r="S21"/>
  <c r="S22"/>
  <c r="S23"/>
  <c r="S24"/>
  <c r="S26"/>
  <c r="S29"/>
  <c r="S30"/>
  <c r="S31"/>
  <c r="S32"/>
  <c r="S33"/>
  <c r="S35"/>
  <c r="S36"/>
  <c r="S37"/>
  <c r="S38"/>
  <c r="S39"/>
  <c r="S40"/>
  <c r="S41"/>
  <c r="S42"/>
  <c r="S43"/>
  <c r="S45"/>
  <c r="S46"/>
  <c r="S47"/>
  <c r="S48"/>
  <c r="S49"/>
  <c r="S50"/>
  <c r="S52"/>
  <c r="S54"/>
  <c r="S55"/>
  <c r="S56"/>
  <c r="S59"/>
  <c r="S61"/>
  <c r="S62"/>
  <c r="S63"/>
  <c r="S64"/>
  <c r="S68"/>
  <c r="S69"/>
  <c r="S70"/>
  <c r="S71"/>
  <c r="S72"/>
  <c r="S73"/>
  <c r="S75"/>
  <c r="S76"/>
  <c r="S78"/>
  <c r="S80"/>
  <c r="S81"/>
  <c r="S82"/>
  <c r="S83"/>
  <c r="S84"/>
  <c r="S85"/>
  <c r="S86"/>
  <c r="S87"/>
  <c r="S91"/>
  <c r="S92"/>
  <c r="S93"/>
  <c r="S94"/>
  <c r="S95"/>
  <c r="S100"/>
  <c r="S101"/>
  <c r="S104"/>
  <c r="S105"/>
  <c r="V105" s="1"/>
  <c r="S107"/>
  <c r="S108"/>
  <c r="S109"/>
  <c r="S110"/>
  <c r="V110" s="1"/>
  <c r="S111"/>
  <c r="S114"/>
  <c r="S115"/>
  <c r="S119"/>
  <c r="S120"/>
  <c r="S121"/>
  <c r="S122"/>
  <c r="S123"/>
  <c r="S124"/>
  <c r="S126"/>
  <c r="S127"/>
  <c r="S129"/>
  <c r="V129" s="1"/>
  <c r="S130"/>
  <c r="S131"/>
  <c r="S133"/>
  <c r="S134"/>
  <c r="V134" s="1"/>
  <c r="S135"/>
  <c r="S140"/>
  <c r="S136"/>
  <c r="S138"/>
  <c r="V138" s="1"/>
  <c r="S139"/>
  <c r="S141"/>
  <c r="S143"/>
  <c r="S144"/>
  <c r="V144" s="1"/>
  <c r="S146"/>
  <c r="S147"/>
  <c r="S149"/>
  <c r="S150"/>
  <c r="V150" s="1"/>
  <c r="S151"/>
  <c r="S148"/>
  <c r="S145"/>
  <c r="S152"/>
  <c r="V152" s="1"/>
  <c r="S153"/>
  <c r="S154"/>
  <c r="S155"/>
  <c r="S156"/>
  <c r="V156" s="1"/>
  <c r="S158"/>
  <c r="S159"/>
  <c r="S160"/>
  <c r="S161"/>
  <c r="V161" s="1"/>
  <c r="S162"/>
  <c r="S163"/>
  <c r="S164"/>
  <c r="S165"/>
  <c r="V165" s="1"/>
  <c r="S166"/>
  <c r="S167"/>
  <c r="S168"/>
  <c r="S169"/>
  <c r="V169" s="1"/>
  <c r="S170"/>
  <c r="S171"/>
  <c r="S174"/>
  <c r="S175"/>
  <c r="S177"/>
  <c r="S178"/>
  <c r="S179"/>
  <c r="S180"/>
  <c r="V180" s="1"/>
  <c r="S183"/>
  <c r="S181"/>
  <c r="S182"/>
  <c r="S184"/>
  <c r="V184" s="1"/>
  <c r="S185"/>
  <c r="S186"/>
  <c r="S187"/>
  <c r="S188"/>
  <c r="V188" s="1"/>
  <c r="S189"/>
  <c r="S191"/>
  <c r="S192"/>
  <c r="S193"/>
  <c r="V193" s="1"/>
  <c r="S194"/>
  <c r="S195"/>
  <c r="S196"/>
  <c r="S197"/>
  <c r="V197" s="1"/>
  <c r="S201"/>
  <c r="S205"/>
  <c r="S198"/>
  <c r="S199"/>
  <c r="V199" s="1"/>
  <c r="S200"/>
  <c r="S202"/>
  <c r="S203"/>
  <c r="S204"/>
  <c r="S206"/>
  <c r="S207"/>
  <c r="S210"/>
  <c r="S211"/>
  <c r="V211" s="1"/>
  <c r="S212"/>
  <c r="S213"/>
  <c r="S214"/>
  <c r="S215"/>
  <c r="V215" s="1"/>
  <c r="S216"/>
  <c r="U7"/>
  <c r="T7"/>
  <c r="S7"/>
  <c r="V123" l="1"/>
  <c r="V119"/>
  <c r="V204"/>
  <c r="V174"/>
  <c r="V168"/>
  <c r="V164"/>
  <c r="V160"/>
  <c r="V155"/>
  <c r="V145"/>
  <c r="V149"/>
  <c r="V143"/>
  <c r="V139"/>
  <c r="V135"/>
  <c r="V130"/>
  <c r="V124"/>
  <c r="V120"/>
  <c r="V111"/>
  <c r="V107"/>
  <c r="V95"/>
  <c r="V91"/>
  <c r="V84"/>
  <c r="V80"/>
  <c r="V73"/>
  <c r="V69"/>
  <c r="V62"/>
  <c r="V55"/>
  <c r="V49"/>
  <c r="V45"/>
  <c r="V40"/>
  <c r="V36"/>
  <c r="V31"/>
  <c r="V24"/>
  <c r="V20"/>
  <c r="V16"/>
  <c r="V12"/>
  <c r="V8"/>
  <c r="V214"/>
  <c r="V210"/>
  <c r="V203"/>
  <c r="V198"/>
  <c r="V196"/>
  <c r="V192"/>
  <c r="V187"/>
  <c r="V182"/>
  <c r="V179"/>
  <c r="V171"/>
  <c r="V167"/>
  <c r="V163"/>
  <c r="V159"/>
  <c r="V154"/>
  <c r="V148"/>
  <c r="V147"/>
  <c r="V7"/>
  <c r="V140"/>
  <c r="V131"/>
  <c r="V126"/>
  <c r="V121"/>
  <c r="V114"/>
  <c r="V108"/>
  <c r="V100"/>
  <c r="V92"/>
  <c r="V85"/>
  <c r="V81"/>
  <c r="V75"/>
  <c r="V70"/>
  <c r="V63"/>
  <c r="V56"/>
  <c r="V50"/>
  <c r="V46"/>
  <c r="V41"/>
  <c r="V37"/>
  <c r="V32"/>
  <c r="V26"/>
  <c r="V21"/>
  <c r="V17"/>
  <c r="V13"/>
  <c r="V9"/>
  <c r="V136"/>
  <c r="V133"/>
  <c r="V127"/>
  <c r="V122"/>
  <c r="V115"/>
  <c r="V109"/>
  <c r="V104"/>
  <c r="V94"/>
  <c r="V87"/>
  <c r="V83"/>
  <c r="V78"/>
  <c r="V72"/>
  <c r="V68"/>
  <c r="V61"/>
  <c r="V54"/>
  <c r="V48"/>
  <c r="V43"/>
  <c r="V39"/>
  <c r="V35"/>
  <c r="V30"/>
  <c r="V23"/>
  <c r="V19"/>
  <c r="V15"/>
  <c r="V11"/>
  <c r="V213"/>
  <c r="V202"/>
  <c r="V195"/>
  <c r="V186"/>
  <c r="V181"/>
  <c r="V178"/>
  <c r="V93"/>
  <c r="V86"/>
  <c r="V82"/>
  <c r="V76"/>
  <c r="V71"/>
  <c r="V64"/>
  <c r="V59"/>
  <c r="V52"/>
  <c r="V47"/>
  <c r="V42"/>
  <c r="V38"/>
  <c r="V33"/>
  <c r="V29"/>
  <c r="V22"/>
  <c r="V18"/>
  <c r="V14"/>
  <c r="V10"/>
  <c r="V207"/>
  <c r="V205"/>
  <c r="V191"/>
  <c r="V216"/>
  <c r="V212"/>
  <c r="V206"/>
  <c r="V200"/>
  <c r="V201"/>
  <c r="V194"/>
  <c r="V189"/>
  <c r="V185"/>
  <c r="V183"/>
  <c r="V177"/>
  <c r="V170"/>
  <c r="V166"/>
  <c r="V162"/>
  <c r="V158"/>
  <c r="V153"/>
  <c r="V151"/>
  <c r="V146"/>
  <c r="Q173"/>
  <c r="Q172"/>
  <c r="T25" l="1"/>
  <c r="U25"/>
  <c r="S25"/>
  <c r="S117"/>
  <c r="U99"/>
  <c r="T99"/>
  <c r="U117"/>
  <c r="T117"/>
  <c r="S172"/>
  <c r="U97"/>
  <c r="T97"/>
  <c r="S173"/>
  <c r="U98"/>
  <c r="T98"/>
  <c r="I217"/>
  <c r="J217"/>
  <c r="K217"/>
  <c r="V25" l="1"/>
  <c r="V117"/>
  <c r="L234"/>
  <c r="J235"/>
  <c r="K235"/>
  <c r="I235"/>
  <c r="S220"/>
  <c r="T220"/>
  <c r="U220"/>
  <c r="S221"/>
  <c r="T221"/>
  <c r="U221"/>
  <c r="S222"/>
  <c r="T222"/>
  <c r="U222"/>
  <c r="S223"/>
  <c r="T223"/>
  <c r="U223"/>
  <c r="S224"/>
  <c r="T224"/>
  <c r="U224"/>
  <c r="S225"/>
  <c r="T225"/>
  <c r="U225"/>
  <c r="S226"/>
  <c r="T226"/>
  <c r="U226"/>
  <c r="S227"/>
  <c r="T227"/>
  <c r="U227"/>
  <c r="S228"/>
  <c r="T228"/>
  <c r="U228"/>
  <c r="S229"/>
  <c r="T229"/>
  <c r="U229"/>
  <c r="S230"/>
  <c r="T230"/>
  <c r="U230"/>
  <c r="S231"/>
  <c r="T231"/>
  <c r="U231"/>
  <c r="S232"/>
  <c r="T232"/>
  <c r="U232"/>
  <c r="V231" l="1"/>
  <c r="V229"/>
  <c r="V221"/>
  <c r="V225"/>
  <c r="V230"/>
  <c r="V226"/>
  <c r="V222"/>
  <c r="V227"/>
  <c r="V223"/>
  <c r="V232"/>
  <c r="V228"/>
  <c r="V224"/>
  <c r="V220"/>
  <c r="W235"/>
  <c r="U219"/>
  <c r="U234" s="1"/>
  <c r="T219"/>
  <c r="T234" s="1"/>
  <c r="S219"/>
  <c r="S234" s="1"/>
  <c r="V219" l="1"/>
  <c r="V234" s="1"/>
  <c r="X234"/>
  <c r="Y234" l="1"/>
  <c r="Q99"/>
  <c r="Q98"/>
  <c r="Q97"/>
  <c r="Q27"/>
  <c r="U27" l="1"/>
  <c r="T27"/>
  <c r="S97"/>
  <c r="V97" s="1"/>
  <c r="S98"/>
  <c r="V98" s="1"/>
  <c r="S27"/>
  <c r="S99"/>
  <c r="V99" s="1"/>
  <c r="Q102"/>
  <c r="V27" l="1"/>
  <c r="Q112"/>
  <c r="Q217" s="1"/>
  <c r="Q235" s="1"/>
  <c r="U102"/>
  <c r="T102"/>
  <c r="T112"/>
  <c r="U112"/>
  <c r="U141"/>
  <c r="T141"/>
  <c r="U175"/>
  <c r="T175"/>
  <c r="U172"/>
  <c r="T172"/>
  <c r="U101"/>
  <c r="T101"/>
  <c r="U173"/>
  <c r="T173"/>
  <c r="S102"/>
  <c r="S112"/>
  <c r="S217" s="1"/>
  <c r="T217" l="1"/>
  <c r="T235" s="1"/>
  <c r="U217"/>
  <c r="X217" s="1"/>
  <c r="V173"/>
  <c r="V172"/>
  <c r="V141"/>
  <c r="V112"/>
  <c r="V101"/>
  <c r="V175"/>
  <c r="V102"/>
  <c r="L235"/>
  <c r="S235" l="1"/>
  <c r="V217"/>
  <c r="U235"/>
  <c r="V235" l="1"/>
  <c r="Y217"/>
  <c r="Y235" s="1"/>
  <c r="X235"/>
</calcChain>
</file>

<file path=xl/sharedStrings.xml><?xml version="1.0" encoding="utf-8"?>
<sst xmlns="http://schemas.openxmlformats.org/spreadsheetml/2006/main" count="910" uniqueCount="463">
  <si>
    <t>ИНН</t>
  </si>
  <si>
    <t>Поселение</t>
  </si>
  <si>
    <t>год</t>
  </si>
  <si>
    <t>Вельский муниципальный район Арх.обл.</t>
  </si>
  <si>
    <t/>
  </si>
  <si>
    <t>2907010396</t>
  </si>
  <si>
    <t>МУП "Хозьминское"</t>
  </si>
  <si>
    <t>сельское поселение "Хозьминское"</t>
  </si>
  <si>
    <t>2907015570</t>
  </si>
  <si>
    <t>ООО "Теплосервис"</t>
  </si>
  <si>
    <t>городское поселение "Кулойское"</t>
  </si>
  <si>
    <t>3525369837</t>
  </si>
  <si>
    <t>ООО "ФинансГрупп"</t>
  </si>
  <si>
    <t>2907016373</t>
  </si>
  <si>
    <t>ООО "Теплоресурс"</t>
  </si>
  <si>
    <t>сельское поселение "Верхнешоношское"</t>
  </si>
  <si>
    <t>сельское поселение "Липовское"</t>
  </si>
  <si>
    <t>сельское поселение "Пакшеньгское"</t>
  </si>
  <si>
    <t>сельское поселение "Попонаволоцкое"</t>
  </si>
  <si>
    <t>сельское поселение "Солгинское"</t>
  </si>
  <si>
    <t>сельское поселение "Тегринское"</t>
  </si>
  <si>
    <t>сельское поселение "Ракуло-Кокшеньгское"</t>
  </si>
  <si>
    <t>сельское поселение "Верхнеустькулойское"</t>
  </si>
  <si>
    <t>сельское поселение "Пуйское"</t>
  </si>
  <si>
    <t>сельское поселение "Судромское"</t>
  </si>
  <si>
    <t>сельское поселение "Шадреньгское"</t>
  </si>
  <si>
    <t>сельские поселения "Аргуновское" и "Благовещенское"</t>
  </si>
  <si>
    <t>2907017610</t>
  </si>
  <si>
    <t>ООО "ВТК"</t>
  </si>
  <si>
    <t>городское поселение "Вельское"</t>
  </si>
  <si>
    <t>сельское поселение "Низовское"</t>
  </si>
  <si>
    <t>2907016905</t>
  </si>
  <si>
    <t>ООО "ВГС"</t>
  </si>
  <si>
    <t>7703806647</t>
  </si>
  <si>
    <t>АО "ГТ Энерго"</t>
  </si>
  <si>
    <t>сельское поселение "Муравьевское"</t>
  </si>
  <si>
    <t>2924005075</t>
  </si>
  <si>
    <t>ООО "УК "Уютный город"</t>
  </si>
  <si>
    <t>сельское поселение "Двинское"</t>
  </si>
  <si>
    <t>2910004882</t>
  </si>
  <si>
    <t>ООО "Березниковское ТСП"</t>
  </si>
  <si>
    <t>2924005220</t>
  </si>
  <si>
    <t>ООО "УК "Весна"</t>
  </si>
  <si>
    <t>2922008546</t>
  </si>
  <si>
    <t>ООО "ГК "УЛК"</t>
  </si>
  <si>
    <t>291000022979</t>
  </si>
  <si>
    <t>ИП Денисов В.П.</t>
  </si>
  <si>
    <t>городской округ "Город Архангельск"</t>
  </si>
  <si>
    <t>7606053324</t>
  </si>
  <si>
    <t>ПАО "ТГК-2"</t>
  </si>
  <si>
    <t>городской округ Арх.обл. "Котлас"</t>
  </si>
  <si>
    <t>7708503727</t>
  </si>
  <si>
    <t>ОАО "РЖД" (Сольвычегодский участок)</t>
  </si>
  <si>
    <t>2904030161</t>
  </si>
  <si>
    <t>ООО "ОК и ТС"</t>
  </si>
  <si>
    <t>кроме поселка Вычегодский</t>
  </si>
  <si>
    <t>поселок Вычегодский</t>
  </si>
  <si>
    <t>городской округ Арх.обл. "Мирный"</t>
  </si>
  <si>
    <t>2925003747</t>
  </si>
  <si>
    <t>МУП "ЖЭУ"</t>
  </si>
  <si>
    <t>городской округ Арх.обл. "Северодвинск"</t>
  </si>
  <si>
    <t>2902046374</t>
  </si>
  <si>
    <t>СМУП "Белое озеро"</t>
  </si>
  <si>
    <t>2902009446</t>
  </si>
  <si>
    <t>МПЖРЭП Северодвинска</t>
  </si>
  <si>
    <t>с. Ненокса</t>
  </si>
  <si>
    <t>2911004363</t>
  </si>
  <si>
    <t>дер. Патровская и дер. Песок</t>
  </si>
  <si>
    <t>2911004331</t>
  </si>
  <si>
    <t>Коношский муниципальный район Арх.обл.</t>
  </si>
  <si>
    <t>2912005994</t>
  </si>
  <si>
    <t>МУП "ТеплоСервис"</t>
  </si>
  <si>
    <t>сельское поселение "Волошское"</t>
  </si>
  <si>
    <t>сельское поселение "Тавреньгское"</t>
  </si>
  <si>
    <t>2912006155</t>
  </si>
  <si>
    <t>МУП "Ерцевские теплосети"</t>
  </si>
  <si>
    <t>сельское поселение "Ерцевское"</t>
  </si>
  <si>
    <t>городское поселение "Коношское"</t>
  </si>
  <si>
    <t>ОАО "РЖД" (Исакогорский участок)</t>
  </si>
  <si>
    <t>2912006268</t>
  </si>
  <si>
    <t>ООО "Коношский хлебозавод"</t>
  </si>
  <si>
    <t>2912006620</t>
  </si>
  <si>
    <t>ООО "Теплоэнерго"</t>
  </si>
  <si>
    <t>Котласский муниципальный район Арх.обл.</t>
  </si>
  <si>
    <t>2904022428</t>
  </si>
  <si>
    <t>ООО "Трест Сервис"</t>
  </si>
  <si>
    <t>пос. Черемушское, ул.Железнодорожная, 21/1 и дер. Борки, ул. Школьная, д 1А</t>
  </si>
  <si>
    <t>пос. Черемушское, ул.Песчаная, 24-г</t>
  </si>
  <si>
    <t>городское поселение "Приводинское"</t>
  </si>
  <si>
    <t>2901179251</t>
  </si>
  <si>
    <t>АО "АрхоблЭнерго"</t>
  </si>
  <si>
    <t>городское поселение "Шипицынское"</t>
  </si>
  <si>
    <t>Красноборский муниципальный район Арх.обл.</t>
  </si>
  <si>
    <t>2914003174</t>
  </si>
  <si>
    <t>МП "Телеговское ЖКХ"</t>
  </si>
  <si>
    <t>сельское поселение "Телеговское"</t>
  </si>
  <si>
    <t>2914003625</t>
  </si>
  <si>
    <t>ООО "КТС"(Красноборский район)</t>
  </si>
  <si>
    <t>сельское поселение "Алексеевское"</t>
  </si>
  <si>
    <t>Ленский муниципальный район Арх.обл.</t>
  </si>
  <si>
    <t>2901265172</t>
  </si>
  <si>
    <t>ООО "АГТС"</t>
  </si>
  <si>
    <t>сельское поселение "Сафроновское"</t>
  </si>
  <si>
    <t>городское поселение "Урдомское"</t>
  </si>
  <si>
    <t>сельское поселение "Козьминское"</t>
  </si>
  <si>
    <t>7802312751</t>
  </si>
  <si>
    <t>Лешуконский муниципальный район Арх.обл.</t>
  </si>
  <si>
    <t>2901294110</t>
  </si>
  <si>
    <t>ООО "ЛТК"</t>
  </si>
  <si>
    <t>сельское поселение "Лешуконское"</t>
  </si>
  <si>
    <t>сельские поселения "Вожгорское", "Олемское", "Юромское"</t>
  </si>
  <si>
    <t>Мезенский муниципальный район Арх.обл.</t>
  </si>
  <si>
    <t>2901294127</t>
  </si>
  <si>
    <t>ООО "МТК"</t>
  </si>
  <si>
    <t>Няндомский муниципальный район Арх.обл.</t>
  </si>
  <si>
    <t>2918009770</t>
  </si>
  <si>
    <t>ООО "Стройсервис"</t>
  </si>
  <si>
    <t>городское поселение "Няндомское"</t>
  </si>
  <si>
    <t>2918002171</t>
  </si>
  <si>
    <t>МУП "ШЛИТ"</t>
  </si>
  <si>
    <t>сельское поселение "Шалакушское"</t>
  </si>
  <si>
    <t>2918012331</t>
  </si>
  <si>
    <t>ООО "Вектор"</t>
  </si>
  <si>
    <t>2918011948</t>
  </si>
  <si>
    <t>ООО "Энергия Севера"</t>
  </si>
  <si>
    <t>2920011448</t>
  </si>
  <si>
    <t>ООО "Уют-2"</t>
  </si>
  <si>
    <t>Онежский муниципальный район Арх.обл.</t>
  </si>
  <si>
    <t>2906006238</t>
  </si>
  <si>
    <t>ООО "ПКТС"</t>
  </si>
  <si>
    <t>2906008443</t>
  </si>
  <si>
    <t>ООО "С-НЕРУД"</t>
  </si>
  <si>
    <t>сельское поселение "Чекуевское"</t>
  </si>
  <si>
    <t>городское поселение "Малошуйское"</t>
  </si>
  <si>
    <t>2906006277</t>
  </si>
  <si>
    <t>АО "Онега-Энергия"</t>
  </si>
  <si>
    <t>городское поселение "Онежское"</t>
  </si>
  <si>
    <t>290604109003</t>
  </si>
  <si>
    <t>ИП Попов Михаил Александрович</t>
  </si>
  <si>
    <t>Пинежский муниципальный район Арх.обл.</t>
  </si>
  <si>
    <t>2901249879</t>
  </si>
  <si>
    <t>ООО "АльянсТеплоЭнерго"</t>
  </si>
  <si>
    <t>сельское поселение "Карпогорское"</t>
  </si>
  <si>
    <t>сельское поселение "Междуреченское"</t>
  </si>
  <si>
    <t>сельское поселение "Шилегское"</t>
  </si>
  <si>
    <t>2919006299</t>
  </si>
  <si>
    <t>ООО "Сийское"</t>
  </si>
  <si>
    <t>сельское поселение "Сийское"</t>
  </si>
  <si>
    <t>2919000794</t>
  </si>
  <si>
    <t>Пинежское МП ЖКХ</t>
  </si>
  <si>
    <t>сельские поселения "Сосновское", "Лавельское" и "Кушкопальское"</t>
  </si>
  <si>
    <t>2901252021</t>
  </si>
  <si>
    <t>ООО "Газпром теплоэнерго Архангельск"</t>
  </si>
  <si>
    <t>2920016693</t>
  </si>
  <si>
    <t>ООО "Уют-Энерго"</t>
  </si>
  <si>
    <t>2920015308</t>
  </si>
  <si>
    <t>МУП "Плесецк-Ресурс"</t>
  </si>
  <si>
    <t>Приморский муниципальный район Арх.обл.</t>
  </si>
  <si>
    <t>2923007418</t>
  </si>
  <si>
    <t>ООО "Северная Энергетическая Компания - Беломорье"</t>
  </si>
  <si>
    <t>сельское поселение "Катунинское"</t>
  </si>
  <si>
    <t>2921126730</t>
  </si>
  <si>
    <t>ООО "Помор"</t>
  </si>
  <si>
    <t>2921011754</t>
  </si>
  <si>
    <t>сельское поселение "Уемское"</t>
  </si>
  <si>
    <t>сельское поселение "Боброво-Лявленское"</t>
  </si>
  <si>
    <t>сельское поселение "Приморское"</t>
  </si>
  <si>
    <t>2901200792</t>
  </si>
  <si>
    <t>ООО "Архбиоэнерго"</t>
  </si>
  <si>
    <t>сельские поселения "Приморское", "Заостровское", "Боброво-Лявленское"</t>
  </si>
  <si>
    <t>2901150333</t>
  </si>
  <si>
    <t>сельское поселение "Заостровское"</t>
  </si>
  <si>
    <t>сельское поселение "Соловецкое"</t>
  </si>
  <si>
    <t>Устьянский муниципальный район Арх.обл.</t>
  </si>
  <si>
    <t>2901265373</t>
  </si>
  <si>
    <t>ООО "РЭП 1"</t>
  </si>
  <si>
    <t>сельское поселение "Ростовско-Минское"</t>
  </si>
  <si>
    <t>2922009317</t>
  </si>
  <si>
    <t>ООО "Шангальский ЖКС"</t>
  </si>
  <si>
    <t>сельское поселение "Шангальское"</t>
  </si>
  <si>
    <t>городское поселение "Октябрьское"</t>
  </si>
  <si>
    <t>сельское поселение "Березницкое"</t>
  </si>
  <si>
    <t>2922007704</t>
  </si>
  <si>
    <t>ООО "ЖКХ Малодоры"</t>
  </si>
  <si>
    <t>сельское поселение "Малодорское"</t>
  </si>
  <si>
    <t>2922008803</t>
  </si>
  <si>
    <t>сельское поселение "Киземское"</t>
  </si>
  <si>
    <t>сельское поселение "Лихачёвское"</t>
  </si>
  <si>
    <t>сельское поселение "Синицкое"</t>
  </si>
  <si>
    <t>сельское поселение "Дмитриевское"</t>
  </si>
  <si>
    <t>сельское поселение "Орловское"</t>
  </si>
  <si>
    <t>сельское поселение "Плосское"</t>
  </si>
  <si>
    <t>Холмогорский муниципальный район Арх.обл.</t>
  </si>
  <si>
    <t>2901192407</t>
  </si>
  <si>
    <t>ООО "Северная Энергетическая Компания"</t>
  </si>
  <si>
    <t>сельское поселение "Луковецкое"</t>
  </si>
  <si>
    <t>2901230116</t>
  </si>
  <si>
    <t>ООО "Фарватер"</t>
  </si>
  <si>
    <t>сельское поселение "Усть-Пинежское"</t>
  </si>
  <si>
    <t>2923007344</t>
  </si>
  <si>
    <t>ООО "ТСП Холмогоры"</t>
  </si>
  <si>
    <t>2923007217</t>
  </si>
  <si>
    <t>ООО "Штиль"</t>
  </si>
  <si>
    <t>сельское поселение "Матигорское"</t>
  </si>
  <si>
    <t>2923007175</t>
  </si>
  <si>
    <t>ООО "КМ ТЭР"</t>
  </si>
  <si>
    <t>сельское поселение "Светлозерское"</t>
  </si>
  <si>
    <t>2923007640</t>
  </si>
  <si>
    <t>ООО "Нейтраль"</t>
  </si>
  <si>
    <t>сельское поселение "Ухтостровское"</t>
  </si>
  <si>
    <t>2923007104</t>
  </si>
  <si>
    <t>ООО "Пинега"</t>
  </si>
  <si>
    <t>сельское поселение "Белогорское"</t>
  </si>
  <si>
    <t>2923006012</t>
  </si>
  <si>
    <t>ООО "ЕмецкСтройСервис"</t>
  </si>
  <si>
    <t>сельское поселение "Емецкое"</t>
  </si>
  <si>
    <t>2923006541</t>
  </si>
  <si>
    <t>ООО "Холмогорское ТСП"</t>
  </si>
  <si>
    <t>2923006943</t>
  </si>
  <si>
    <t>ООО "Северная Двина"</t>
  </si>
  <si>
    <t>2923007633</t>
  </si>
  <si>
    <t>ООО "Северный Дом"</t>
  </si>
  <si>
    <t>2923006245</t>
  </si>
  <si>
    <t>ООО "Емецкое ТСП"</t>
  </si>
  <si>
    <t>сельское поселение "Ракульское"</t>
  </si>
  <si>
    <t>Шенкурский муниципальный район Арх.обл.</t>
  </si>
  <si>
    <t>сельское поселение "Ровдинское"</t>
  </si>
  <si>
    <t>сельское поселение "Федорогорское"</t>
  </si>
  <si>
    <t>сельское поселение "Никольское"</t>
  </si>
  <si>
    <t>Муниципальное образование</t>
  </si>
  <si>
    <t>городское поселение "Плесецкое", пос. Плесецк, ул. Уборевича, д. 7</t>
  </si>
  <si>
    <t>1 полугодие</t>
  </si>
  <si>
    <t>2 полугодие</t>
  </si>
  <si>
    <t>ВСЕГО</t>
  </si>
  <si>
    <t>Теплоснабжающая организация</t>
  </si>
  <si>
    <t>Вилегодский муниципальный округ Арх.обл.</t>
  </si>
  <si>
    <t>с. Ильинско-Подомское, ул. Кедрова д.21, фл. №1</t>
  </si>
  <si>
    <t xml:space="preserve">с. Ильинско-Подомское, ул. Мелиоративная д.7, фл. №1 </t>
  </si>
  <si>
    <t>дер. Мухонская и с. Ильинско-Подомское, за искл. ул. Кедрова , д. 21, фл. №1 и ул. Мелиоративная, д. 7, фл. №1 в с. Ильинско-Подомское</t>
  </si>
  <si>
    <t>2909002320</t>
  </si>
  <si>
    <t>ООО "Ильинск ЖКХ"</t>
  </si>
  <si>
    <t>дер. Кошкино</t>
  </si>
  <si>
    <t>село Никольск</t>
  </si>
  <si>
    <t>пос. Сорово</t>
  </si>
  <si>
    <t>д. №1 по ул. Советская в с. Ильинско-Подомское</t>
  </si>
  <si>
    <t>2909003034</t>
  </si>
  <si>
    <t>ООО "Вилегодск ЖКХ"</t>
  </si>
  <si>
    <t>с. Вилегодск</t>
  </si>
  <si>
    <t>2909002440</t>
  </si>
  <si>
    <t>ООО "Павловск ЖКХ"</t>
  </si>
  <si>
    <t>с. Павловск и дер. Быково</t>
  </si>
  <si>
    <t>Каргопольский муниципальный округ Арх.обл.</t>
  </si>
  <si>
    <t>2911005649</t>
  </si>
  <si>
    <t>ООО "КТС"(Каргопольский район)</t>
  </si>
  <si>
    <t>г. Каргополь</t>
  </si>
  <si>
    <t>2911004405</t>
  </si>
  <si>
    <t>дер. Казаково</t>
  </si>
  <si>
    <t>пос. Пригородный</t>
  </si>
  <si>
    <t>2911004356</t>
  </si>
  <si>
    <t>2911004349</t>
  </si>
  <si>
    <t>дер. Усачевская и дер. Трофимовская</t>
  </si>
  <si>
    <t>2911004420</t>
  </si>
  <si>
    <t>7736186950</t>
  </si>
  <si>
    <t>ООО "Газпром энерго"</t>
  </si>
  <si>
    <t>2901125778</t>
  </si>
  <si>
    <t>сельское поселение "Лисестровское"</t>
  </si>
  <si>
    <t>290406794205</t>
  </si>
  <si>
    <t>ИП Рукаванов О.А.</t>
  </si>
  <si>
    <t>МО «Шипицынское»</t>
  </si>
  <si>
    <t>2904012719</t>
  </si>
  <si>
    <t>АО "Котласское ДРСУ"</t>
  </si>
  <si>
    <t>МО "Сафроновское"</t>
  </si>
  <si>
    <t>2920008068</t>
  </si>
  <si>
    <t>2923002226</t>
  </si>
  <si>
    <t>МО "Матигорское"</t>
  </si>
  <si>
    <t>ИТОГО СУБСИДИИ</t>
  </si>
  <si>
    <t>ИТОГО ГРАНТЫ В ФОРМЕ СУБСИДИИ</t>
  </si>
  <si>
    <t>ГБУЗ АО «Санаторий имени М.Н. Фаворской»</t>
  </si>
  <si>
    <t>МО "Телеговское"</t>
  </si>
  <si>
    <t>МБОУ  "Кеврольская ООШ  № 18 имени М.Ф. Теплова"</t>
  </si>
  <si>
    <t>МО "Кеврольское"</t>
  </si>
  <si>
    <t>2908002905</t>
  </si>
  <si>
    <t>МБОУ "Авнюгская СОШ"</t>
  </si>
  <si>
    <t>МБОУ "Сурская СОШ  № 2"</t>
  </si>
  <si>
    <t>МО "Сурское"</t>
  </si>
  <si>
    <t>ФГБУ "ЦЖКУ" МО РФ</t>
  </si>
  <si>
    <t>МО "Черемушское"</t>
  </si>
  <si>
    <t>МО "Боброво-Лявленское"</t>
  </si>
  <si>
    <t>МО "Новая Земля"</t>
  </si>
  <si>
    <t>в/г 42, в/г 49</t>
  </si>
  <si>
    <t>в/г 8</t>
  </si>
  <si>
    <t>в/г 15</t>
  </si>
  <si>
    <t>в/г 1, в/г 2</t>
  </si>
  <si>
    <t>в/г 24</t>
  </si>
  <si>
    <t>МО "Талажское", в/г 65</t>
  </si>
  <si>
    <t>МО "Мезенское", в/г 49</t>
  </si>
  <si>
    <t>МО "Коношское", в/г 1(17)</t>
  </si>
  <si>
    <t>Пинежское обособленное подразделение ООО ПКП "ТИТАН"</t>
  </si>
  <si>
    <t>ЭКОНОМИЧЕСКИ ОБОСНОВАННЫЙ одноставочный тариф тепловую энергию, отпускаемую потребителям, в случае отутствия дифференциации тарифов по схеме подключения (без НДС),
рублей/Гкал</t>
  </si>
  <si>
    <t>ЛЬГОТНЫЙ                              одноставочный тариф на тепловую энергию, поставляемую населению на нужды теплоснабжения (без НДС),
 рублей/Гкал</t>
  </si>
  <si>
    <t xml:space="preserve">1. СУБСИДИИ </t>
  </si>
  <si>
    <t>2. ГРАНТЫ В ФОРМЕ СУБСИДИИ</t>
  </si>
  <si>
    <t>декабрь 2021 г.,
 рублей</t>
  </si>
  <si>
    <t>декабрь 2022 г.,
 рублей</t>
  </si>
  <si>
    <t>Потребность в средствах областного бюджета,
 рублей</t>
  </si>
  <si>
    <t>2905001195</t>
  </si>
  <si>
    <t>МУП "ПУ ЖКХ"</t>
  </si>
  <si>
    <t>7717127211</t>
  </si>
  <si>
    <t>ФГУП "РТРС"</t>
  </si>
  <si>
    <t>ФКУ ИК-12 УФСИН России по Архангельской области</t>
  </si>
  <si>
    <t>ФКУ ИК-14 УФСИН России по Архангельской области</t>
  </si>
  <si>
    <t>Запланированный объем ресурса, Гкал</t>
  </si>
  <si>
    <t>Потребность в средствах областного бюджета
за декабрь 2021 - ноябрь 2022,
рублей</t>
  </si>
  <si>
    <t>Верхнетоемский муниципальный округ Арх.обл.</t>
  </si>
  <si>
    <t>с. Верхняя Тойма</t>
  </si>
  <si>
    <t>вместо ООО "МПМК"</t>
  </si>
  <si>
    <t>дер. Скрипчинская и Семеновская 1-я</t>
  </si>
  <si>
    <t>вместо ООО "Удар"</t>
  </si>
  <si>
    <t>пос. Двинской</t>
  </si>
  <si>
    <t>дер. Кондратовская</t>
  </si>
  <si>
    <t>вместо ООО "Кондратовское"</t>
  </si>
  <si>
    <t>с. Вознесенское</t>
  </si>
  <si>
    <t>вместо ООО "Каскад"</t>
  </si>
  <si>
    <t>от котельной в п. Авнюга, ул. Строительная, д.16</t>
  </si>
  <si>
    <t>Виноградовский муниципальный округ Арх.обл.</t>
  </si>
  <si>
    <t>от котельной в доме №67 «в» по ул. Комсомольская в пос. Рочегда</t>
  </si>
  <si>
    <t>вместо ООО "УК "Весна"</t>
  </si>
  <si>
    <t>пос.Березник (от котельной по ул.Романа Куликова, д.72а)</t>
  </si>
  <si>
    <t>2910005276</t>
  </si>
  <si>
    <t>ООО "Ресурс-Сервис"</t>
  </si>
  <si>
    <t>п. Березник, п. Воронцы, п. Шидрово, д. Конецгорье, д. Пянда</t>
  </si>
  <si>
    <t>д. Моржегоры, п. Хетово</t>
  </si>
  <si>
    <t>вместо ООО "Т-Сервис"</t>
  </si>
  <si>
    <t>поселок Сельменьга</t>
  </si>
  <si>
    <t>п. Березник (от котельных по ул. Дзержинского, д. № 13;  по ул. Хаджи-Мурата, д. № 20 А; по ул. Павлина Виноградова, д. № 119 б; по ул. Молодежная, д. №9, строение 6)</t>
  </si>
  <si>
    <t>межтарифная разница в 1 полугодии 2022 года 0</t>
  </si>
  <si>
    <t>ул. Водогон</t>
  </si>
  <si>
    <t>городской округ Арх.обл. "Город Коряжма"</t>
  </si>
  <si>
    <t>МУП Каргопольского муниципального округа "Тихманьга"</t>
  </si>
  <si>
    <t>МУП Каргопольского муниципального округа "Казаково"</t>
  </si>
  <si>
    <t>МУП Каргопольского муниципального округа "Ошевенское"</t>
  </si>
  <si>
    <t>от котельных в деревне Ширяиха</t>
  </si>
  <si>
    <t>МУП Каргопольского муниципального округа "Усачево"</t>
  </si>
  <si>
    <t>МУП Каргопольского муниципального округа "Архангело"</t>
  </si>
  <si>
    <t>от котельной в деревне Шелоховская</t>
  </si>
  <si>
    <t>МУП Каргопольского муниципального округа "Печниково"</t>
  </si>
  <si>
    <t>от котельной в дер. Ватамановская</t>
  </si>
  <si>
    <t>тариф действует с 01.01.2022 по 15.02.2022</t>
  </si>
  <si>
    <t>изменен э/о тариф с 16.02.2022 (10-т/2 от 10.02.2022)</t>
  </si>
  <si>
    <t>сельских поселений "Подюжское" и "Мирный"</t>
  </si>
  <si>
    <t>2912007007</t>
  </si>
  <si>
    <t>ООО "Теплохолдинг Коноша"</t>
  </si>
  <si>
    <t>вместо МУП "Жилкомсервис" администрации МО "Коношское"</t>
  </si>
  <si>
    <t>вместо АО "АрхоблЭнерго"</t>
  </si>
  <si>
    <t>вместо ПАО "ТГК-2"</t>
  </si>
  <si>
    <t>сельское поселение "Черемушское"</t>
  </si>
  <si>
    <t>городское поселение "Сольвычегодское"</t>
  </si>
  <si>
    <t>пос. Приводино</t>
  </si>
  <si>
    <t>д. Курцево</t>
  </si>
  <si>
    <t>д. Куимиха</t>
  </si>
  <si>
    <t>пос. Удимский</t>
  </si>
  <si>
    <t>(Т) г. Сольвычегодск</t>
  </si>
  <si>
    <t>д. Григорово</t>
  </si>
  <si>
    <t>пос. Харитоново</t>
  </si>
  <si>
    <t>Уточнение</t>
  </si>
  <si>
    <t xml:space="preserve">
Примечание</t>
  </si>
  <si>
    <t xml:space="preserve">городское поселение Вельское </t>
  </si>
  <si>
    <t>котельная  - г. Вельск, ул. Фефилова, д. 31</t>
  </si>
  <si>
    <t>рабочий поселок Коноша, от котельной по ул. Печорская, 9/1</t>
  </si>
  <si>
    <t>с. Яренск</t>
  </si>
  <si>
    <t>ПАО "Россети Северо-Запада"</t>
  </si>
  <si>
    <t>городское поселение "Мезенское", сельские поселения "Каменское", "Дорогорское", "Быченское", "Зареченское"</t>
  </si>
  <si>
    <t>сельское поселение "Мошинское"</t>
  </si>
  <si>
    <t>от котельной в дер. Петариха, ул. Городская, 10А</t>
  </si>
  <si>
    <t>от котельных в р.п. Малошуйка, ул. Привокзальная, д1 и ул. Мира, д.28</t>
  </si>
  <si>
    <t>сельское поселение "Пинежское"</t>
  </si>
  <si>
    <t>за искл. котельной п. Пинега, ул. Первомайская, д. 38</t>
  </si>
  <si>
    <t xml:space="preserve">от котельной п. Пинега, ул. Первомайская, д. 38 </t>
  </si>
  <si>
    <t>Плесецкий муниципальный округ Арх.обл.</t>
  </si>
  <si>
    <t>от котельных по адресам: д. № 1 по ул. Набережная в поселке Строитель, д.№ 16а по ул. Биржевая и в д. № 2 по пер. Рабочий в пос. Оксовский</t>
  </si>
  <si>
    <t>от котельных по адресам: д. № 14 по ул. Школьная в пос. Самково, в д. № 6а по ул. Мира в с. Конево и по ул.   Восточная в с. Конево</t>
  </si>
  <si>
    <t>от котельной в д. № 73 Б по ул. Школьная в пос. Поча</t>
  </si>
  <si>
    <t>рабочий поселок Обозерский</t>
  </si>
  <si>
    <t>от котельных по ул. Калинина, 19б и ул. Лесная, 34</t>
  </si>
  <si>
    <t>рабочий поселок Савинский</t>
  </si>
  <si>
    <t>за искл. пос. Река Емца, ул. Набережная, д. 15</t>
  </si>
  <si>
    <t>пос. Река Емца, ул. Набережная, д. 15</t>
  </si>
  <si>
    <t>городское поселение "Плесецкое"</t>
  </si>
  <si>
    <t>от котельных в рп.Плесецк по адресам: ул. Зеленая, ул. Октябрьская, д.79, ул. Промкомбинат, д.9, ул. Юбилейная, д.59 А</t>
  </si>
  <si>
    <t>пос. Пукса, ул. Центральная, д. 39</t>
  </si>
  <si>
    <t>вместо ООО "Газпром теплоэнерго Архангельск"</t>
  </si>
  <si>
    <t>вместо МУП "Плесецк-Ресурс"</t>
  </si>
  <si>
    <t>рабочий поселок Плесецк, от котельной по ул. Беданова, д. 5А</t>
  </si>
  <si>
    <t>рабочий поселок Плесецк, от котельной по ул. Садовая, д. 26А</t>
  </si>
  <si>
    <t>рабочий поселок Североонежск</t>
  </si>
  <si>
    <t>АО "2-ой Архангельский объединенный авиаотряд"</t>
  </si>
  <si>
    <t>сельское поселение "Островное"</t>
  </si>
  <si>
    <t>с. Вознесенье и дер. Кяростров</t>
  </si>
  <si>
    <t>дер. Ластола</t>
  </si>
  <si>
    <t>дер. Пустошь</t>
  </si>
  <si>
    <t>ООО "Теплоснаб" (Приморский район)</t>
  </si>
  <si>
    <t>вместо ООО "Интеко-Инвест"</t>
  </si>
  <si>
    <t>ООО "СРК"</t>
  </si>
  <si>
    <t>от котельных, расположенных по адресам пос. Ширшинский, д. 59 и дер. Исакогорка</t>
  </si>
  <si>
    <t>дер. Кузьмино, Новинки, Черный Яр</t>
  </si>
  <si>
    <t>дер. Бабанегово</t>
  </si>
  <si>
    <t>ООО "ТеплоСнаб" (Устьянский район)</t>
  </si>
  <si>
    <t>2922007775</t>
  </si>
  <si>
    <t>ООО "Березник"</t>
  </si>
  <si>
    <t>сельское поселение "Илезское"</t>
  </si>
  <si>
    <t>сельское поселение "Бестужевское"</t>
  </si>
  <si>
    <t>с. Емецк, ул. Жолобова</t>
  </si>
  <si>
    <t>сельское поселение "Холмогорское"</t>
  </si>
  <si>
    <t>с. Холмогоры (ул. Племзаводская)</t>
  </si>
  <si>
    <t>д. Анашкино</t>
  </si>
  <si>
    <t>д. Красное Село</t>
  </si>
  <si>
    <t>с. Холмогоры, ул. Октябрьская, д. 36 В</t>
  </si>
  <si>
    <t>с. Холмогоры ул. Шубина, 20А</t>
  </si>
  <si>
    <t>пос. Двинской, ул. Лесная, д. 62</t>
  </si>
  <si>
    <t>вместо ООО "Уютный город"</t>
  </si>
  <si>
    <t>сельское поселение "Шеговарское"</t>
  </si>
  <si>
    <t>с. Шеговары, ул. Центральная, д.68 а</t>
  </si>
  <si>
    <t>с. Шеговары, ул. Садовая, д.1</t>
  </si>
  <si>
    <t>Городское поселение "Шенкурское", за искл. котельной по адресу: г. Шенкурс, ул. Кудрявцева, д. 21 г</t>
  </si>
  <si>
    <t>Городское поселение "Шенкурское", от котельной по адресу г. Шенкурск, ул. Кудрявцева, д. 21 г</t>
  </si>
  <si>
    <t>2907018652</t>
  </si>
  <si>
    <t>ООО "Тепло"</t>
  </si>
  <si>
    <t>межтарифная разница в 2022 году 0</t>
  </si>
  <si>
    <t>ФКУ ИК-21 ОУХД УФСИН России по Архангельской области</t>
  </si>
  <si>
    <t>от котельных  в р.п. Икса (ИК-21, ГУП, УКП-21, ЖДО), в р.п. Икса, ул. Таежная, д. 12, в р.п. Янгоры (ИК-27), в р.п. Североонежск (БеП)</t>
  </si>
  <si>
    <t>пост. 61-т/1 от 24.11.2020 утратило силу (60-т/6 от 25.10.2021), вместо них ООО "МТК"</t>
  </si>
  <si>
    <t>Недостаток средств областного бюджета, рублей</t>
  </si>
  <si>
    <t>Лимит на 2022 год, 
рублей</t>
  </si>
  <si>
    <t>1 квартал (план)</t>
  </si>
  <si>
    <t>2 квартал (план)</t>
  </si>
  <si>
    <t>1 квартал (факт)</t>
  </si>
  <si>
    <t>3 квартал (палн)</t>
  </si>
  <si>
    <t>4 квартал (палн)</t>
  </si>
  <si>
    <t>тариф установлен по 31.12.2021, на 2022 год тариф не установлен (51-т/3 от 22.10.2020), плановые объемы 1 кв перенесены на 2 кв</t>
  </si>
  <si>
    <t>план 1 кв перенесен на 2 кв</t>
  </si>
  <si>
    <t>городское поселение «Шипицынское»</t>
  </si>
  <si>
    <t>от котельной в р.п. Шипицыно, ул. Ломоносова, д.56, флигель 3</t>
  </si>
  <si>
    <t>65-т/2 от 08.12.2020, нет в договоре на 2022 год, плановые объемы 1 кв перенесены на 2 кв</t>
  </si>
  <si>
    <t>вместо МУП "Илезское"</t>
  </si>
  <si>
    <t>вместо МУП "Лойгинское"</t>
  </si>
  <si>
    <t>вместо МУП "Бестужевское"</t>
  </si>
  <si>
    <t xml:space="preserve">д. Погост, ул. Почтовая </t>
  </si>
  <si>
    <t>вместо ООО "Теплострой", 66-т/19 от 11.11.2021 (тариф действует по 31.12.2021, на 2022 год тариф не установлен); плановые перенесены на 2 кв</t>
  </si>
  <si>
    <t>59-т/26 от 21.10.2021, договор на 2022 год не заключен, плановые объемы перенесены на 2 кв.</t>
  </si>
  <si>
    <t>81-т/32 от 20.12.2021, плановые объемы перенесены на 2 кв</t>
  </si>
  <si>
    <t>66-т/11 от 11.11.2021, плановые объемы перенесены на 2 кв</t>
  </si>
  <si>
    <t>72-т/19 от 29.11.2021, плановые объемы перенесены на 2 кв</t>
  </si>
  <si>
    <t>изменение тарифа на 2 п/г (22-т/2 от 28.03.2022) вступило в силу с 01.04.2022</t>
  </si>
  <si>
    <t>изменение тарифа с 22.03.2022 (19-т/2 от 17.03.2022)</t>
  </si>
  <si>
    <t xml:space="preserve">изм. тарифа со 2 п/г (16-т/2 от 03.03.2022) </t>
  </si>
  <si>
    <t xml:space="preserve">Госопшлина и судебные расходы </t>
  </si>
  <si>
    <t>городской округ Арх.обл. "Новодвинск"</t>
  </si>
  <si>
    <t>-</t>
  </si>
  <si>
    <t>АО "Сети"</t>
  </si>
  <si>
    <t>снято на АО "Архоблэнерго" - через сессию</t>
  </si>
  <si>
    <t>выплаты детям от 8 до 16 лет - постановление Правительства АО- по росписи</t>
  </si>
  <si>
    <t>снято на подготовку к отопительному сезону, через постановление Правительства АО - по росписи</t>
  </si>
  <si>
    <t xml:space="preserve">Расчет плановой потребности
 в средствах областного бюджета для предоставления  субсидий и грантов в форме субсидий
 на возмещение недополученных доходов, возникающих в результате государственного регулирования тарифов на тепловую энергию,поставляемую населению и потребителям, приравненным к населению на нужды теплоснабжения,
на 2022 год </t>
  </si>
</sst>
</file>

<file path=xl/styles.xml><?xml version="1.0" encoding="utf-8"?>
<styleSheet xmlns="http://schemas.openxmlformats.org/spreadsheetml/2006/main">
  <numFmts count="93">
    <numFmt numFmtId="41" formatCode="_-* #,##0\ _₽_-;\-* #,##0\ _₽_-;_-* &quot;-&quot;\ _₽_-;_-@_-"/>
    <numFmt numFmtId="43" formatCode="_-* #,##0.00\ _₽_-;\-* #,##0.00\ _₽_-;_-* &quot;-&quot;??\ _₽_-;_-@_-"/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.00_);_(* \(\ #,##0.00\ \);_(* &quot;-&quot;??_);_(\ @_ \)"/>
    <numFmt numFmtId="169" formatCode="#,##0.00_ ;\-#,##0.00\ "/>
    <numFmt numFmtId="170" formatCode="#,##0.000_ ;\-#,##0.000\ "/>
    <numFmt numFmtId="171" formatCode="#,##0.000"/>
    <numFmt numFmtId="172" formatCode="0.0"/>
    <numFmt numFmtId="173" formatCode="_-* #,##0.00[$€-1]_-;\-* #,##0.00[$€-1]_-;_-* &quot;-&quot;??[$€-1]_-"/>
    <numFmt numFmtId="174" formatCode="0.0%"/>
    <numFmt numFmtId="175" formatCode="0.0%_);\(0.0%\)"/>
    <numFmt numFmtId="176" formatCode="#,##0;\(#,##0\)"/>
    <numFmt numFmtId="177" formatCode="_-* #,##0.00\ _$_-;\-* #,##0.00\ _$_-;_-* &quot;-&quot;??\ _$_-;_-@_-"/>
    <numFmt numFmtId="178" formatCode="#.##0\.00"/>
    <numFmt numFmtId="179" formatCode="#\.00"/>
    <numFmt numFmtId="180" formatCode="#\."/>
    <numFmt numFmtId="181" formatCode="_-* #,##0\ &quot;руб&quot;_-;\-* #,##0\ &quot;руб&quot;_-;_-* &quot;-&quot;\ &quot;руб&quot;_-;_-@_-"/>
    <numFmt numFmtId="182" formatCode="General_)"/>
    <numFmt numFmtId="183" formatCode="_-* #,##0&quot;đ.&quot;_-;\-* #,##0&quot;đ.&quot;_-;_-* &quot;-&quot;&quot;đ.&quot;_-;_-@_-"/>
    <numFmt numFmtId="184" formatCode="_-* #,##0.00&quot;đ.&quot;_-;\-* #,##0.00&quot;đ.&quot;_-;_-* &quot;-&quot;??&quot;đ.&quot;_-;_-@_-"/>
    <numFmt numFmtId="185" formatCode="&quot;$&quot;#,##0_);[Red]\(&quot;$&quot;#,##0\)"/>
    <numFmt numFmtId="186" formatCode="\$#,##0\ ;\(\$#,##0\)"/>
    <numFmt numFmtId="187" formatCode="#,##0.0"/>
    <numFmt numFmtId="188" formatCode="#,##0.0000"/>
    <numFmt numFmtId="189" formatCode="#,##0.000[$р.-419];\-#,##0.000[$р.-419]"/>
    <numFmt numFmtId="190" formatCode="_-* #,##0.0\ _$_-;\-* #,##0.0\ _$_-;_-* &quot;-&quot;??\ _$_-;_-@_-"/>
    <numFmt numFmtId="191" formatCode="#,##0.0_);\(#,##0.0\)"/>
    <numFmt numFmtId="192" formatCode="#,##0_ ;[Red]\-#,##0\ "/>
    <numFmt numFmtId="193" formatCode="#,##0_);[Blue]\(#,##0\)"/>
    <numFmt numFmtId="194" formatCode="#,##0__\ \ \ \ "/>
    <numFmt numFmtId="195" formatCode="#,##0.00&quot;т.р.&quot;;\-#,##0.00&quot;т.р.&quot;"/>
    <numFmt numFmtId="196" formatCode="#,##0.0;[Red]#,##0.0"/>
    <numFmt numFmtId="197" formatCode="_-* #,##0_đ_._-;\-* #,##0_đ_._-;_-* &quot;-&quot;_đ_._-;_-@_-"/>
    <numFmt numFmtId="198" formatCode="_-* #,##0.00_đ_._-;\-* #,##0.00_đ_._-;_-* &quot;-&quot;??_đ_._-;_-@_-"/>
    <numFmt numFmtId="199" formatCode="\(#,##0.0\)"/>
    <numFmt numFmtId="200" formatCode="#,##0\ &quot;?.&quot;;\-#,##0\ &quot;?.&quot;"/>
    <numFmt numFmtId="201" formatCode="#,##0______;;&quot;------------      &quot;"/>
    <numFmt numFmtId="202" formatCode="&quot;$&quot;#,##0"/>
    <numFmt numFmtId="203" formatCode="#,##0.00_ ;[Red]\-#,##0.00\ "/>
    <numFmt numFmtId="204" formatCode="_(&quot;$&quot;* #,##0.00_);_(&quot;$&quot;* \(#,##0.00\);_(&quot;$&quot;* &quot;-&quot;??_);_(@_)"/>
    <numFmt numFmtId="205" formatCode="0_)"/>
    <numFmt numFmtId="206" formatCode="0.000"/>
    <numFmt numFmtId="207" formatCode="_-* #,##0.00\ _р_._-;\-* #,##0.00\ _р_._-;_-* &quot;-&quot;??\ _р_._-;_-@_-"/>
    <numFmt numFmtId="208" formatCode="_-* #,##0\ _$_-;\-* #,##0\ _$_-;_-* &quot;-&quot;\ _$_-;_-@_-"/>
    <numFmt numFmtId="209" formatCode="_(* #,##0.0_);_(* \(#,##0.0\);_(* &quot;-&quot;??_);_(@_)"/>
    <numFmt numFmtId="210" formatCode="\$#\.00"/>
    <numFmt numFmtId="211" formatCode="_(&quot;$&quot;* #,##0_);_(&quot;$&quot;* \(#,##0\);_(&quot;$&quot;* &quot;-&quot;_);_(@_)"/>
    <numFmt numFmtId="212" formatCode="_(* #,##0_);_(* \(#,##0\);_(* &quot;-&quot;??_);_(@_)"/>
    <numFmt numFmtId="213" formatCode="#,##0;[Red]#,##0"/>
    <numFmt numFmtId="214" formatCode="&quot;\&quot;#,##0;[Red]\-&quot;\&quot;#,##0"/>
    <numFmt numFmtId="215" formatCode="\£#,##0_);\(\£#,##0\)"/>
    <numFmt numFmtId="216" formatCode="#,##0;\-#,##0;&quot;-&quot;"/>
    <numFmt numFmtId="217" formatCode="#,##0.00;\-#,##0.00;&quot;-&quot;"/>
    <numFmt numFmtId="218" formatCode="#,##0%;\-#,##0%;&quot;- &quot;"/>
    <numFmt numFmtId="219" formatCode="#,##0.0%;\-#,##0.0%;&quot;- &quot;"/>
    <numFmt numFmtId="220" formatCode="#,##0.00%;\-#,##0.00%;&quot;- &quot;"/>
    <numFmt numFmtId="221" formatCode="#,##0.0;\-#,##0.0;&quot;-&quot;"/>
    <numFmt numFmtId="222" formatCode="\$#,##0_);[Red]&quot;($&quot;#,##0\)"/>
    <numFmt numFmtId="223" formatCode="_(* #,##0.00_);[Red]_(* \(#,##0.00\);_(* &quot;-&quot;??_);_(@_)"/>
    <numFmt numFmtId="224" formatCode="0.0\x"/>
    <numFmt numFmtId="225" formatCode="_-* #,##0\ _F_B_-;\-* #,##0\ _F_B_-;_-* &quot;-&quot;\ _F_B_-;_-@_-"/>
    <numFmt numFmtId="226" formatCode="_-* #,##0.00\ _F_B_-;\-* #,##0.00\ _F_B_-;_-* &quot;-&quot;??\ _F_B_-;_-@_-"/>
    <numFmt numFmtId="227" formatCode="#,##0.0_);[Red]\(#,##0.0\)"/>
    <numFmt numFmtId="228" formatCode="_-* #,##0_-;_-* #,##0\-;_-* &quot;-&quot;_-;_-@_-"/>
    <numFmt numFmtId="229" formatCode="_-* #,##0.00_-;_-* #,##0.00\-;_-* &quot;-&quot;??_-;_-@_-"/>
    <numFmt numFmtId="230" formatCode="_-* #,##0\ _P_t_s_-;\-* #,##0\ _P_t_s_-;_-* &quot;- &quot;_P_t_s_-;_-@_-"/>
    <numFmt numFmtId="231" formatCode="_-* #,##0.00\ _P_t_s_-;\-* #,##0.00\ _P_t_s_-;_-* \-??\ _P_t_s_-;_-@_-"/>
    <numFmt numFmtId="232" formatCode="_-* #,##0&quot; Pts&quot;_-;\-* #,##0&quot; Pts&quot;_-;_-* &quot;- Pts&quot;_-;_-@_-"/>
    <numFmt numFmtId="233" formatCode="_-* #,##0.00&quot; Pts&quot;_-;\-* #,##0.00&quot; Pts&quot;_-;_-* \-??&quot; Pts&quot;_-;_-@_-"/>
    <numFmt numFmtId="234" formatCode="_-* #,##0\ &quot;$&quot;_-;\-* #,##0\ &quot;$&quot;_-;_-* &quot;-&quot;\ &quot;$&quot;_-;_-@_-"/>
    <numFmt numFmtId="235" formatCode="_-* #,##0.00\ &quot;$&quot;_-;\-* #,##0.00\ &quot;$&quot;_-;_-* &quot;-&quot;??\ &quot;$&quot;_-;_-@_-"/>
    <numFmt numFmtId="236" formatCode="&quot;$&quot;#,##0.0_);\(&quot;$&quot;#,##0.0\)"/>
    <numFmt numFmtId="237" formatCode="0.00\x"/>
    <numFmt numFmtId="238" formatCode="#\ ###\ ###\ ###"/>
    <numFmt numFmtId="239" formatCode="_-* #,##0\ &quot;FB&quot;_-;\-* #,##0\ &quot;FB&quot;_-;_-* &quot;-&quot;\ &quot;FB&quot;_-;_-@_-"/>
    <numFmt numFmtId="240" formatCode="_-* #,##0.00\ &quot;FB&quot;_-;\-* #,##0.00\ &quot;FB&quot;_-;_-* &quot;-&quot;??\ &quot;FB&quot;_-;_-@_-"/>
    <numFmt numFmtId="241" formatCode="0%;\(0%\)"/>
    <numFmt numFmtId="242" formatCode="_(* #,##0.00_);_(* \(#,##0.00\);_(* \-??_);_(@_)"/>
    <numFmt numFmtId="243" formatCode="\ \ @"/>
    <numFmt numFmtId="244" formatCode="\ \ \ \ @"/>
    <numFmt numFmtId="245" formatCode="_-&quot;F&quot;\ * #,##0_-;_-&quot;F&quot;\ * #,##0\-;_-&quot;F&quot;\ * &quot;-&quot;_-;_-@_-"/>
    <numFmt numFmtId="246" formatCode="_-&quot;F&quot;\ * #,##0.00_-;_-&quot;F&quot;\ * #,##0.00\-;_-&quot;F&quot;\ * &quot;-&quot;??_-;_-@_-"/>
    <numFmt numFmtId="247" formatCode="\¥#,##0_);\(\¥#,##0\)"/>
    <numFmt numFmtId="248" formatCode="_-* #,##0.00&quot;р.&quot;_-;\-* #,##0.00&quot;р.&quot;_-;_-* \-??&quot;р.&quot;_-;_-@_-"/>
    <numFmt numFmtId="249" formatCode="_(&quot;р.&quot;* #,##0.00_);_(&quot;р.&quot;* \(#,##0.00\);_(&quot;р.&quot;* &quot;-&quot;??_);_(@_)"/>
    <numFmt numFmtId="250" formatCode="_-&quot;Ј&quot;* #,##0.00_-;\-&quot;Ј&quot;* #,##0.00_-;_-&quot;Ј&quot;* &quot;-&quot;??_-;_-@_-"/>
    <numFmt numFmtId="251" formatCode="_-* #,##0.00_р_._-;\-* #,##0.00_р_._-;_-* \-??_р_._-;_-@_-"/>
    <numFmt numFmtId="252" formatCode="%#\.00"/>
    <numFmt numFmtId="253" formatCode="&quot; &quot;#,##0.00&quot;    &quot;;&quot;-&quot;#,##0.00&quot;    &quot;;&quot; -&quot;#&quot;    &quot;;&quot; &quot;@&quot; &quot;"/>
    <numFmt numFmtId="254" formatCode="[$-419]#,##0.00"/>
  </numFmts>
  <fonts count="323">
    <font>
      <sz val="10"/>
      <name val="Tahoma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</font>
    <font>
      <b/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Tahoma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color indexed="8"/>
      <name val="Verdana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3"/>
      <color indexed="9"/>
      <name val="Times New Roman"/>
      <family val="2"/>
      <charset val="204"/>
    </font>
    <font>
      <u/>
      <sz val="10"/>
      <color indexed="12"/>
      <name val="Courier"/>
      <family val="3"/>
    </font>
    <font>
      <b/>
      <sz val="10"/>
      <color indexed="62"/>
      <name val="Tahoma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0"/>
      <name val="SimSun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b/>
      <sz val="10"/>
      <name val="SvobodaFWF"/>
    </font>
    <font>
      <sz val="6"/>
      <color indexed="16"/>
      <name val="Palatino"/>
      <family val="1"/>
    </font>
    <font>
      <b/>
      <sz val="12"/>
      <name val="NTHelvetica/Cyrillic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3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3"/>
      <color indexed="63"/>
      <name val="Times New Roman"/>
      <family val="2"/>
      <charset val="204"/>
    </font>
    <font>
      <b/>
      <sz val="13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8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name val="Arial Cyr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3"/>
      <color indexed="8"/>
      <name val="Times New Roman"/>
      <family val="2"/>
      <charset val="204"/>
    </font>
    <font>
      <b/>
      <sz val="13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3"/>
      <color indexed="60"/>
      <name val="Times New Roman"/>
      <family val="2"/>
      <charset val="204"/>
    </font>
    <font>
      <sz val="12"/>
      <name val="Arial Cyr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2"/>
      <charset val="204"/>
    </font>
    <font>
      <sz val="11"/>
      <color indexed="8"/>
      <name val="Calibri"/>
      <family val="2"/>
    </font>
    <font>
      <b/>
      <i/>
      <sz val="10"/>
      <color indexed="10"/>
      <name val="Arial Cyr"/>
      <family val="2"/>
      <charset val="204"/>
    </font>
    <font>
      <sz val="13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3"/>
      <color indexed="23"/>
      <name val="Times New Roman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3"/>
      <color indexed="52"/>
      <name val="Times New Roman"/>
      <family val="2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sz val="13"/>
      <color indexed="10"/>
      <name val="Times New Roman"/>
      <family val="2"/>
      <charset val="204"/>
    </font>
    <font>
      <sz val="9"/>
      <name val="Arial Cyr"/>
      <charset val="204"/>
    </font>
    <font>
      <sz val="13"/>
      <color indexed="17"/>
      <name val="Times New Roman"/>
      <family val="2"/>
      <charset val="204"/>
    </font>
    <font>
      <sz val="12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NTHarmonica"/>
      <charset val="204"/>
    </font>
    <font>
      <sz val="11"/>
      <name val="Times New Roman Cyr"/>
      <charset val="204"/>
    </font>
    <font>
      <sz val="10"/>
      <color theme="1"/>
      <name val="Arial Cyr"/>
      <family val="2"/>
      <charset val="204"/>
    </font>
    <font>
      <sz val="18"/>
      <color theme="3"/>
      <name val="Calibri Light"/>
      <family val="2"/>
      <charset val="204"/>
      <scheme val="major"/>
    </font>
    <font>
      <u/>
      <sz val="6"/>
      <color indexed="12"/>
      <name val="Arial"/>
      <family val="2"/>
      <charset val="204"/>
    </font>
    <font>
      <b/>
      <sz val="1"/>
      <color indexed="8"/>
      <name val="Courier"/>
      <family val="1"/>
      <charset val="204"/>
    </font>
    <font>
      <u/>
      <sz val="10"/>
      <color indexed="12"/>
      <name val="Times New Roman Cyr"/>
      <charset val="204"/>
    </font>
    <font>
      <u/>
      <sz val="9"/>
      <color indexed="32"/>
      <name val="Tahoma"/>
      <family val="2"/>
      <charset val="204"/>
    </font>
    <font>
      <sz val="10"/>
      <color indexed="8"/>
      <name val="Arial Cyr"/>
    </font>
    <font>
      <sz val="18"/>
      <color theme="1"/>
      <name val="Calibri"/>
      <family val="2"/>
      <charset val="204"/>
      <scheme val="minor"/>
    </font>
    <font>
      <b/>
      <u/>
      <sz val="9"/>
      <color rgb="FF0000FF"/>
      <name val="Tahoma"/>
      <family val="2"/>
      <charset val="204"/>
    </font>
    <font>
      <sz val="10"/>
      <name val="Book Antiqua"/>
      <family val="1"/>
      <charset val="204"/>
    </font>
    <font>
      <sz val="11"/>
      <name val="Calibri"/>
      <family val="2"/>
      <charset val="204"/>
    </font>
    <font>
      <b/>
      <i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theme="0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1"/>
      <color indexed="9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Tms Rmn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b/>
      <sz val="12"/>
      <name val="Times New Roman"/>
      <family val="1"/>
    </font>
    <font>
      <sz val="8"/>
      <color indexed="12"/>
      <name val="Times New Roman"/>
      <family val="1"/>
    </font>
    <font>
      <b/>
      <sz val="11"/>
      <name val="Arial Cyr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10"/>
      <color indexed="17"/>
      <name val="Times New Roman"/>
      <family val="1"/>
    </font>
    <font>
      <b/>
      <sz val="12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0"/>
      <color indexed="14"/>
      <name val="Arial"/>
      <family val="2"/>
    </font>
    <font>
      <sz val="12"/>
      <name val="Times New Roman"/>
      <family val="1"/>
    </font>
    <font>
      <sz val="11"/>
      <color indexed="17"/>
      <name val="Calibri"/>
      <family val="2"/>
    </font>
    <font>
      <sz val="7"/>
      <name val="Small Fonts"/>
      <family val="2"/>
      <charset val="204"/>
    </font>
    <font>
      <sz val="10"/>
      <name val="Times New Roman CE"/>
      <charset val="238"/>
    </font>
    <font>
      <sz val="11"/>
      <color indexed="8"/>
      <name val="Arial Cyr"/>
      <family val="2"/>
      <charset val="204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0"/>
      <name val="Times New Roman"/>
      <family val="1"/>
    </font>
    <font>
      <b/>
      <i/>
      <sz val="11"/>
      <color indexed="8"/>
      <name val="Arial"/>
      <family val="2"/>
    </font>
    <font>
      <b/>
      <i/>
      <sz val="8"/>
      <color indexed="18"/>
      <name val="Arial"/>
      <family val="2"/>
    </font>
    <font>
      <b/>
      <i/>
      <sz val="8"/>
      <color indexed="8"/>
      <name val="Arial"/>
      <family val="2"/>
    </font>
    <font>
      <b/>
      <sz val="7"/>
      <color indexed="8"/>
      <name val="Arial"/>
      <family val="2"/>
    </font>
    <font>
      <b/>
      <i/>
      <sz val="10"/>
      <color indexed="18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  <font>
      <b/>
      <i/>
      <sz val="7"/>
      <color indexed="8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6"/>
      <color indexed="18"/>
      <name val="Arial"/>
      <family val="2"/>
    </font>
    <font>
      <sz val="10"/>
      <name val="Tms Rmn"/>
    </font>
    <font>
      <sz val="12"/>
      <color indexed="62"/>
      <name val="Times New Roman"/>
      <family val="2"/>
      <charset val="204"/>
    </font>
    <font>
      <b/>
      <sz val="10"/>
      <color rgb="FF3F3F3F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0"/>
      <color rgb="FFFA7D00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sz val="10"/>
      <color indexed="8"/>
      <name val="Times New Roman"/>
      <family val="2"/>
      <charset val="204"/>
    </font>
    <font>
      <b/>
      <sz val="15"/>
      <color indexed="62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indexed="62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indexed="62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b/>
      <sz val="10"/>
      <color theme="0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0"/>
      <color rgb="FF9C6500"/>
      <name val="Times New Roman"/>
      <family val="2"/>
      <charset val="204"/>
    </font>
    <font>
      <sz val="12"/>
      <name val="Arial Cyr"/>
      <charset val="204"/>
    </font>
    <font>
      <sz val="10"/>
      <color indexed="8"/>
      <name val="Arial Cyr"/>
      <family val="2"/>
      <charset val="204"/>
    </font>
    <font>
      <sz val="11"/>
      <color indexed="8"/>
      <name val="Arial"/>
      <family val="2"/>
      <charset val="204"/>
    </font>
    <font>
      <sz val="13"/>
      <name val="Times New Roman"/>
      <family val="1"/>
      <charset val="204"/>
    </font>
    <font>
      <sz val="10"/>
      <color rgb="FF9C0006"/>
      <name val="Times New Roman"/>
      <family val="2"/>
      <charset val="204"/>
    </font>
    <font>
      <i/>
      <sz val="10"/>
      <color rgb="FF7F7F7F"/>
      <name val="Times New Roman"/>
      <family val="2"/>
      <charset val="204"/>
    </font>
    <font>
      <sz val="12"/>
      <name val="Times New Roman Cyr"/>
    </font>
    <font>
      <sz val="10"/>
      <color rgb="FFFA7D00"/>
      <name val="Times New Roman"/>
      <family val="2"/>
      <charset val="204"/>
    </font>
    <font>
      <sz val="10"/>
      <color rgb="FFFF0000"/>
      <name val="Times New Roman"/>
      <family val="2"/>
      <charset val="204"/>
    </font>
    <font>
      <sz val="10"/>
      <color rgb="FF006100"/>
      <name val="Times New Roman"/>
      <family val="2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  <scheme val="minor"/>
    </font>
    <font>
      <sz val="16"/>
      <name val="Tahoma"/>
      <family val="2"/>
      <charset val="204"/>
    </font>
    <font>
      <sz val="18"/>
      <name val="Tahoma"/>
      <family val="2"/>
      <charset val="204"/>
    </font>
    <font>
      <sz val="24"/>
      <name val="Tahoma"/>
      <family val="2"/>
      <charset val="204"/>
    </font>
    <font>
      <sz val="16"/>
      <color rgb="FFFF0000"/>
      <name val="Tahoma"/>
      <family val="2"/>
      <charset val="204"/>
    </font>
    <font>
      <sz val="26"/>
      <name val="Tahoma"/>
      <family val="2"/>
      <charset val="204"/>
    </font>
    <font>
      <sz val="28"/>
      <name val="Tahoma"/>
      <family val="2"/>
      <charset val="204"/>
    </font>
    <font>
      <sz val="28"/>
      <color indexed="8"/>
      <name val="Tahoma"/>
      <family val="2"/>
      <charset val="204"/>
    </font>
    <font>
      <sz val="15"/>
      <name val="Tahoma"/>
      <family val="2"/>
      <charset val="204"/>
    </font>
    <font>
      <sz val="18"/>
      <color rgb="FFFF0000"/>
      <name val="Tahoma"/>
      <family val="2"/>
      <charset val="204"/>
    </font>
    <font>
      <sz val="8"/>
      <color rgb="FF0070C0"/>
      <name val="Tahoma"/>
      <family val="2"/>
      <charset val="204"/>
    </font>
    <font>
      <sz val="16"/>
      <color rgb="FF0070C0"/>
      <name val="Tahoma"/>
      <family val="2"/>
      <charset val="204"/>
    </font>
    <font>
      <sz val="12"/>
      <color rgb="FF0070C0"/>
      <name val="Tahoma"/>
      <family val="2"/>
      <charset val="204"/>
    </font>
    <font>
      <sz val="18"/>
      <color rgb="FF0070C0"/>
      <name val="Tahoma"/>
      <family val="2"/>
      <charset val="204"/>
    </font>
    <font>
      <sz val="10"/>
      <color rgb="FF0070C0"/>
      <name val="Tahoma"/>
      <family val="2"/>
      <charset val="204"/>
    </font>
    <font>
      <sz val="26"/>
      <color rgb="FF0070C0"/>
      <name val="Tahoma"/>
      <family val="2"/>
      <charset val="204"/>
    </font>
    <font>
      <sz val="28"/>
      <color rgb="FF0070C0"/>
      <name val="Tahoma"/>
      <family val="2"/>
      <charset val="204"/>
    </font>
    <font>
      <b/>
      <sz val="8"/>
      <color rgb="FF0070C0"/>
      <name val="Tahoma"/>
      <family val="2"/>
      <charset val="204"/>
    </font>
    <font>
      <sz val="14"/>
      <name val="Tahoma"/>
      <family val="2"/>
      <charset val="204"/>
    </font>
    <font>
      <sz val="11"/>
      <color theme="1"/>
      <name val="Arial"/>
      <family val="2"/>
      <charset val="204"/>
    </font>
    <font>
      <sz val="16"/>
      <color rgb="FF000000"/>
      <name val="Tahoma"/>
      <family val="2"/>
      <charset val="204"/>
    </font>
  </fonts>
  <fills count="17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22"/>
      </patternFill>
    </fill>
    <fill>
      <patternFill patternType="solid">
        <fgColor rgb="FFA5A5A5"/>
      </patternFill>
    </fill>
    <fill>
      <patternFill patternType="solid">
        <fgColor indexed="55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lightDown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8"/>
        <bgColor indexed="11"/>
      </patternFill>
    </fill>
    <fill>
      <patternFill patternType="lightGray"/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indexed="55"/>
      </patternFill>
    </fill>
    <fill>
      <patternFill patternType="solid">
        <fgColor indexed="41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  <b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33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5"/>
      </patternFill>
    </fill>
    <fill>
      <patternFill patternType="lightGray">
        <fgColor indexed="1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26"/>
        <bgColor indexed="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5"/>
        <bgColor indexed="23"/>
      </patternFill>
    </fill>
    <fill>
      <patternFill patternType="solid">
        <fgColor indexed="23"/>
      </patternFill>
    </fill>
    <fill>
      <patternFill patternType="solid">
        <fgColor indexed="35"/>
        <bgColor indexed="55"/>
      </patternFill>
    </fill>
    <fill>
      <patternFill patternType="solid">
        <fgColor indexed="35"/>
        <bgColor indexed="22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4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2F2F2"/>
      </patternFill>
    </fill>
  </fills>
  <borders count="6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2237">
    <xf numFmtId="0" fontId="0" fillId="0" borderId="0"/>
    <xf numFmtId="0" fontId="25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2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25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25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25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25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5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25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25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5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5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26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26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26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26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6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6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26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26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26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26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6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6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27" fillId="20" borderId="1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28" fillId="21" borderId="3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29" fillId="21" borderId="1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30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31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32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34" fillId="23" borderId="9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25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27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28" borderId="11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39" fillId="0" borderId="13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2" fillId="0" borderId="0"/>
    <xf numFmtId="0" fontId="41" fillId="30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167" fontId="1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0" fontId="50" fillId="0" borderId="0"/>
    <xf numFmtId="173" fontId="50" fillId="0" borderId="0"/>
    <xf numFmtId="0" fontId="51" fillId="0" borderId="0"/>
    <xf numFmtId="0" fontId="52" fillId="0" borderId="0"/>
    <xf numFmtId="174" fontId="53" fillId="0" borderId="0">
      <alignment vertical="top"/>
    </xf>
    <xf numFmtId="174" fontId="54" fillId="0" borderId="0">
      <alignment vertical="top"/>
    </xf>
    <xf numFmtId="175" fontId="54" fillId="31" borderId="0">
      <alignment vertical="top"/>
    </xf>
    <xf numFmtId="175" fontId="54" fillId="31" borderId="0">
      <alignment vertical="top"/>
    </xf>
    <xf numFmtId="175" fontId="54" fillId="31" borderId="0">
      <alignment vertical="top"/>
    </xf>
    <xf numFmtId="175" fontId="54" fillId="31" borderId="0">
      <alignment vertical="top"/>
    </xf>
    <xf numFmtId="174" fontId="54" fillId="32" borderId="0">
      <alignment vertical="top"/>
    </xf>
    <xf numFmtId="174" fontId="54" fillId="32" borderId="0">
      <alignment vertical="top"/>
    </xf>
    <xf numFmtId="174" fontId="54" fillId="32" borderId="0">
      <alignment vertical="top"/>
    </xf>
    <xf numFmtId="174" fontId="54" fillId="32" borderId="0">
      <alignment vertical="top"/>
    </xf>
    <xf numFmtId="0" fontId="43" fillId="0" borderId="0"/>
    <xf numFmtId="40" fontId="55" fillId="0" borderId="0" applyFont="0" applyFill="0" applyBorder="0" applyAlignment="0" applyProtection="0"/>
    <xf numFmtId="0" fontId="56" fillId="0" borderId="0"/>
    <xf numFmtId="0" fontId="52" fillId="0" borderId="0"/>
    <xf numFmtId="0" fontId="52" fillId="0" borderId="0"/>
    <xf numFmtId="0" fontId="51" fillId="0" borderId="0"/>
    <xf numFmtId="0" fontId="43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0" fontId="57" fillId="34" borderId="2" applyNumberFormat="0">
      <alignment readingOrder="1"/>
      <protection locked="0"/>
    </xf>
    <xf numFmtId="0" fontId="50" fillId="0" borderId="0"/>
    <xf numFmtId="0" fontId="50" fillId="0" borderId="0"/>
    <xf numFmtId="0" fontId="50" fillId="0" borderId="0"/>
    <xf numFmtId="0" fontId="58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173" fontId="51" fillId="0" borderId="0"/>
    <xf numFmtId="0" fontId="51" fillId="0" borderId="0"/>
    <xf numFmtId="173" fontId="51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3" fontId="51" fillId="0" borderId="0"/>
    <xf numFmtId="0" fontId="23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3" fontId="5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0" fillId="0" borderId="0"/>
    <xf numFmtId="0" fontId="50" fillId="0" borderId="0"/>
    <xf numFmtId="0" fontId="50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9" fillId="0" borderId="0"/>
    <xf numFmtId="0" fontId="50" fillId="0" borderId="0"/>
    <xf numFmtId="0" fontId="51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9" fillId="0" borderId="0"/>
    <xf numFmtId="0" fontId="51" fillId="0" borderId="0"/>
    <xf numFmtId="173" fontId="51" fillId="0" borderId="0"/>
    <xf numFmtId="177" fontId="59" fillId="0" borderId="0" applyFont="0" applyFill="0" applyBorder="0" applyAlignment="0" applyProtection="0"/>
    <xf numFmtId="0" fontId="60" fillId="0" borderId="21">
      <protection locked="0"/>
    </xf>
    <xf numFmtId="178" fontId="61" fillId="0" borderId="0">
      <protection locked="0"/>
    </xf>
    <xf numFmtId="179" fontId="61" fillId="0" borderId="0">
      <protection locked="0"/>
    </xf>
    <xf numFmtId="166" fontId="60" fillId="0" borderId="0">
      <protection locked="0"/>
    </xf>
    <xf numFmtId="166" fontId="60" fillId="0" borderId="0">
      <protection locked="0"/>
    </xf>
    <xf numFmtId="166" fontId="60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180" fontId="61" fillId="0" borderId="21">
      <protection locked="0"/>
    </xf>
    <xf numFmtId="181" fontId="59" fillId="0" borderId="0">
      <alignment horizontal="center"/>
    </xf>
    <xf numFmtId="181" fontId="59" fillId="0" borderId="0">
      <alignment horizontal="center"/>
    </xf>
    <xf numFmtId="181" fontId="59" fillId="0" borderId="0">
      <alignment horizontal="center"/>
    </xf>
    <xf numFmtId="181" fontId="59" fillId="0" borderId="0">
      <alignment horizontal="center"/>
    </xf>
    <xf numFmtId="0" fontId="63" fillId="35" borderId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22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4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9" borderId="0" applyNumberFormat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36" borderId="2" applyNumberFormat="0" applyAlignment="0"/>
    <xf numFmtId="0" fontId="23" fillId="0" borderId="0"/>
    <xf numFmtId="182" fontId="58" fillId="0" borderId="22">
      <protection locked="0"/>
    </xf>
    <xf numFmtId="183" fontId="59" fillId="0" borderId="0" applyFont="0" applyFill="0" applyBorder="0" applyAlignment="0" applyProtection="0"/>
    <xf numFmtId="184" fontId="59" fillId="0" borderId="0" applyFont="0" applyFill="0" applyBorder="0" applyAlignment="0" applyProtection="0"/>
    <xf numFmtId="0" fontId="70" fillId="3" borderId="0" applyNumberFormat="0" applyBorder="0" applyAlignment="0" applyProtection="0"/>
    <xf numFmtId="10" fontId="71" fillId="0" borderId="0" applyNumberFormat="0" applyFill="0" applyBorder="0" applyAlignment="0"/>
    <xf numFmtId="0" fontId="73" fillId="22" borderId="2" applyNumberFormat="0" applyAlignment="0" applyProtection="0"/>
    <xf numFmtId="0" fontId="44" fillId="0" borderId="2" applyNumberFormat="0" applyAlignment="0">
      <protection locked="0"/>
    </xf>
    <xf numFmtId="0" fontId="44" fillId="0" borderId="2" applyNumberFormat="0" applyAlignment="0">
      <protection locked="0"/>
    </xf>
    <xf numFmtId="0" fontId="44" fillId="0" borderId="2" applyNumberFormat="0" applyAlignment="0">
      <protection locked="0"/>
    </xf>
    <xf numFmtId="0" fontId="44" fillId="0" borderId="2" applyNumberFormat="0" applyAlignment="0">
      <protection locked="0"/>
    </xf>
    <xf numFmtId="0" fontId="74" fillId="24" borderId="10" applyNumberFormat="0" applyAlignment="0" applyProtection="0"/>
    <xf numFmtId="0" fontId="75" fillId="0" borderId="15">
      <alignment horizontal="left" vertical="center"/>
    </xf>
    <xf numFmtId="165" fontId="52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0" fontId="76" fillId="0" borderId="0" applyFont="0" applyFill="0" applyBorder="0" applyAlignment="0" applyProtection="0"/>
    <xf numFmtId="167" fontId="52" fillId="0" borderId="0" applyFont="0" applyFill="0" applyBorder="0" applyAlignment="0" applyProtection="0"/>
    <xf numFmtId="3" fontId="77" fillId="0" borderId="0" applyFont="0" applyFill="0" applyBorder="0" applyAlignment="0" applyProtection="0"/>
    <xf numFmtId="182" fontId="78" fillId="37" borderId="22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0" fontId="76" fillId="0" borderId="0" applyFont="0" applyFill="0" applyBorder="0" applyAlignment="0" applyProtection="0">
      <alignment horizontal="right"/>
    </xf>
    <xf numFmtId="166" fontId="52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49" fillId="33" borderId="0">
      <protection locked="0"/>
    </xf>
    <xf numFmtId="0" fontId="76" fillId="0" borderId="0" applyFill="0" applyBorder="0" applyProtection="0">
      <alignment vertical="center"/>
    </xf>
    <xf numFmtId="171" fontId="49" fillId="33" borderId="0">
      <protection locked="0"/>
    </xf>
    <xf numFmtId="188" fontId="49" fillId="33" borderId="0">
      <protection locked="0"/>
    </xf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14" fontId="79" fillId="0" borderId="0">
      <alignment vertical="top"/>
    </xf>
    <xf numFmtId="0" fontId="44" fillId="38" borderId="2" applyAlignment="0">
      <alignment horizontal="left" vertical="center"/>
    </xf>
    <xf numFmtId="0" fontId="44" fillId="38" borderId="2" applyAlignment="0">
      <alignment horizontal="left" vertical="center"/>
    </xf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76" fillId="0" borderId="23" applyNumberFormat="0" applyFont="0" applyFill="0" applyAlignment="0" applyProtection="0"/>
    <xf numFmtId="0" fontId="80" fillId="0" borderId="0" applyNumberFormat="0" applyFill="0" applyBorder="0" applyAlignment="0" applyProtection="0"/>
    <xf numFmtId="38" fontId="81" fillId="0" borderId="0">
      <alignment vertical="top"/>
    </xf>
    <xf numFmtId="38" fontId="81" fillId="0" borderId="0">
      <alignment vertical="top"/>
    </xf>
    <xf numFmtId="38" fontId="81" fillId="0" borderId="0">
      <alignment vertical="top"/>
    </xf>
    <xf numFmtId="173" fontId="47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37" fontId="52" fillId="0" borderId="0"/>
    <xf numFmtId="0" fontId="64" fillId="0" borderId="0"/>
    <xf numFmtId="0" fontId="82" fillId="0" borderId="0"/>
    <xf numFmtId="0" fontId="83" fillId="0" borderId="0"/>
    <xf numFmtId="0" fontId="84" fillId="0" borderId="0" applyNumberFormat="0" applyFill="0" applyBorder="0" applyAlignment="0" applyProtection="0"/>
    <xf numFmtId="172" fontId="85" fillId="0" borderId="0" applyFill="0" applyBorder="0" applyAlignment="0" applyProtection="0"/>
    <xf numFmtId="172" fontId="53" fillId="0" borderId="0" applyFill="0" applyBorder="0" applyAlignment="0" applyProtection="0"/>
    <xf numFmtId="172" fontId="86" fillId="0" borderId="0" applyFill="0" applyBorder="0" applyAlignment="0" applyProtection="0"/>
    <xf numFmtId="172" fontId="87" fillId="0" borderId="0" applyFill="0" applyBorder="0" applyAlignment="0" applyProtection="0"/>
    <xf numFmtId="172" fontId="88" fillId="0" borderId="0" applyFill="0" applyBorder="0" applyAlignment="0" applyProtection="0"/>
    <xf numFmtId="172" fontId="89" fillId="0" borderId="0" applyFill="0" applyBorder="0" applyAlignment="0" applyProtection="0"/>
    <xf numFmtId="172" fontId="90" fillId="0" borderId="0" applyFill="0" applyBorder="0" applyAlignment="0" applyProtection="0"/>
    <xf numFmtId="2" fontId="77" fillId="0" borderId="0" applyFont="0" applyFill="0" applyBorder="0" applyAlignment="0" applyProtection="0"/>
    <xf numFmtId="0" fontId="91" fillId="0" borderId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Fill="0" applyBorder="0" applyProtection="0">
      <alignment horizontal="left"/>
    </xf>
    <xf numFmtId="0" fontId="44" fillId="4" borderId="2" applyNumberFormat="0" applyAlignment="0"/>
    <xf numFmtId="0" fontId="44" fillId="4" borderId="2" applyNumberFormat="0" applyAlignment="0"/>
    <xf numFmtId="0" fontId="94" fillId="4" borderId="0" applyNumberFormat="0" applyBorder="0" applyAlignment="0" applyProtection="0"/>
    <xf numFmtId="174" fontId="95" fillId="32" borderId="15" applyNumberFormat="0" applyFont="0" applyBorder="0" applyAlignment="0" applyProtection="0"/>
    <xf numFmtId="0" fontId="76" fillId="0" borderId="0" applyFont="0" applyFill="0" applyBorder="0" applyAlignment="0" applyProtection="0">
      <alignment horizontal="right"/>
    </xf>
    <xf numFmtId="191" fontId="96" fillId="32" borderId="0" applyNumberFormat="0" applyFont="0" applyAlignment="0"/>
    <xf numFmtId="0" fontId="97" fillId="0" borderId="24" applyNumberFormat="0" applyBorder="0">
      <alignment horizontal="centerContinuous"/>
    </xf>
    <xf numFmtId="0" fontId="98" fillId="0" borderId="0" applyProtection="0">
      <alignment horizontal="right"/>
    </xf>
    <xf numFmtId="0" fontId="44" fillId="22" borderId="2" applyNumberFormat="0" applyAlignment="0"/>
    <xf numFmtId="0" fontId="44" fillId="22" borderId="2" applyNumberFormat="0" applyAlignment="0"/>
    <xf numFmtId="0" fontId="99" fillId="0" borderId="0">
      <alignment horizontal="center"/>
    </xf>
    <xf numFmtId="0" fontId="99" fillId="39" borderId="0">
      <alignment horizontal="center"/>
    </xf>
    <xf numFmtId="0" fontId="100" fillId="0" borderId="0">
      <alignment vertical="top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7" applyNumberFormat="0" applyFill="0" applyAlignment="0" applyProtection="0"/>
    <xf numFmtId="0" fontId="103" fillId="0" borderId="0" applyNumberFormat="0" applyFill="0" applyBorder="0" applyAlignment="0" applyProtection="0"/>
    <xf numFmtId="38" fontId="104" fillId="0" borderId="0">
      <alignment vertical="top"/>
    </xf>
    <xf numFmtId="38" fontId="104" fillId="0" borderId="0">
      <alignment vertical="top"/>
    </xf>
    <xf numFmtId="38" fontId="104" fillId="0" borderId="0">
      <alignment vertical="top"/>
    </xf>
    <xf numFmtId="0" fontId="105" fillId="40" borderId="0"/>
    <xf numFmtId="0" fontId="106" fillId="41" borderId="0"/>
    <xf numFmtId="0" fontId="47" fillId="0" borderId="0"/>
    <xf numFmtId="0" fontId="107" fillId="0" borderId="0" applyNumberFormat="0" applyFill="0" applyBorder="0" applyAlignment="0" applyProtection="0">
      <alignment vertical="top"/>
      <protection locked="0"/>
    </xf>
    <xf numFmtId="0" fontId="59" fillId="0" borderId="0"/>
    <xf numFmtId="182" fontId="108" fillId="0" borderId="0"/>
    <xf numFmtId="0" fontId="52" fillId="0" borderId="0"/>
    <xf numFmtId="0" fontId="109" fillId="0" borderId="0" applyNumberFormat="0" applyFill="0" applyBorder="0" applyAlignment="0" applyProtection="0">
      <alignment vertical="top"/>
      <protection locked="0"/>
    </xf>
    <xf numFmtId="192" fontId="110" fillId="0" borderId="15">
      <alignment horizontal="center" vertical="center" wrapText="1"/>
    </xf>
    <xf numFmtId="0" fontId="111" fillId="7" borderId="2" applyNumberFormat="0" applyAlignment="0" applyProtection="0"/>
    <xf numFmtId="0" fontId="112" fillId="0" borderId="0" applyFill="0" applyBorder="0" applyProtection="0">
      <alignment vertical="center"/>
    </xf>
    <xf numFmtId="0" fontId="112" fillId="0" borderId="0" applyFill="0" applyBorder="0" applyProtection="0">
      <alignment vertical="center"/>
    </xf>
    <xf numFmtId="0" fontId="112" fillId="0" borderId="0" applyFill="0" applyBorder="0" applyProtection="0">
      <alignment vertical="center"/>
    </xf>
    <xf numFmtId="0" fontId="112" fillId="0" borderId="0" applyFill="0" applyBorder="0" applyProtection="0">
      <alignment vertical="center"/>
    </xf>
    <xf numFmtId="38" fontId="54" fillId="0" borderId="0">
      <alignment vertical="top"/>
    </xf>
    <xf numFmtId="38" fontId="54" fillId="31" borderId="0">
      <alignment vertical="top"/>
    </xf>
    <xf numFmtId="38" fontId="54" fillId="31" borderId="0">
      <alignment vertical="top"/>
    </xf>
    <xf numFmtId="38" fontId="54" fillId="31" borderId="0">
      <alignment vertical="top"/>
    </xf>
    <xf numFmtId="38" fontId="54" fillId="0" borderId="0">
      <alignment vertical="top"/>
    </xf>
    <xf numFmtId="193" fontId="54" fillId="32" borderId="0">
      <alignment vertical="top"/>
    </xf>
    <xf numFmtId="38" fontId="54" fillId="0" borderId="0">
      <alignment vertical="top"/>
    </xf>
    <xf numFmtId="0" fontId="113" fillId="0" borderId="14" applyNumberFormat="0" applyFill="0" applyAlignment="0" applyProtection="0"/>
    <xf numFmtId="194" fontId="114" fillId="0" borderId="15">
      <alignment horizontal="right"/>
      <protection locked="0"/>
    </xf>
    <xf numFmtId="0" fontId="76" fillId="0" borderId="0" applyFont="0" applyFill="0" applyBorder="0" applyAlignment="0" applyProtection="0">
      <alignment horizontal="right"/>
    </xf>
    <xf numFmtId="0" fontId="76" fillId="0" borderId="0" applyFill="0" applyBorder="0" applyProtection="0">
      <alignment vertical="center"/>
    </xf>
    <xf numFmtId="0" fontId="76" fillId="0" borderId="0" applyFont="0" applyFill="0" applyBorder="0" applyAlignment="0" applyProtection="0">
      <alignment horizontal="right"/>
    </xf>
    <xf numFmtId="3" fontId="59" fillId="0" borderId="25" applyFont="0" applyBorder="0">
      <alignment horizontal="center" vertical="center"/>
    </xf>
    <xf numFmtId="0" fontId="115" fillId="26" borderId="0" applyNumberFormat="0" applyBorder="0" applyAlignment="0" applyProtection="0"/>
    <xf numFmtId="0" fontId="63" fillId="0" borderId="17"/>
    <xf numFmtId="0" fontId="116" fillId="0" borderId="0" applyNumberFormat="0" applyFill="0" applyBorder="0" applyAlignment="0" applyProtection="0"/>
    <xf numFmtId="195" fontId="59" fillId="0" borderId="0"/>
    <xf numFmtId="0" fontId="116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>
      <alignment horizontal="right"/>
    </xf>
    <xf numFmtId="0" fontId="59" fillId="0" borderId="0"/>
    <xf numFmtId="0" fontId="118" fillId="0" borderId="0"/>
    <xf numFmtId="0" fontId="76" fillId="0" borderId="0" applyFill="0" applyBorder="0" applyProtection="0">
      <alignment vertical="center"/>
    </xf>
    <xf numFmtId="0" fontId="119" fillId="0" borderId="0"/>
    <xf numFmtId="0" fontId="52" fillId="0" borderId="0"/>
    <xf numFmtId="0" fontId="50" fillId="0" borderId="0"/>
    <xf numFmtId="0" fontId="4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196" fontId="59" fillId="0" borderId="0" applyFont="0" applyAlignment="0">
      <alignment horizontal="center"/>
    </xf>
    <xf numFmtId="197" fontId="59" fillId="0" borderId="0" applyFont="0" applyFill="0" applyBorder="0" applyAlignment="0" applyProtection="0"/>
    <xf numFmtId="198" fontId="59" fillId="0" borderId="0" applyFont="0" applyFill="0" applyBorder="0" applyAlignment="0" applyProtection="0"/>
    <xf numFmtId="0" fontId="95" fillId="0" borderId="0"/>
    <xf numFmtId="199" fontId="95" fillId="0" borderId="0" applyFont="0" applyFill="0" applyBorder="0" applyAlignment="0" applyProtection="0"/>
    <xf numFmtId="200" fontId="95" fillId="0" borderId="0" applyFont="0" applyFill="0" applyBorder="0" applyAlignment="0" applyProtection="0"/>
    <xf numFmtId="0" fontId="120" fillId="22" borderId="4" applyNumberFormat="0" applyAlignment="0" applyProtection="0"/>
    <xf numFmtId="1" fontId="121" fillId="0" borderId="0" applyProtection="0">
      <alignment horizontal="right" vertical="center"/>
    </xf>
    <xf numFmtId="49" fontId="122" fillId="0" borderId="26" applyFill="0" applyProtection="0">
      <alignment vertical="center"/>
    </xf>
    <xf numFmtId="9" fontId="52" fillId="0" borderId="0" applyFont="0" applyFill="0" applyBorder="0" applyAlignment="0" applyProtection="0"/>
    <xf numFmtId="0" fontId="76" fillId="0" borderId="0" applyFill="0" applyBorder="0" applyProtection="0">
      <alignment vertical="center"/>
    </xf>
    <xf numFmtId="37" fontId="123" fillId="33" borderId="27"/>
    <xf numFmtId="37" fontId="123" fillId="33" borderId="27"/>
    <xf numFmtId="0" fontId="124" fillId="0" borderId="0" applyNumberFormat="0">
      <alignment horizontal="left"/>
    </xf>
    <xf numFmtId="201" fontId="125" fillId="0" borderId="28" applyBorder="0">
      <alignment horizontal="right"/>
      <protection locked="0"/>
    </xf>
    <xf numFmtId="49" fontId="126" fillId="0" borderId="15" applyNumberFormat="0">
      <alignment horizontal="left" vertical="center"/>
    </xf>
    <xf numFmtId="0" fontId="127" fillId="0" borderId="29">
      <alignment vertical="center"/>
    </xf>
    <xf numFmtId="4" fontId="128" fillId="33" borderId="4" applyNumberFormat="0" applyProtection="0">
      <alignment vertical="center"/>
    </xf>
    <xf numFmtId="4" fontId="129" fillId="33" borderId="4" applyNumberFormat="0" applyProtection="0">
      <alignment vertical="center"/>
    </xf>
    <xf numFmtId="4" fontId="128" fillId="33" borderId="4" applyNumberFormat="0" applyProtection="0">
      <alignment horizontal="left" vertical="center" indent="1"/>
    </xf>
    <xf numFmtId="4" fontId="128" fillId="33" borderId="4" applyNumberFormat="0" applyProtection="0">
      <alignment horizontal="left" vertical="center" indent="1"/>
    </xf>
    <xf numFmtId="0" fontId="52" fillId="34" borderId="4" applyNumberFormat="0" applyProtection="0">
      <alignment horizontal="left" vertical="center" indent="1"/>
    </xf>
    <xf numFmtId="4" fontId="128" fillId="42" borderId="4" applyNumberFormat="0" applyProtection="0">
      <alignment horizontal="right" vertical="center"/>
    </xf>
    <xf numFmtId="4" fontId="128" fillId="43" borderId="4" applyNumberFormat="0" applyProtection="0">
      <alignment horizontal="right" vertical="center"/>
    </xf>
    <xf numFmtId="4" fontId="128" fillId="44" borderId="4" applyNumberFormat="0" applyProtection="0">
      <alignment horizontal="right" vertical="center"/>
    </xf>
    <xf numFmtId="4" fontId="128" fillId="45" borderId="4" applyNumberFormat="0" applyProtection="0">
      <alignment horizontal="right" vertical="center"/>
    </xf>
    <xf numFmtId="4" fontId="128" fillId="46" borderId="4" applyNumberFormat="0" applyProtection="0">
      <alignment horizontal="right" vertical="center"/>
    </xf>
    <xf numFmtId="4" fontId="128" fillId="47" borderId="4" applyNumberFormat="0" applyProtection="0">
      <alignment horizontal="right" vertical="center"/>
    </xf>
    <xf numFmtId="4" fontId="128" fillId="48" borderId="4" applyNumberFormat="0" applyProtection="0">
      <alignment horizontal="right" vertical="center"/>
    </xf>
    <xf numFmtId="4" fontId="128" fillId="49" borderId="4" applyNumberFormat="0" applyProtection="0">
      <alignment horizontal="right" vertical="center"/>
    </xf>
    <xf numFmtId="4" fontId="128" fillId="50" borderId="4" applyNumberFormat="0" applyProtection="0">
      <alignment horizontal="right" vertical="center"/>
    </xf>
    <xf numFmtId="4" fontId="130" fillId="51" borderId="4" applyNumberFormat="0" applyProtection="0">
      <alignment horizontal="left" vertical="center" indent="1"/>
    </xf>
    <xf numFmtId="4" fontId="128" fillId="52" borderId="30" applyNumberFormat="0" applyProtection="0">
      <alignment horizontal="left" vertical="center" indent="1"/>
    </xf>
    <xf numFmtId="4" fontId="131" fillId="53" borderId="0" applyNumberFormat="0" applyProtection="0">
      <alignment horizontal="left" vertical="center" indent="1"/>
    </xf>
    <xf numFmtId="0" fontId="52" fillId="34" borderId="4" applyNumberFormat="0" applyProtection="0">
      <alignment horizontal="left" vertical="center" indent="1"/>
    </xf>
    <xf numFmtId="4" fontId="43" fillId="52" borderId="4" applyNumberFormat="0" applyProtection="0">
      <alignment horizontal="left" vertical="center" indent="1"/>
    </xf>
    <xf numFmtId="4" fontId="43" fillId="54" borderId="4" applyNumberFormat="0" applyProtection="0">
      <alignment horizontal="left" vertical="center" indent="1"/>
    </xf>
    <xf numFmtId="0" fontId="52" fillId="54" borderId="4" applyNumberFormat="0" applyProtection="0">
      <alignment horizontal="left" vertical="center" indent="1"/>
    </xf>
    <xf numFmtId="0" fontId="52" fillId="54" borderId="4" applyNumberFormat="0" applyProtection="0">
      <alignment horizontal="left" vertical="center" indent="1"/>
    </xf>
    <xf numFmtId="0" fontId="52" fillId="55" borderId="4" applyNumberFormat="0" applyProtection="0">
      <alignment horizontal="left" vertical="center" indent="1"/>
    </xf>
    <xf numFmtId="0" fontId="52" fillId="55" borderId="4" applyNumberFormat="0" applyProtection="0">
      <alignment horizontal="left" vertical="center" indent="1"/>
    </xf>
    <xf numFmtId="0" fontId="52" fillId="31" borderId="4" applyNumberFormat="0" applyProtection="0">
      <alignment horizontal="left" vertical="center" indent="1"/>
    </xf>
    <xf numFmtId="0" fontId="52" fillId="31" borderId="4" applyNumberFormat="0" applyProtection="0">
      <alignment horizontal="left" vertical="center" indent="1"/>
    </xf>
    <xf numFmtId="0" fontId="52" fillId="34" borderId="4" applyNumberFormat="0" applyProtection="0">
      <alignment horizontal="left" vertical="center" indent="1"/>
    </xf>
    <xf numFmtId="0" fontId="52" fillId="34" borderId="4" applyNumberFormat="0" applyProtection="0">
      <alignment horizontal="left" vertical="center" indent="1"/>
    </xf>
    <xf numFmtId="0" fontId="59" fillId="0" borderId="0"/>
    <xf numFmtId="4" fontId="128" fillId="56" borderId="4" applyNumberFormat="0" applyProtection="0">
      <alignment vertical="center"/>
    </xf>
    <xf numFmtId="4" fontId="129" fillId="56" borderId="4" applyNumberFormat="0" applyProtection="0">
      <alignment vertical="center"/>
    </xf>
    <xf numFmtId="4" fontId="128" fillId="56" borderId="4" applyNumberFormat="0" applyProtection="0">
      <alignment horizontal="left" vertical="center" indent="1"/>
    </xf>
    <xf numFmtId="4" fontId="128" fillId="56" borderId="4" applyNumberFormat="0" applyProtection="0">
      <alignment horizontal="left" vertical="center" indent="1"/>
    </xf>
    <xf numFmtId="4" fontId="128" fillId="52" borderId="4" applyNumberFormat="0" applyProtection="0">
      <alignment horizontal="right" vertical="center"/>
    </xf>
    <xf numFmtId="4" fontId="129" fillId="52" borderId="4" applyNumberFormat="0" applyProtection="0">
      <alignment horizontal="right" vertical="center"/>
    </xf>
    <xf numFmtId="0" fontId="52" fillId="34" borderId="4" applyNumberFormat="0" applyProtection="0">
      <alignment horizontal="left" vertical="center" indent="1"/>
    </xf>
    <xf numFmtId="0" fontId="52" fillId="34" borderId="4" applyNumberFormat="0" applyProtection="0">
      <alignment horizontal="left" vertical="center" indent="1"/>
    </xf>
    <xf numFmtId="0" fontId="132" fillId="0" borderId="0"/>
    <xf numFmtId="4" fontId="133" fillId="52" borderId="4" applyNumberFormat="0" applyProtection="0">
      <alignment horizontal="right" vertical="center"/>
    </xf>
    <xf numFmtId="0" fontId="134" fillId="0" borderId="0">
      <alignment horizontal="left" vertical="center" wrapText="1"/>
    </xf>
    <xf numFmtId="202" fontId="135" fillId="0" borderId="15">
      <alignment horizontal="left" vertical="center"/>
      <protection locked="0"/>
    </xf>
    <xf numFmtId="0" fontId="52" fillId="0" borderId="0"/>
    <xf numFmtId="0" fontId="50" fillId="0" borderId="0"/>
    <xf numFmtId="2" fontId="136" fillId="57" borderId="31" applyProtection="0"/>
    <xf numFmtId="2" fontId="136" fillId="57" borderId="31" applyProtection="0"/>
    <xf numFmtId="2" fontId="137" fillId="0" borderId="0" applyFill="0" applyBorder="0" applyProtection="0"/>
    <xf numFmtId="2" fontId="57" fillId="0" borderId="0" applyFill="0" applyBorder="0" applyProtection="0"/>
    <xf numFmtId="2" fontId="57" fillId="58" borderId="31" applyProtection="0"/>
    <xf numFmtId="2" fontId="57" fillId="59" borderId="31" applyProtection="0"/>
    <xf numFmtId="2" fontId="57" fillId="60" borderId="31" applyProtection="0"/>
    <xf numFmtId="2" fontId="57" fillId="60" borderId="31" applyProtection="0">
      <alignment horizontal="center"/>
    </xf>
    <xf numFmtId="2" fontId="57" fillId="59" borderId="31" applyProtection="0">
      <alignment horizontal="center"/>
    </xf>
    <xf numFmtId="0" fontId="138" fillId="0" borderId="0" applyBorder="0" applyProtection="0">
      <alignment vertical="center"/>
    </xf>
    <xf numFmtId="0" fontId="138" fillId="0" borderId="26" applyBorder="0" applyProtection="0">
      <alignment horizontal="right" vertical="center"/>
    </xf>
    <xf numFmtId="0" fontId="139" fillId="61" borderId="0" applyBorder="0" applyProtection="0">
      <alignment horizontal="centerContinuous" vertical="center"/>
    </xf>
    <xf numFmtId="0" fontId="139" fillId="62" borderId="26" applyBorder="0" applyProtection="0">
      <alignment horizontal="centerContinuous" vertical="center"/>
    </xf>
    <xf numFmtId="0" fontId="140" fillId="0" borderId="0"/>
    <xf numFmtId="38" fontId="141" fillId="63" borderId="0">
      <alignment horizontal="right" vertical="top"/>
    </xf>
    <xf numFmtId="38" fontId="141" fillId="63" borderId="0">
      <alignment horizontal="right" vertical="top"/>
    </xf>
    <xf numFmtId="38" fontId="141" fillId="63" borderId="0">
      <alignment horizontal="right" vertical="top"/>
    </xf>
    <xf numFmtId="0" fontId="119" fillId="0" borderId="0"/>
    <xf numFmtId="0" fontId="142" fillId="0" borderId="0" applyFill="0" applyBorder="0" applyProtection="0">
      <alignment horizontal="left"/>
    </xf>
    <xf numFmtId="0" fontId="93" fillId="0" borderId="32" applyFill="0" applyBorder="0" applyProtection="0">
      <alignment horizontal="left" vertical="top"/>
    </xf>
    <xf numFmtId="0" fontId="143" fillId="0" borderId="0">
      <alignment horizontal="centerContinuous"/>
    </xf>
    <xf numFmtId="4" fontId="64" fillId="64" borderId="0">
      <alignment horizontal="right"/>
    </xf>
    <xf numFmtId="4" fontId="64" fillId="64" borderId="0">
      <alignment horizontal="right"/>
    </xf>
    <xf numFmtId="0" fontId="144" fillId="0" borderId="32" applyFill="0" applyBorder="0" applyProtection="0"/>
    <xf numFmtId="0" fontId="144" fillId="0" borderId="0"/>
    <xf numFmtId="0" fontId="145" fillId="0" borderId="0" applyFill="0" applyBorder="0" applyProtection="0"/>
    <xf numFmtId="0" fontId="146" fillId="0" borderId="0"/>
    <xf numFmtId="0" fontId="147" fillId="0" borderId="0" applyNumberFormat="0" applyFill="0" applyBorder="0" applyAlignment="0" applyProtection="0"/>
    <xf numFmtId="0" fontId="148" fillId="65" borderId="33" applyNumberFormat="0">
      <alignment horizontal="center" vertical="center"/>
    </xf>
    <xf numFmtId="49" fontId="149" fillId="55" borderId="34" applyNumberFormat="0">
      <alignment horizontal="center" vertical="center"/>
    </xf>
    <xf numFmtId="0" fontId="77" fillId="0" borderId="35" applyNumberFormat="0" applyFont="0" applyFill="0" applyAlignment="0" applyProtection="0"/>
    <xf numFmtId="0" fontId="77" fillId="0" borderId="35" applyNumberFormat="0" applyFont="0" applyFill="0" applyAlignment="0" applyProtection="0"/>
    <xf numFmtId="0" fontId="150" fillId="0" borderId="23" applyFill="0" applyBorder="0" applyProtection="0">
      <alignment vertical="center"/>
    </xf>
    <xf numFmtId="0" fontId="151" fillId="0" borderId="0">
      <alignment horizontal="fill"/>
    </xf>
    <xf numFmtId="0" fontId="95" fillId="0" borderId="0"/>
    <xf numFmtId="0" fontId="152" fillId="0" borderId="0" applyNumberFormat="0" applyFill="0" applyBorder="0" applyAlignment="0" applyProtection="0"/>
    <xf numFmtId="0" fontId="153" fillId="0" borderId="26" applyBorder="0" applyProtection="0">
      <alignment horizontal="right"/>
    </xf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182" fontId="58" fillId="0" borderId="22">
      <protection locked="0"/>
    </xf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3" fontId="155" fillId="0" borderId="0">
      <alignment horizontal="center" vertical="center" textRotation="90" wrapText="1"/>
    </xf>
    <xf numFmtId="170" fontId="58" fillId="0" borderId="15">
      <alignment vertical="top" wrapText="1"/>
    </xf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8" fillId="0" borderId="0" applyNumberFormat="0" applyFill="0" applyBorder="0" applyAlignment="0" applyProtection="0">
      <alignment vertical="top"/>
      <protection locked="0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0" fontId="158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203" fontId="162" fillId="0" borderId="15">
      <alignment vertical="top" wrapText="1"/>
    </xf>
    <xf numFmtId="4" fontId="163" fillId="0" borderId="15">
      <alignment horizontal="left" vertical="center"/>
    </xf>
    <xf numFmtId="4" fontId="163" fillId="0" borderId="15"/>
    <xf numFmtId="4" fontId="163" fillId="66" borderId="15"/>
    <xf numFmtId="4" fontId="163" fillId="67" borderId="15"/>
    <xf numFmtId="4" fontId="164" fillId="68" borderId="15"/>
    <xf numFmtId="4" fontId="165" fillId="31" borderId="15"/>
    <xf numFmtId="4" fontId="166" fillId="0" borderId="15">
      <alignment horizontal="center" wrapText="1"/>
    </xf>
    <xf numFmtId="203" fontId="163" fillId="0" borderId="15"/>
    <xf numFmtId="203" fontId="162" fillId="0" borderId="15">
      <alignment horizontal="center" vertical="center" wrapText="1"/>
    </xf>
    <xf numFmtId="203" fontId="162" fillId="0" borderId="15">
      <alignment vertical="top" wrapText="1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204" fontId="5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52" fillId="0" borderId="0"/>
    <xf numFmtId="0" fontId="52" fillId="0" borderId="0"/>
    <xf numFmtId="0" fontId="167" fillId="0" borderId="0" applyBorder="0">
      <alignment horizontal="center" vertical="center" wrapText="1"/>
    </xf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70" fillId="0" borderId="6" applyNumberFormat="0" applyFill="0" applyAlignment="0" applyProtection="0"/>
    <xf numFmtId="0" fontId="45" fillId="0" borderId="18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03" fillId="0" borderId="7" applyNumberFormat="0" applyFill="0" applyAlignment="0" applyProtection="0"/>
    <xf numFmtId="0" fontId="46" fillId="0" borderId="19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67" fillId="0" borderId="0" applyBorder="0">
      <alignment horizontal="center" vertical="center" wrapText="1"/>
    </xf>
    <xf numFmtId="202" fontId="173" fillId="0" borderId="0" applyProtection="0">
      <alignment horizontal="center"/>
    </xf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48" fillId="0" borderId="36" applyBorder="0">
      <alignment horizontal="center" vertical="center" wrapText="1"/>
    </xf>
    <xf numFmtId="182" fontId="78" fillId="37" borderId="22"/>
    <xf numFmtId="4" fontId="49" fillId="33" borderId="15" applyBorder="0">
      <alignment horizontal="right"/>
    </xf>
    <xf numFmtId="49" fontId="176" fillId="0" borderId="0" applyBorder="0">
      <alignment vertical="center"/>
    </xf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3" fontId="78" fillId="0" borderId="15" applyBorder="0">
      <alignment vertical="center"/>
    </xf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59" fillId="0" borderId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173" fontId="116" fillId="32" borderId="0" applyFill="0">
      <alignment wrapText="1"/>
    </xf>
    <xf numFmtId="0" fontId="175" fillId="0" borderId="0">
      <alignment horizontal="center" vertical="top" wrapText="1"/>
    </xf>
    <xf numFmtId="0" fontId="180" fillId="0" borderId="0">
      <alignment horizontal="center" vertical="center" wrapText="1"/>
    </xf>
    <xf numFmtId="0" fontId="180" fillId="0" borderId="0">
      <alignment horizontal="center" vertical="center" wrapText="1"/>
    </xf>
    <xf numFmtId="173" fontId="175" fillId="0" borderId="0">
      <alignment horizontal="center" vertical="top" wrapText="1"/>
    </xf>
    <xf numFmtId="171" fontId="181" fillId="32" borderId="15">
      <alignment wrapText="1"/>
    </xf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4" fontId="182" fillId="0" borderId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49" fontId="155" fillId="0" borderId="15">
      <alignment horizontal="right" vertical="top" wrapText="1"/>
    </xf>
    <xf numFmtId="172" fontId="184" fillId="0" borderId="0">
      <alignment horizontal="right" vertical="top" wrapText="1"/>
    </xf>
    <xf numFmtId="0" fontId="44" fillId="0" borderId="0"/>
    <xf numFmtId="0" fontId="1" fillId="0" borderId="0"/>
    <xf numFmtId="0" fontId="1" fillId="0" borderId="0"/>
    <xf numFmtId="49" fontId="49" fillId="0" borderId="0" applyBorder="0">
      <alignment vertical="top"/>
    </xf>
    <xf numFmtId="0" fontId="44" fillId="0" borderId="0"/>
    <xf numFmtId="0" fontId="44" fillId="0" borderId="0"/>
    <xf numFmtId="0" fontId="185" fillId="0" borderId="0"/>
    <xf numFmtId="0" fontId="52" fillId="0" borderId="0"/>
    <xf numFmtId="0" fontId="52" fillId="0" borderId="0"/>
    <xf numFmtId="0" fontId="18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64" fillId="0" borderId="0"/>
    <xf numFmtId="0" fontId="44" fillId="0" borderId="0"/>
    <xf numFmtId="0" fontId="187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9" fontId="49" fillId="0" borderId="0" applyBorder="0">
      <alignment vertical="top"/>
    </xf>
    <xf numFmtId="0" fontId="64" fillId="0" borderId="0"/>
    <xf numFmtId="0" fontId="64" fillId="0" borderId="0"/>
    <xf numFmtId="49" fontId="49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6" fillId="0" borderId="0"/>
    <xf numFmtId="0" fontId="59" fillId="0" borderId="0"/>
    <xf numFmtId="0" fontId="53" fillId="0" borderId="0">
      <alignment horizontal="left"/>
    </xf>
    <xf numFmtId="0" fontId="1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6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8" fillId="50" borderId="0" applyNumberFormat="0" applyBorder="0" applyAlignment="0">
      <alignment horizontal="left" vertical="center"/>
    </xf>
    <xf numFmtId="0" fontId="59" fillId="0" borderId="0"/>
    <xf numFmtId="0" fontId="189" fillId="0" borderId="0"/>
    <xf numFmtId="0" fontId="59" fillId="0" borderId="0"/>
    <xf numFmtId="0" fontId="52" fillId="0" borderId="0"/>
    <xf numFmtId="0" fontId="59" fillId="0" borderId="0"/>
    <xf numFmtId="0" fontId="186" fillId="0" borderId="0"/>
    <xf numFmtId="0" fontId="186" fillId="0" borderId="0"/>
    <xf numFmtId="49" fontId="49" fillId="0" borderId="0" applyBorder="0">
      <alignment vertical="top"/>
    </xf>
    <xf numFmtId="0" fontId="186" fillId="0" borderId="0"/>
    <xf numFmtId="0" fontId="59" fillId="0" borderId="0"/>
    <xf numFmtId="0" fontId="52" fillId="0" borderId="0" applyNumberFormat="0" applyFont="0" applyFill="0" applyBorder="0" applyAlignment="0" applyProtection="0">
      <alignment vertical="top"/>
    </xf>
    <xf numFmtId="0" fontId="189" fillId="0" borderId="0"/>
    <xf numFmtId="0" fontId="52" fillId="0" borderId="0"/>
    <xf numFmtId="0" fontId="64" fillId="0" borderId="0"/>
    <xf numFmtId="0" fontId="64" fillId="0" borderId="0"/>
    <xf numFmtId="0" fontId="59" fillId="0" borderId="0"/>
    <xf numFmtId="0" fontId="188" fillId="50" borderId="0" applyNumberFormat="0" applyBorder="0" applyAlignment="0">
      <alignment horizontal="left" vertical="center"/>
    </xf>
    <xf numFmtId="0" fontId="188" fillId="50" borderId="0" applyNumberFormat="0" applyBorder="0" applyAlignment="0">
      <alignment horizontal="left" vertical="center"/>
    </xf>
    <xf numFmtId="0" fontId="190" fillId="0" borderId="0"/>
    <xf numFmtId="0" fontId="59" fillId="0" borderId="0"/>
    <xf numFmtId="0" fontId="189" fillId="0" borderId="0"/>
    <xf numFmtId="0" fontId="64" fillId="0" borderId="0"/>
    <xf numFmtId="0" fontId="64" fillId="0" borderId="0"/>
    <xf numFmtId="0" fontId="59" fillId="0" borderId="0"/>
    <xf numFmtId="0" fontId="1" fillId="0" borderId="0"/>
    <xf numFmtId="0" fontId="1" fillId="0" borderId="0"/>
    <xf numFmtId="0" fontId="189" fillId="0" borderId="0"/>
    <xf numFmtId="0" fontId="64" fillId="0" borderId="0"/>
    <xf numFmtId="0" fontId="59" fillId="0" borderId="0"/>
    <xf numFmtId="0" fontId="5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2" fillId="0" borderId="0"/>
    <xf numFmtId="0" fontId="64" fillId="0" borderId="0"/>
    <xf numFmtId="0" fontId="5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2" fillId="0" borderId="0"/>
    <xf numFmtId="0" fontId="52" fillId="0" borderId="0"/>
    <xf numFmtId="0" fontId="64" fillId="0" borderId="0"/>
    <xf numFmtId="0" fontId="59" fillId="0" borderId="0"/>
    <xf numFmtId="0" fontId="5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9" fillId="0" borderId="0"/>
    <xf numFmtId="0" fontId="1" fillId="0" borderId="0"/>
    <xf numFmtId="0" fontId="1" fillId="0" borderId="0"/>
    <xf numFmtId="0" fontId="64" fillId="0" borderId="0"/>
    <xf numFmtId="0" fontId="59" fillId="0" borderId="0"/>
    <xf numFmtId="0" fontId="52" fillId="0" borderId="0"/>
    <xf numFmtId="0" fontId="59" fillId="0" borderId="0"/>
    <xf numFmtId="0" fontId="52" fillId="0" borderId="0"/>
    <xf numFmtId="0" fontId="44" fillId="0" borderId="0">
      <alignment wrapText="1"/>
    </xf>
    <xf numFmtId="0" fontId="59" fillId="0" borderId="0"/>
    <xf numFmtId="0" fontId="44" fillId="0" borderId="0">
      <alignment wrapText="1"/>
    </xf>
    <xf numFmtId="0" fontId="44" fillId="0" borderId="0">
      <alignment wrapText="1"/>
    </xf>
    <xf numFmtId="0" fontId="59" fillId="0" borderId="0"/>
    <xf numFmtId="0" fontId="44" fillId="0" borderId="0">
      <alignment wrapText="1"/>
    </xf>
    <xf numFmtId="0" fontId="44" fillId="0" borderId="0">
      <alignment wrapText="1"/>
    </xf>
    <xf numFmtId="0" fontId="59" fillId="0" borderId="0"/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2" fillId="0" borderId="0"/>
    <xf numFmtId="0" fontId="59" fillId="0" borderId="0"/>
    <xf numFmtId="0" fontId="52" fillId="0" borderId="0"/>
    <xf numFmtId="0" fontId="59" fillId="0" borderId="0"/>
    <xf numFmtId="0" fontId="52" fillId="0" borderId="0"/>
    <xf numFmtId="0" fontId="59" fillId="0" borderId="0"/>
    <xf numFmtId="0" fontId="59" fillId="0" borderId="0"/>
    <xf numFmtId="49" fontId="49" fillId="50" borderId="0" applyBorder="0">
      <alignment vertical="top"/>
    </xf>
    <xf numFmtId="0" fontId="52" fillId="0" borderId="0"/>
    <xf numFmtId="0" fontId="59" fillId="0" borderId="0"/>
    <xf numFmtId="0" fontId="64" fillId="0" borderId="0"/>
    <xf numFmtId="0" fontId="64" fillId="0" borderId="0"/>
    <xf numFmtId="0" fontId="59" fillId="0" borderId="0"/>
    <xf numFmtId="0" fontId="52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90" fillId="0" borderId="0"/>
    <xf numFmtId="0" fontId="52" fillId="0" borderId="0"/>
    <xf numFmtId="0" fontId="59" fillId="0" borderId="0"/>
    <xf numFmtId="0" fontId="59" fillId="0" borderId="0"/>
    <xf numFmtId="0" fontId="191" fillId="0" borderId="0"/>
    <xf numFmtId="0" fontId="1" fillId="0" borderId="0"/>
    <xf numFmtId="0" fontId="1" fillId="0" borderId="0"/>
    <xf numFmtId="0" fontId="59" fillId="0" borderId="0"/>
    <xf numFmtId="205" fontId="9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205" fontId="91" fillId="0" borderId="0"/>
    <xf numFmtId="0" fontId="64" fillId="0" borderId="0"/>
    <xf numFmtId="0" fontId="59" fillId="0" borderId="0"/>
    <xf numFmtId="0" fontId="52" fillId="0" borderId="0"/>
    <xf numFmtId="0" fontId="59" fillId="0" borderId="0"/>
    <xf numFmtId="0" fontId="52" fillId="0" borderId="0"/>
    <xf numFmtId="0" fontId="59" fillId="0" borderId="0"/>
    <xf numFmtId="0" fontId="52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4" fillId="0" borderId="0"/>
    <xf numFmtId="0" fontId="59" fillId="0" borderId="0"/>
    <xf numFmtId="0" fontId="44" fillId="0" borderId="0"/>
    <xf numFmtId="0" fontId="59" fillId="0" borderId="0"/>
    <xf numFmtId="0" fontId="59" fillId="0" borderId="0"/>
    <xf numFmtId="0" fontId="44" fillId="0" borderId="0"/>
    <xf numFmtId="0" fontId="59" fillId="0" borderId="0"/>
    <xf numFmtId="0" fontId="5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/>
    <xf numFmtId="0" fontId="44" fillId="0" borderId="0"/>
    <xf numFmtId="0" fontId="44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/>
    <xf numFmtId="0" fontId="6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9" fontId="49" fillId="0" borderId="0" applyBorder="0">
      <alignment vertical="top"/>
    </xf>
    <xf numFmtId="0" fontId="44" fillId="0" borderId="0"/>
    <xf numFmtId="0" fontId="18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/>
    <xf numFmtId="0" fontId="44" fillId="0" borderId="0"/>
    <xf numFmtId="0" fontId="44" fillId="0" borderId="0"/>
    <xf numFmtId="0" fontId="44" fillId="0" borderId="0"/>
    <xf numFmtId="1" fontId="192" fillId="0" borderId="15">
      <alignment horizontal="left" vertical="center"/>
    </xf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59" fillId="0" borderId="0" applyFont="0" applyFill="0" applyBorder="0" applyProtection="0">
      <alignment horizontal="center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203" fontId="173" fillId="0" borderId="15">
      <alignment vertical="top"/>
    </xf>
    <xf numFmtId="172" fontId="194" fillId="33" borderId="27" applyNumberFormat="0" applyBorder="0" applyAlignment="0">
      <alignment vertical="center"/>
      <protection locked="0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64" fillId="29" borderId="12" applyNumberFormat="0" applyFont="0" applyAlignment="0" applyProtection="0"/>
    <xf numFmtId="0" fontId="64" fillId="29" borderId="12" applyNumberFormat="0" applyFont="0" applyAlignment="0" applyProtection="0"/>
    <xf numFmtId="0" fontId="64" fillId="29" borderId="12" applyNumberFormat="0" applyFont="0" applyAlignment="0" applyProtection="0"/>
    <xf numFmtId="0" fontId="6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9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49" fontId="164" fillId="0" borderId="20">
      <alignment horizontal="left" vertical="center"/>
    </xf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8" fillId="0" borderId="0" applyFill="0" applyBorder="0" applyAlignment="0" applyProtection="0"/>
    <xf numFmtId="9" fontId="44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206" fontId="196" fillId="0" borderId="15"/>
    <xf numFmtId="0" fontId="59" fillId="0" borderId="15" applyNumberFormat="0" applyFont="0" applyFill="0" applyAlignment="0" applyProtection="0"/>
    <xf numFmtId="3" fontId="197" fillId="69" borderId="20">
      <alignment horizontal="justify" vertical="center"/>
    </xf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50" fillId="0" borderId="0"/>
    <xf numFmtId="38" fontId="53" fillId="0" borderId="0">
      <alignment vertical="top"/>
    </xf>
    <xf numFmtId="38" fontId="53" fillId="0" borderId="0">
      <alignment vertical="top"/>
    </xf>
    <xf numFmtId="0" fontId="51" fillId="0" borderId="0"/>
    <xf numFmtId="38" fontId="53" fillId="0" borderId="0">
      <alignment vertical="top"/>
    </xf>
    <xf numFmtId="0" fontId="50" fillId="0" borderId="0"/>
    <xf numFmtId="49" fontId="184" fillId="0" borderId="0"/>
    <xf numFmtId="49" fontId="199" fillId="0" borderId="0">
      <alignment vertical="top"/>
    </xf>
    <xf numFmtId="3" fontId="200" fillId="0" borderId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38" fontId="23" fillId="0" borderId="0" applyFont="0" applyFill="0" applyBorder="0" applyAlignment="0" applyProtection="0"/>
    <xf numFmtId="3" fontId="202" fillId="0" borderId="20" applyFont="0" applyBorder="0">
      <alignment horizontal="right"/>
      <protection locked="0"/>
    </xf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41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8" fontId="4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8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89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207" fontId="52" fillId="0" borderId="0" applyFont="0" applyFill="0" applyBorder="0" applyAlignment="0" applyProtection="0"/>
    <xf numFmtId="207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208" fontId="59" fillId="0" borderId="0" applyFont="0" applyFill="0" applyBorder="0" applyAlignment="0" applyProtection="0"/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37" applyBorder="0">
      <alignment horizontal="right"/>
    </xf>
    <xf numFmtId="4" fontId="49" fillId="32" borderId="37" applyBorder="0">
      <alignment horizontal="right"/>
    </xf>
    <xf numFmtId="4" fontId="49" fillId="70" borderId="38" applyBorder="0">
      <alignment horizontal="right"/>
    </xf>
    <xf numFmtId="4" fontId="49" fillId="70" borderId="38" applyBorder="0">
      <alignment horizontal="right"/>
    </xf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169" fontId="58" fillId="0" borderId="20">
      <alignment vertical="top" wrapText="1"/>
    </xf>
    <xf numFmtId="187" fontId="59" fillId="0" borderId="15" applyFont="0" applyFill="0" applyBorder="0" applyProtection="0">
      <alignment horizontal="center" vertical="center"/>
    </xf>
    <xf numFmtId="3" fontId="59" fillId="0" borderId="0" applyFont="0" applyBorder="0">
      <alignment horizontal="center"/>
    </xf>
    <xf numFmtId="166" fontId="60" fillId="0" borderId="0">
      <protection locked="0"/>
    </xf>
    <xf numFmtId="49" fontId="162" fillId="0" borderId="15">
      <alignment horizontal="center" vertical="center" wrapText="1"/>
    </xf>
    <xf numFmtId="0" fontId="58" fillId="0" borderId="15" applyBorder="0">
      <alignment horizontal="center" vertical="center" wrapText="1"/>
    </xf>
    <xf numFmtId="49" fontId="162" fillId="0" borderId="15">
      <alignment horizontal="center" vertical="center" wrapText="1"/>
    </xf>
    <xf numFmtId="49" fontId="134" fillId="0" borderId="15" applyNumberFormat="0" applyFill="0" applyAlignment="0" applyProtection="0"/>
    <xf numFmtId="171" fontId="59" fillId="0" borderId="0"/>
    <xf numFmtId="0" fontId="111" fillId="7" borderId="2" applyNumberFormat="0" applyAlignment="0" applyProtection="0"/>
    <xf numFmtId="0" fontId="52" fillId="0" borderId="0"/>
    <xf numFmtId="0" fontId="44" fillId="0" borderId="0"/>
    <xf numFmtId="0" fontId="44" fillId="29" borderId="12" applyNumberFormat="0" applyFont="0" applyAlignment="0" applyProtection="0"/>
    <xf numFmtId="0" fontId="44" fillId="0" borderId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43" fontId="1" fillId="0" borderId="0" applyFont="0" applyFill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43" fontId="1" fillId="0" borderId="0" applyFon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7" borderId="0" applyNumberFormat="0" applyBorder="0" applyAlignment="0" applyProtection="0"/>
    <xf numFmtId="0" fontId="64" fillId="22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59" fillId="0" borderId="0"/>
    <xf numFmtId="43" fontId="1" fillId="0" borderId="0" applyFont="0" applyFill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9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2" borderId="0" applyNumberFormat="0" applyBorder="0" applyAlignment="0" applyProtection="0"/>
    <xf numFmtId="0" fontId="185" fillId="0" borderId="0"/>
    <xf numFmtId="0" fontId="52" fillId="0" borderId="0"/>
    <xf numFmtId="0" fontId="42" fillId="0" borderId="0"/>
    <xf numFmtId="0" fontId="59" fillId="0" borderId="0"/>
    <xf numFmtId="0" fontId="59" fillId="0" borderId="0"/>
    <xf numFmtId="0" fontId="1" fillId="0" borderId="0"/>
    <xf numFmtId="0" fontId="190" fillId="0" borderId="0"/>
    <xf numFmtId="0" fontId="191" fillId="0" borderId="0"/>
    <xf numFmtId="0" fontId="1" fillId="0" borderId="0"/>
    <xf numFmtId="0" fontId="59" fillId="0" borderId="0"/>
    <xf numFmtId="0" fontId="52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59" fillId="0" borderId="0"/>
    <xf numFmtId="0" fontId="59" fillId="0" borderId="0"/>
    <xf numFmtId="0" fontId="59" fillId="0" borderId="0"/>
    <xf numFmtId="0" fontId="185" fillId="0" borderId="0"/>
    <xf numFmtId="0" fontId="59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38" fontId="53" fillId="0" borderId="0">
      <alignment vertical="top"/>
    </xf>
    <xf numFmtId="0" fontId="51" fillId="0" borderId="0"/>
    <xf numFmtId="38" fontId="53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9" fontId="184" fillId="0" borderId="0"/>
    <xf numFmtId="49" fontId="199" fillId="0" borderId="0">
      <alignment vertical="top"/>
    </xf>
    <xf numFmtId="3" fontId="200" fillId="0" borderId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3" fontId="202" fillId="0" borderId="20" applyFont="0" applyBorder="0">
      <alignment horizontal="right"/>
      <protection locked="0"/>
    </xf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41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8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89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07" fontId="52" fillId="0" borderId="0" applyFont="0" applyFill="0" applyBorder="0" applyAlignment="0" applyProtection="0"/>
    <xf numFmtId="207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4" fillId="0" borderId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4" fillId="0" borderId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64" fillId="0" borderId="0"/>
    <xf numFmtId="167" fontId="59" fillId="0" borderId="0" applyFont="0" applyFill="0" applyBorder="0" applyAlignment="0" applyProtection="0"/>
    <xf numFmtId="0" fontId="64" fillId="0" borderId="0"/>
    <xf numFmtId="167" fontId="59" fillId="0" borderId="0" applyFont="0" applyFill="0" applyBorder="0" applyAlignment="0" applyProtection="0"/>
    <xf numFmtId="0" fontId="64" fillId="0" borderId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Font="0" applyBorder="0">
      <alignment horizontal="right"/>
    </xf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37" applyBorder="0">
      <alignment horizontal="right"/>
    </xf>
    <xf numFmtId="4" fontId="49" fillId="32" borderId="37" applyBorder="0">
      <alignment horizontal="right"/>
    </xf>
    <xf numFmtId="4" fontId="49" fillId="70" borderId="38" applyBorder="0">
      <alignment horizontal="right"/>
    </xf>
    <xf numFmtId="4" fontId="49" fillId="70" borderId="38" applyBorder="0">
      <alignment horizontal="right"/>
    </xf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187" fontId="59" fillId="0" borderId="15" applyFont="0" applyFill="0" applyBorder="0" applyProtection="0">
      <alignment horizontal="center" vertical="center"/>
    </xf>
    <xf numFmtId="3" fontId="59" fillId="0" borderId="0" applyFont="0" applyBorder="0">
      <alignment horizontal="center"/>
    </xf>
    <xf numFmtId="166" fontId="60" fillId="0" borderId="0">
      <protection locked="0"/>
    </xf>
    <xf numFmtId="49" fontId="162" fillId="0" borderId="15">
      <alignment horizontal="center" vertical="center" wrapText="1"/>
    </xf>
    <xf numFmtId="0" fontId="58" fillId="0" borderId="15" applyBorder="0">
      <alignment horizontal="center" vertical="center" wrapText="1"/>
    </xf>
    <xf numFmtId="49" fontId="134" fillId="0" borderId="15" applyNumberFormat="0" applyFill="0" applyAlignment="0" applyProtection="0"/>
    <xf numFmtId="0" fontId="111" fillId="7" borderId="2" applyNumberFormat="0" applyAlignment="0" applyProtection="0"/>
    <xf numFmtId="0" fontId="52" fillId="0" borderId="0"/>
    <xf numFmtId="0" fontId="52" fillId="0" borderId="0"/>
    <xf numFmtId="0" fontId="52" fillId="0" borderId="0"/>
    <xf numFmtId="0" fontId="66" fillId="12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43" fontId="1" fillId="0" borderId="0" applyFon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43" fontId="1" fillId="0" borderId="0" applyFont="0" applyFill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9" fillId="0" borderId="0"/>
    <xf numFmtId="9" fontId="64" fillId="0" borderId="0" applyFont="0" applyFill="0" applyBorder="0" applyAlignment="0" applyProtection="0"/>
    <xf numFmtId="9" fontId="189" fillId="0" borderId="0" applyFont="0" applyFill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68" fillId="0" borderId="5" applyNumberFormat="0" applyFill="0" applyAlignment="0" applyProtection="0"/>
    <xf numFmtId="0" fontId="170" fillId="0" borderId="6" applyNumberFormat="0" applyFill="0" applyAlignment="0" applyProtection="0"/>
    <xf numFmtId="0" fontId="177" fillId="0" borderId="8" applyNumberFormat="0" applyFill="0" applyAlignment="0" applyProtection="0"/>
    <xf numFmtId="0" fontId="180" fillId="0" borderId="0">
      <alignment horizontal="centerContinuous" vertical="center" wrapText="1"/>
    </xf>
    <xf numFmtId="0" fontId="65" fillId="8" borderId="0" applyNumberFormat="0" applyBorder="0" applyAlignment="0" applyProtection="0"/>
    <xf numFmtId="0" fontId="52" fillId="0" borderId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0" fontId="65" fillId="6" borderId="0" applyNumberFormat="0" applyBorder="0" applyAlignment="0" applyProtection="0"/>
    <xf numFmtId="4" fontId="49" fillId="70" borderId="37" applyBorder="0">
      <alignment horizontal="right"/>
    </xf>
    <xf numFmtId="4" fontId="49" fillId="32" borderId="15" applyFont="0" applyBorder="0">
      <alignment horizontal="right"/>
    </xf>
    <xf numFmtId="0" fontId="65" fillId="2" borderId="0" applyNumberFormat="0" applyBorder="0" applyAlignment="0" applyProtection="0"/>
    <xf numFmtId="0" fontId="52" fillId="0" borderId="0"/>
    <xf numFmtId="0" fontId="50" fillId="0" borderId="0"/>
    <xf numFmtId="0" fontId="52" fillId="0" borderId="0"/>
    <xf numFmtId="0" fontId="52" fillId="0" borderId="0"/>
    <xf numFmtId="0" fontId="59" fillId="0" borderId="0"/>
    <xf numFmtId="0" fontId="189" fillId="0" borderId="0"/>
    <xf numFmtId="0" fontId="65" fillId="9" borderId="0" applyNumberFormat="0" applyBorder="0" applyAlignment="0" applyProtection="0"/>
    <xf numFmtId="0" fontId="1" fillId="0" borderId="0"/>
    <xf numFmtId="0" fontId="52" fillId="0" borderId="0"/>
    <xf numFmtId="0" fontId="205" fillId="0" borderId="0"/>
    <xf numFmtId="0" fontId="59" fillId="0" borderId="0"/>
    <xf numFmtId="0" fontId="59" fillId="0" borderId="0"/>
    <xf numFmtId="0" fontId="1" fillId="0" borderId="0"/>
    <xf numFmtId="9" fontId="58" fillId="0" borderId="0" applyFill="0" applyBorder="0" applyAlignment="0" applyProtection="0"/>
    <xf numFmtId="38" fontId="54" fillId="0" borderId="0">
      <alignment vertical="top"/>
    </xf>
    <xf numFmtId="38" fontId="54" fillId="0" borderId="0">
      <alignment vertical="top"/>
    </xf>
    <xf numFmtId="14" fontId="206" fillId="0" borderId="0" applyFont="0" applyBorder="0">
      <alignment vertical="top"/>
    </xf>
    <xf numFmtId="173" fontId="207" fillId="0" borderId="0" applyFont="0" applyFill="0" applyBorder="0" applyAlignment="0" applyProtection="0"/>
    <xf numFmtId="38" fontId="54" fillId="0" borderId="0">
      <alignment vertical="top"/>
    </xf>
    <xf numFmtId="202" fontId="58" fillId="0" borderId="0" applyFill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1" fillId="0" borderId="0"/>
    <xf numFmtId="0" fontId="1" fillId="0" borderId="0"/>
    <xf numFmtId="0" fontId="59" fillId="0" borderId="0"/>
    <xf numFmtId="0" fontId="65" fillId="29" borderId="12" applyNumberFormat="0" applyFont="0" applyAlignment="0" applyProtection="0"/>
    <xf numFmtId="9" fontId="189" fillId="0" borderId="0" applyFont="0" applyFill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58" fillId="0" borderId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202" fontId="58" fillId="0" borderId="0" applyFill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4" fontId="49" fillId="32" borderId="0" applyFont="0" applyBorder="0">
      <alignment horizontal="right"/>
    </xf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2" borderId="0" applyNumberFormat="0" applyBorder="0" applyAlignment="0" applyProtection="0"/>
    <xf numFmtId="0" fontId="1" fillId="0" borderId="0"/>
    <xf numFmtId="0" fontId="59" fillId="0" borderId="0"/>
    <xf numFmtId="0" fontId="186" fillId="0" borderId="0"/>
    <xf numFmtId="0" fontId="208" fillId="0" borderId="0"/>
    <xf numFmtId="0" fontId="58" fillId="0" borderId="0"/>
    <xf numFmtId="0" fontId="65" fillId="10" borderId="0" applyNumberFormat="0" applyBorder="0" applyAlignment="0" applyProtection="0"/>
    <xf numFmtId="9" fontId="186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5" fillId="10" borderId="0" applyNumberFormat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0" fontId="52" fillId="0" borderId="0"/>
    <xf numFmtId="9" fontId="52" fillId="0" borderId="0" applyFont="0" applyFill="0" applyBorder="0" applyAlignment="0" applyProtection="0"/>
    <xf numFmtId="0" fontId="59" fillId="0" borderId="0"/>
    <xf numFmtId="202" fontId="58" fillId="0" borderId="0" applyFill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0" fontId="65" fillId="9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8" borderId="0" applyNumberFormat="0" applyBorder="0" applyAlignment="0" applyProtection="0"/>
    <xf numFmtId="0" fontId="52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178" fontId="61" fillId="0" borderId="0">
      <protection locked="0"/>
    </xf>
    <xf numFmtId="179" fontId="61" fillId="0" borderId="0">
      <protection locked="0"/>
    </xf>
    <xf numFmtId="210" fontId="61" fillId="0" borderId="0">
      <protection locked="0"/>
    </xf>
    <xf numFmtId="180" fontId="211" fillId="0" borderId="0">
      <protection locked="0"/>
    </xf>
    <xf numFmtId="180" fontId="211" fillId="0" borderId="0">
      <protection locked="0"/>
    </xf>
    <xf numFmtId="180" fontId="61" fillId="0" borderId="21">
      <protection locked="0"/>
    </xf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0" fontId="58" fillId="0" borderId="0"/>
    <xf numFmtId="0" fontId="168" fillId="0" borderId="5" applyNumberFormat="0" applyFill="0" applyAlignment="0" applyProtection="0"/>
    <xf numFmtId="0" fontId="170" fillId="0" borderId="6" applyNumberFormat="0" applyFill="0" applyAlignment="0" applyProtection="0"/>
    <xf numFmtId="38" fontId="5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59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77" fillId="0" borderId="8" applyNumberFormat="0" applyFill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56" fillId="22" borderId="4" applyNumberFormat="0" applyAlignment="0" applyProtection="0"/>
    <xf numFmtId="0" fontId="156" fillId="22" borderId="4" applyNumberFormat="0" applyAlignment="0" applyProtection="0"/>
    <xf numFmtId="0" fontId="156" fillId="22" borderId="4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157" fillId="22" borderId="2" applyNumberFormat="0" applyAlignment="0" applyProtection="0"/>
    <xf numFmtId="0" fontId="157" fillId="22" borderId="2" applyNumberFormat="0" applyAlignment="0" applyProtection="0"/>
    <xf numFmtId="0" fontId="157" fillId="22" borderId="2" applyNumberFormat="0" applyAlignment="0" applyProtection="0"/>
    <xf numFmtId="0" fontId="212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10" fillId="0" borderId="0" applyNumberFormat="0" applyFill="0" applyBorder="0" applyAlignment="0" applyProtection="0">
      <alignment vertical="top"/>
      <protection locked="0"/>
    </xf>
    <xf numFmtId="166" fontId="59" fillId="0" borderId="0" applyFont="0" applyFill="0" applyBorder="0" applyAlignment="0" applyProtection="0"/>
    <xf numFmtId="204" fontId="52" fillId="0" borderId="0" applyFont="0" applyFill="0" applyBorder="0" applyAlignment="0" applyProtection="0"/>
    <xf numFmtId="166" fontId="64" fillId="0" borderId="0" applyFont="0" applyFill="0" applyBorder="0" applyAlignment="0" applyProtection="0"/>
    <xf numFmtId="204" fontId="52" fillId="0" borderId="0" applyFont="0" applyFill="0" applyBorder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67" fillId="0" borderId="0" applyBorder="0">
      <alignment horizontal="center" vertical="center" wrapText="1"/>
    </xf>
    <xf numFmtId="202" fontId="173" fillId="0" borderId="0" applyProtection="0">
      <alignment horizontal="center"/>
    </xf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80" fillId="0" borderId="0">
      <alignment horizontal="centerContinuous" vertical="center" wrapText="1"/>
    </xf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44" fillId="0" borderId="0"/>
    <xf numFmtId="49" fontId="49" fillId="0" borderId="0" applyBorder="0">
      <alignment vertical="top"/>
    </xf>
    <xf numFmtId="0" fontId="44" fillId="0" borderId="0"/>
    <xf numFmtId="0" fontId="52" fillId="0" borderId="0"/>
    <xf numFmtId="0" fontId="64" fillId="0" borderId="0"/>
    <xf numFmtId="49" fontId="49" fillId="0" borderId="0" applyBorder="0">
      <alignment vertical="top"/>
    </xf>
    <xf numFmtId="0" fontId="64" fillId="0" borderId="0"/>
    <xf numFmtId="0" fontId="58" fillId="0" borderId="0"/>
    <xf numFmtId="0" fontId="185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4" fillId="0" borderId="0"/>
    <xf numFmtId="0" fontId="1" fillId="0" borderId="0"/>
    <xf numFmtId="0" fontId="64" fillId="0" borderId="0"/>
    <xf numFmtId="0" fontId="188" fillId="50" borderId="0" applyNumberFormat="0" applyBorder="0" applyAlignment="0">
      <alignment horizontal="left" vertical="center"/>
    </xf>
    <xf numFmtId="0" fontId="64" fillId="0" borderId="0"/>
    <xf numFmtId="0" fontId="59" fillId="0" borderId="0"/>
    <xf numFmtId="0" fontId="189" fillId="0" borderId="0"/>
    <xf numFmtId="0" fontId="64" fillId="0" borderId="0"/>
    <xf numFmtId="0" fontId="52" fillId="0" borderId="0"/>
    <xf numFmtId="0" fontId="1" fillId="0" borderId="0"/>
    <xf numFmtId="0" fontId="59" fillId="0" borderId="0"/>
    <xf numFmtId="0" fontId="189" fillId="0" borderId="0"/>
    <xf numFmtId="0" fontId="59" fillId="0" borderId="0"/>
    <xf numFmtId="0" fontId="59" fillId="0" borderId="0"/>
    <xf numFmtId="0" fontId="189" fillId="0" borderId="0"/>
    <xf numFmtId="0" fontId="64" fillId="0" borderId="0"/>
    <xf numFmtId="0" fontId="59" fillId="0" borderId="0"/>
    <xf numFmtId="0" fontId="59" fillId="0" borderId="0"/>
    <xf numFmtId="0" fontId="59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64" fillId="0" borderId="0"/>
    <xf numFmtId="0" fontId="64" fillId="0" borderId="0"/>
    <xf numFmtId="0" fontId="1" fillId="0" borderId="0"/>
    <xf numFmtId="0" fontId="59" fillId="0" borderId="0"/>
    <xf numFmtId="0" fontId="59" fillId="0" borderId="0"/>
    <xf numFmtId="0" fontId="214" fillId="0" borderId="0" applyFill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52" fillId="0" borderId="0"/>
    <xf numFmtId="0" fontId="52" fillId="0" borderId="0"/>
    <xf numFmtId="205" fontId="91" fillId="0" borderId="0"/>
    <xf numFmtId="0" fontId="59" fillId="0" borderId="0"/>
    <xf numFmtId="0" fontId="59" fillId="0" borderId="0"/>
    <xf numFmtId="0" fontId="59" fillId="0" borderId="0"/>
    <xf numFmtId="0" fontId="52" fillId="0" borderId="0"/>
    <xf numFmtId="0" fontId="186" fillId="0" borderId="0"/>
    <xf numFmtId="0" fontId="186" fillId="0" borderId="0"/>
    <xf numFmtId="0" fontId="64" fillId="0" borderId="0"/>
    <xf numFmtId="0" fontId="215" fillId="0" borderId="0"/>
    <xf numFmtId="0" fontId="186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52" fillId="0" borderId="0"/>
    <xf numFmtId="0" fontId="44" fillId="0" borderId="0"/>
    <xf numFmtId="0" fontId="44" fillId="0" borderId="0"/>
    <xf numFmtId="0" fontId="52" fillId="0" borderId="0"/>
    <xf numFmtId="0" fontId="44" fillId="0" borderId="0"/>
    <xf numFmtId="0" fontId="95" fillId="0" borderId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59" fillId="0" borderId="0" applyFont="0" applyFill="0" applyBorder="0" applyProtection="0">
      <alignment horizontal="center" vertical="center" wrapText="1"/>
    </xf>
    <xf numFmtId="0" fontId="59" fillId="0" borderId="0" applyFont="0" applyFill="0" applyBorder="0" applyProtection="0">
      <alignment horizontal="center" vertical="center" wrapText="1"/>
    </xf>
    <xf numFmtId="0" fontId="59" fillId="0" borderId="0" applyFont="0" applyFill="0" applyBorder="0" applyProtection="0">
      <alignment horizontal="center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0" fontId="49" fillId="28" borderId="11" applyNumberFormat="0" applyFont="0" applyAlignment="0" applyProtection="0"/>
    <xf numFmtId="9" fontId="52" fillId="0" borderId="0" applyFont="0" applyFill="0" applyBorder="0" applyAlignment="0" applyProtection="0"/>
    <xf numFmtId="9" fontId="58" fillId="0" borderId="0" applyFill="0" applyBorder="0" applyAlignment="0" applyProtection="0"/>
    <xf numFmtId="9" fontId="191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50" fillId="0" borderId="0"/>
    <xf numFmtId="0" fontId="58" fillId="0" borderId="0"/>
    <xf numFmtId="0" fontId="50" fillId="0" borderId="0"/>
    <xf numFmtId="0" fontId="50" fillId="0" borderId="0"/>
    <xf numFmtId="49" fontId="216" fillId="95" borderId="43" applyBorder="0" applyProtection="0">
      <alignment horizontal="left" vertical="center"/>
    </xf>
    <xf numFmtId="202" fontId="58" fillId="0" borderId="0" applyFill="0" applyProtection="0"/>
    <xf numFmtId="202" fontId="58" fillId="0" borderId="0" applyFill="0" applyProtection="0"/>
    <xf numFmtId="0" fontId="152" fillId="0" borderId="0" applyNumberFormat="0" applyFill="0" applyBorder="0" applyAlignment="0" applyProtection="0"/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1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8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207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85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85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4" fontId="49" fillId="32" borderId="0" applyFont="0" applyBorder="0">
      <alignment horizontal="right"/>
    </xf>
    <xf numFmtId="4" fontId="49" fillId="70" borderId="37" applyBorder="0">
      <alignment horizontal="right"/>
    </xf>
    <xf numFmtId="4" fontId="49" fillId="32" borderId="15" applyFont="0" applyBorder="0">
      <alignment horizontal="right"/>
    </xf>
    <xf numFmtId="0" fontId="94" fillId="4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6" fillId="0" borderId="0"/>
    <xf numFmtId="0" fontId="52" fillId="0" borderId="0"/>
    <xf numFmtId="0" fontId="213" fillId="0" borderId="0" applyNumberFormat="0" applyFill="0" applyBorder="0" applyAlignment="0" applyProtection="0">
      <alignment vertical="top"/>
      <protection locked="0"/>
    </xf>
    <xf numFmtId="0" fontId="209" fillId="0" borderId="0" applyNumberFormat="0" applyFill="0" applyBorder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1" fillId="0" borderId="0"/>
    <xf numFmtId="0" fontId="1" fillId="0" borderId="0"/>
    <xf numFmtId="49" fontId="49" fillId="0" borderId="0" applyBorder="0">
      <alignment vertical="top"/>
    </xf>
    <xf numFmtId="0" fontId="50" fillId="0" borderId="0"/>
    <xf numFmtId="0" fontId="52" fillId="0" borderId="0"/>
    <xf numFmtId="0" fontId="217" fillId="0" borderId="0" applyFont="0" applyFill="0" applyBorder="0" applyAlignment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8" fillId="0" borderId="0"/>
    <xf numFmtId="0" fontId="50" fillId="0" borderId="0"/>
    <xf numFmtId="0" fontId="58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0" fontId="51" fillId="0" borderId="0"/>
    <xf numFmtId="0" fontId="50" fillId="0" borderId="0"/>
    <xf numFmtId="0" fontId="58" fillId="0" borderId="0"/>
    <xf numFmtId="0" fontId="52" fillId="0" borderId="0"/>
    <xf numFmtId="0" fontId="50" fillId="0" borderId="0"/>
    <xf numFmtId="0" fontId="58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8" fillId="0" borderId="0"/>
    <xf numFmtId="0" fontId="50" fillId="0" borderId="0"/>
    <xf numFmtId="0" fontId="52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2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1" fillId="0" borderId="0">
      <alignment vertical="center"/>
    </xf>
    <xf numFmtId="0" fontId="218" fillId="35" borderId="0"/>
    <xf numFmtId="0" fontId="63" fillId="96" borderId="0"/>
    <xf numFmtId="0" fontId="219" fillId="59" borderId="16" applyNumberFormat="0" applyFill="0" applyBorder="0" applyAlignment="0">
      <alignment horizontal="left"/>
    </xf>
    <xf numFmtId="0" fontId="175" fillId="59" borderId="0" applyNumberFormat="0" applyFill="0" applyBorder="0" applyAlignment="0"/>
    <xf numFmtId="0" fontId="220" fillId="55" borderId="16" applyNumberFormat="0" applyFill="0" applyBorder="0" applyAlignment="0">
      <alignment horizontal="left"/>
    </xf>
    <xf numFmtId="0" fontId="221" fillId="53" borderId="0" applyNumberFormat="0" applyFill="0" applyBorder="0" applyAlignment="0"/>
    <xf numFmtId="0" fontId="222" fillId="0" borderId="0" applyNumberFormat="0" applyFill="0" applyBorder="0" applyAlignment="0"/>
    <xf numFmtId="0" fontId="223" fillId="0" borderId="25" applyNumberFormat="0" applyFill="0" applyBorder="0" applyAlignment="0">
      <alignment horizontal="left"/>
    </xf>
    <xf numFmtId="0" fontId="224" fillId="47" borderId="46" applyNumberFormat="0" applyFill="0" applyBorder="0" applyAlignment="0">
      <alignment horizontal="centerContinuous"/>
    </xf>
    <xf numFmtId="0" fontId="225" fillId="0" borderId="0" applyNumberFormat="0" applyFill="0" applyBorder="0" applyAlignment="0"/>
    <xf numFmtId="0" fontId="225" fillId="58" borderId="26" applyNumberFormat="0" applyFill="0" applyBorder="0" applyAlignment="0"/>
    <xf numFmtId="0" fontId="226" fillId="0" borderId="25" applyNumberFormat="0" applyFill="0" applyBorder="0" applyAlignment="0"/>
    <xf numFmtId="0" fontId="225" fillId="0" borderId="0" applyNumberFormat="0" applyFill="0" applyBorder="0" applyAlignment="0"/>
    <xf numFmtId="0" fontId="64" fillId="97" borderId="0" applyNumberFormat="0" applyBorder="0" applyAlignment="0" applyProtection="0"/>
    <xf numFmtId="0" fontId="64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97" borderId="0" applyNumberFormat="0" applyBorder="0" applyAlignment="0" applyProtection="0"/>
    <xf numFmtId="0" fontId="64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98" borderId="0" applyNumberFormat="0" applyBorder="0" applyAlignment="0" applyProtection="0"/>
    <xf numFmtId="0" fontId="64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98" borderId="0" applyNumberFormat="0" applyBorder="0" applyAlignment="0" applyProtection="0"/>
    <xf numFmtId="0" fontId="64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99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100" borderId="0" applyNumberFormat="0" applyBorder="0" applyAlignment="0" applyProtection="0"/>
    <xf numFmtId="0" fontId="64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100" borderId="0" applyNumberFormat="0" applyBorder="0" applyAlignment="0" applyProtection="0"/>
    <xf numFmtId="0" fontId="64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101" borderId="0" applyNumberFormat="0" applyBorder="0" applyAlignment="0" applyProtection="0"/>
    <xf numFmtId="0" fontId="64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101" borderId="0" applyNumberFormat="0" applyBorder="0" applyAlignment="0" applyProtection="0"/>
    <xf numFmtId="0" fontId="64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190" fillId="7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190" fillId="76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90" fillId="80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190" fillId="8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190" fillId="8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190" fillId="92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102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3" borderId="0" applyNumberFormat="0" applyBorder="0" applyAlignment="0" applyProtection="0"/>
    <xf numFmtId="0" fontId="64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103" borderId="0" applyNumberFormat="0" applyBorder="0" applyAlignment="0" applyProtection="0"/>
    <xf numFmtId="0" fontId="64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104" borderId="0" applyNumberFormat="0" applyBorder="0" applyAlignment="0" applyProtection="0"/>
    <xf numFmtId="0" fontId="64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4" borderId="0" applyNumberFormat="0" applyBorder="0" applyAlignment="0" applyProtection="0"/>
    <xf numFmtId="0" fontId="64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99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102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5" borderId="0" applyNumberFormat="0" applyBorder="0" applyAlignment="0" applyProtection="0"/>
    <xf numFmtId="0" fontId="64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105" borderId="0" applyNumberFormat="0" applyBorder="0" applyAlignment="0" applyProtection="0"/>
    <xf numFmtId="0" fontId="64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6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190" fillId="7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190" fillId="77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190" fillId="81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10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190" fillId="8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190" fillId="8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90" fillId="93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05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5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5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5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07" borderId="0" applyNumberFormat="0" applyBorder="0" applyAlignment="0" applyProtection="0"/>
    <xf numFmtId="0" fontId="66" fillId="107" borderId="0" applyNumberFormat="0" applyBorder="0" applyAlignment="0" applyProtection="0"/>
    <xf numFmtId="0" fontId="66" fillId="107" borderId="0" applyNumberFormat="0" applyBorder="0" applyAlignment="0" applyProtection="0"/>
    <xf numFmtId="0" fontId="66" fillId="107" borderId="0" applyNumberFormat="0" applyBorder="0" applyAlignment="0" applyProtection="0"/>
    <xf numFmtId="0" fontId="66" fillId="103" borderId="0" applyNumberFormat="0" applyBorder="0" applyAlignment="0" applyProtection="0"/>
    <xf numFmtId="0" fontId="66" fillId="103" borderId="0" applyNumberFormat="0" applyBorder="0" applyAlignment="0" applyProtection="0"/>
    <xf numFmtId="0" fontId="66" fillId="103" borderId="0" applyNumberFormat="0" applyBorder="0" applyAlignment="0" applyProtection="0"/>
    <xf numFmtId="0" fontId="66" fillId="103" borderId="0" applyNumberFormat="0" applyBorder="0" applyAlignment="0" applyProtection="0"/>
    <xf numFmtId="0" fontId="66" fillId="104" borderId="0" applyNumberFormat="0" applyBorder="0" applyAlignment="0" applyProtection="0"/>
    <xf numFmtId="0" fontId="66" fillId="104" borderId="0" applyNumberFormat="0" applyBorder="0" applyAlignment="0" applyProtection="0"/>
    <xf numFmtId="0" fontId="66" fillId="104" borderId="0" applyNumberFormat="0" applyBorder="0" applyAlignment="0" applyProtection="0"/>
    <xf numFmtId="0" fontId="66" fillId="104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10" borderId="0" applyNumberFormat="0" applyBorder="0" applyAlignment="0" applyProtection="0"/>
    <xf numFmtId="0" fontId="66" fillId="110" borderId="0" applyNumberFormat="0" applyBorder="0" applyAlignment="0" applyProtection="0"/>
    <xf numFmtId="0" fontId="66" fillId="110" borderId="0" applyNumberFormat="0" applyBorder="0" applyAlignment="0" applyProtection="0"/>
    <xf numFmtId="0" fontId="66" fillId="11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09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227" fillId="74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07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07" borderId="0" applyNumberFormat="0" applyBorder="0" applyAlignment="0" applyProtection="0"/>
    <xf numFmtId="0" fontId="66" fillId="107" borderId="0" applyNumberFormat="0" applyBorder="0" applyAlignment="0" applyProtection="0"/>
    <xf numFmtId="0" fontId="66" fillId="14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07" borderId="0" applyNumberFormat="0" applyBorder="0" applyAlignment="0" applyProtection="0"/>
    <xf numFmtId="0" fontId="66" fillId="14" borderId="0" applyNumberFormat="0" applyBorder="0" applyAlignment="0" applyProtection="0"/>
    <xf numFmtId="0" fontId="67" fillId="107" borderId="0" applyNumberFormat="0" applyBorder="0" applyAlignment="0" applyProtection="0"/>
    <xf numFmtId="0" fontId="67" fillId="12" borderId="0" applyNumberFormat="0" applyBorder="0" applyAlignment="0" applyProtection="0"/>
    <xf numFmtId="0" fontId="66" fillId="14" borderId="0" applyNumberFormat="0" applyBorder="0" applyAlignment="0" applyProtection="0"/>
    <xf numFmtId="0" fontId="67" fillId="107" borderId="0" applyNumberFormat="0" applyBorder="0" applyAlignment="0" applyProtection="0"/>
    <xf numFmtId="0" fontId="67" fillId="12" borderId="0" applyNumberFormat="0" applyBorder="0" applyAlignment="0" applyProtection="0"/>
    <xf numFmtId="0" fontId="66" fillId="14" borderId="0" applyNumberFormat="0" applyBorder="0" applyAlignment="0" applyProtection="0"/>
    <xf numFmtId="0" fontId="67" fillId="107" borderId="0" applyNumberFormat="0" applyBorder="0" applyAlignment="0" applyProtection="0"/>
    <xf numFmtId="0" fontId="67" fillId="12" borderId="0" applyNumberFormat="0" applyBorder="0" applyAlignment="0" applyProtection="0"/>
    <xf numFmtId="0" fontId="67" fillId="107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228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103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227" fillId="7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3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103" borderId="0" applyNumberFormat="0" applyBorder="0" applyAlignment="0" applyProtection="0"/>
    <xf numFmtId="0" fontId="66" fillId="103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103" borderId="0" applyNumberFormat="0" applyBorder="0" applyAlignment="0" applyProtection="0"/>
    <xf numFmtId="0" fontId="67" fillId="103" borderId="0" applyNumberFormat="0" applyBorder="0" applyAlignment="0" applyProtection="0"/>
    <xf numFmtId="0" fontId="67" fillId="9" borderId="0" applyNumberFormat="0" applyBorder="0" applyAlignment="0" applyProtection="0"/>
    <xf numFmtId="0" fontId="67" fillId="103" borderId="0" applyNumberFormat="0" applyBorder="0" applyAlignment="0" applyProtection="0"/>
    <xf numFmtId="0" fontId="67" fillId="9" borderId="0" applyNumberFormat="0" applyBorder="0" applyAlignment="0" applyProtection="0"/>
    <xf numFmtId="0" fontId="67" fillId="103" borderId="0" applyNumberFormat="0" applyBorder="0" applyAlignment="0" applyProtection="0"/>
    <xf numFmtId="0" fontId="67" fillId="9" borderId="0" applyNumberFormat="0" applyBorder="0" applyAlignment="0" applyProtection="0"/>
    <xf numFmtId="0" fontId="67" fillId="103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228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4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27" fillId="82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4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4" borderId="0" applyNumberFormat="0" applyBorder="0" applyAlignment="0" applyProtection="0"/>
    <xf numFmtId="0" fontId="66" fillId="104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4" borderId="0" applyNumberFormat="0" applyBorder="0" applyAlignment="0" applyProtection="0"/>
    <xf numFmtId="0" fontId="67" fillId="104" borderId="0" applyNumberFormat="0" applyBorder="0" applyAlignment="0" applyProtection="0"/>
    <xf numFmtId="0" fontId="67" fillId="10" borderId="0" applyNumberFormat="0" applyBorder="0" applyAlignment="0" applyProtection="0"/>
    <xf numFmtId="0" fontId="67" fillId="104" borderId="0" applyNumberFormat="0" applyBorder="0" applyAlignment="0" applyProtection="0"/>
    <xf numFmtId="0" fontId="67" fillId="10" borderId="0" applyNumberFormat="0" applyBorder="0" applyAlignment="0" applyProtection="0"/>
    <xf numFmtId="0" fontId="67" fillId="104" borderId="0" applyNumberFormat="0" applyBorder="0" applyAlignment="0" applyProtection="0"/>
    <xf numFmtId="0" fontId="67" fillId="10" borderId="0" applyNumberFormat="0" applyBorder="0" applyAlignment="0" applyProtection="0"/>
    <xf numFmtId="0" fontId="67" fillId="104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228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0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227" fillId="86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0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228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227" fillId="90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228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10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227" fillId="9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10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10" borderId="0" applyNumberFormat="0" applyBorder="0" applyAlignment="0" applyProtection="0"/>
    <xf numFmtId="0" fontId="66" fillId="110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10" borderId="0" applyNumberFormat="0" applyBorder="0" applyAlignment="0" applyProtection="0"/>
    <xf numFmtId="0" fontId="67" fillId="110" borderId="0" applyNumberFormat="0" applyBorder="0" applyAlignment="0" applyProtection="0"/>
    <xf numFmtId="0" fontId="67" fillId="15" borderId="0" applyNumberFormat="0" applyBorder="0" applyAlignment="0" applyProtection="0"/>
    <xf numFmtId="0" fontId="67" fillId="110" borderId="0" applyNumberFormat="0" applyBorder="0" applyAlignment="0" applyProtection="0"/>
    <xf numFmtId="0" fontId="67" fillId="15" borderId="0" applyNumberFormat="0" applyBorder="0" applyAlignment="0" applyProtection="0"/>
    <xf numFmtId="0" fontId="67" fillId="110" borderId="0" applyNumberFormat="0" applyBorder="0" applyAlignment="0" applyProtection="0"/>
    <xf numFmtId="0" fontId="67" fillId="15" borderId="0" applyNumberFormat="0" applyBorder="0" applyAlignment="0" applyProtection="0"/>
    <xf numFmtId="0" fontId="67" fillId="110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228" fillId="15" borderId="0" applyNumberFormat="0" applyBorder="0" applyAlignment="0" applyProtection="0"/>
    <xf numFmtId="0" fontId="66" fillId="15" borderId="0" applyNumberFormat="0" applyBorder="0" applyAlignment="0" applyProtection="0"/>
    <xf numFmtId="0" fontId="118" fillId="0" borderId="0">
      <alignment horizontal="right"/>
    </xf>
    <xf numFmtId="211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11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0" fontId="191" fillId="111" borderId="0" applyNumberFormat="0" applyBorder="0" applyAlignment="0" applyProtection="0"/>
    <xf numFmtId="0" fontId="191" fillId="112" borderId="0" applyNumberFormat="0" applyBorder="0" applyAlignment="0" applyProtection="0"/>
    <xf numFmtId="0" fontId="191" fillId="112" borderId="0" applyNumberFormat="0" applyBorder="0" applyAlignment="0" applyProtection="0"/>
    <xf numFmtId="0" fontId="191" fillId="112" borderId="0" applyNumberFormat="0" applyBorder="0" applyAlignment="0" applyProtection="0"/>
    <xf numFmtId="0" fontId="191" fillId="112" borderId="0" applyNumberFormat="0" applyBorder="0" applyAlignment="0" applyProtection="0"/>
    <xf numFmtId="0" fontId="191" fillId="112" borderId="0" applyNumberFormat="0" applyBorder="0" applyAlignment="0" applyProtection="0"/>
    <xf numFmtId="0" fontId="191" fillId="113" borderId="0" applyNumberFormat="0" applyBorder="0" applyAlignment="0" applyProtection="0"/>
    <xf numFmtId="0" fontId="191" fillId="114" borderId="0" applyNumberFormat="0" applyBorder="0" applyAlignment="0" applyProtection="0"/>
    <xf numFmtId="0" fontId="191" fillId="114" borderId="0" applyNumberFormat="0" applyBorder="0" applyAlignment="0" applyProtection="0"/>
    <xf numFmtId="0" fontId="191" fillId="114" borderId="0" applyNumberFormat="0" applyBorder="0" applyAlignment="0" applyProtection="0"/>
    <xf numFmtId="0" fontId="191" fillId="114" borderId="0" applyNumberFormat="0" applyBorder="0" applyAlignment="0" applyProtection="0"/>
    <xf numFmtId="0" fontId="191" fillId="114" borderId="0" applyNumberFormat="0" applyBorder="0" applyAlignment="0" applyProtection="0"/>
    <xf numFmtId="0" fontId="229" fillId="115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66" fillId="117" borderId="0" applyNumberFormat="0" applyBorder="0" applyAlignment="0" applyProtection="0"/>
    <xf numFmtId="0" fontId="66" fillId="117" borderId="0" applyNumberFormat="0" applyBorder="0" applyAlignment="0" applyProtection="0"/>
    <xf numFmtId="0" fontId="66" fillId="117" borderId="0" applyNumberFormat="0" applyBorder="0" applyAlignment="0" applyProtection="0"/>
    <xf numFmtId="0" fontId="66" fillId="117" borderId="0" applyNumberFormat="0" applyBorder="0" applyAlignment="0" applyProtection="0"/>
    <xf numFmtId="0" fontId="229" fillId="118" borderId="0" applyNumberFormat="0" applyBorder="0" applyAlignment="0" applyProtection="0"/>
    <xf numFmtId="0" fontId="191" fillId="119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1" borderId="0" applyNumberFormat="0" applyBorder="0" applyAlignment="0" applyProtection="0"/>
    <xf numFmtId="0" fontId="191" fillId="122" borderId="0" applyNumberFormat="0" applyBorder="0" applyAlignment="0" applyProtection="0"/>
    <xf numFmtId="0" fontId="191" fillId="122" borderId="0" applyNumberFormat="0" applyBorder="0" applyAlignment="0" applyProtection="0"/>
    <xf numFmtId="0" fontId="191" fillId="122" borderId="0" applyNumberFormat="0" applyBorder="0" applyAlignment="0" applyProtection="0"/>
    <xf numFmtId="0" fontId="191" fillId="122" borderId="0" applyNumberFormat="0" applyBorder="0" applyAlignment="0" applyProtection="0"/>
    <xf numFmtId="0" fontId="191" fillId="122" borderId="0" applyNumberFormat="0" applyBorder="0" applyAlignment="0" applyProtection="0"/>
    <xf numFmtId="0" fontId="229" fillId="123" borderId="0" applyNumberFormat="0" applyBorder="0" applyAlignment="0" applyProtection="0"/>
    <xf numFmtId="0" fontId="229" fillId="121" borderId="0" applyNumberFormat="0" applyBorder="0" applyAlignment="0" applyProtection="0"/>
    <xf numFmtId="0" fontId="229" fillId="121" borderId="0" applyNumberFormat="0" applyBorder="0" applyAlignment="0" applyProtection="0"/>
    <xf numFmtId="0" fontId="229" fillId="121" borderId="0" applyNumberFormat="0" applyBorder="0" applyAlignment="0" applyProtection="0"/>
    <xf numFmtId="0" fontId="229" fillId="121" borderId="0" applyNumberFormat="0" applyBorder="0" applyAlignment="0" applyProtection="0"/>
    <xf numFmtId="0" fontId="229" fillId="121" borderId="0" applyNumberFormat="0" applyBorder="0" applyAlignment="0" applyProtection="0"/>
    <xf numFmtId="0" fontId="66" fillId="124" borderId="0" applyNumberFormat="0" applyBorder="0" applyAlignment="0" applyProtection="0"/>
    <xf numFmtId="0" fontId="66" fillId="124" borderId="0" applyNumberFormat="0" applyBorder="0" applyAlignment="0" applyProtection="0"/>
    <xf numFmtId="0" fontId="66" fillId="125" borderId="0" applyNumberFormat="0" applyBorder="0" applyAlignment="0" applyProtection="0"/>
    <xf numFmtId="0" fontId="66" fillId="124" borderId="0" applyNumberFormat="0" applyBorder="0" applyAlignment="0" applyProtection="0"/>
    <xf numFmtId="0" fontId="66" fillId="124" borderId="0" applyNumberFormat="0" applyBorder="0" applyAlignment="0" applyProtection="0"/>
    <xf numFmtId="0" fontId="229" fillId="126" borderId="0" applyNumberFormat="0" applyBorder="0" applyAlignment="0" applyProtection="0"/>
    <xf numFmtId="0" fontId="191" fillId="127" borderId="0" applyNumberFormat="0" applyBorder="0" applyAlignment="0" applyProtection="0"/>
    <xf numFmtId="0" fontId="191" fillId="128" borderId="0" applyNumberFormat="0" applyBorder="0" applyAlignment="0" applyProtection="0"/>
    <xf numFmtId="0" fontId="191" fillId="128" borderId="0" applyNumberFormat="0" applyBorder="0" applyAlignment="0" applyProtection="0"/>
    <xf numFmtId="0" fontId="191" fillId="128" borderId="0" applyNumberFormat="0" applyBorder="0" applyAlignment="0" applyProtection="0"/>
    <xf numFmtId="0" fontId="191" fillId="128" borderId="0" applyNumberFormat="0" applyBorder="0" applyAlignment="0" applyProtection="0"/>
    <xf numFmtId="0" fontId="191" fillId="128" borderId="0" applyNumberFormat="0" applyBorder="0" applyAlignment="0" applyProtection="0"/>
    <xf numFmtId="0" fontId="191" fillId="122" borderId="0" applyNumberFormat="0" applyBorder="0" applyAlignment="0" applyProtection="0"/>
    <xf numFmtId="0" fontId="191" fillId="129" borderId="0" applyNumberFormat="0" applyBorder="0" applyAlignment="0" applyProtection="0"/>
    <xf numFmtId="0" fontId="191" fillId="129" borderId="0" applyNumberFormat="0" applyBorder="0" applyAlignment="0" applyProtection="0"/>
    <xf numFmtId="0" fontId="191" fillId="129" borderId="0" applyNumberFormat="0" applyBorder="0" applyAlignment="0" applyProtection="0"/>
    <xf numFmtId="0" fontId="191" fillId="129" borderId="0" applyNumberFormat="0" applyBorder="0" applyAlignment="0" applyProtection="0"/>
    <xf numFmtId="0" fontId="191" fillId="129" borderId="0" applyNumberFormat="0" applyBorder="0" applyAlignment="0" applyProtection="0"/>
    <xf numFmtId="0" fontId="229" fillId="114" borderId="0" applyNumberFormat="0" applyBorder="0" applyAlignment="0" applyProtection="0"/>
    <xf numFmtId="0" fontId="229" fillId="130" borderId="0" applyNumberFormat="0" applyBorder="0" applyAlignment="0" applyProtection="0"/>
    <xf numFmtId="0" fontId="229" fillId="130" borderId="0" applyNumberFormat="0" applyBorder="0" applyAlignment="0" applyProtection="0"/>
    <xf numFmtId="0" fontId="229" fillId="130" borderId="0" applyNumberFormat="0" applyBorder="0" applyAlignment="0" applyProtection="0"/>
    <xf numFmtId="0" fontId="229" fillId="130" borderId="0" applyNumberFormat="0" applyBorder="0" applyAlignment="0" applyProtection="0"/>
    <xf numFmtId="0" fontId="229" fillId="130" borderId="0" applyNumberFormat="0" applyBorder="0" applyAlignment="0" applyProtection="0"/>
    <xf numFmtId="0" fontId="66" fillId="131" borderId="0" applyNumberFormat="0" applyBorder="0" applyAlignment="0" applyProtection="0"/>
    <xf numFmtId="0" fontId="66" fillId="131" borderId="0" applyNumberFormat="0" applyBorder="0" applyAlignment="0" applyProtection="0"/>
    <xf numFmtId="0" fontId="66" fillId="131" borderId="0" applyNumberFormat="0" applyBorder="0" applyAlignment="0" applyProtection="0"/>
    <xf numFmtId="0" fontId="66" fillId="131" borderId="0" applyNumberFormat="0" applyBorder="0" applyAlignment="0" applyProtection="0"/>
    <xf numFmtId="0" fontId="229" fillId="132" borderId="0" applyNumberFormat="0" applyBorder="0" applyAlignment="0" applyProtection="0"/>
    <xf numFmtId="0" fontId="191" fillId="122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14" borderId="0" applyNumberFormat="0" applyBorder="0" applyAlignment="0" applyProtection="0"/>
    <xf numFmtId="0" fontId="191" fillId="123" borderId="0" applyNumberFormat="0" applyBorder="0" applyAlignment="0" applyProtection="0"/>
    <xf numFmtId="0" fontId="191" fillId="123" borderId="0" applyNumberFormat="0" applyBorder="0" applyAlignment="0" applyProtection="0"/>
    <xf numFmtId="0" fontId="191" fillId="123" borderId="0" applyNumberFormat="0" applyBorder="0" applyAlignment="0" applyProtection="0"/>
    <xf numFmtId="0" fontId="191" fillId="123" borderId="0" applyNumberFormat="0" applyBorder="0" applyAlignment="0" applyProtection="0"/>
    <xf numFmtId="0" fontId="191" fillId="123" borderId="0" applyNumberFormat="0" applyBorder="0" applyAlignment="0" applyProtection="0"/>
    <xf numFmtId="0" fontId="229" fillId="114" borderId="0" applyNumberFormat="0" applyBorder="0" applyAlignment="0" applyProtection="0"/>
    <xf numFmtId="0" fontId="229" fillId="122" borderId="0" applyNumberFormat="0" applyBorder="0" applyAlignment="0" applyProtection="0"/>
    <xf numFmtId="0" fontId="229" fillId="122" borderId="0" applyNumberFormat="0" applyBorder="0" applyAlignment="0" applyProtection="0"/>
    <xf numFmtId="0" fontId="229" fillId="122" borderId="0" applyNumberFormat="0" applyBorder="0" applyAlignment="0" applyProtection="0"/>
    <xf numFmtId="0" fontId="229" fillId="122" borderId="0" applyNumberFormat="0" applyBorder="0" applyAlignment="0" applyProtection="0"/>
    <xf numFmtId="0" fontId="229" fillId="122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229" fillId="133" borderId="0" applyNumberFormat="0" applyBorder="0" applyAlignment="0" applyProtection="0"/>
    <xf numFmtId="0" fontId="191" fillId="111" borderId="0" applyNumberFormat="0" applyBorder="0" applyAlignment="0" applyProtection="0"/>
    <xf numFmtId="0" fontId="191" fillId="127" borderId="0" applyNumberFormat="0" applyBorder="0" applyAlignment="0" applyProtection="0"/>
    <xf numFmtId="0" fontId="191" fillId="127" borderId="0" applyNumberFormat="0" applyBorder="0" applyAlignment="0" applyProtection="0"/>
    <xf numFmtId="0" fontId="191" fillId="127" borderId="0" applyNumberFormat="0" applyBorder="0" applyAlignment="0" applyProtection="0"/>
    <xf numFmtId="0" fontId="191" fillId="127" borderId="0" applyNumberFormat="0" applyBorder="0" applyAlignment="0" applyProtection="0"/>
    <xf numFmtId="0" fontId="191" fillId="127" borderId="0" applyNumberFormat="0" applyBorder="0" applyAlignment="0" applyProtection="0"/>
    <xf numFmtId="0" fontId="191" fillId="113" borderId="0" applyNumberFormat="0" applyBorder="0" applyAlignment="0" applyProtection="0"/>
    <xf numFmtId="0" fontId="229" fillId="113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229" fillId="116" borderId="0" applyNumberFormat="0" applyBorder="0" applyAlignment="0" applyProtection="0"/>
    <xf numFmtId="0" fontId="191" fillId="134" borderId="0" applyNumberFormat="0" applyBorder="0" applyAlignment="0" applyProtection="0"/>
    <xf numFmtId="0" fontId="191" fillId="121" borderId="0" applyNumberFormat="0" applyBorder="0" applyAlignment="0" applyProtection="0"/>
    <xf numFmtId="0" fontId="191" fillId="135" borderId="0" applyNumberFormat="0" applyBorder="0" applyAlignment="0" applyProtection="0"/>
    <xf numFmtId="0" fontId="191" fillId="135" borderId="0" applyNumberFormat="0" applyBorder="0" applyAlignment="0" applyProtection="0"/>
    <xf numFmtId="0" fontId="191" fillId="135" borderId="0" applyNumberFormat="0" applyBorder="0" applyAlignment="0" applyProtection="0"/>
    <xf numFmtId="0" fontId="191" fillId="135" borderId="0" applyNumberFormat="0" applyBorder="0" applyAlignment="0" applyProtection="0"/>
    <xf numFmtId="0" fontId="191" fillId="135" borderId="0" applyNumberFormat="0" applyBorder="0" applyAlignment="0" applyProtection="0"/>
    <xf numFmtId="0" fontId="229" fillId="135" borderId="0" applyNumberFormat="0" applyBorder="0" applyAlignment="0" applyProtection="0"/>
    <xf numFmtId="0" fontId="229" fillId="136" borderId="0" applyNumberFormat="0" applyBorder="0" applyAlignment="0" applyProtection="0"/>
    <xf numFmtId="0" fontId="229" fillId="136" borderId="0" applyNumberFormat="0" applyBorder="0" applyAlignment="0" applyProtection="0"/>
    <xf numFmtId="0" fontId="229" fillId="136" borderId="0" applyNumberFormat="0" applyBorder="0" applyAlignment="0" applyProtection="0"/>
    <xf numFmtId="0" fontId="229" fillId="136" borderId="0" applyNumberFormat="0" applyBorder="0" applyAlignment="0" applyProtection="0"/>
    <xf numFmtId="0" fontId="229" fillId="136" borderId="0" applyNumberFormat="0" applyBorder="0" applyAlignment="0" applyProtection="0"/>
    <xf numFmtId="0" fontId="66" fillId="137" borderId="0" applyNumberFormat="0" applyBorder="0" applyAlignment="0" applyProtection="0"/>
    <xf numFmtId="0" fontId="66" fillId="137" borderId="0" applyNumberFormat="0" applyBorder="0" applyAlignment="0" applyProtection="0"/>
    <xf numFmtId="0" fontId="66" fillId="137" borderId="0" applyNumberFormat="0" applyBorder="0" applyAlignment="0" applyProtection="0"/>
    <xf numFmtId="0" fontId="66" fillId="137" borderId="0" applyNumberFormat="0" applyBorder="0" applyAlignment="0" applyProtection="0"/>
    <xf numFmtId="0" fontId="229" fillId="138" borderId="0" applyNumberFormat="0" applyBorder="0" applyAlignment="0" applyProtection="0"/>
    <xf numFmtId="212" fontId="52" fillId="0" borderId="0" applyFont="0" applyFill="0" applyBorder="0" applyProtection="0"/>
    <xf numFmtId="213" fontId="204" fillId="0" borderId="0" applyFont="0" applyFill="0" applyBorder="0" applyAlignment="0" applyProtection="0"/>
    <xf numFmtId="214" fontId="204" fillId="0" borderId="0" applyFont="0" applyFill="0" applyBorder="0" applyAlignment="0" applyProtection="0"/>
    <xf numFmtId="0" fontId="59" fillId="0" borderId="0"/>
    <xf numFmtId="0" fontId="95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49" fontId="218" fillId="4" borderId="15">
      <alignment horizontal="left" vertical="top"/>
      <protection locked="0"/>
    </xf>
    <xf numFmtId="49" fontId="218" fillId="4" borderId="15">
      <alignment horizontal="left" vertical="top"/>
      <protection locked="0"/>
    </xf>
    <xf numFmtId="49" fontId="218" fillId="0" borderId="15">
      <alignment horizontal="left" vertical="top"/>
      <protection locked="0"/>
    </xf>
    <xf numFmtId="49" fontId="218" fillId="0" borderId="15">
      <alignment horizontal="left" vertical="top"/>
      <protection locked="0"/>
    </xf>
    <xf numFmtId="49" fontId="218" fillId="139" borderId="15">
      <alignment horizontal="left" vertical="top"/>
      <protection locked="0"/>
    </xf>
    <xf numFmtId="49" fontId="218" fillId="139" borderId="15">
      <alignment horizontal="left" vertical="top"/>
      <protection locked="0"/>
    </xf>
    <xf numFmtId="0" fontId="218" fillId="0" borderId="0">
      <alignment horizontal="left" vertical="top" wrapText="1"/>
    </xf>
    <xf numFmtId="0" fontId="231" fillId="0" borderId="41">
      <alignment horizontal="left" vertical="top" wrapText="1"/>
    </xf>
    <xf numFmtId="49" fontId="59" fillId="0" borderId="0">
      <alignment horizontal="left" vertical="top" wrapText="1"/>
      <protection locked="0"/>
    </xf>
    <xf numFmtId="0" fontId="232" fillId="0" borderId="0">
      <alignment horizontal="left" vertical="top" wrapText="1"/>
    </xf>
    <xf numFmtId="49" fontId="59" fillId="0" borderId="15">
      <alignment horizontal="center" vertical="top" wrapText="1"/>
      <protection locked="0"/>
    </xf>
    <xf numFmtId="49" fontId="59" fillId="0" borderId="15">
      <alignment horizontal="center" vertical="top" wrapText="1"/>
      <protection locked="0"/>
    </xf>
    <xf numFmtId="49" fontId="218" fillId="0" borderId="0">
      <alignment horizontal="right" vertical="top"/>
      <protection locked="0"/>
    </xf>
    <xf numFmtId="49" fontId="218" fillId="4" borderId="15">
      <alignment horizontal="right" vertical="top"/>
      <protection locked="0"/>
    </xf>
    <xf numFmtId="49" fontId="218" fillId="4" borderId="15">
      <alignment horizontal="right" vertical="top"/>
      <protection locked="0"/>
    </xf>
    <xf numFmtId="0" fontId="218" fillId="4" borderId="15">
      <alignment horizontal="right" vertical="top"/>
      <protection locked="0"/>
    </xf>
    <xf numFmtId="0" fontId="218" fillId="4" borderId="15">
      <alignment horizontal="right" vertical="top"/>
      <protection locked="0"/>
    </xf>
    <xf numFmtId="49" fontId="218" fillId="0" borderId="15">
      <alignment horizontal="right" vertical="top"/>
      <protection locked="0"/>
    </xf>
    <xf numFmtId="49" fontId="218" fillId="0" borderId="15">
      <alignment horizontal="right" vertical="top"/>
      <protection locked="0"/>
    </xf>
    <xf numFmtId="0" fontId="218" fillId="0" borderId="15">
      <alignment horizontal="right" vertical="top"/>
      <protection locked="0"/>
    </xf>
    <xf numFmtId="0" fontId="218" fillId="0" borderId="15">
      <alignment horizontal="right" vertical="top"/>
      <protection locked="0"/>
    </xf>
    <xf numFmtId="49" fontId="218" fillId="139" borderId="15">
      <alignment horizontal="right" vertical="top"/>
      <protection locked="0"/>
    </xf>
    <xf numFmtId="49" fontId="218" fillId="139" borderId="15">
      <alignment horizontal="right" vertical="top"/>
      <protection locked="0"/>
    </xf>
    <xf numFmtId="0" fontId="218" fillId="139" borderId="15">
      <alignment horizontal="right" vertical="top"/>
      <protection locked="0"/>
    </xf>
    <xf numFmtId="0" fontId="218" fillId="139" borderId="15">
      <alignment horizontal="right" vertical="top"/>
      <protection locked="0"/>
    </xf>
    <xf numFmtId="49" fontId="59" fillId="0" borderId="0">
      <alignment horizontal="right" vertical="top" wrapText="1"/>
      <protection locked="0"/>
    </xf>
    <xf numFmtId="0" fontId="232" fillId="0" borderId="0">
      <alignment horizontal="right" vertical="top" wrapText="1"/>
    </xf>
    <xf numFmtId="49" fontId="59" fillId="0" borderId="0">
      <alignment horizontal="center" vertical="top" wrapText="1"/>
      <protection locked="0"/>
    </xf>
    <xf numFmtId="0" fontId="231" fillId="0" borderId="41">
      <alignment horizontal="center" vertical="top" wrapText="1"/>
    </xf>
    <xf numFmtId="49" fontId="218" fillId="0" borderId="15">
      <alignment horizontal="center" vertical="top" wrapText="1"/>
      <protection locked="0"/>
    </xf>
    <xf numFmtId="49" fontId="218" fillId="0" borderId="15">
      <alignment horizontal="center" vertical="top" wrapText="1"/>
      <protection locked="0"/>
    </xf>
    <xf numFmtId="0" fontId="218" fillId="0" borderId="15">
      <alignment horizontal="center" vertical="top" wrapText="1"/>
      <protection locked="0"/>
    </xf>
    <xf numFmtId="0" fontId="218" fillId="0" borderId="15">
      <alignment horizontal="center" vertical="top" wrapText="1"/>
      <protection locked="0"/>
    </xf>
    <xf numFmtId="0" fontId="70" fillId="98" borderId="0" applyNumberFormat="0" applyBorder="0" applyAlignment="0" applyProtection="0"/>
    <xf numFmtId="0" fontId="70" fillId="98" borderId="0" applyNumberFormat="0" applyBorder="0" applyAlignment="0" applyProtection="0"/>
    <xf numFmtId="0" fontId="70" fillId="98" borderId="0" applyNumberFormat="0" applyBorder="0" applyAlignment="0" applyProtection="0"/>
    <xf numFmtId="0" fontId="70" fillId="98" borderId="0" applyNumberFormat="0" applyBorder="0" applyAlignment="0" applyProtection="0"/>
    <xf numFmtId="0" fontId="233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215" fontId="235" fillId="0" borderId="0" applyFont="0" applyFill="0" applyBorder="0" applyAlignment="0" applyProtection="0"/>
    <xf numFmtId="0" fontId="236" fillId="0" borderId="0"/>
    <xf numFmtId="216" fontId="128" fillId="0" borderId="0" applyFill="0" applyBorder="0" applyAlignment="0"/>
    <xf numFmtId="217" fontId="128" fillId="0" borderId="0" applyFill="0" applyBorder="0" applyAlignment="0"/>
    <xf numFmtId="218" fontId="128" fillId="0" borderId="0" applyFill="0" applyBorder="0" applyAlignment="0"/>
    <xf numFmtId="219" fontId="128" fillId="0" borderId="0" applyFill="0" applyBorder="0" applyAlignment="0"/>
    <xf numFmtId="220" fontId="128" fillId="0" borderId="0" applyFill="0" applyBorder="0" applyAlignment="0"/>
    <xf numFmtId="216" fontId="128" fillId="0" borderId="0" applyFill="0" applyBorder="0" applyAlignment="0"/>
    <xf numFmtId="221" fontId="128" fillId="0" borderId="0" applyFill="0" applyBorder="0" applyAlignment="0"/>
    <xf numFmtId="217" fontId="128" fillId="0" borderId="0" applyFill="0" applyBorder="0" applyAlignment="0"/>
    <xf numFmtId="0" fontId="73" fillId="106" borderId="2" applyNumberFormat="0" applyAlignment="0" applyProtection="0"/>
    <xf numFmtId="0" fontId="73" fillId="106" borderId="2" applyNumberFormat="0" applyAlignment="0" applyProtection="0"/>
    <xf numFmtId="0" fontId="73" fillId="106" borderId="2" applyNumberFormat="0" applyAlignment="0" applyProtection="0"/>
    <xf numFmtId="0" fontId="73" fillId="106" borderId="2" applyNumberFormat="0" applyAlignment="0" applyProtection="0"/>
    <xf numFmtId="0" fontId="52" fillId="140" borderId="0" applyNumberFormat="0" applyFont="0" applyBorder="0" applyAlignment="0"/>
    <xf numFmtId="0" fontId="237" fillId="0" borderId="26" applyNumberFormat="0" applyFont="0" applyFill="0" applyProtection="0">
      <alignment horizontal="centerContinuous" vertical="center"/>
    </xf>
    <xf numFmtId="0" fontId="42" fillId="33" borderId="0" applyNumberFormat="0" applyFont="0" applyBorder="0" applyAlignment="0" applyProtection="0"/>
    <xf numFmtId="0" fontId="74" fillId="141" borderId="10" applyNumberFormat="0" applyAlignment="0" applyProtection="0"/>
    <xf numFmtId="0" fontId="74" fillId="141" borderId="10" applyNumberFormat="0" applyAlignment="0" applyProtection="0"/>
    <xf numFmtId="0" fontId="74" fillId="141" borderId="10" applyNumberFormat="0" applyAlignment="0" applyProtection="0"/>
    <xf numFmtId="0" fontId="74" fillId="141" borderId="10" applyNumberFormat="0" applyAlignment="0" applyProtection="0"/>
    <xf numFmtId="0" fontId="237" fillId="0" borderId="0" applyNumberFormat="0" applyFill="0" applyBorder="0" applyProtection="0">
      <alignment horizontal="center" vertical="center"/>
    </xf>
    <xf numFmtId="216" fontId="95" fillId="0" borderId="0" applyFont="0" applyFill="0" applyBorder="0" applyAlignment="0" applyProtection="0"/>
    <xf numFmtId="0" fontId="23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222" fontId="58" fillId="0" borderId="0" applyFill="0" applyBorder="0" applyAlignment="0" applyProtection="0"/>
    <xf numFmtId="217" fontId="95" fillId="0" borderId="0" applyFont="0" applyFill="0" applyBorder="0" applyAlignment="0" applyProtection="0"/>
    <xf numFmtId="223" fontId="217" fillId="0" borderId="0" applyFont="0" applyFill="0" applyBorder="0" applyAlignment="0" applyProtection="0"/>
    <xf numFmtId="0" fontId="59" fillId="0" borderId="0"/>
    <xf numFmtId="0" fontId="59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14" fontId="128" fillId="0" borderId="0" applyFill="0" applyBorder="0" applyAlignment="0"/>
    <xf numFmtId="0" fontId="200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239" fillId="0" borderId="0" applyNumberFormat="0" applyFill="0" applyBorder="0" applyAlignment="0" applyProtection="0"/>
    <xf numFmtId="224" fontId="217" fillId="0" borderId="0" applyFont="0" applyFill="0" applyBorder="0" applyAlignment="0" applyProtection="0"/>
    <xf numFmtId="0" fontId="240" fillId="0" borderId="0" applyFill="0" applyBorder="0" applyAlignment="0" applyProtection="0"/>
    <xf numFmtId="38" fontId="81" fillId="0" borderId="0">
      <alignment vertical="top"/>
    </xf>
    <xf numFmtId="38" fontId="81" fillId="0" borderId="0">
      <alignment vertical="top"/>
    </xf>
    <xf numFmtId="38" fontId="81" fillId="0" borderId="0">
      <alignment vertical="top"/>
    </xf>
    <xf numFmtId="38" fontId="81" fillId="0" borderId="0">
      <alignment vertical="top"/>
    </xf>
    <xf numFmtId="0" fontId="241" fillId="142" borderId="0" applyNumberFormat="0" applyBorder="0" applyAlignment="0" applyProtection="0"/>
    <xf numFmtId="0" fontId="241" fillId="143" borderId="0" applyNumberFormat="0" applyBorder="0" applyAlignment="0" applyProtection="0"/>
    <xf numFmtId="0" fontId="241" fillId="143" borderId="0" applyNumberFormat="0" applyBorder="0" applyAlignment="0" applyProtection="0"/>
    <xf numFmtId="0" fontId="241" fillId="143" borderId="0" applyNumberFormat="0" applyBorder="0" applyAlignment="0" applyProtection="0"/>
    <xf numFmtId="0" fontId="241" fillId="143" borderId="0" applyNumberFormat="0" applyBorder="0" applyAlignment="0" applyProtection="0"/>
    <xf numFmtId="0" fontId="241" fillId="143" borderId="0" applyNumberFormat="0" applyBorder="0" applyAlignment="0" applyProtection="0"/>
    <xf numFmtId="0" fontId="241" fillId="144" borderId="0" applyNumberFormat="0" applyBorder="0" applyAlignment="0" applyProtection="0"/>
    <xf numFmtId="0" fontId="241" fillId="145" borderId="0" applyNumberFormat="0" applyBorder="0" applyAlignment="0" applyProtection="0"/>
    <xf numFmtId="0" fontId="241" fillId="145" borderId="0" applyNumberFormat="0" applyBorder="0" applyAlignment="0" applyProtection="0"/>
    <xf numFmtId="0" fontId="241" fillId="145" borderId="0" applyNumberFormat="0" applyBorder="0" applyAlignment="0" applyProtection="0"/>
    <xf numFmtId="0" fontId="241" fillId="145" borderId="0" applyNumberFormat="0" applyBorder="0" applyAlignment="0" applyProtection="0"/>
    <xf numFmtId="0" fontId="241" fillId="145" borderId="0" applyNumberFormat="0" applyBorder="0" applyAlignment="0" applyProtection="0"/>
    <xf numFmtId="0" fontId="241" fillId="146" borderId="0" applyNumberFormat="0" applyBorder="0" applyAlignment="0" applyProtection="0"/>
    <xf numFmtId="216" fontId="242" fillId="0" borderId="0" applyFill="0" applyBorder="0" applyAlignment="0"/>
    <xf numFmtId="217" fontId="242" fillId="0" borderId="0" applyFill="0" applyBorder="0" applyAlignment="0"/>
    <xf numFmtId="216" fontId="242" fillId="0" borderId="0" applyFill="0" applyBorder="0" applyAlignment="0"/>
    <xf numFmtId="221" fontId="242" fillId="0" borderId="0" applyFill="0" applyBorder="0" applyAlignment="0"/>
    <xf numFmtId="217" fontId="242" fillId="0" borderId="0" applyFill="0" applyBorder="0" applyAlignment="0"/>
    <xf numFmtId="173" fontId="42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207" fillId="0" borderId="0" applyFont="0" applyFill="0" applyBorder="0" applyAlignment="0" applyProtection="0"/>
    <xf numFmtId="37" fontId="52" fillId="0" borderId="0"/>
    <xf numFmtId="0" fontId="58" fillId="0" borderId="0"/>
    <xf numFmtId="0" fontId="64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225" fontId="52" fillId="0" borderId="0" applyFont="0" applyFill="0" applyBorder="0" applyAlignment="0" applyProtection="0"/>
    <xf numFmtId="226" fontId="52" fillId="0" borderId="0" applyFont="0" applyFill="0" applyBorder="0" applyAlignment="0" applyProtection="0"/>
    <xf numFmtId="15" fontId="52" fillId="0" borderId="0">
      <alignment vertical="center"/>
    </xf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191" fillId="129" borderId="0" applyNumberFormat="0" applyBorder="0" applyAlignment="0" applyProtection="0"/>
    <xf numFmtId="43" fontId="243" fillId="0" borderId="0" applyNumberFormat="0" applyFill="0" applyBorder="0" applyAlignment="0" applyProtection="0">
      <alignment horizontal="center"/>
    </xf>
    <xf numFmtId="43" fontId="243" fillId="0" borderId="0" applyNumberFormat="0" applyFill="0" applyBorder="0" applyAlignment="0" applyProtection="0">
      <alignment horizontal="center"/>
    </xf>
    <xf numFmtId="0" fontId="244" fillId="0" borderId="45" applyNumberFormat="0" applyAlignment="0" applyProtection="0">
      <alignment horizontal="left" vertical="center"/>
    </xf>
    <xf numFmtId="0" fontId="244" fillId="0" borderId="16">
      <alignment horizontal="left" vertical="center"/>
    </xf>
    <xf numFmtId="0" fontId="168" fillId="0" borderId="5" applyNumberFormat="0" applyFill="0" applyAlignment="0" applyProtection="0"/>
    <xf numFmtId="0" fontId="101" fillId="0" borderId="0" applyNumberFormat="0" applyFill="0" applyBorder="0" applyAlignment="0" applyProtection="0"/>
    <xf numFmtId="0" fontId="168" fillId="0" borderId="5" applyNumberFormat="0" applyFill="0" applyAlignment="0" applyProtection="0"/>
    <xf numFmtId="0" fontId="170" fillId="0" borderId="6" applyNumberFormat="0" applyFill="0" applyAlignment="0" applyProtection="0"/>
    <xf numFmtId="0" fontId="102" fillId="0" borderId="0" applyNumberFormat="0" applyFill="0" applyBorder="0" applyAlignment="0" applyProtection="0"/>
    <xf numFmtId="0" fontId="170" fillId="0" borderId="6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50" fillId="0" borderId="0">
      <alignment horizontal="center"/>
    </xf>
    <xf numFmtId="38" fontId="104" fillId="0" borderId="0">
      <alignment vertical="top"/>
    </xf>
    <xf numFmtId="38" fontId="104" fillId="0" borderId="0">
      <alignment vertical="top"/>
    </xf>
    <xf numFmtId="38" fontId="104" fillId="0" borderId="0">
      <alignment vertical="top"/>
    </xf>
    <xf numFmtId="38" fontId="104" fillId="0" borderId="0">
      <alignment vertical="top"/>
    </xf>
    <xf numFmtId="0" fontId="245" fillId="0" borderId="47" applyNumberFormat="0" applyFill="0" applyBorder="0" applyAlignment="0" applyProtection="0">
      <alignment horizontal="left"/>
    </xf>
    <xf numFmtId="227" fontId="246" fillId="65" borderId="0" applyNumberFormat="0" applyBorder="0" applyAlignment="0" applyProtection="0">
      <protection locked="0"/>
    </xf>
    <xf numFmtId="0" fontId="247" fillId="0" borderId="0">
      <alignment horizontal="left" vertical="center" wrapText="1"/>
    </xf>
    <xf numFmtId="0" fontId="248" fillId="0" borderId="0">
      <alignment horizontal="left" vertical="center" wrapText="1" indent="1"/>
    </xf>
    <xf numFmtId="0" fontId="248" fillId="0" borderId="0">
      <alignment horizontal="left" vertical="center" wrapText="1" indent="3"/>
    </xf>
    <xf numFmtId="0" fontId="111" fillId="101" borderId="2" applyNumberFormat="0" applyAlignment="0" applyProtection="0"/>
    <xf numFmtId="0" fontId="111" fillId="101" borderId="2" applyNumberFormat="0" applyAlignment="0" applyProtection="0"/>
    <xf numFmtId="0" fontId="111" fillId="101" borderId="2" applyNumberFormat="0" applyAlignment="0" applyProtection="0"/>
    <xf numFmtId="0" fontId="111" fillId="101" borderId="2" applyNumberFormat="0" applyAlignment="0" applyProtection="0"/>
    <xf numFmtId="38" fontId="54" fillId="31" borderId="0">
      <alignment vertical="top"/>
    </xf>
    <xf numFmtId="38" fontId="54" fillId="31" borderId="0">
      <alignment vertical="top"/>
    </xf>
    <xf numFmtId="38" fontId="54" fillId="31" borderId="0">
      <alignment vertical="top"/>
    </xf>
    <xf numFmtId="38" fontId="54" fillId="31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228" fontId="52" fillId="0" borderId="0" applyFont="0" applyFill="0" applyBorder="0" applyAlignment="0" applyProtection="0"/>
    <xf numFmtId="229" fontId="52" fillId="0" borderId="0" applyFont="0" applyFill="0" applyBorder="0" applyAlignment="0" applyProtection="0"/>
    <xf numFmtId="216" fontId="249" fillId="0" borderId="0" applyFill="0" applyBorder="0" applyAlignment="0"/>
    <xf numFmtId="217" fontId="249" fillId="0" borderId="0" applyFill="0" applyBorder="0" applyAlignment="0"/>
    <xf numFmtId="216" fontId="249" fillId="0" borderId="0" applyFill="0" applyBorder="0" applyAlignment="0"/>
    <xf numFmtId="221" fontId="249" fillId="0" borderId="0" applyFill="0" applyBorder="0" applyAlignment="0"/>
    <xf numFmtId="217" fontId="249" fillId="0" borderId="0" applyFill="0" applyBorder="0" applyAlignment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59" fillId="0" borderId="0"/>
    <xf numFmtId="230" fontId="58" fillId="0" borderId="0" applyFill="0" applyBorder="0" applyAlignment="0" applyProtection="0"/>
    <xf numFmtId="231" fontId="58" fillId="0" borderId="0" applyFill="0" applyBorder="0" applyAlignment="0" applyProtection="0"/>
    <xf numFmtId="208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32" fontId="58" fillId="0" borderId="0" applyFill="0" applyBorder="0" applyAlignment="0" applyProtection="0"/>
    <xf numFmtId="233" fontId="58" fillId="0" borderId="0" applyFill="0" applyBorder="0" applyAlignment="0" applyProtection="0"/>
    <xf numFmtId="234" fontId="52" fillId="0" borderId="0" applyFont="0" applyFill="0" applyBorder="0" applyAlignment="0" applyProtection="0"/>
    <xf numFmtId="235" fontId="52" fillId="0" borderId="0" applyFont="0" applyFill="0" applyBorder="0" applyAlignment="0" applyProtection="0"/>
    <xf numFmtId="236" fontId="217" fillId="0" borderId="0" applyFont="0" applyFill="0" applyBorder="0" applyAlignment="0" applyProtection="0"/>
    <xf numFmtId="237" fontId="217" fillId="0" borderId="0" applyFont="0" applyFill="0" applyBorder="0" applyAlignment="0" applyProtection="0"/>
    <xf numFmtId="224" fontId="250" fillId="0" borderId="0" applyFont="0" applyFill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251" fillId="135" borderId="0" applyNumberFormat="0" applyBorder="0" applyAlignment="0" applyProtection="0"/>
    <xf numFmtId="37" fontId="252" fillId="0" borderId="0"/>
    <xf numFmtId="0" fontId="218" fillId="0" borderId="17"/>
    <xf numFmtId="0" fontId="63" fillId="0" borderId="48"/>
    <xf numFmtId="238" fontId="52" fillId="0" borderId="0" applyFont="0"/>
    <xf numFmtId="238" fontId="52" fillId="0" borderId="0" applyFont="0"/>
    <xf numFmtId="0" fontId="64" fillId="0" borderId="0"/>
    <xf numFmtId="0" fontId="64" fillId="0" borderId="0"/>
    <xf numFmtId="0" fontId="64" fillId="0" borderId="0"/>
    <xf numFmtId="0" fontId="53" fillId="148" borderId="0"/>
    <xf numFmtId="0" fontId="52" fillId="0" borderId="0"/>
    <xf numFmtId="0" fontId="53" fillId="148" borderId="0"/>
    <xf numFmtId="0" fontId="59" fillId="0" borderId="0"/>
    <xf numFmtId="0" fontId="253" fillId="0" borderId="0"/>
    <xf numFmtId="0" fontId="59" fillId="0" borderId="0"/>
    <xf numFmtId="0" fontId="254" fillId="149" borderId="12" applyNumberFormat="0" applyAlignment="0" applyProtection="0"/>
    <xf numFmtId="0" fontId="53" fillId="134" borderId="49" applyNumberFormat="0" applyFont="0" applyAlignment="0" applyProtection="0"/>
    <xf numFmtId="0" fontId="254" fillId="149" borderId="12" applyNumberForma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3" fillId="134" borderId="49" applyNumberFormat="0" applyFont="0" applyAlignment="0" applyProtection="0"/>
    <xf numFmtId="0" fontId="254" fillId="149" borderId="12" applyNumberFormat="0" applyAlignment="0" applyProtection="0"/>
    <xf numFmtId="0" fontId="58" fillId="149" borderId="12" applyNumberFormat="0" applyAlignment="0" applyProtection="0"/>
    <xf numFmtId="0" fontId="254" fillId="149" borderId="12" applyNumberFormat="0" applyAlignment="0" applyProtection="0"/>
    <xf numFmtId="0" fontId="254" fillId="149" borderId="12" applyNumberFormat="0" applyAlignment="0" applyProtection="0"/>
    <xf numFmtId="0" fontId="49" fillId="29" borderId="12" applyNumberFormat="0" applyFont="0" applyAlignment="0" applyProtection="0"/>
    <xf numFmtId="0" fontId="53" fillId="134" borderId="49" applyNumberFormat="0" applyFont="0" applyAlignment="0" applyProtection="0"/>
    <xf numFmtId="0" fontId="120" fillId="106" borderId="4" applyNumberFormat="0" applyAlignment="0" applyProtection="0"/>
    <xf numFmtId="0" fontId="120" fillId="106" borderId="4" applyNumberFormat="0" applyAlignment="0" applyProtection="0"/>
    <xf numFmtId="0" fontId="120" fillId="106" borderId="4" applyNumberFormat="0" applyAlignment="0" applyProtection="0"/>
    <xf numFmtId="0" fontId="120" fillId="106" borderId="4" applyNumberFormat="0" applyAlignment="0" applyProtection="0"/>
    <xf numFmtId="40" fontId="128" fillId="150" borderId="0">
      <alignment horizontal="right"/>
    </xf>
    <xf numFmtId="0" fontId="255" fillId="151" borderId="0">
      <alignment horizontal="center"/>
    </xf>
    <xf numFmtId="0" fontId="256" fillId="152" borderId="0"/>
    <xf numFmtId="0" fontId="257" fillId="150" borderId="0" applyBorder="0">
      <alignment horizontal="centerContinuous"/>
    </xf>
    <xf numFmtId="0" fontId="258" fillId="152" borderId="0" applyBorder="0">
      <alignment horizontal="centerContinuous"/>
    </xf>
    <xf numFmtId="0" fontId="244" fillId="0" borderId="0" applyNumberFormat="0" applyFill="0" applyBorder="0" applyAlignment="0" applyProtection="0"/>
    <xf numFmtId="239" fontId="52" fillId="0" borderId="0" applyFont="0" applyFill="0" applyBorder="0" applyAlignment="0" applyProtection="0"/>
    <xf numFmtId="240" fontId="52" fillId="0" borderId="0" applyFont="0" applyFill="0" applyBorder="0" applyAlignment="0" applyProtection="0"/>
    <xf numFmtId="9" fontId="204" fillId="0" borderId="0" applyFont="0" applyFill="0" applyBorder="0" applyAlignment="0" applyProtection="0"/>
    <xf numFmtId="220" fontId="95" fillId="0" borderId="0" applyFont="0" applyFill="0" applyBorder="0" applyAlignment="0" applyProtection="0"/>
    <xf numFmtId="241" fontId="95" fillId="0" borderId="0" applyFont="0" applyFill="0" applyBorder="0" applyAlignment="0" applyProtection="0"/>
    <xf numFmtId="174" fontId="20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2" fillId="0" borderId="0" applyNumberFormat="0" applyFill="0" applyBorder="0" applyAlignment="0" applyProtection="0"/>
    <xf numFmtId="216" fontId="133" fillId="0" borderId="0" applyFill="0" applyBorder="0" applyAlignment="0"/>
    <xf numFmtId="217" fontId="133" fillId="0" borderId="0" applyFill="0" applyBorder="0" applyAlignment="0"/>
    <xf numFmtId="216" fontId="133" fillId="0" borderId="0" applyFill="0" applyBorder="0" applyAlignment="0"/>
    <xf numFmtId="221" fontId="133" fillId="0" borderId="0" applyFill="0" applyBorder="0" applyAlignment="0"/>
    <xf numFmtId="217" fontId="133" fillId="0" borderId="0" applyFill="0" applyBorder="0" applyAlignment="0"/>
    <xf numFmtId="0" fontId="259" fillId="0" borderId="0" applyNumberFormat="0" applyFill="0" applyBorder="0" applyAlignment="0" applyProtection="0">
      <alignment horizontal="left"/>
      <protection locked="0"/>
    </xf>
    <xf numFmtId="0" fontId="260" fillId="150" borderId="0">
      <alignment horizontal="center" vertical="top"/>
    </xf>
    <xf numFmtId="0" fontId="261" fillId="150" borderId="0">
      <alignment horizontal="left" vertical="top"/>
    </xf>
    <xf numFmtId="0" fontId="262" fillId="150" borderId="0">
      <alignment horizontal="left" vertical="top"/>
    </xf>
    <xf numFmtId="0" fontId="263" fillId="6" borderId="0">
      <alignment horizontal="center" vertical="center"/>
    </xf>
    <xf numFmtId="0" fontId="264" fillId="150" borderId="0">
      <alignment horizontal="center" vertical="top"/>
    </xf>
    <xf numFmtId="0" fontId="265" fillId="150" borderId="0">
      <alignment horizontal="left" vertical="top"/>
    </xf>
    <xf numFmtId="0" fontId="266" fillId="150" borderId="0">
      <alignment horizontal="left" vertical="center"/>
    </xf>
    <xf numFmtId="0" fontId="266" fillId="150" borderId="0">
      <alignment horizontal="right" vertical="center"/>
    </xf>
    <xf numFmtId="0" fontId="266" fillId="150" borderId="0">
      <alignment horizontal="center" vertical="center"/>
    </xf>
    <xf numFmtId="0" fontId="267" fillId="150" borderId="0">
      <alignment horizontal="right" vertical="top"/>
    </xf>
    <xf numFmtId="0" fontId="267" fillId="150" borderId="0">
      <alignment horizontal="right" vertical="top"/>
    </xf>
    <xf numFmtId="4" fontId="185" fillId="26" borderId="49" applyNumberFormat="0" applyProtection="0">
      <alignment vertical="center"/>
    </xf>
    <xf numFmtId="4" fontId="185" fillId="26" borderId="49" applyNumberFormat="0" applyProtection="0">
      <alignment vertical="center"/>
    </xf>
    <xf numFmtId="4" fontId="185" fillId="26" borderId="49" applyNumberFormat="0" applyProtection="0">
      <alignment vertical="center"/>
    </xf>
    <xf numFmtId="4" fontId="185" fillId="26" borderId="49" applyNumberFormat="0" applyProtection="0">
      <alignment vertical="center"/>
    </xf>
    <xf numFmtId="4" fontId="185" fillId="26" borderId="49" applyNumberFormat="0" applyProtection="0">
      <alignment vertical="center"/>
    </xf>
    <xf numFmtId="4" fontId="218" fillId="33" borderId="49" applyNumberFormat="0" applyProtection="0">
      <alignment vertical="center"/>
    </xf>
    <xf numFmtId="4" fontId="218" fillId="33" borderId="49" applyNumberFormat="0" applyProtection="0">
      <alignment vertical="center"/>
    </xf>
    <xf numFmtId="4" fontId="218" fillId="33" borderId="49" applyNumberFormat="0" applyProtection="0">
      <alignment vertical="center"/>
    </xf>
    <xf numFmtId="4" fontId="218" fillId="33" borderId="49" applyNumberFormat="0" applyProtection="0">
      <alignment vertical="center"/>
    </xf>
    <xf numFmtId="4" fontId="218" fillId="33" borderId="49" applyNumberFormat="0" applyProtection="0">
      <alignment vertical="center"/>
    </xf>
    <xf numFmtId="4" fontId="185" fillId="33" borderId="49" applyNumberFormat="0" applyProtection="0">
      <alignment horizontal="left" vertical="center" indent="1"/>
    </xf>
    <xf numFmtId="4" fontId="185" fillId="33" borderId="49" applyNumberFormat="0" applyProtection="0">
      <alignment horizontal="left" vertical="center" indent="1"/>
    </xf>
    <xf numFmtId="4" fontId="185" fillId="33" borderId="49" applyNumberFormat="0" applyProtection="0">
      <alignment horizontal="left" vertical="center" indent="1"/>
    </xf>
    <xf numFmtId="4" fontId="185" fillId="33" borderId="49" applyNumberFormat="0" applyProtection="0">
      <alignment horizontal="left" vertical="center" indent="1"/>
    </xf>
    <xf numFmtId="4" fontId="185" fillId="33" borderId="49" applyNumberFormat="0" applyProtection="0">
      <alignment horizontal="left" vertical="center" indent="1"/>
    </xf>
    <xf numFmtId="0" fontId="218" fillId="26" borderId="50" applyNumberFormat="0" applyProtection="0">
      <alignment horizontal="left" vertical="top" indent="1"/>
    </xf>
    <xf numFmtId="0" fontId="218" fillId="26" borderId="50" applyNumberFormat="0" applyProtection="0">
      <alignment horizontal="left" vertical="top" indent="1"/>
    </xf>
    <xf numFmtId="0" fontId="218" fillId="26" borderId="50" applyNumberFormat="0" applyProtection="0">
      <alignment horizontal="left" vertical="top" indent="1"/>
    </xf>
    <xf numFmtId="0" fontId="218" fillId="26" borderId="50" applyNumberFormat="0" applyProtection="0">
      <alignment horizontal="left" vertical="top" indent="1"/>
    </xf>
    <xf numFmtId="0" fontId="218" fillId="26" borderId="50" applyNumberFormat="0" applyProtection="0">
      <alignment horizontal="left" vertical="top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0" fontId="268" fillId="34" borderId="51" applyNumberFormat="0" applyProtection="0">
      <alignment horizontal="center" vertical="center" wrapText="1"/>
    </xf>
    <xf numFmtId="4" fontId="185" fillId="14" borderId="49" applyNumberFormat="0" applyProtection="0">
      <alignment horizontal="left" vertical="center" indent="1"/>
    </xf>
    <xf numFmtId="4" fontId="185" fillId="3" borderId="49" applyNumberFormat="0" applyProtection="0">
      <alignment horizontal="right" vertical="center"/>
    </xf>
    <xf numFmtId="4" fontId="185" fillId="3" borderId="49" applyNumberFormat="0" applyProtection="0">
      <alignment horizontal="right" vertical="center"/>
    </xf>
    <xf numFmtId="4" fontId="185" fillId="3" borderId="49" applyNumberFormat="0" applyProtection="0">
      <alignment horizontal="right" vertical="center"/>
    </xf>
    <xf numFmtId="4" fontId="185" fillId="3" borderId="49" applyNumberFormat="0" applyProtection="0">
      <alignment horizontal="right" vertical="center"/>
    </xf>
    <xf numFmtId="4" fontId="185" fillId="3" borderId="49" applyNumberFormat="0" applyProtection="0">
      <alignment horizontal="right" vertical="center"/>
    </xf>
    <xf numFmtId="4" fontId="185" fillId="153" borderId="49" applyNumberFormat="0" applyProtection="0">
      <alignment horizontal="right" vertical="center"/>
    </xf>
    <xf numFmtId="4" fontId="185" fillId="153" borderId="49" applyNumberFormat="0" applyProtection="0">
      <alignment horizontal="right" vertical="center"/>
    </xf>
    <xf numFmtId="4" fontId="185" fillId="153" borderId="49" applyNumberFormat="0" applyProtection="0">
      <alignment horizontal="right" vertical="center"/>
    </xf>
    <xf numFmtId="4" fontId="185" fillId="153" borderId="49" applyNumberFormat="0" applyProtection="0">
      <alignment horizontal="right" vertical="center"/>
    </xf>
    <xf numFmtId="4" fontId="185" fillId="153" borderId="49" applyNumberFormat="0" applyProtection="0">
      <alignment horizontal="right" vertical="center"/>
    </xf>
    <xf numFmtId="4" fontId="185" fillId="17" borderId="41" applyNumberFormat="0" applyProtection="0">
      <alignment horizontal="right" vertical="center"/>
    </xf>
    <xf numFmtId="4" fontId="185" fillId="17" borderId="41" applyNumberFormat="0" applyProtection="0">
      <alignment horizontal="right" vertical="center"/>
    </xf>
    <xf numFmtId="4" fontId="185" fillId="17" borderId="41" applyNumberFormat="0" applyProtection="0">
      <alignment horizontal="right" vertical="center"/>
    </xf>
    <xf numFmtId="4" fontId="185" fillId="17" borderId="41" applyNumberFormat="0" applyProtection="0">
      <alignment horizontal="right" vertical="center"/>
    </xf>
    <xf numFmtId="4" fontId="185" fillId="17" borderId="41" applyNumberFormat="0" applyProtection="0">
      <alignment horizontal="right" vertical="center"/>
    </xf>
    <xf numFmtId="4" fontId="185" fillId="11" borderId="49" applyNumberFormat="0" applyProtection="0">
      <alignment horizontal="right" vertical="center"/>
    </xf>
    <xf numFmtId="4" fontId="185" fillId="11" borderId="49" applyNumberFormat="0" applyProtection="0">
      <alignment horizontal="right" vertical="center"/>
    </xf>
    <xf numFmtId="4" fontId="185" fillId="11" borderId="49" applyNumberFormat="0" applyProtection="0">
      <alignment horizontal="right" vertical="center"/>
    </xf>
    <xf numFmtId="4" fontId="185" fillId="11" borderId="49" applyNumberFormat="0" applyProtection="0">
      <alignment horizontal="right" vertical="center"/>
    </xf>
    <xf numFmtId="4" fontId="185" fillId="11" borderId="49" applyNumberFormat="0" applyProtection="0">
      <alignment horizontal="right" vertical="center"/>
    </xf>
    <xf numFmtId="4" fontId="185" fillId="15" borderId="49" applyNumberFormat="0" applyProtection="0">
      <alignment horizontal="right" vertical="center"/>
    </xf>
    <xf numFmtId="4" fontId="185" fillId="15" borderId="49" applyNumberFormat="0" applyProtection="0">
      <alignment horizontal="right" vertical="center"/>
    </xf>
    <xf numFmtId="4" fontId="185" fillId="15" borderId="49" applyNumberFormat="0" applyProtection="0">
      <alignment horizontal="right" vertical="center"/>
    </xf>
    <xf numFmtId="4" fontId="185" fillId="15" borderId="49" applyNumberFormat="0" applyProtection="0">
      <alignment horizontal="right" vertical="center"/>
    </xf>
    <xf numFmtId="4" fontId="185" fillId="15" borderId="49" applyNumberFormat="0" applyProtection="0">
      <alignment horizontal="right" vertical="center"/>
    </xf>
    <xf numFmtId="4" fontId="185" fillId="19" borderId="49" applyNumberFormat="0" applyProtection="0">
      <alignment horizontal="right" vertical="center"/>
    </xf>
    <xf numFmtId="4" fontId="185" fillId="19" borderId="49" applyNumberFormat="0" applyProtection="0">
      <alignment horizontal="right" vertical="center"/>
    </xf>
    <xf numFmtId="4" fontId="185" fillId="19" borderId="49" applyNumberFormat="0" applyProtection="0">
      <alignment horizontal="right" vertical="center"/>
    </xf>
    <xf numFmtId="4" fontId="185" fillId="19" borderId="49" applyNumberFormat="0" applyProtection="0">
      <alignment horizontal="right" vertical="center"/>
    </xf>
    <xf numFmtId="4" fontId="185" fillId="19" borderId="49" applyNumberFormat="0" applyProtection="0">
      <alignment horizontal="right" vertical="center"/>
    </xf>
    <xf numFmtId="4" fontId="185" fillId="18" borderId="49" applyNumberFormat="0" applyProtection="0">
      <alignment horizontal="right" vertical="center"/>
    </xf>
    <xf numFmtId="4" fontId="185" fillId="18" borderId="49" applyNumberFormat="0" applyProtection="0">
      <alignment horizontal="right" vertical="center"/>
    </xf>
    <xf numFmtId="4" fontId="185" fillId="18" borderId="49" applyNumberFormat="0" applyProtection="0">
      <alignment horizontal="right" vertical="center"/>
    </xf>
    <xf numFmtId="4" fontId="185" fillId="18" borderId="49" applyNumberFormat="0" applyProtection="0">
      <alignment horizontal="right" vertical="center"/>
    </xf>
    <xf numFmtId="4" fontId="185" fillId="18" borderId="49" applyNumberFormat="0" applyProtection="0">
      <alignment horizontal="right" vertical="center"/>
    </xf>
    <xf numFmtId="4" fontId="185" fillId="154" borderId="49" applyNumberFormat="0" applyProtection="0">
      <alignment horizontal="right" vertical="center"/>
    </xf>
    <xf numFmtId="4" fontId="185" fillId="154" borderId="49" applyNumberFormat="0" applyProtection="0">
      <alignment horizontal="right" vertical="center"/>
    </xf>
    <xf numFmtId="4" fontId="185" fillId="154" borderId="49" applyNumberFormat="0" applyProtection="0">
      <alignment horizontal="right" vertical="center"/>
    </xf>
    <xf numFmtId="4" fontId="185" fillId="154" borderId="49" applyNumberFormat="0" applyProtection="0">
      <alignment horizontal="right" vertical="center"/>
    </xf>
    <xf numFmtId="4" fontId="185" fillId="154" borderId="49" applyNumberFormat="0" applyProtection="0">
      <alignment horizontal="right" vertical="center"/>
    </xf>
    <xf numFmtId="4" fontId="185" fillId="10" borderId="49" applyNumberFormat="0" applyProtection="0">
      <alignment horizontal="right" vertical="center"/>
    </xf>
    <xf numFmtId="4" fontId="185" fillId="10" borderId="49" applyNumberFormat="0" applyProtection="0">
      <alignment horizontal="right" vertical="center"/>
    </xf>
    <xf numFmtId="4" fontId="185" fillId="10" borderId="49" applyNumberFormat="0" applyProtection="0">
      <alignment horizontal="right" vertical="center"/>
    </xf>
    <xf numFmtId="4" fontId="185" fillId="10" borderId="49" applyNumberFormat="0" applyProtection="0">
      <alignment horizontal="right" vertical="center"/>
    </xf>
    <xf numFmtId="4" fontId="185" fillId="10" borderId="49" applyNumberFormat="0" applyProtection="0">
      <alignment horizontal="right" vertical="center"/>
    </xf>
    <xf numFmtId="4" fontId="185" fillId="155" borderId="41" applyNumberFormat="0" applyProtection="0">
      <alignment horizontal="left" vertical="center" indent="1"/>
    </xf>
    <xf numFmtId="4" fontId="185" fillId="155" borderId="41" applyNumberFormat="0" applyProtection="0">
      <alignment horizontal="left" vertical="center" indent="1"/>
    </xf>
    <xf numFmtId="4" fontId="185" fillId="155" borderId="41" applyNumberFormat="0" applyProtection="0">
      <alignment horizontal="left" vertical="center" indent="1"/>
    </xf>
    <xf numFmtId="4" fontId="185" fillId="155" borderId="41" applyNumberFormat="0" applyProtection="0">
      <alignment horizontal="left" vertical="center" indent="1"/>
    </xf>
    <xf numFmtId="4" fontId="185" fillId="155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185" fillId="157" borderId="49" applyNumberFormat="0" applyProtection="0">
      <alignment horizontal="right" vertical="center"/>
    </xf>
    <xf numFmtId="4" fontId="185" fillId="157" borderId="49" applyNumberFormat="0" applyProtection="0">
      <alignment horizontal="right" vertical="center"/>
    </xf>
    <xf numFmtId="4" fontId="185" fillId="157" borderId="49" applyNumberFormat="0" applyProtection="0">
      <alignment horizontal="right" vertical="center"/>
    </xf>
    <xf numFmtId="4" fontId="185" fillId="157" borderId="49" applyNumberFormat="0" applyProtection="0">
      <alignment horizontal="right" vertical="center"/>
    </xf>
    <xf numFmtId="4" fontId="185" fillId="157" borderId="49" applyNumberFormat="0" applyProtection="0">
      <alignment horizontal="right" vertical="center"/>
    </xf>
    <xf numFmtId="0" fontId="52" fillId="34" borderId="51" applyNumberFormat="0" applyProtection="0">
      <alignment horizontal="left" vertical="center" indent="1"/>
    </xf>
    <xf numFmtId="4" fontId="185" fillId="158" borderId="41" applyNumberFormat="0" applyProtection="0">
      <alignment horizontal="left" vertical="center" indent="1"/>
    </xf>
    <xf numFmtId="4" fontId="185" fillId="158" borderId="41" applyNumberFormat="0" applyProtection="0">
      <alignment horizontal="left" vertical="center" indent="1"/>
    </xf>
    <xf numFmtId="4" fontId="185" fillId="158" borderId="41" applyNumberFormat="0" applyProtection="0">
      <alignment horizontal="left" vertical="center" indent="1"/>
    </xf>
    <xf numFmtId="4" fontId="185" fillId="158" borderId="41" applyNumberFormat="0" applyProtection="0">
      <alignment horizontal="left" vertical="center" indent="1"/>
    </xf>
    <xf numFmtId="4" fontId="185" fillId="158" borderId="41" applyNumberFormat="0" applyProtection="0">
      <alignment horizontal="left" vertical="center" indent="1"/>
    </xf>
    <xf numFmtId="4" fontId="269" fillId="52" borderId="51" applyNumberFormat="0" applyProtection="0">
      <alignment horizontal="left" vertical="center" wrapText="1" indent="1"/>
    </xf>
    <xf numFmtId="4" fontId="185" fillId="157" borderId="41" applyNumberFormat="0" applyProtection="0">
      <alignment horizontal="left" vertical="center" indent="1"/>
    </xf>
    <xf numFmtId="4" fontId="185" fillId="157" borderId="41" applyNumberFormat="0" applyProtection="0">
      <alignment horizontal="left" vertical="center" indent="1"/>
    </xf>
    <xf numFmtId="4" fontId="185" fillId="157" borderId="41" applyNumberFormat="0" applyProtection="0">
      <alignment horizontal="left" vertical="center" indent="1"/>
    </xf>
    <xf numFmtId="4" fontId="185" fillId="157" borderId="41" applyNumberFormat="0" applyProtection="0">
      <alignment horizontal="left" vertical="center" indent="1"/>
    </xf>
    <xf numFmtId="4" fontId="185" fillId="157" borderId="41" applyNumberFormat="0" applyProtection="0">
      <alignment horizontal="left" vertical="center" indent="1"/>
    </xf>
    <xf numFmtId="4" fontId="269" fillId="54" borderId="51" applyNumberFormat="0" applyProtection="0">
      <alignment horizontal="left" vertical="center" wrapText="1" indent="1"/>
    </xf>
    <xf numFmtId="0" fontId="185" fillId="22" borderId="49" applyNumberFormat="0" applyProtection="0">
      <alignment horizontal="left" vertical="center" indent="1"/>
    </xf>
    <xf numFmtId="0" fontId="185" fillId="22" borderId="49" applyNumberFormat="0" applyProtection="0">
      <alignment horizontal="left" vertical="center" indent="1"/>
    </xf>
    <xf numFmtId="0" fontId="185" fillId="22" borderId="49" applyNumberFormat="0" applyProtection="0">
      <alignment horizontal="left" vertical="center" indent="1"/>
    </xf>
    <xf numFmtId="0" fontId="185" fillId="22" borderId="49" applyNumberFormat="0" applyProtection="0">
      <alignment horizontal="left" vertical="center" indent="1"/>
    </xf>
    <xf numFmtId="0" fontId="185" fillId="22" borderId="49" applyNumberFormat="0" applyProtection="0">
      <alignment horizontal="left" vertical="center" indent="1"/>
    </xf>
    <xf numFmtId="0" fontId="185" fillId="22" borderId="49" applyNumberFormat="0" applyProtection="0">
      <alignment horizontal="left" vertical="center" indent="1"/>
    </xf>
    <xf numFmtId="0" fontId="52" fillId="159" borderId="51" applyNumberFormat="0" applyProtection="0">
      <alignment horizontal="left" vertical="center" wrapText="1" indent="2"/>
    </xf>
    <xf numFmtId="0" fontId="52" fillId="156" borderId="50" applyNumberFormat="0" applyProtection="0">
      <alignment horizontal="left" vertical="center" indent="1"/>
    </xf>
    <xf numFmtId="0" fontId="270" fillId="54" borderId="51" applyNumberFormat="0" applyProtection="0">
      <alignment horizontal="center" vertical="center" wrapTex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2" fillId="156" borderId="50" applyNumberFormat="0" applyProtection="0">
      <alignment horizontal="left" vertical="top" indent="1"/>
    </xf>
    <xf numFmtId="0" fontId="185" fillId="160" borderId="49" applyNumberFormat="0" applyProtection="0">
      <alignment horizontal="left" vertical="center" indent="1"/>
    </xf>
    <xf numFmtId="0" fontId="185" fillId="160" borderId="49" applyNumberFormat="0" applyProtection="0">
      <alignment horizontal="left" vertical="center" indent="1"/>
    </xf>
    <xf numFmtId="0" fontId="185" fillId="160" borderId="49" applyNumberFormat="0" applyProtection="0">
      <alignment horizontal="left" vertical="center" indent="1"/>
    </xf>
    <xf numFmtId="0" fontId="185" fillId="160" borderId="49" applyNumberFormat="0" applyProtection="0">
      <alignment horizontal="left" vertical="center" indent="1"/>
    </xf>
    <xf numFmtId="0" fontId="185" fillId="160" borderId="49" applyNumberFormat="0" applyProtection="0">
      <alignment horizontal="left" vertical="center" indent="1"/>
    </xf>
    <xf numFmtId="0" fontId="185" fillId="160" borderId="49" applyNumberFormat="0" applyProtection="0">
      <alignment horizontal="left" vertical="center" indent="1"/>
    </xf>
    <xf numFmtId="0" fontId="52" fillId="161" borderId="51" applyNumberFormat="0" applyProtection="0">
      <alignment horizontal="left" vertical="center" wrapText="1" indent="4"/>
    </xf>
    <xf numFmtId="0" fontId="52" fillId="157" borderId="50" applyNumberFormat="0" applyProtection="0">
      <alignment horizontal="left" vertical="center" indent="1"/>
    </xf>
    <xf numFmtId="0" fontId="270" fillId="55" borderId="51" applyNumberFormat="0" applyProtection="0">
      <alignment horizontal="center" vertical="center" wrapTex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2" fillId="157" borderId="50" applyNumberFormat="0" applyProtection="0">
      <alignment horizontal="left" vertical="top" indent="1"/>
    </xf>
    <xf numFmtId="0" fontId="185" fillId="8" borderId="49" applyNumberFormat="0" applyProtection="0">
      <alignment horizontal="left" vertical="center" indent="1"/>
    </xf>
    <xf numFmtId="0" fontId="185" fillId="8" borderId="49" applyNumberFormat="0" applyProtection="0">
      <alignment horizontal="left" vertical="center" indent="1"/>
    </xf>
    <xf numFmtId="0" fontId="185" fillId="8" borderId="49" applyNumberFormat="0" applyProtection="0">
      <alignment horizontal="left" vertical="center" indent="1"/>
    </xf>
    <xf numFmtId="0" fontId="185" fillId="8" borderId="49" applyNumberFormat="0" applyProtection="0">
      <alignment horizontal="left" vertical="center" indent="1"/>
    </xf>
    <xf numFmtId="0" fontId="185" fillId="8" borderId="49" applyNumberFormat="0" applyProtection="0">
      <alignment horizontal="left" vertical="center" indent="1"/>
    </xf>
    <xf numFmtId="0" fontId="52" fillId="162" borderId="51" applyNumberFormat="0" applyProtection="0">
      <alignment horizontal="left" vertical="center" wrapText="1" indent="6"/>
    </xf>
    <xf numFmtId="0" fontId="185" fillId="8" borderId="49" applyNumberFormat="0" applyProtection="0">
      <alignment horizontal="left" vertical="center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2" fillId="8" borderId="50" applyNumberFormat="0" applyProtection="0">
      <alignment horizontal="left" vertical="top" indent="1"/>
    </xf>
    <xf numFmtId="0" fontId="185" fillId="158" borderId="49" applyNumberFormat="0" applyProtection="0">
      <alignment horizontal="left" vertical="center" indent="1"/>
    </xf>
    <xf numFmtId="0" fontId="185" fillId="158" borderId="49" applyNumberFormat="0" applyProtection="0">
      <alignment horizontal="left" vertical="center" indent="1"/>
    </xf>
    <xf numFmtId="0" fontId="185" fillId="158" borderId="49" applyNumberFormat="0" applyProtection="0">
      <alignment horizontal="left" vertical="center" indent="1"/>
    </xf>
    <xf numFmtId="0" fontId="185" fillId="158" borderId="49" applyNumberFormat="0" applyProtection="0">
      <alignment horizontal="left" vertical="center" indent="1"/>
    </xf>
    <xf numFmtId="0" fontId="185" fillId="158" borderId="49" applyNumberFormat="0" applyProtection="0">
      <alignment horizontal="left" vertical="center" indent="1"/>
    </xf>
    <xf numFmtId="0" fontId="52" fillId="0" borderId="51" applyNumberFormat="0" applyProtection="0">
      <alignment horizontal="left" vertical="center" indent="1"/>
    </xf>
    <xf numFmtId="0" fontId="185" fillId="158" borderId="49" applyNumberFormat="0" applyProtection="0">
      <alignment horizontal="left" vertical="center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2" fillId="158" borderId="50" applyNumberFormat="0" applyProtection="0">
      <alignment horizontal="left" vertical="top" indent="1"/>
    </xf>
    <xf numFmtId="0" fontId="52" fillId="150" borderId="15" applyNumberFormat="0">
      <protection locked="0"/>
    </xf>
    <xf numFmtId="0" fontId="52" fillId="150" borderId="15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2" fillId="150" borderId="15" applyNumberFormat="0">
      <protection locked="0"/>
    </xf>
    <xf numFmtId="0" fontId="271" fillId="156" borderId="53" applyBorder="0"/>
    <xf numFmtId="4" fontId="272" fillId="29" borderId="50" applyNumberFormat="0" applyProtection="0">
      <alignment vertical="center"/>
    </xf>
    <xf numFmtId="4" fontId="272" fillId="29" borderId="50" applyNumberFormat="0" applyProtection="0">
      <alignment vertical="center"/>
    </xf>
    <xf numFmtId="4" fontId="272" fillId="29" borderId="50" applyNumberFormat="0" applyProtection="0">
      <alignment vertical="center"/>
    </xf>
    <xf numFmtId="4" fontId="272" fillId="29" borderId="50" applyNumberFormat="0" applyProtection="0">
      <alignment vertical="center"/>
    </xf>
    <xf numFmtId="4" fontId="272" fillId="29" borderId="50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72" fillId="22" borderId="50" applyNumberFormat="0" applyProtection="0">
      <alignment horizontal="left" vertical="center" indent="1"/>
    </xf>
    <xf numFmtId="4" fontId="272" fillId="22" borderId="50" applyNumberFormat="0" applyProtection="0">
      <alignment horizontal="left" vertical="center" indent="1"/>
    </xf>
    <xf numFmtId="4" fontId="272" fillId="22" borderId="50" applyNumberFormat="0" applyProtection="0">
      <alignment horizontal="left" vertical="center" indent="1"/>
    </xf>
    <xf numFmtId="4" fontId="272" fillId="22" borderId="50" applyNumberFormat="0" applyProtection="0">
      <alignment horizontal="left" vertical="center" indent="1"/>
    </xf>
    <xf numFmtId="4" fontId="272" fillId="22" borderId="50" applyNumberFormat="0" applyProtection="0">
      <alignment horizontal="left" vertical="center" indent="1"/>
    </xf>
    <xf numFmtId="0" fontId="272" fillId="29" borderId="50" applyNumberFormat="0" applyProtection="0">
      <alignment horizontal="left" vertical="top" indent="1"/>
    </xf>
    <xf numFmtId="0" fontId="272" fillId="29" borderId="50" applyNumberFormat="0" applyProtection="0">
      <alignment horizontal="left" vertical="top" indent="1"/>
    </xf>
    <xf numFmtId="0" fontId="272" fillId="29" borderId="50" applyNumberFormat="0" applyProtection="0">
      <alignment horizontal="left" vertical="top" indent="1"/>
    </xf>
    <xf numFmtId="0" fontId="272" fillId="29" borderId="50" applyNumberFormat="0" applyProtection="0">
      <alignment horizontal="left" vertical="top" indent="1"/>
    </xf>
    <xf numFmtId="0" fontId="272" fillId="29" borderId="50" applyNumberFormat="0" applyProtection="0">
      <alignment horizontal="left" vertical="top" indent="1"/>
    </xf>
    <xf numFmtId="4" fontId="185" fillId="0" borderId="49" applyNumberFormat="0" applyProtection="0">
      <alignment horizontal="right" vertical="center"/>
    </xf>
    <xf numFmtId="4" fontId="185" fillId="0" borderId="49" applyNumberFormat="0" applyProtection="0">
      <alignment horizontal="right" vertical="center"/>
    </xf>
    <xf numFmtId="4" fontId="185" fillId="0" borderId="49" applyNumberFormat="0" applyProtection="0">
      <alignment horizontal="right" vertical="center"/>
    </xf>
    <xf numFmtId="4" fontId="185" fillId="0" borderId="49" applyNumberFormat="0" applyProtection="0">
      <alignment horizontal="right" vertical="center"/>
    </xf>
    <xf numFmtId="4" fontId="185" fillId="0" borderId="49" applyNumberFormat="0" applyProtection="0">
      <alignment horizontal="right" vertical="center"/>
    </xf>
    <xf numFmtId="4" fontId="185" fillId="0" borderId="49" applyNumberFormat="0" applyProtection="0">
      <alignment horizontal="right" vertical="center"/>
    </xf>
    <xf numFmtId="4" fontId="218" fillId="65" borderId="49" applyNumberFormat="0" applyProtection="0">
      <alignment horizontal="right" vertical="center"/>
    </xf>
    <xf numFmtId="4" fontId="218" fillId="65" borderId="49" applyNumberFormat="0" applyProtection="0">
      <alignment horizontal="right" vertical="center"/>
    </xf>
    <xf numFmtId="4" fontId="218" fillId="65" borderId="49" applyNumberFormat="0" applyProtection="0">
      <alignment horizontal="right" vertical="center"/>
    </xf>
    <xf numFmtId="4" fontId="218" fillId="65" borderId="49" applyNumberFormat="0" applyProtection="0">
      <alignment horizontal="right" vertical="center"/>
    </xf>
    <xf numFmtId="4" fontId="218" fillId="65" borderId="49" applyNumberFormat="0" applyProtection="0">
      <alignment horizontal="right" vertical="center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0" fontId="52" fillId="34" borderId="54" applyNumberFormat="0" applyProtection="0">
      <alignment horizontal="left" vertical="center" wrapText="1"/>
    </xf>
    <xf numFmtId="4" fontId="185" fillId="14" borderId="49" applyNumberFormat="0" applyProtection="0">
      <alignment horizontal="left" vertical="center" indent="1"/>
    </xf>
    <xf numFmtId="0" fontId="272" fillId="157" borderId="50" applyNumberFormat="0" applyProtection="0">
      <alignment horizontal="left" vertical="top" indent="1"/>
    </xf>
    <xf numFmtId="0" fontId="272" fillId="157" borderId="50" applyNumberFormat="0" applyProtection="0">
      <alignment horizontal="left" vertical="top" indent="1"/>
    </xf>
    <xf numFmtId="0" fontId="272" fillId="157" borderId="50" applyNumberFormat="0" applyProtection="0">
      <alignment horizontal="left" vertical="top" indent="1"/>
    </xf>
    <xf numFmtId="0" fontId="272" fillId="157" borderId="50" applyNumberFormat="0" applyProtection="0">
      <alignment horizontal="left" vertical="top" indent="1"/>
    </xf>
    <xf numFmtId="0" fontId="272" fillId="157" borderId="50" applyNumberFormat="0" applyProtection="0">
      <alignment horizontal="left" vertical="top" indent="1"/>
    </xf>
    <xf numFmtId="0" fontId="270" fillId="7" borderId="51" applyNumberFormat="0" applyProtection="0">
      <alignment horizontal="center" vertical="center"/>
    </xf>
    <xf numFmtId="4" fontId="218" fillId="163" borderId="41" applyNumberFormat="0" applyProtection="0">
      <alignment horizontal="left" vertical="center" indent="1"/>
    </xf>
    <xf numFmtId="4" fontId="218" fillId="163" borderId="41" applyNumberFormat="0" applyProtection="0">
      <alignment horizontal="left" vertical="center" indent="1"/>
    </xf>
    <xf numFmtId="4" fontId="218" fillId="163" borderId="41" applyNumberFormat="0" applyProtection="0">
      <alignment horizontal="left" vertical="center" indent="1"/>
    </xf>
    <xf numFmtId="4" fontId="218" fillId="163" borderId="41" applyNumberFormat="0" applyProtection="0">
      <alignment horizontal="left" vertical="center" indent="1"/>
    </xf>
    <xf numFmtId="4" fontId="218" fillId="163" borderId="41" applyNumberFormat="0" applyProtection="0">
      <alignment horizontal="left" vertical="center" indent="1"/>
    </xf>
    <xf numFmtId="0" fontId="273" fillId="0" borderId="0" applyNumberFormat="0" applyProtection="0"/>
    <xf numFmtId="0" fontId="185" fillId="164" borderId="15"/>
    <xf numFmtId="0" fontId="185" fillId="164" borderId="15"/>
    <xf numFmtId="4" fontId="218" fillId="150" borderId="49" applyNumberFormat="0" applyProtection="0">
      <alignment horizontal="right" vertical="center"/>
    </xf>
    <xf numFmtId="4" fontId="218" fillId="150" borderId="49" applyNumberFormat="0" applyProtection="0">
      <alignment horizontal="right" vertical="center"/>
    </xf>
    <xf numFmtId="4" fontId="218" fillId="150" borderId="49" applyNumberFormat="0" applyProtection="0">
      <alignment horizontal="right" vertical="center"/>
    </xf>
    <xf numFmtId="4" fontId="218" fillId="150" borderId="49" applyNumberFormat="0" applyProtection="0">
      <alignment horizontal="right" vertical="center"/>
    </xf>
    <xf numFmtId="4" fontId="218" fillId="150" borderId="49" applyNumberFormat="0" applyProtection="0">
      <alignment horizontal="right" vertical="center"/>
    </xf>
    <xf numFmtId="0" fontId="274" fillId="0" borderId="44"/>
    <xf numFmtId="0" fontId="218" fillId="0" borderId="0" applyNumberFormat="0" applyFill="0" applyBorder="0" applyAlignment="0" applyProtection="0"/>
    <xf numFmtId="0" fontId="235" fillId="0" borderId="0" applyFill="0" applyBorder="0" applyAlignment="0" applyProtection="0"/>
    <xf numFmtId="0" fontId="118" fillId="0" borderId="0" applyNumberFormat="0" applyFill="0" applyBorder="0" applyAlignment="0" applyProtection="0">
      <alignment horizontal="center"/>
    </xf>
    <xf numFmtId="0" fontId="52" fillId="0" borderId="0"/>
    <xf numFmtId="0" fontId="105" fillId="0" borderId="0"/>
    <xf numFmtId="38" fontId="141" fillId="63" borderId="0">
      <alignment horizontal="right" vertical="top"/>
    </xf>
    <xf numFmtId="38" fontId="141" fillId="63" borderId="0">
      <alignment horizontal="right" vertical="top"/>
    </xf>
    <xf numFmtId="38" fontId="141" fillId="63" borderId="0">
      <alignment horizontal="right" vertical="top"/>
    </xf>
    <xf numFmtId="38" fontId="141" fillId="63" borderId="0">
      <alignment horizontal="right" vertical="top"/>
    </xf>
    <xf numFmtId="242" fontId="64" fillId="0" borderId="0"/>
    <xf numFmtId="49" fontId="128" fillId="0" borderId="0" applyFill="0" applyBorder="0" applyAlignment="0"/>
    <xf numFmtId="243" fontId="128" fillId="0" borderId="0" applyFill="0" applyBorder="0" applyAlignment="0"/>
    <xf numFmtId="244" fontId="128" fillId="0" borderId="0" applyFill="0" applyBorder="0" applyAlignment="0"/>
    <xf numFmtId="0" fontId="72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18" fillId="0" borderId="41">
      <alignment horizontal="left" vertical="top" wrapText="1"/>
    </xf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65" borderId="33" applyNumberFormat="0">
      <alignment horizontal="center" vertical="center"/>
    </xf>
    <xf numFmtId="0" fontId="147" fillId="0" borderId="0" applyNumberFormat="0" applyFill="0" applyBorder="0" applyAlignment="0" applyProtection="0"/>
    <xf numFmtId="0" fontId="177" fillId="0" borderId="8" applyNumberFormat="0" applyFill="0" applyAlignment="0" applyProtection="0"/>
    <xf numFmtId="0" fontId="77" fillId="0" borderId="35" applyNumberFormat="0" applyFont="0" applyFill="0" applyAlignment="0" applyProtection="0"/>
    <xf numFmtId="0" fontId="177" fillId="0" borderId="8" applyNumberFormat="0" applyFill="0" applyAlignment="0" applyProtection="0"/>
    <xf numFmtId="245" fontId="52" fillId="0" borderId="0" applyFont="0" applyFill="0" applyBorder="0" applyAlignment="0" applyProtection="0"/>
    <xf numFmtId="246" fontId="52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247" fontId="235" fillId="0" borderId="0" applyFont="0" applyFill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09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227" fillId="71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7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17" borderId="0" applyNumberFormat="0" applyBorder="0" applyAlignment="0" applyProtection="0"/>
    <xf numFmtId="0" fontId="66" fillId="117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17" borderId="0" applyNumberFormat="0" applyBorder="0" applyAlignment="0" applyProtection="0"/>
    <xf numFmtId="0" fontId="67" fillId="117" borderId="0" applyNumberFormat="0" applyBorder="0" applyAlignment="0" applyProtection="0"/>
    <xf numFmtId="0" fontId="67" fillId="16" borderId="0" applyNumberFormat="0" applyBorder="0" applyAlignment="0" applyProtection="0"/>
    <xf numFmtId="0" fontId="67" fillId="117" borderId="0" applyNumberFormat="0" applyBorder="0" applyAlignment="0" applyProtection="0"/>
    <xf numFmtId="0" fontId="67" fillId="16" borderId="0" applyNumberFormat="0" applyBorder="0" applyAlignment="0" applyProtection="0"/>
    <xf numFmtId="0" fontId="67" fillId="117" borderId="0" applyNumberFormat="0" applyBorder="0" applyAlignment="0" applyProtection="0"/>
    <xf numFmtId="0" fontId="67" fillId="16" borderId="0" applyNumberFormat="0" applyBorder="0" applyAlignment="0" applyProtection="0"/>
    <xf numFmtId="0" fontId="67" fillId="117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228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25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227" fillId="75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2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25" borderId="0" applyNumberFormat="0" applyBorder="0" applyAlignment="0" applyProtection="0"/>
    <xf numFmtId="0" fontId="66" fillId="12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25" borderId="0" applyNumberFormat="0" applyBorder="0" applyAlignment="0" applyProtection="0"/>
    <xf numFmtId="0" fontId="67" fillId="125" borderId="0" applyNumberFormat="0" applyBorder="0" applyAlignment="0" applyProtection="0"/>
    <xf numFmtId="0" fontId="67" fillId="17" borderId="0" applyNumberFormat="0" applyBorder="0" applyAlignment="0" applyProtection="0"/>
    <xf numFmtId="0" fontId="67" fillId="125" borderId="0" applyNumberFormat="0" applyBorder="0" applyAlignment="0" applyProtection="0"/>
    <xf numFmtId="0" fontId="67" fillId="17" borderId="0" applyNumberFormat="0" applyBorder="0" applyAlignment="0" applyProtection="0"/>
    <xf numFmtId="0" fontId="67" fillId="125" borderId="0" applyNumberFormat="0" applyBorder="0" applyAlignment="0" applyProtection="0"/>
    <xf numFmtId="0" fontId="67" fillId="17" borderId="0" applyNumberFormat="0" applyBorder="0" applyAlignment="0" applyProtection="0"/>
    <xf numFmtId="0" fontId="67" fillId="125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228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3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227" fillId="79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3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31" borderId="0" applyNumberFormat="0" applyBorder="0" applyAlignment="0" applyProtection="0"/>
    <xf numFmtId="0" fontId="66" fillId="13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31" borderId="0" applyNumberFormat="0" applyBorder="0" applyAlignment="0" applyProtection="0"/>
    <xf numFmtId="0" fontId="67" fillId="131" borderId="0" applyNumberFormat="0" applyBorder="0" applyAlignment="0" applyProtection="0"/>
    <xf numFmtId="0" fontId="67" fillId="18" borderId="0" applyNumberFormat="0" applyBorder="0" applyAlignment="0" applyProtection="0"/>
    <xf numFmtId="0" fontId="67" fillId="131" borderId="0" applyNumberFormat="0" applyBorder="0" applyAlignment="0" applyProtection="0"/>
    <xf numFmtId="0" fontId="67" fillId="18" borderId="0" applyNumberFormat="0" applyBorder="0" applyAlignment="0" applyProtection="0"/>
    <xf numFmtId="0" fontId="67" fillId="131" borderId="0" applyNumberFormat="0" applyBorder="0" applyAlignment="0" applyProtection="0"/>
    <xf numFmtId="0" fontId="67" fillId="18" borderId="0" applyNumberFormat="0" applyBorder="0" applyAlignment="0" applyProtection="0"/>
    <xf numFmtId="0" fontId="67" fillId="131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228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65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227" fillId="8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0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228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227" fillId="8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228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37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227" fillId="91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37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37" borderId="0" applyNumberFormat="0" applyBorder="0" applyAlignment="0" applyProtection="0"/>
    <xf numFmtId="0" fontId="66" fillId="137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37" borderId="0" applyNumberFormat="0" applyBorder="0" applyAlignment="0" applyProtection="0"/>
    <xf numFmtId="0" fontId="67" fillId="137" borderId="0" applyNumberFormat="0" applyBorder="0" applyAlignment="0" applyProtection="0"/>
    <xf numFmtId="0" fontId="67" fillId="19" borderId="0" applyNumberFormat="0" applyBorder="0" applyAlignment="0" applyProtection="0"/>
    <xf numFmtId="0" fontId="67" fillId="137" borderId="0" applyNumberFormat="0" applyBorder="0" applyAlignment="0" applyProtection="0"/>
    <xf numFmtId="0" fontId="67" fillId="19" borderId="0" applyNumberFormat="0" applyBorder="0" applyAlignment="0" applyProtection="0"/>
    <xf numFmtId="0" fontId="67" fillId="137" borderId="0" applyNumberFormat="0" applyBorder="0" applyAlignment="0" applyProtection="0"/>
    <xf numFmtId="0" fontId="67" fillId="19" borderId="0" applyNumberFormat="0" applyBorder="0" applyAlignment="0" applyProtection="0"/>
    <xf numFmtId="0" fontId="67" fillId="137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228" fillId="19" borderId="0" applyNumberFormat="0" applyBorder="0" applyAlignment="0" applyProtection="0"/>
    <xf numFmtId="0" fontId="66" fillId="19" borderId="0" applyNumberFormat="0" applyBorder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101" borderId="2" applyNumberFormat="0" applyAlignment="0" applyProtection="0"/>
    <xf numFmtId="0" fontId="111" fillId="101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101" borderId="2" applyNumberFormat="0" applyAlignment="0" applyProtection="0"/>
    <xf numFmtId="0" fontId="111" fillId="101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101" borderId="2" applyNumberFormat="0" applyAlignment="0" applyProtection="0"/>
    <xf numFmtId="0" fontId="154" fillId="101" borderId="2" applyNumberFormat="0" applyAlignment="0" applyProtection="0"/>
    <xf numFmtId="0" fontId="154" fillId="101" borderId="2" applyNumberFormat="0" applyAlignment="0" applyProtection="0"/>
    <xf numFmtId="0" fontId="154" fillId="101" borderId="2" applyNumberFormat="0" applyAlignment="0" applyProtection="0"/>
    <xf numFmtId="0" fontId="154" fillId="101" borderId="2" applyNumberFormat="0" applyAlignment="0" applyProtection="0"/>
    <xf numFmtId="0" fontId="111" fillId="7" borderId="2" applyNumberFormat="0" applyAlignment="0" applyProtection="0"/>
    <xf numFmtId="0" fontId="275" fillId="7" borderId="2" applyNumberFormat="0" applyAlignment="0" applyProtection="0"/>
    <xf numFmtId="0" fontId="52" fillId="32" borderId="0" applyNumberFormat="0" applyFont="0" applyBorder="0" applyAlignment="0">
      <protection locked="0"/>
    </xf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166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276" fillId="21" borderId="3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106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106" borderId="4" applyNumberFormat="0" applyAlignment="0" applyProtection="0"/>
    <xf numFmtId="0" fontId="120" fillId="106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106" borderId="4" applyNumberFormat="0" applyAlignment="0" applyProtection="0"/>
    <xf numFmtId="0" fontId="156" fillId="106" borderId="4" applyNumberFormat="0" applyAlignment="0" applyProtection="0"/>
    <xf numFmtId="0" fontId="156" fillId="22" borderId="4" applyNumberFormat="0" applyAlignment="0" applyProtection="0"/>
    <xf numFmtId="0" fontId="156" fillId="106" borderId="4" applyNumberFormat="0" applyAlignment="0" applyProtection="0"/>
    <xf numFmtId="0" fontId="156" fillId="22" borderId="4" applyNumberFormat="0" applyAlignment="0" applyProtection="0"/>
    <xf numFmtId="0" fontId="156" fillId="106" borderId="4" applyNumberFormat="0" applyAlignment="0" applyProtection="0"/>
    <xf numFmtId="0" fontId="156" fillId="22" borderId="4" applyNumberFormat="0" applyAlignment="0" applyProtection="0"/>
    <xf numFmtId="0" fontId="156" fillId="106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277" fillId="22" borderId="4" applyNumberFormat="0" applyAlignment="0" applyProtection="0"/>
    <xf numFmtId="0" fontId="120" fillId="22" borderId="4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166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278" fillId="21" borderId="1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106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106" borderId="2" applyNumberFormat="0" applyAlignment="0" applyProtection="0"/>
    <xf numFmtId="0" fontId="73" fillId="106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106" borderId="2" applyNumberFormat="0" applyAlignment="0" applyProtection="0"/>
    <xf numFmtId="0" fontId="157" fillId="106" borderId="2" applyNumberFormat="0" applyAlignment="0" applyProtection="0"/>
    <xf numFmtId="0" fontId="157" fillId="22" borderId="2" applyNumberFormat="0" applyAlignment="0" applyProtection="0"/>
    <xf numFmtId="0" fontId="157" fillId="106" borderId="2" applyNumberFormat="0" applyAlignment="0" applyProtection="0"/>
    <xf numFmtId="0" fontId="157" fillId="22" borderId="2" applyNumberFormat="0" applyAlignment="0" applyProtection="0"/>
    <xf numFmtId="0" fontId="157" fillId="106" borderId="2" applyNumberFormat="0" applyAlignment="0" applyProtection="0"/>
    <xf numFmtId="0" fontId="157" fillId="22" borderId="2" applyNumberFormat="0" applyAlignment="0" applyProtection="0"/>
    <xf numFmtId="0" fontId="157" fillId="106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279" fillId="22" borderId="2" applyNumberFormat="0" applyAlignment="0" applyProtection="0"/>
    <xf numFmtId="0" fontId="73" fillId="22" borderId="2" applyNumberFormat="0" applyAlignment="0" applyProtection="0"/>
    <xf numFmtId="0" fontId="160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10" fillId="0" borderId="0" applyNumberFormat="0" applyFill="0" applyBorder="0" applyAlignment="0" applyProtection="0">
      <alignment vertical="top"/>
      <protection locked="0"/>
    </xf>
    <xf numFmtId="166" fontId="59" fillId="0" borderId="0" applyFont="0" applyFill="0" applyBorder="0" applyAlignment="0" applyProtection="0"/>
    <xf numFmtId="248" fontId="58" fillId="0" borderId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04" fontId="52" fillId="0" borderId="0" applyFont="0" applyFill="0" applyBorder="0" applyAlignment="0" applyProtection="0"/>
    <xf numFmtId="166" fontId="59" fillId="0" borderId="0" applyFont="0" applyFill="0" applyBorder="0" applyAlignment="0" applyProtection="0"/>
    <xf numFmtId="249" fontId="58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248" fontId="58" fillId="0" borderId="0" applyFill="0" applyBorder="0" applyAlignment="0" applyProtection="0"/>
    <xf numFmtId="166" fontId="64" fillId="0" borderId="0" applyFont="0" applyFill="0" applyBorder="0" applyAlignment="0" applyProtection="0"/>
    <xf numFmtId="166" fontId="280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52" fillId="0" borderId="0"/>
    <xf numFmtId="0" fontId="52" fillId="0" borderId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281" fillId="0" borderId="5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282" fillId="0" borderId="39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202" fontId="173" fillId="0" borderId="0" applyProtection="0">
      <alignment horizontal="center"/>
    </xf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283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284" fillId="0" borderId="18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285" fillId="0" borderId="56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286" fillId="0" borderId="19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02" fontId="173" fillId="0" borderId="0" applyProtection="0">
      <alignment horizontal="center"/>
    </xf>
    <xf numFmtId="202" fontId="173" fillId="0" borderId="0" applyProtection="0">
      <alignment horizontal="center"/>
    </xf>
    <xf numFmtId="202" fontId="173" fillId="0" borderId="0" applyProtection="0">
      <alignment horizontal="center"/>
    </xf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57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287" fillId="0" borderId="40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64" fillId="0" borderId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64" fillId="0" borderId="0"/>
    <xf numFmtId="0" fontId="64" fillId="0" borderId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64" fillId="0" borderId="0"/>
    <xf numFmtId="0" fontId="64" fillId="0" borderId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64" fillId="0" borderId="0"/>
    <xf numFmtId="0" fontId="64" fillId="0" borderId="0"/>
    <xf numFmtId="0" fontId="177" fillId="0" borderId="8" applyNumberFormat="0" applyFill="0" applyAlignment="0" applyProtection="0"/>
    <xf numFmtId="3" fontId="78" fillId="0" borderId="15" applyBorder="0">
      <alignment vertical="center"/>
    </xf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4" fillId="24" borderId="10" applyNumberFormat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79" fillId="141" borderId="10" applyNumberFormat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88" fillId="23" borderId="9" applyNumberFormat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4" fillId="141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64" fillId="0" borderId="0"/>
    <xf numFmtId="0" fontId="64" fillId="0" borderId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179" fillId="141" borderId="10" applyNumberFormat="0" applyAlignment="0" applyProtection="0"/>
    <xf numFmtId="0" fontId="74" fillId="24" borderId="10" applyNumberFormat="0" applyAlignment="0" applyProtection="0"/>
    <xf numFmtId="0" fontId="74" fillId="141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64" fillId="0" borderId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64" fillId="0" borderId="0"/>
    <xf numFmtId="0" fontId="179" fillId="141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141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179" fillId="141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179" fillId="141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179" fillId="141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64" fillId="0" borderId="0"/>
    <xf numFmtId="0" fontId="64" fillId="0" borderId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64" fillId="0" borderId="0"/>
    <xf numFmtId="0" fontId="64" fillId="0" borderId="0"/>
    <xf numFmtId="0" fontId="74" fillId="24" borderId="10" applyNumberFormat="0" applyAlignment="0" applyProtection="0"/>
    <xf numFmtId="0" fontId="59" fillId="0" borderId="0">
      <alignment wrapText="1"/>
    </xf>
    <xf numFmtId="0" fontId="175" fillId="0" borderId="0">
      <alignment horizontal="center" vertical="top" wrapText="1"/>
    </xf>
    <xf numFmtId="0" fontId="180" fillId="0" borderId="0">
      <alignment horizontal="centerContinuous" vertical="center" wrapText="1"/>
    </xf>
    <xf numFmtId="0" fontId="180" fillId="0" borderId="0">
      <alignment horizontal="center" vertical="center"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171" fontId="181" fillId="32" borderId="15">
      <alignment wrapText="1"/>
    </xf>
    <xf numFmtId="0" fontId="64" fillId="0" borderId="0"/>
    <xf numFmtId="0" fontId="64" fillId="0" borderId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89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09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164" fontId="18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15" fillId="26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3" fillId="147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90" fillId="25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15" fillId="147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64" fillId="0" borderId="0"/>
    <xf numFmtId="0" fontId="64" fillId="0" borderId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83" fillId="147" borderId="0" applyNumberFormat="0" applyBorder="0" applyAlignment="0" applyProtection="0"/>
    <xf numFmtId="0" fontId="115" fillId="26" borderId="0" applyNumberFormat="0" applyBorder="0" applyAlignment="0" applyProtection="0"/>
    <xf numFmtId="0" fontId="115" fillId="147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64" fillId="0" borderId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64" fillId="0" borderId="0"/>
    <xf numFmtId="0" fontId="183" fillId="147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147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147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147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147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64" fillId="0" borderId="0"/>
    <xf numFmtId="0" fontId="64" fillId="0" borderId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64" fillId="0" borderId="0"/>
    <xf numFmtId="0" fontId="64" fillId="0" borderId="0"/>
    <xf numFmtId="0" fontId="115" fillId="26" borderId="0" applyNumberFormat="0" applyBorder="0" applyAlignment="0" applyProtection="0"/>
    <xf numFmtId="49" fontId="155" fillId="0" borderId="15">
      <alignment horizontal="right" vertical="top" wrapText="1"/>
    </xf>
    <xf numFmtId="172" fontId="184" fillId="0" borderId="0">
      <alignment horizontal="right" vertical="top" wrapText="1"/>
    </xf>
    <xf numFmtId="0" fontId="44" fillId="0" borderId="0"/>
    <xf numFmtId="0" fontId="1" fillId="0" borderId="0"/>
    <xf numFmtId="49" fontId="49" fillId="0" borderId="0" applyBorder="0">
      <alignment vertical="top"/>
    </xf>
    <xf numFmtId="49" fontId="49" fillId="0" borderId="0" applyBorder="0">
      <alignment vertical="top"/>
    </xf>
    <xf numFmtId="0" fontId="83" fillId="0" borderId="0"/>
    <xf numFmtId="49" fontId="49" fillId="0" borderId="0" applyBorder="0">
      <alignment vertical="top"/>
    </xf>
    <xf numFmtId="0" fontId="1" fillId="0" borderId="0"/>
    <xf numFmtId="0" fontId="44" fillId="0" borderId="0"/>
    <xf numFmtId="0" fontId="52" fillId="0" borderId="0"/>
    <xf numFmtId="0" fontId="1" fillId="0" borderId="0"/>
    <xf numFmtId="0" fontId="291" fillId="0" borderId="0"/>
    <xf numFmtId="49" fontId="49" fillId="0" borderId="0" applyBorder="0">
      <alignment vertical="top"/>
    </xf>
    <xf numFmtId="0" fontId="52" fillId="0" borderId="0"/>
    <xf numFmtId="0" fontId="64" fillId="0" borderId="0"/>
    <xf numFmtId="0" fontId="64" fillId="0" borderId="0"/>
    <xf numFmtId="0" fontId="42" fillId="0" borderId="0"/>
    <xf numFmtId="0" fontId="64" fillId="0" borderId="0"/>
    <xf numFmtId="0" fontId="64" fillId="0" borderId="0"/>
    <xf numFmtId="0" fontId="64" fillId="0" borderId="0"/>
    <xf numFmtId="49" fontId="49" fillId="0" borderId="0" applyBorder="0">
      <alignment vertical="top"/>
    </xf>
    <xf numFmtId="0" fontId="1" fillId="0" borderId="0"/>
    <xf numFmtId="49" fontId="49" fillId="0" borderId="0" applyBorder="0">
      <alignment vertical="top"/>
    </xf>
    <xf numFmtId="0" fontId="59" fillId="0" borderId="0"/>
    <xf numFmtId="0" fontId="1" fillId="0" borderId="0"/>
    <xf numFmtId="0" fontId="186" fillId="0" borderId="0"/>
    <xf numFmtId="0" fontId="186" fillId="0" borderId="0"/>
    <xf numFmtId="0" fontId="1" fillId="0" borderId="0"/>
    <xf numFmtId="0" fontId="1" fillId="0" borderId="0"/>
    <xf numFmtId="0" fontId="64" fillId="0" borderId="0"/>
    <xf numFmtId="0" fontId="52" fillId="0" borderId="0"/>
    <xf numFmtId="0" fontId="59" fillId="0" borderId="0"/>
    <xf numFmtId="0" fontId="64" fillId="0" borderId="0"/>
    <xf numFmtId="0" fontId="53" fillId="0" borderId="0">
      <alignment horizontal="left"/>
    </xf>
    <xf numFmtId="0" fontId="59" fillId="0" borderId="0"/>
    <xf numFmtId="0" fontId="53" fillId="0" borderId="0">
      <alignment horizontal="left"/>
    </xf>
    <xf numFmtId="0" fontId="1" fillId="0" borderId="0"/>
    <xf numFmtId="0" fontId="52" fillId="0" borderId="0"/>
    <xf numFmtId="0" fontId="64" fillId="0" borderId="0"/>
    <xf numFmtId="49" fontId="49" fillId="0" borderId="0" applyBorder="0">
      <alignment vertical="top"/>
    </xf>
    <xf numFmtId="0" fontId="1" fillId="0" borderId="0"/>
    <xf numFmtId="0" fontId="59" fillId="0" borderId="0"/>
    <xf numFmtId="0" fontId="64" fillId="0" borderId="0"/>
    <xf numFmtId="0" fontId="52" fillId="0" borderId="0"/>
    <xf numFmtId="0" fontId="208" fillId="0" borderId="0"/>
    <xf numFmtId="0" fontId="292" fillId="0" borderId="0"/>
    <xf numFmtId="0" fontId="208" fillId="0" borderId="0"/>
    <xf numFmtId="0" fontId="59" fillId="0" borderId="0"/>
    <xf numFmtId="0" fontId="64" fillId="0" borderId="0"/>
    <xf numFmtId="0" fontId="52" fillId="0" borderId="0"/>
    <xf numFmtId="0" fontId="58" fillId="0" borderId="0"/>
    <xf numFmtId="0" fontId="59" fillId="0" borderId="0"/>
    <xf numFmtId="0" fontId="64" fillId="0" borderId="0"/>
    <xf numFmtId="0" fontId="185" fillId="0" borderId="0"/>
    <xf numFmtId="0" fontId="59" fillId="0" borderId="0"/>
    <xf numFmtId="0" fontId="1" fillId="0" borderId="0"/>
    <xf numFmtId="0" fontId="64" fillId="0" borderId="0"/>
    <xf numFmtId="0" fontId="59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59" fillId="0" borderId="0"/>
    <xf numFmtId="0" fontId="1" fillId="0" borderId="0"/>
    <xf numFmtId="0" fontId="52" fillId="0" borderId="0"/>
    <xf numFmtId="0" fontId="188" fillId="50" borderId="0" applyNumberFormat="0" applyBorder="0" applyAlignment="0">
      <alignment horizontal="left" vertical="center"/>
    </xf>
    <xf numFmtId="0" fontId="1" fillId="0" borderId="0"/>
    <xf numFmtId="0" fontId="64" fillId="0" borderId="0"/>
    <xf numFmtId="0" fontId="59" fillId="0" borderId="0"/>
    <xf numFmtId="0" fontId="1" fillId="0" borderId="0"/>
    <xf numFmtId="0" fontId="64" fillId="0" borderId="0"/>
    <xf numFmtId="0" fontId="189" fillId="0" borderId="0"/>
    <xf numFmtId="0" fontId="64" fillId="0" borderId="0"/>
    <xf numFmtId="0" fontId="64" fillId="0" borderId="0"/>
    <xf numFmtId="0" fontId="52" fillId="0" borderId="0"/>
    <xf numFmtId="0" fontId="64" fillId="0" borderId="0"/>
    <xf numFmtId="0" fontId="59" fillId="0" borderId="0"/>
    <xf numFmtId="0" fontId="1" fillId="0" borderId="0"/>
    <xf numFmtId="0" fontId="52" fillId="0" borderId="0"/>
    <xf numFmtId="0" fontId="64" fillId="0" borderId="0"/>
    <xf numFmtId="0" fontId="1" fillId="0" borderId="0"/>
    <xf numFmtId="0" fontId="64" fillId="0" borderId="0"/>
    <xf numFmtId="0" fontId="59" fillId="0" borderId="0"/>
    <xf numFmtId="0" fontId="1" fillId="0" borderId="0"/>
    <xf numFmtId="0" fontId="186" fillId="0" borderId="0"/>
    <xf numFmtId="0" fontId="1" fillId="0" borderId="0"/>
    <xf numFmtId="0" fontId="293" fillId="0" borderId="0"/>
    <xf numFmtId="0" fontId="1" fillId="0" borderId="0"/>
    <xf numFmtId="0" fontId="186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2" fillId="0" borderId="0"/>
    <xf numFmtId="0" fontId="189" fillId="0" borderId="0"/>
    <xf numFmtId="0" fontId="59" fillId="0" borderId="0"/>
    <xf numFmtId="0" fontId="189" fillId="0" borderId="0"/>
    <xf numFmtId="0" fontId="189" fillId="0" borderId="0"/>
    <xf numFmtId="0" fontId="1" fillId="0" borderId="0"/>
    <xf numFmtId="0" fontId="52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83" fillId="0" borderId="0"/>
    <xf numFmtId="0" fontId="64" fillId="0" borderId="0"/>
    <xf numFmtId="0" fontId="188" fillId="50" borderId="0" applyNumberFormat="0" applyBorder="0" applyAlignment="0">
      <alignment horizontal="left" vertical="center"/>
    </xf>
    <xf numFmtId="0" fontId="1" fillId="0" borderId="0"/>
    <xf numFmtId="0" fontId="52" fillId="0" borderId="0"/>
    <xf numFmtId="0" fontId="59" fillId="0" borderId="0"/>
    <xf numFmtId="0" fontId="1" fillId="0" borderId="0"/>
    <xf numFmtId="0" fontId="83" fillId="0" borderId="0"/>
    <xf numFmtId="0" fontId="59" fillId="0" borderId="0"/>
    <xf numFmtId="0" fontId="64" fillId="0" borderId="0"/>
    <xf numFmtId="0" fontId="59" fillId="0" borderId="0"/>
    <xf numFmtId="0" fontId="64" fillId="0" borderId="0"/>
    <xf numFmtId="0" fontId="59" fillId="0" borderId="0"/>
    <xf numFmtId="0" fontId="188" fillId="50" borderId="0" applyNumberFormat="0" applyBorder="0" applyAlignment="0">
      <alignment horizontal="left" vertical="center"/>
    </xf>
    <xf numFmtId="0" fontId="188" fillId="50" borderId="0" applyNumberFormat="0" applyBorder="0" applyAlignment="0">
      <alignment horizontal="left" vertical="center"/>
    </xf>
    <xf numFmtId="0" fontId="44" fillId="0" borderId="0"/>
    <xf numFmtId="0" fontId="58" fillId="0" borderId="0"/>
    <xf numFmtId="0" fontId="52" fillId="0" borderId="0"/>
    <xf numFmtId="0" fontId="1" fillId="0" borderId="0"/>
    <xf numFmtId="0" fontId="1" fillId="0" borderId="0"/>
    <xf numFmtId="0" fontId="189" fillId="0" borderId="0"/>
    <xf numFmtId="0" fontId="1" fillId="0" borderId="0"/>
    <xf numFmtId="0" fontId="58" fillId="0" borderId="0"/>
    <xf numFmtId="0" fontId="59" fillId="0" borderId="0"/>
    <xf numFmtId="0" fontId="189" fillId="0" borderId="0"/>
    <xf numFmtId="0" fontId="64" fillId="0" borderId="0"/>
    <xf numFmtId="0" fontId="59" fillId="0" borderId="0"/>
    <xf numFmtId="0" fontId="52" fillId="0" borderId="0"/>
    <xf numFmtId="0" fontId="64" fillId="0" borderId="0"/>
    <xf numFmtId="0" fontId="1" fillId="0" borderId="0"/>
    <xf numFmtId="0" fontId="1" fillId="0" borderId="0"/>
    <xf numFmtId="0" fontId="189" fillId="0" borderId="0"/>
    <xf numFmtId="0" fontId="64" fillId="0" borderId="0"/>
    <xf numFmtId="0" fontId="52" fillId="0" borderId="0"/>
    <xf numFmtId="0" fontId="52" fillId="0" borderId="0"/>
    <xf numFmtId="0" fontId="64" fillId="0" borderId="0"/>
    <xf numFmtId="0" fontId="1" fillId="0" borderId="0"/>
    <xf numFmtId="0" fontId="58" fillId="0" borderId="0"/>
    <xf numFmtId="0" fontId="59" fillId="0" borderId="0"/>
    <xf numFmtId="0" fontId="1" fillId="0" borderId="0"/>
    <xf numFmtId="0" fontId="52" fillId="0" borderId="0"/>
    <xf numFmtId="0" fontId="64" fillId="0" borderId="0"/>
    <xf numFmtId="0" fontId="64" fillId="0" borderId="0"/>
    <xf numFmtId="0" fontId="189" fillId="0" borderId="0"/>
    <xf numFmtId="0" fontId="1" fillId="0" borderId="0"/>
    <xf numFmtId="0" fontId="189" fillId="0" borderId="0"/>
    <xf numFmtId="0" fontId="52" fillId="0" borderId="0"/>
    <xf numFmtId="0" fontId="59" fillId="0" borderId="0"/>
    <xf numFmtId="0" fontId="189" fillId="0" borderId="0"/>
    <xf numFmtId="0" fontId="64" fillId="0" borderId="0"/>
    <xf numFmtId="0" fontId="59" fillId="0" borderId="0"/>
    <xf numFmtId="0" fontId="59" fillId="0" borderId="0"/>
    <xf numFmtId="0" fontId="64" fillId="0" borderId="0"/>
    <xf numFmtId="0" fontId="52" fillId="0" borderId="0"/>
    <xf numFmtId="0" fontId="58" fillId="0" borderId="0"/>
    <xf numFmtId="0" fontId="59" fillId="0" borderId="0"/>
    <xf numFmtId="0" fontId="59" fillId="0" borderId="0"/>
    <xf numFmtId="0" fontId="52" fillId="0" borderId="0"/>
    <xf numFmtId="0" fontId="1" fillId="0" borderId="0"/>
    <xf numFmtId="0" fontId="59" fillId="0" borderId="0"/>
    <xf numFmtId="0" fontId="1" fillId="0" borderId="0"/>
    <xf numFmtId="0" fontId="189" fillId="0" borderId="0"/>
    <xf numFmtId="0" fontId="64" fillId="0" borderId="0"/>
    <xf numFmtId="0" fontId="1" fillId="0" borderId="0"/>
    <xf numFmtId="0" fontId="59" fillId="0" borderId="0"/>
    <xf numFmtId="0" fontId="1" fillId="0" borderId="0"/>
    <xf numFmtId="0" fontId="52" fillId="0" borderId="0"/>
    <xf numFmtId="0" fontId="1" fillId="0" borderId="0"/>
    <xf numFmtId="0" fontId="59" fillId="0" borderId="0"/>
    <xf numFmtId="0" fontId="1" fillId="0" borderId="0"/>
    <xf numFmtId="0" fontId="52" fillId="0" borderId="0"/>
    <xf numFmtId="0" fontId="1" fillId="0" borderId="0"/>
    <xf numFmtId="0" fontId="59" fillId="0" borderId="0"/>
    <xf numFmtId="0" fontId="64" fillId="0" borderId="0"/>
    <xf numFmtId="0" fontId="64" fillId="0" borderId="0"/>
    <xf numFmtId="0" fontId="44" fillId="0" borderId="0">
      <alignment wrapText="1"/>
    </xf>
    <xf numFmtId="0" fontId="59" fillId="0" borderId="0"/>
    <xf numFmtId="0" fontId="64" fillId="0" borderId="0"/>
    <xf numFmtId="0" fontId="64" fillId="0" borderId="0"/>
    <xf numFmtId="0" fontId="44" fillId="0" borderId="0">
      <alignment wrapText="1"/>
    </xf>
    <xf numFmtId="0" fontId="59" fillId="0" borderId="0"/>
    <xf numFmtId="0" fontId="64" fillId="0" borderId="0"/>
    <xf numFmtId="0" fontId="64" fillId="0" borderId="0"/>
    <xf numFmtId="0" fontId="44" fillId="0" borderId="0">
      <alignment wrapText="1"/>
    </xf>
    <xf numFmtId="0" fontId="59" fillId="0" borderId="0"/>
    <xf numFmtId="0" fontId="59" fillId="0" borderId="0"/>
    <xf numFmtId="0" fontId="44" fillId="0" borderId="0">
      <alignment wrapText="1"/>
    </xf>
    <xf numFmtId="0" fontId="64" fillId="0" borderId="0"/>
    <xf numFmtId="0" fontId="186" fillId="0" borderId="0"/>
    <xf numFmtId="205" fontId="91" fillId="0" borderId="0"/>
    <xf numFmtId="0" fontId="186" fillId="0" borderId="0"/>
    <xf numFmtId="0" fontId="95" fillId="0" borderId="0"/>
    <xf numFmtId="0" fontId="186" fillId="0" borderId="0"/>
    <xf numFmtId="0" fontId="59" fillId="0" borderId="0"/>
    <xf numFmtId="205" fontId="91" fillId="0" borderId="0"/>
    <xf numFmtId="0" fontId="186" fillId="0" borderId="0"/>
    <xf numFmtId="0" fontId="186" fillId="0" borderId="0"/>
    <xf numFmtId="49" fontId="49" fillId="0" borderId="0" applyBorder="0">
      <alignment vertical="top"/>
    </xf>
    <xf numFmtId="0" fontId="52" fillId="0" borderId="0"/>
    <xf numFmtId="0" fontId="52" fillId="0" borderId="0"/>
    <xf numFmtId="0" fontId="64" fillId="0" borderId="0"/>
    <xf numFmtId="0" fontId="59" fillId="0" borderId="0"/>
    <xf numFmtId="0" fontId="64" fillId="0" borderId="0"/>
    <xf numFmtId="0" fontId="52" fillId="0" borderId="0"/>
    <xf numFmtId="0" fontId="59" fillId="0" borderId="0"/>
    <xf numFmtId="0" fontId="59" fillId="0" borderId="0"/>
    <xf numFmtId="0" fontId="52" fillId="0" borderId="0"/>
    <xf numFmtId="0" fontId="52" fillId="0" borderId="0"/>
    <xf numFmtId="49" fontId="49" fillId="50" borderId="0" applyBorder="0">
      <alignment vertical="top"/>
    </xf>
    <xf numFmtId="0" fontId="52" fillId="0" borderId="0"/>
    <xf numFmtId="0" fontId="59" fillId="0" borderId="0"/>
    <xf numFmtId="0" fontId="64" fillId="0" borderId="0"/>
    <xf numFmtId="49" fontId="49" fillId="50" borderId="0" applyBorder="0">
      <alignment vertical="top"/>
    </xf>
    <xf numFmtId="0" fontId="64" fillId="0" borderId="0"/>
    <xf numFmtId="0" fontId="59" fillId="0" borderId="0"/>
    <xf numFmtId="0" fontId="1" fillId="0" borderId="0"/>
    <xf numFmtId="0" fontId="59" fillId="0" borderId="0"/>
    <xf numFmtId="0" fontId="64" fillId="0" borderId="0"/>
    <xf numFmtId="0" fontId="1" fillId="0" borderId="0"/>
    <xf numFmtId="0" fontId="64" fillId="0" borderId="0"/>
    <xf numFmtId="0" fontId="59" fillId="0" borderId="0"/>
    <xf numFmtId="49" fontId="49" fillId="0" borderId="0" applyBorder="0">
      <alignment vertical="top"/>
    </xf>
    <xf numFmtId="0" fontId="52" fillId="0" borderId="0"/>
    <xf numFmtId="0" fontId="1" fillId="0" borderId="0"/>
    <xf numFmtId="0" fontId="59" fillId="0" borderId="0"/>
    <xf numFmtId="0" fontId="214" fillId="0" borderId="0" applyFill="0" applyProtection="0"/>
    <xf numFmtId="0" fontId="59" fillId="0" borderId="0"/>
    <xf numFmtId="0" fontId="186" fillId="0" borderId="0"/>
    <xf numFmtId="0" fontId="186" fillId="0" borderId="0"/>
    <xf numFmtId="0" fontId="1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" fillId="0" borderId="0"/>
    <xf numFmtId="0" fontId="44" fillId="0" borderId="0"/>
    <xf numFmtId="0" fontId="52" fillId="0" borderId="0"/>
    <xf numFmtId="0" fontId="52" fillId="0" borderId="0" applyNumberFormat="0" applyFont="0" applyFill="0" applyBorder="0" applyAlignment="0" applyProtection="0">
      <alignment vertical="top"/>
    </xf>
    <xf numFmtId="0" fontId="52" fillId="0" borderId="0"/>
    <xf numFmtId="0" fontId="59" fillId="0" borderId="0"/>
    <xf numFmtId="0" fontId="52" fillId="0" borderId="0"/>
    <xf numFmtId="0" fontId="64" fillId="0" borderId="0"/>
    <xf numFmtId="0" fontId="64" fillId="0" borderId="0"/>
    <xf numFmtId="205" fontId="91" fillId="0" borderId="0"/>
    <xf numFmtId="205" fontId="91" fillId="0" borderId="0"/>
    <xf numFmtId="0" fontId="64" fillId="0" borderId="0"/>
    <xf numFmtId="205" fontId="91" fillId="0" borderId="0"/>
    <xf numFmtId="0" fontId="1" fillId="0" borderId="0"/>
    <xf numFmtId="0" fontId="1" fillId="0" borderId="0"/>
    <xf numFmtId="0" fontId="59" fillId="0" borderId="0"/>
    <xf numFmtId="0" fontId="52" fillId="0" borderId="0"/>
    <xf numFmtId="0" fontId="52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52" fillId="0" borderId="0"/>
    <xf numFmtId="0" fontId="1" fillId="0" borderId="0"/>
    <xf numFmtId="0" fontId="59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9" fillId="0" borderId="0"/>
    <xf numFmtId="0" fontId="1" fillId="0" borderId="0"/>
    <xf numFmtId="0" fontId="52" fillId="0" borderId="0"/>
    <xf numFmtId="0" fontId="44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9" fillId="0" borderId="0"/>
    <xf numFmtId="0" fontId="186" fillId="0" borderId="0"/>
    <xf numFmtId="0" fontId="186" fillId="0" borderId="0"/>
    <xf numFmtId="0" fontId="64" fillId="0" borderId="0"/>
    <xf numFmtId="0" fontId="215" fillId="0" borderId="0"/>
    <xf numFmtId="0" fontId="186" fillId="0" borderId="0"/>
    <xf numFmtId="0" fontId="186" fillId="0" borderId="0"/>
    <xf numFmtId="0" fontId="186" fillId="0" borderId="0"/>
    <xf numFmtId="0" fontId="1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92" fillId="0" borderId="0"/>
    <xf numFmtId="0" fontId="186" fillId="0" borderId="0"/>
    <xf numFmtId="0" fontId="52" fillId="0" borderId="0"/>
    <xf numFmtId="0" fontId="59" fillId="0" borderId="0"/>
    <xf numFmtId="0" fontId="59" fillId="0" borderId="0"/>
    <xf numFmtId="0" fontId="64" fillId="0" borderId="0"/>
    <xf numFmtId="0" fontId="59" fillId="0" borderId="0"/>
    <xf numFmtId="0" fontId="1" fillId="0" borderId="0"/>
    <xf numFmtId="0" fontId="1" fillId="0" borderId="0"/>
    <xf numFmtId="0" fontId="64" fillId="0" borderId="0"/>
    <xf numFmtId="0" fontId="44" fillId="0" borderId="0"/>
    <xf numFmtId="0" fontId="64" fillId="0" borderId="0"/>
    <xf numFmtId="0" fontId="59" fillId="0" borderId="0"/>
    <xf numFmtId="0" fontId="52" fillId="0" borderId="0"/>
    <xf numFmtId="0" fontId="44" fillId="0" borderId="0"/>
    <xf numFmtId="0" fontId="44" fillId="0" borderId="0"/>
    <xf numFmtId="0" fontId="186" fillId="0" borderId="0"/>
    <xf numFmtId="0" fontId="1" fillId="0" borderId="0"/>
    <xf numFmtId="0" fontId="58" fillId="0" borderId="0"/>
    <xf numFmtId="0" fontId="186" fillId="0" borderId="0"/>
    <xf numFmtId="0" fontId="23" fillId="0" borderId="0"/>
    <xf numFmtId="49" fontId="49" fillId="0" borderId="0" applyBorder="0">
      <alignment vertical="top"/>
    </xf>
    <xf numFmtId="0" fontId="294" fillId="0" borderId="0"/>
    <xf numFmtId="49" fontId="49" fillId="0" borderId="0" applyBorder="0">
      <alignment vertical="top"/>
    </xf>
    <xf numFmtId="0" fontId="59" fillId="0" borderId="0"/>
    <xf numFmtId="0" fontId="64" fillId="0" borderId="0"/>
    <xf numFmtId="0" fontId="1" fillId="0" borderId="0"/>
    <xf numFmtId="0" fontId="59" fillId="0" borderId="0"/>
    <xf numFmtId="0" fontId="64" fillId="0" borderId="0"/>
    <xf numFmtId="0" fontId="64" fillId="0" borderId="0"/>
    <xf numFmtId="0" fontId="64" fillId="0" borderId="0"/>
    <xf numFmtId="0" fontId="59" fillId="0" borderId="0"/>
    <xf numFmtId="0" fontId="52" fillId="0" borderId="0"/>
    <xf numFmtId="0" fontId="1" fillId="0" borderId="0"/>
    <xf numFmtId="0" fontId="64" fillId="0" borderId="0"/>
    <xf numFmtId="0" fontId="59" fillId="0" borderId="0"/>
    <xf numFmtId="0" fontId="59" fillId="0" borderId="0"/>
    <xf numFmtId="0" fontId="64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9" fillId="0" borderId="0"/>
    <xf numFmtId="49" fontId="49" fillId="0" borderId="0" applyBorder="0">
      <alignment vertical="top"/>
    </xf>
    <xf numFmtId="0" fontId="6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64" fillId="0" borderId="0"/>
    <xf numFmtId="0" fontId="59" fillId="0" borderId="0"/>
    <xf numFmtId="0" fontId="44" fillId="0" borderId="0"/>
    <xf numFmtId="0" fontId="1" fillId="0" borderId="0"/>
    <xf numFmtId="0" fontId="52" fillId="0" borderId="0"/>
    <xf numFmtId="49" fontId="49" fillId="0" borderId="0" applyBorder="0">
      <alignment vertical="top"/>
    </xf>
    <xf numFmtId="0" fontId="59" fillId="0" borderId="0"/>
    <xf numFmtId="0" fontId="1" fillId="0" borderId="0"/>
    <xf numFmtId="0" fontId="44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44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8" fillId="0" borderId="0"/>
    <xf numFmtId="0" fontId="52" fillId="0" borderId="0"/>
    <xf numFmtId="0" fontId="64" fillId="0" borderId="0"/>
    <xf numFmtId="0" fontId="44" fillId="0" borderId="0"/>
    <xf numFmtId="0" fontId="1" fillId="0" borderId="0"/>
    <xf numFmtId="49" fontId="49" fillId="0" borderId="0" applyBorder="0">
      <alignment vertical="top"/>
    </xf>
    <xf numFmtId="0" fontId="52" fillId="0" borderId="0"/>
    <xf numFmtId="0" fontId="1" fillId="0" borderId="0"/>
    <xf numFmtId="0" fontId="44" fillId="0" borderId="0"/>
    <xf numFmtId="0" fontId="1" fillId="0" borderId="0"/>
    <xf numFmtId="0" fontId="52" fillId="0" borderId="0"/>
    <xf numFmtId="0" fontId="1" fillId="0" borderId="0"/>
    <xf numFmtId="49" fontId="49" fillId="0" borderId="0" applyBorder="0">
      <alignment vertical="top"/>
    </xf>
    <xf numFmtId="49" fontId="49" fillId="0" borderId="0" applyBorder="0">
      <alignment vertical="top"/>
    </xf>
    <xf numFmtId="0" fontId="64" fillId="0" borderId="0"/>
    <xf numFmtId="0" fontId="58" fillId="0" borderId="0"/>
    <xf numFmtId="0" fontId="95" fillId="0" borderId="0"/>
    <xf numFmtId="0" fontId="52" fillId="0" borderId="0"/>
    <xf numFmtId="0" fontId="59" fillId="0" borderId="0"/>
    <xf numFmtId="0" fontId="52" fillId="0" borderId="0"/>
    <xf numFmtId="0" fontId="64" fillId="0" borderId="0"/>
    <xf numFmtId="0" fontId="1" fillId="0" borderId="0"/>
    <xf numFmtId="1" fontId="192" fillId="0" borderId="15">
      <alignment horizontal="left" vertical="center"/>
    </xf>
    <xf numFmtId="0" fontId="1" fillId="0" borderId="0"/>
    <xf numFmtId="0" fontId="1" fillId="0" borderId="0"/>
    <xf numFmtId="0" fontId="70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93" fillId="9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95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98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1" fillId="0" borderId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193" fillId="98" borderId="0" applyNumberFormat="0" applyBorder="0" applyAlignment="0" applyProtection="0"/>
    <xf numFmtId="0" fontId="70" fillId="3" borderId="0" applyNumberFormat="0" applyBorder="0" applyAlignment="0" applyProtection="0"/>
    <xf numFmtId="0" fontId="70" fillId="98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" fillId="0" borderId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" fillId="0" borderId="0"/>
    <xf numFmtId="0" fontId="193" fillId="98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98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98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98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98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1" fillId="0" borderId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" fillId="0" borderId="0"/>
    <xf numFmtId="0" fontId="70" fillId="3" borderId="0" applyNumberFormat="0" applyBorder="0" applyAlignment="0" applyProtection="0"/>
    <xf numFmtId="0" fontId="59" fillId="0" borderId="0" applyFont="0" applyFill="0" applyBorder="0" applyProtection="0">
      <alignment horizontal="center" vertical="center" wrapText="1"/>
    </xf>
    <xf numFmtId="0" fontId="59" fillId="0" borderId="0" applyFont="0" applyFill="0" applyBorder="0" applyProtection="0">
      <alignment horizontal="center" vertical="center" wrapText="1"/>
    </xf>
    <xf numFmtId="0" fontId="59" fillId="0" borderId="0" applyFont="0" applyFill="0" applyBorder="0" applyProtection="0">
      <alignment horizontal="center" vertical="center" wrapText="1"/>
    </xf>
    <xf numFmtId="0" fontId="59" fillId="0" borderId="0" applyFont="0" applyFill="0" applyBorder="0" applyProtection="0">
      <alignment horizontal="center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203" fontId="173" fillId="0" borderId="15">
      <alignment vertical="top"/>
    </xf>
    <xf numFmtId="172" fontId="194" fillId="33" borderId="27" applyNumberFormat="0" applyBorder="0" applyAlignment="0">
      <alignment vertical="center"/>
      <protection locked="0"/>
    </xf>
    <xf numFmtId="0" fontId="1" fillId="0" borderId="0"/>
    <xf numFmtId="0" fontId="1" fillId="0" borderId="0"/>
    <xf numFmtId="0" fontId="8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9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1" fillId="0" borderId="0"/>
    <xf numFmtId="0" fontId="59" fillId="29" borderId="12" applyNumberFormat="0" applyFont="0" applyAlignment="0" applyProtection="0"/>
    <xf numFmtId="0" fontId="1" fillId="0" borderId="0"/>
    <xf numFmtId="0" fontId="59" fillId="29" borderId="12" applyNumberFormat="0" applyFont="0" applyAlignment="0" applyProtection="0"/>
    <xf numFmtId="0" fontId="1" fillId="0" borderId="0"/>
    <xf numFmtId="0" fontId="64" fillId="29" borderId="12" applyNumberFormat="0" applyFont="0" applyAlignment="0" applyProtection="0"/>
    <xf numFmtId="0" fontId="1" fillId="0" borderId="0"/>
    <xf numFmtId="0" fontId="64" fillId="29" borderId="12" applyNumberFormat="0" applyFont="0" applyAlignment="0" applyProtection="0"/>
    <xf numFmtId="0" fontId="1" fillId="0" borderId="0"/>
    <xf numFmtId="0" fontId="64" fillId="29" borderId="12" applyNumberFormat="0" applyFont="0" applyAlignment="0" applyProtection="0"/>
    <xf numFmtId="0" fontId="1" fillId="0" borderId="0"/>
    <xf numFmtId="0" fontId="64" fillId="29" borderId="12" applyNumberFormat="0" applyFont="0" applyAlignment="0" applyProtection="0"/>
    <xf numFmtId="0" fontId="1" fillId="0" borderId="0"/>
    <xf numFmtId="0" fontId="91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58" fillId="149" borderId="12" applyNumberFormat="0" applyAlignment="0" applyProtection="0"/>
    <xf numFmtId="0" fontId="52" fillId="29" borderId="12" applyNumberFormat="0" applyFont="0" applyAlignment="0" applyProtection="0"/>
    <xf numFmtId="0" fontId="58" fillId="149" borderId="12" applyNumberForma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254" fillId="149" borderId="12" applyNumberFormat="0" applyAlignment="0" applyProtection="0"/>
    <xf numFmtId="0" fontId="58" fillId="149" borderId="12" applyNumberFormat="0" applyAlignment="0" applyProtection="0"/>
    <xf numFmtId="0" fontId="1" fillId="0" borderId="0"/>
    <xf numFmtId="0" fontId="254" fillId="149" borderId="12" applyNumberFormat="0" applyAlignment="0" applyProtection="0"/>
    <xf numFmtId="0" fontId="44" fillId="29" borderId="12" applyNumberFormat="0" applyFont="0" applyAlignment="0" applyProtection="0"/>
    <xf numFmtId="0" fontId="1" fillId="0" borderId="0"/>
    <xf numFmtId="0" fontId="65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9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58" fillId="149" borderId="12" applyNumberForma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58" fillId="149" borderId="12" applyNumberForma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58" fillId="149" borderId="12" applyNumberForma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8" fillId="149" borderId="12" applyNumberFormat="0" applyAlignment="0" applyProtection="0"/>
    <xf numFmtId="0" fontId="65" fillId="29" borderId="12" applyNumberFormat="0" applyFont="0" applyAlignment="0" applyProtection="0"/>
    <xf numFmtId="0" fontId="59" fillId="29" borderId="12" applyNumberFormat="0" applyFon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58" fillId="149" borderId="12" applyNumberFormat="0" applyAlignment="0" applyProtection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49" fillId="28" borderId="11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49" fontId="164" fillId="0" borderId="20">
      <alignment horizontal="left" vertical="center"/>
    </xf>
    <xf numFmtId="0" fontId="1" fillId="0" borderId="0"/>
    <xf numFmtId="9" fontId="52" fillId="0" borderId="0" applyFont="0" applyFill="0" applyBorder="0" applyAlignment="0" applyProtection="0"/>
    <xf numFmtId="9" fontId="58" fillId="0" borderId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0" fontId="1" fillId="0" borderId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44" fillId="0" borderId="0" applyFont="0" applyFill="0" applyBorder="0" applyAlignment="0" applyProtection="0"/>
    <xf numFmtId="9" fontId="58" fillId="0" borderId="0" applyFill="0" applyBorder="0" applyAlignment="0" applyProtection="0"/>
    <xf numFmtId="9" fontId="64" fillId="0" borderId="0" applyFont="0" applyFill="0" applyBorder="0" applyAlignment="0" applyProtection="0"/>
    <xf numFmtId="0" fontId="1" fillId="0" borderId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9" fillId="0" borderId="0" applyFont="0" applyFill="0" applyBorder="0" applyAlignment="0" applyProtection="0"/>
    <xf numFmtId="0" fontId="1" fillId="0" borderId="0"/>
    <xf numFmtId="9" fontId="58" fillId="0" borderId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0" fontId="1" fillId="0" borderId="0"/>
    <xf numFmtId="9" fontId="189" fillId="0" borderId="0" applyFont="0" applyFill="0" applyBorder="0" applyAlignment="0" applyProtection="0"/>
    <xf numFmtId="0" fontId="1" fillId="0" borderId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8" fillId="0" borderId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254" fillId="0" borderId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54" fillId="0" borderId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9" fontId="189" fillId="0" borderId="0" applyFont="0" applyFill="0" applyBorder="0" applyAlignment="0" applyProtection="0"/>
    <xf numFmtId="0" fontId="1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64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8" fillId="0" borderId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0" fontId="1" fillId="0" borderId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9" fontId="59" fillId="0" borderId="0" applyFont="0" applyFill="0" applyBorder="0" applyAlignment="0" applyProtection="0"/>
    <xf numFmtId="9" fontId="58" fillId="0" borderId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206" fontId="196" fillId="0" borderId="15"/>
    <xf numFmtId="0" fontId="59" fillId="0" borderId="15" applyNumberFormat="0" applyFont="0" applyFill="0" applyAlignment="0" applyProtection="0"/>
    <xf numFmtId="0" fontId="1" fillId="0" borderId="0"/>
    <xf numFmtId="0" fontId="297" fillId="0" borderId="42"/>
    <xf numFmtId="3" fontId="197" fillId="69" borderId="20">
      <alignment horizontal="justify" vertical="center"/>
    </xf>
    <xf numFmtId="0" fontId="1" fillId="0" borderId="0"/>
    <xf numFmtId="0" fontId="1" fillId="0" borderId="0"/>
    <xf numFmtId="0" fontId="113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98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" fillId="0" borderId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" fillId="0" borderId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" fillId="0" borderId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" fillId="0" borderId="0"/>
    <xf numFmtId="0" fontId="113" fillId="0" borderId="14" applyNumberFormat="0" applyFill="0" applyAlignment="0" applyProtection="0"/>
    <xf numFmtId="0" fontId="1" fillId="0" borderId="0"/>
    <xf numFmtId="0" fontId="113" fillId="0" borderId="14" applyNumberFormat="0" applyFill="0" applyAlignment="0" applyProtection="0"/>
    <xf numFmtId="0" fontId="50" fillId="0" borderId="0"/>
    <xf numFmtId="0" fontId="1" fillId="0" borderId="0"/>
    <xf numFmtId="0" fontId="50" fillId="0" borderId="0"/>
    <xf numFmtId="0" fontId="51" fillId="0" borderId="0"/>
    <xf numFmtId="38" fontId="53" fillId="0" borderId="0">
      <alignment vertical="top"/>
    </xf>
    <xf numFmtId="0" fontId="50" fillId="0" borderId="0"/>
    <xf numFmtId="38" fontId="53" fillId="0" borderId="0">
      <alignment vertical="top"/>
    </xf>
    <xf numFmtId="0" fontId="58" fillId="0" borderId="0"/>
    <xf numFmtId="38" fontId="53" fillId="0" borderId="0">
      <alignment vertical="top"/>
    </xf>
    <xf numFmtId="0" fontId="58" fillId="0" borderId="0"/>
    <xf numFmtId="0" fontId="50" fillId="0" borderId="0"/>
    <xf numFmtId="0" fontId="50" fillId="0" borderId="0"/>
    <xf numFmtId="0" fontId="52" fillId="0" borderId="0"/>
    <xf numFmtId="0" fontId="50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49" fontId="216" fillId="95" borderId="43" applyBorder="0" applyProtection="0">
      <alignment horizontal="left" vertical="center"/>
    </xf>
    <xf numFmtId="0" fontId="58" fillId="0" borderId="20" applyBorder="0" applyAlignment="0">
      <alignment horizontal="left" wrapText="1"/>
    </xf>
    <xf numFmtId="3" fontId="200" fillId="0" borderId="0"/>
    <xf numFmtId="202" fontId="58" fillId="0" borderId="0" applyFill="0" applyProtection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172" fontId="116" fillId="0" borderId="0" applyFill="0" applyBorder="0" applyAlignment="0" applyProtection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202" fontId="58" fillId="0" borderId="0" applyFill="0" applyProtection="0"/>
    <xf numFmtId="0" fontId="1" fillId="0" borderId="0"/>
    <xf numFmtId="0" fontId="1" fillId="0" borderId="0"/>
    <xf numFmtId="0" fontId="1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9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0" fontId="1" fillId="0" borderId="0"/>
    <xf numFmtId="0" fontId="1" fillId="0" borderId="0"/>
    <xf numFmtId="41" fontId="52" fillId="0" borderId="0" applyFont="0" applyFill="0" applyBorder="0" applyAlignment="0" applyProtection="0"/>
    <xf numFmtId="0" fontId="1" fillId="0" borderId="0"/>
    <xf numFmtId="167" fontId="64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167" fontId="64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167" fontId="64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167" fontId="191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89" fillId="0" borderId="0" applyFont="0" applyFill="0" applyBorder="0" applyAlignment="0" applyProtection="0"/>
    <xf numFmtId="0" fontId="52" fillId="0" borderId="0"/>
    <xf numFmtId="0" fontId="52" fillId="0" borderId="0"/>
    <xf numFmtId="43" fontId="52" fillId="0" borderId="0" applyFont="0" applyFill="0" applyBorder="0" applyAlignment="0" applyProtection="0"/>
    <xf numFmtId="0" fontId="1" fillId="0" borderId="0"/>
    <xf numFmtId="43" fontId="52" fillId="0" borderId="0" applyFont="0" applyFill="0" applyBorder="0" applyAlignment="0" applyProtection="0"/>
    <xf numFmtId="0" fontId="1" fillId="0" borderId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18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89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25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1" fillId="0" borderId="0"/>
    <xf numFmtId="43" fontId="52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1" fillId="0" borderId="0"/>
    <xf numFmtId="0" fontId="52" fillId="0" borderId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207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242" fontId="58" fillId="0" borderId="0" applyFill="0" applyBorder="0" applyAlignment="0" applyProtection="0"/>
    <xf numFmtId="167" fontId="64" fillId="0" borderId="0" applyFont="0" applyFill="0" applyBorder="0" applyAlignment="0" applyProtection="0"/>
    <xf numFmtId="0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52" fillId="0" borderId="0"/>
    <xf numFmtId="185" fontId="52" fillId="0" borderId="0" applyFont="0" applyFill="0" applyBorder="0" applyAlignment="0" applyProtection="0"/>
    <xf numFmtId="0" fontId="52" fillId="0" borderId="0"/>
    <xf numFmtId="167" fontId="19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52" fillId="0" borderId="0" applyFont="0" applyFill="0" applyBorder="0" applyAlignment="0" applyProtection="0"/>
    <xf numFmtId="251" fontId="58" fillId="0" borderId="0" applyFill="0" applyBorder="0" applyAlignment="0" applyProtection="0"/>
    <xf numFmtId="185" fontId="5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186" fillId="0" borderId="0" applyFont="0" applyFill="0" applyBorder="0" applyAlignment="0" applyProtection="0"/>
    <xf numFmtId="209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91" fillId="0" borderId="0" applyFont="0" applyFill="0" applyBorder="0" applyAlignment="0" applyProtection="0"/>
    <xf numFmtId="0" fontId="1" fillId="0" borderId="0"/>
    <xf numFmtId="167" fontId="64" fillId="0" borderId="0" applyFont="0" applyFill="0" applyBorder="0" applyAlignment="0" applyProtection="0"/>
    <xf numFmtId="167" fontId="191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0" fontId="1" fillId="0" borderId="0"/>
    <xf numFmtId="167" fontId="186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0" fontId="52" fillId="0" borderId="0"/>
    <xf numFmtId="0" fontId="52" fillId="0" borderId="0"/>
    <xf numFmtId="0" fontId="1" fillId="0" borderId="0"/>
    <xf numFmtId="0" fontId="1" fillId="0" borderId="0"/>
    <xf numFmtId="0" fontId="94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03" fillId="6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00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64" borderId="0" applyNumberFormat="0" applyBorder="0" applyAlignment="0" applyProtection="0"/>
    <xf numFmtId="0" fontId="203" fillId="4" borderId="0" applyNumberFormat="0" applyBorder="0" applyAlignment="0" applyProtection="0"/>
    <xf numFmtId="0" fontId="1" fillId="0" borderId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203" fillId="64" borderId="0" applyNumberFormat="0" applyBorder="0" applyAlignment="0" applyProtection="0"/>
    <xf numFmtId="0" fontId="94" fillId="4" borderId="0" applyNumberFormat="0" applyBorder="0" applyAlignment="0" applyProtection="0"/>
    <xf numFmtId="0" fontId="94" fillId="64" borderId="0" applyNumberFormat="0" applyBorder="0" applyAlignment="0" applyProtection="0"/>
    <xf numFmtId="0" fontId="94" fillId="4" borderId="0" applyNumberFormat="0" applyBorder="0" applyAlignment="0" applyProtection="0"/>
    <xf numFmtId="0" fontId="1" fillId="0" borderId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1" fillId="0" borderId="0"/>
    <xf numFmtId="0" fontId="203" fillId="64" borderId="0" applyNumberFormat="0" applyBorder="0" applyAlignment="0" applyProtection="0"/>
    <xf numFmtId="0" fontId="94" fillId="4" borderId="0" applyNumberFormat="0" applyBorder="0" applyAlignment="0" applyProtection="0"/>
    <xf numFmtId="0" fontId="203" fillId="64" borderId="0" applyNumberFormat="0" applyBorder="0" applyAlignment="0" applyProtection="0"/>
    <xf numFmtId="0" fontId="203" fillId="4" borderId="0" applyNumberFormat="0" applyBorder="0" applyAlignment="0" applyProtection="0"/>
    <xf numFmtId="0" fontId="203" fillId="4" borderId="0" applyNumberFormat="0" applyBorder="0" applyAlignment="0" applyProtection="0"/>
    <xf numFmtId="0" fontId="52" fillId="0" borderId="0"/>
    <xf numFmtId="0" fontId="94" fillId="4" borderId="0" applyNumberFormat="0" applyBorder="0" applyAlignment="0" applyProtection="0"/>
    <xf numFmtId="0" fontId="203" fillId="64" borderId="0" applyNumberFormat="0" applyBorder="0" applyAlignment="0" applyProtection="0"/>
    <xf numFmtId="0" fontId="203" fillId="4" borderId="0" applyNumberFormat="0" applyBorder="0" applyAlignment="0" applyProtection="0"/>
    <xf numFmtId="0" fontId="203" fillId="4" borderId="0" applyNumberFormat="0" applyBorder="0" applyAlignment="0" applyProtection="0"/>
    <xf numFmtId="0" fontId="52" fillId="0" borderId="0"/>
    <xf numFmtId="0" fontId="94" fillId="4" borderId="0" applyNumberFormat="0" applyBorder="0" applyAlignment="0" applyProtection="0"/>
    <xf numFmtId="0" fontId="203" fillId="64" borderId="0" applyNumberFormat="0" applyBorder="0" applyAlignment="0" applyProtection="0"/>
    <xf numFmtId="0" fontId="203" fillId="4" borderId="0" applyNumberFormat="0" applyBorder="0" applyAlignment="0" applyProtection="0"/>
    <xf numFmtId="0" fontId="52" fillId="0" borderId="0"/>
    <xf numFmtId="0" fontId="203" fillId="4" borderId="0" applyNumberFormat="0" applyBorder="0" applyAlignment="0" applyProtection="0"/>
    <xf numFmtId="0" fontId="52" fillId="0" borderId="0"/>
    <xf numFmtId="0" fontId="94" fillId="4" borderId="0" applyNumberFormat="0" applyBorder="0" applyAlignment="0" applyProtection="0"/>
    <xf numFmtId="0" fontId="203" fillId="64" borderId="0" applyNumberFormat="0" applyBorder="0" applyAlignment="0" applyProtection="0"/>
    <xf numFmtId="0" fontId="203" fillId="4" borderId="0" applyNumberFormat="0" applyBorder="0" applyAlignment="0" applyProtection="0"/>
    <xf numFmtId="0" fontId="52" fillId="0" borderId="0"/>
    <xf numFmtId="0" fontId="203" fillId="4" borderId="0" applyNumberFormat="0" applyBorder="0" applyAlignment="0" applyProtection="0"/>
    <xf numFmtId="0" fontId="52" fillId="0" borderId="0"/>
    <xf numFmtId="0" fontId="94" fillId="4" borderId="0" applyNumberFormat="0" applyBorder="0" applyAlignment="0" applyProtection="0"/>
    <xf numFmtId="0" fontId="1" fillId="0" borderId="0"/>
    <xf numFmtId="0" fontId="52" fillId="0" borderId="0"/>
    <xf numFmtId="0" fontId="94" fillId="4" borderId="0" applyNumberFormat="0" applyBorder="0" applyAlignment="0" applyProtection="0"/>
    <xf numFmtId="0" fontId="52" fillId="0" borderId="0"/>
    <xf numFmtId="0" fontId="94" fillId="4" borderId="0" applyNumberFormat="0" applyBorder="0" applyAlignment="0" applyProtection="0"/>
    <xf numFmtId="0" fontId="1" fillId="0" borderId="0"/>
    <xf numFmtId="0" fontId="52" fillId="0" borderId="0"/>
    <xf numFmtId="0" fontId="94" fillId="4" borderId="0" applyNumberFormat="0" applyBorder="0" applyAlignment="0" applyProtection="0"/>
    <xf numFmtId="0" fontId="1" fillId="0" borderId="0"/>
    <xf numFmtId="187" fontId="59" fillId="0" borderId="15" applyFont="0" applyFill="0" applyBorder="0" applyProtection="0">
      <alignment horizontal="center" vertical="center"/>
    </xf>
    <xf numFmtId="187" fontId="59" fillId="0" borderId="15" applyFont="0" applyFill="0" applyBorder="0" applyProtection="0">
      <alignment horizontal="center" vertical="center"/>
    </xf>
    <xf numFmtId="187" fontId="59" fillId="0" borderId="15" applyFont="0" applyFill="0" applyBorder="0" applyProtection="0">
      <alignment horizontal="center" vertical="center"/>
    </xf>
    <xf numFmtId="0" fontId="52" fillId="0" borderId="0"/>
    <xf numFmtId="187" fontId="59" fillId="0" borderId="15" applyFont="0" applyFill="0" applyBorder="0" applyProtection="0">
      <alignment horizontal="center" vertical="center"/>
    </xf>
    <xf numFmtId="0" fontId="52" fillId="0" borderId="0"/>
    <xf numFmtId="3" fontId="59" fillId="0" borderId="0" applyFont="0" applyBorder="0">
      <alignment horizontal="center"/>
    </xf>
    <xf numFmtId="252" fontId="61" fillId="0" borderId="0">
      <protection locked="0"/>
    </xf>
    <xf numFmtId="0" fontId="52" fillId="0" borderId="0"/>
    <xf numFmtId="166" fontId="60" fillId="0" borderId="0">
      <protection locked="0"/>
    </xf>
    <xf numFmtId="0" fontId="52" fillId="0" borderId="0"/>
    <xf numFmtId="49" fontId="162" fillId="0" borderId="15">
      <alignment horizontal="center" vertical="center" wrapText="1"/>
    </xf>
    <xf numFmtId="0" fontId="52" fillId="0" borderId="0"/>
    <xf numFmtId="0" fontId="58" fillId="0" borderId="15" applyBorder="0">
      <alignment horizontal="center" vertical="center" wrapText="1"/>
    </xf>
    <xf numFmtId="0" fontId="52" fillId="0" borderId="0"/>
    <xf numFmtId="49" fontId="134" fillId="0" borderId="15" applyNumberFormat="0" applyFill="0" applyAlignment="0" applyProtection="0"/>
    <xf numFmtId="0" fontId="52" fillId="0" borderId="0"/>
    <xf numFmtId="0" fontId="111" fillId="7" borderId="2" applyNumberFormat="0" applyAlignment="0" applyProtection="0"/>
    <xf numFmtId="0" fontId="50" fillId="0" borderId="0"/>
    <xf numFmtId="0" fontId="51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9" fillId="0" borderId="0"/>
    <xf numFmtId="0" fontId="59" fillId="0" borderId="0"/>
    <xf numFmtId="177" fontId="59" fillId="0" borderId="0" applyFont="0" applyFill="0" applyBorder="0" applyAlignment="0" applyProtection="0"/>
    <xf numFmtId="181" fontId="59" fillId="0" borderId="0">
      <alignment horizontal="center"/>
    </xf>
    <xf numFmtId="181" fontId="59" fillId="0" borderId="0">
      <alignment horizontal="center"/>
    </xf>
    <xf numFmtId="181" fontId="59" fillId="0" borderId="0">
      <alignment horizontal="center"/>
    </xf>
    <xf numFmtId="181" fontId="59" fillId="0" borderId="0">
      <alignment horizontal="center"/>
    </xf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228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228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22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22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228" fillId="15" borderId="0" applyNumberFormat="0" applyBorder="0" applyAlignment="0" applyProtection="0"/>
    <xf numFmtId="0" fontId="67" fillId="15" borderId="0" applyNumberFormat="0" applyBorder="0" applyAlignment="0" applyProtection="0"/>
    <xf numFmtId="14" fontId="206" fillId="0" borderId="0" applyFont="0" applyBorder="0">
      <alignment vertical="top"/>
    </xf>
    <xf numFmtId="14" fontId="206" fillId="0" borderId="0" applyFont="0" applyBorder="0">
      <alignment vertical="top"/>
    </xf>
    <xf numFmtId="14" fontId="206" fillId="0" borderId="0" applyFont="0" applyBorder="0">
      <alignment vertical="top"/>
    </xf>
    <xf numFmtId="38" fontId="81" fillId="0" borderId="0">
      <alignment vertical="top"/>
    </xf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0" fontId="64" fillId="0" borderId="0"/>
    <xf numFmtId="0" fontId="58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38" fontId="104" fillId="0" borderId="0">
      <alignment vertical="top"/>
    </xf>
    <xf numFmtId="38" fontId="54" fillId="31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" fontId="59" fillId="0" borderId="25" applyFont="0" applyBorder="0">
      <alignment horizontal="center" vertical="center"/>
    </xf>
    <xf numFmtId="195" fontId="59" fillId="0" borderId="0"/>
    <xf numFmtId="0" fontId="59" fillId="0" borderId="0"/>
    <xf numFmtId="196" fontId="59" fillId="0" borderId="0" applyFont="0" applyAlignment="0">
      <alignment horizontal="center"/>
    </xf>
    <xf numFmtId="38" fontId="141" fillId="63" borderId="0">
      <alignment horizontal="right" vertical="top"/>
    </xf>
    <xf numFmtId="4" fontId="64" fillId="64" borderId="0">
      <alignment horizontal="right"/>
    </xf>
    <xf numFmtId="0" fontId="77" fillId="0" borderId="35" applyNumberFormat="0" applyFont="0" applyFill="0" applyAlignment="0" applyProtection="0"/>
    <xf numFmtId="0" fontId="66" fillId="16" borderId="0" applyNumberFormat="0" applyBorder="0" applyAlignment="0" applyProtection="0"/>
    <xf numFmtId="0" fontId="228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228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228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3" borderId="0" applyNumberFormat="0" applyBorder="0" applyAlignment="0" applyProtection="0"/>
    <xf numFmtId="0" fontId="228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4" borderId="0" applyNumberFormat="0" applyBorder="0" applyAlignment="0" applyProtection="0"/>
    <xf numFmtId="0" fontId="228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9" borderId="0" applyNumberFormat="0" applyBorder="0" applyAlignment="0" applyProtection="0"/>
    <xf numFmtId="0" fontId="228" fillId="19" borderId="0" applyNumberFormat="0" applyBorder="0" applyAlignment="0" applyProtection="0"/>
    <xf numFmtId="0" fontId="67" fillId="19" borderId="0" applyNumberFormat="0" applyBorder="0" applyAlignment="0" applyProtection="0"/>
    <xf numFmtId="0" fontId="111" fillId="7" borderId="2" applyNumberFormat="0" applyAlignment="0" applyProtection="0"/>
    <xf numFmtId="0" fontId="275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20" fillId="22" borderId="4" applyNumberFormat="0" applyAlignment="0" applyProtection="0"/>
    <xf numFmtId="0" fontId="277" fillId="22" borderId="4" applyNumberFormat="0" applyAlignment="0" applyProtection="0"/>
    <xf numFmtId="0" fontId="156" fillId="22" borderId="4" applyNumberFormat="0" applyAlignment="0" applyProtection="0"/>
    <xf numFmtId="0" fontId="73" fillId="22" borderId="2" applyNumberFormat="0" applyAlignment="0" applyProtection="0"/>
    <xf numFmtId="0" fontId="279" fillId="22" borderId="2" applyNumberFormat="0" applyAlignment="0" applyProtection="0"/>
    <xf numFmtId="0" fontId="157" fillId="22" borderId="2" applyNumberFormat="0" applyAlignment="0" applyProtection="0"/>
    <xf numFmtId="0" fontId="158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204" fontId="52" fillId="0" borderId="0" applyFont="0" applyFill="0" applyBorder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7" fillId="0" borderId="8" applyNumberFormat="0" applyFill="0" applyAlignment="0" applyProtection="0"/>
    <xf numFmtId="0" fontId="1" fillId="0" borderId="0"/>
    <xf numFmtId="0" fontId="52" fillId="0" borderId="0"/>
    <xf numFmtId="0" fontId="64" fillId="0" borderId="0"/>
    <xf numFmtId="0" fontId="52" fillId="0" borderId="0"/>
    <xf numFmtId="0" fontId="52" fillId="0" borderId="0"/>
    <xf numFmtId="0" fontId="58" fillId="0" borderId="0"/>
    <xf numFmtId="0" fontId="189" fillId="0" borderId="0"/>
    <xf numFmtId="0" fontId="189" fillId="0" borderId="0"/>
    <xf numFmtId="0" fontId="59" fillId="0" borderId="0"/>
    <xf numFmtId="0" fontId="189" fillId="0" borderId="0"/>
    <xf numFmtId="0" fontId="64" fillId="0" borderId="0"/>
    <xf numFmtId="0" fontId="185" fillId="0" borderId="0"/>
    <xf numFmtId="0" fontId="58" fillId="0" borderId="0"/>
    <xf numFmtId="0" fontId="1" fillId="0" borderId="0"/>
    <xf numFmtId="0" fontId="58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8" fillId="0" borderId="0"/>
    <xf numFmtId="0" fontId="186" fillId="0" borderId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ill="0" applyBorder="0" applyAlignment="0" applyProtection="0"/>
    <xf numFmtId="202" fontId="58" fillId="0" borderId="0" applyFill="0" applyProtection="0"/>
    <xf numFmtId="3" fontId="200" fillId="0" borderId="0"/>
    <xf numFmtId="167" fontId="1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9" fillId="0" borderId="0" applyNumberForma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4" fillId="0" borderId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44" fillId="0" borderId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0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4" fillId="5" borderId="0" applyNumberFormat="0" applyBorder="0" applyAlignment="0" applyProtection="0"/>
    <xf numFmtId="0" fontId="66" fillId="1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6" fillId="9" borderId="0" applyNumberFormat="0" applyBorder="0" applyAlignment="0" applyProtection="0"/>
    <xf numFmtId="0" fontId="64" fillId="7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7" borderId="0" applyNumberFormat="0" applyBorder="0" applyAlignment="0" applyProtection="0"/>
    <xf numFmtId="0" fontId="64" fillId="6" borderId="0" applyNumberFormat="0" applyBorder="0" applyAlignment="0" applyProtection="0"/>
    <xf numFmtId="167" fontId="1" fillId="0" borderId="0" applyFont="0" applyFill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6" fillId="9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10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6" fillId="14" borderId="0" applyNumberFormat="0" applyBorder="0" applyAlignment="0" applyProtection="0"/>
    <xf numFmtId="0" fontId="64" fillId="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4" fillId="6" borderId="0" applyNumberFormat="0" applyBorder="0" applyAlignment="0" applyProtection="0"/>
    <xf numFmtId="0" fontId="66" fillId="13" borderId="0" applyNumberFormat="0" applyBorder="0" applyAlignment="0" applyProtection="0"/>
    <xf numFmtId="0" fontId="66" fillId="9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7" borderId="0" applyNumberFormat="0" applyBorder="0" applyAlignment="0" applyProtection="0"/>
    <xf numFmtId="0" fontId="64" fillId="3" borderId="0" applyNumberFormat="0" applyBorder="0" applyAlignment="0" applyProtection="0"/>
    <xf numFmtId="0" fontId="66" fillId="10" borderId="0" applyNumberFormat="0" applyBorder="0" applyAlignment="0" applyProtection="0"/>
    <xf numFmtId="0" fontId="64" fillId="11" borderId="0" applyNumberFormat="0" applyBorder="0" applyAlignment="0" applyProtection="0"/>
    <xf numFmtId="0" fontId="66" fillId="13" borderId="0" applyNumberFormat="0" applyBorder="0" applyAlignment="0" applyProtection="0"/>
    <xf numFmtId="0" fontId="64" fillId="2" borderId="0" applyNumberFormat="0" applyBorder="0" applyAlignment="0" applyProtection="0"/>
    <xf numFmtId="0" fontId="64" fillId="10" borderId="0" applyNumberFormat="0" applyBorder="0" applyAlignment="0" applyProtection="0"/>
    <xf numFmtId="0" fontId="64" fillId="2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1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8" borderId="0" applyNumberFormat="0" applyBorder="0" applyAlignment="0" applyProtection="0"/>
    <xf numFmtId="0" fontId="64" fillId="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6" fillId="9" borderId="0" applyNumberFormat="0" applyBorder="0" applyAlignment="0" applyProtection="0"/>
    <xf numFmtId="0" fontId="64" fillId="11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6" fillId="15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4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3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0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6" fillId="9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4" fillId="4" borderId="0" applyNumberFormat="0" applyBorder="0" applyAlignment="0" applyProtection="0"/>
    <xf numFmtId="0" fontId="66" fillId="14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6" fillId="14" borderId="0" applyNumberFormat="0" applyBorder="0" applyAlignment="0" applyProtection="0"/>
    <xf numFmtId="0" fontId="64" fillId="4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9" borderId="0" applyNumberFormat="0" applyBorder="0" applyAlignment="0" applyProtection="0"/>
    <xf numFmtId="0" fontId="66" fillId="15" borderId="0" applyNumberFormat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11" borderId="0" applyNumberFormat="0" applyBorder="0" applyAlignment="0" applyProtection="0"/>
    <xf numFmtId="0" fontId="64" fillId="9" borderId="0" applyNumberFormat="0" applyBorder="0" applyAlignment="0" applyProtection="0"/>
    <xf numFmtId="0" fontId="64" fillId="7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6" fillId="13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167" fontId="1" fillId="0" borderId="0" applyFont="0" applyFill="0" applyBorder="0" applyAlignment="0" applyProtection="0"/>
    <xf numFmtId="0" fontId="44" fillId="0" borderId="0"/>
    <xf numFmtId="0" fontId="64" fillId="5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6" fillId="15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64" fillId="10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5" borderId="0" applyNumberFormat="0" applyBorder="0" applyAlignment="0" applyProtection="0"/>
    <xf numFmtId="0" fontId="66" fillId="15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44" fillId="0" borderId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4" fillId="2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3" borderId="0" applyNumberFormat="0" applyBorder="0" applyAlignment="0" applyProtection="0"/>
    <xf numFmtId="0" fontId="66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167" fontId="1" fillId="0" borderId="0" applyFont="0" applyFill="0" applyBorder="0" applyAlignment="0" applyProtection="0"/>
    <xf numFmtId="0" fontId="64" fillId="2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4" fillId="11" borderId="0" applyNumberFormat="0" applyBorder="0" applyAlignment="0" applyProtection="0"/>
    <xf numFmtId="0" fontId="66" fillId="9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6" fillId="9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6" fillId="14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6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11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167" fontId="1" fillId="0" borderId="0" applyFont="0" applyFill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6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2" borderId="0" applyNumberFormat="0" applyBorder="0" applyAlignment="0" applyProtection="0"/>
    <xf numFmtId="0" fontId="66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6" fillId="12" borderId="0" applyNumberFormat="0" applyBorder="0" applyAlignment="0" applyProtection="0"/>
    <xf numFmtId="0" fontId="66" fillId="10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4" fillId="4" borderId="0" applyNumberFormat="0" applyBorder="0" applyAlignment="0" applyProtection="0"/>
    <xf numFmtId="0" fontId="64" fillId="10" borderId="0" applyNumberFormat="0" applyBorder="0" applyAlignment="0" applyProtection="0"/>
    <xf numFmtId="0" fontId="66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13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6" fillId="14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6" fillId="14" borderId="0" applyNumberFormat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4" fillId="9" borderId="0" applyNumberFormat="0" applyBorder="0" applyAlignment="0" applyProtection="0"/>
    <xf numFmtId="0" fontId="64" fillId="11" borderId="0" applyNumberFormat="0" applyBorder="0" applyAlignment="0" applyProtection="0"/>
    <xf numFmtId="0" fontId="64" fillId="9" borderId="0" applyNumberFormat="0" applyBorder="0" applyAlignment="0" applyProtection="0"/>
    <xf numFmtId="0" fontId="66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7" borderId="0" applyNumberFormat="0" applyBorder="0" applyAlignment="0" applyProtection="0"/>
    <xf numFmtId="0" fontId="64" fillId="3" borderId="0" applyNumberFormat="0" applyBorder="0" applyAlignment="0" applyProtection="0"/>
    <xf numFmtId="0" fontId="64" fillId="7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6" fillId="12" borderId="0" applyNumberFormat="0" applyBorder="0" applyAlignment="0" applyProtection="0"/>
    <xf numFmtId="0" fontId="64" fillId="2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6" fillId="13" borderId="0" applyNumberFormat="0" applyBorder="0" applyAlignment="0" applyProtection="0"/>
    <xf numFmtId="0" fontId="64" fillId="10" borderId="0" applyNumberFormat="0" applyBorder="0" applyAlignment="0" applyProtection="0"/>
    <xf numFmtId="167" fontId="1" fillId="0" borderId="0" applyFont="0" applyFill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3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4" fillId="3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167" fontId="1" fillId="0" borderId="0" applyFont="0" applyFill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6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4" borderId="0" applyNumberFormat="0" applyBorder="0" applyAlignment="0" applyProtection="0"/>
    <xf numFmtId="0" fontId="66" fillId="13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4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0" borderId="0" applyNumberFormat="0" applyBorder="0" applyAlignment="0" applyProtection="0"/>
    <xf numFmtId="0" fontId="66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4" borderId="0" applyNumberFormat="0" applyBorder="0" applyAlignment="0" applyProtection="0"/>
    <xf numFmtId="0" fontId="64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0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6" fillId="14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6" fillId="12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6" fillId="13" borderId="0" applyNumberFormat="0" applyBorder="0" applyAlignment="0" applyProtection="0"/>
    <xf numFmtId="0" fontId="66" fillId="15" borderId="0" applyNumberFormat="0" applyBorder="0" applyAlignment="0" applyProtection="0"/>
    <xf numFmtId="0" fontId="66" fillId="13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6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2" borderId="0" applyNumberFormat="0" applyBorder="0" applyAlignment="0" applyProtection="0"/>
    <xf numFmtId="0" fontId="64" fillId="9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9" borderId="0" applyNumberFormat="0" applyBorder="0" applyAlignment="0" applyProtection="0"/>
    <xf numFmtId="0" fontId="66" fillId="15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6" fillId="14" borderId="0" applyNumberFormat="0" applyBorder="0" applyAlignment="0" applyProtection="0"/>
    <xf numFmtId="0" fontId="66" fillId="13" borderId="0" applyNumberFormat="0" applyBorder="0" applyAlignment="0" applyProtection="0"/>
    <xf numFmtId="0" fontId="64" fillId="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2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9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6" fillId="1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6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6" fillId="1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6" fillId="13" borderId="0" applyNumberFormat="0" applyBorder="0" applyAlignment="0" applyProtection="0"/>
    <xf numFmtId="0" fontId="64" fillId="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4" borderId="0" applyNumberFormat="0" applyBorder="0" applyAlignment="0" applyProtection="0"/>
    <xf numFmtId="0" fontId="44" fillId="0" borderId="0"/>
    <xf numFmtId="0" fontId="44" fillId="0" borderId="0"/>
    <xf numFmtId="0" fontId="66" fillId="15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6" fillId="15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6" fillId="13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209" fillId="0" borderId="0" applyNumberFormat="0" applyFill="0" applyBorder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209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3" borderId="0" applyNumberFormat="0" applyBorder="0" applyAlignment="0" applyProtection="0"/>
    <xf numFmtId="0" fontId="66" fillId="12" borderId="0" applyNumberFormat="0" applyBorder="0" applyAlignment="0" applyProtection="0"/>
    <xf numFmtId="0" fontId="209" fillId="0" borderId="0" applyNumberFormat="0" applyFill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44" fillId="0" borderId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4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4" fillId="7" borderId="0" applyNumberFormat="0" applyBorder="0" applyAlignment="0" applyProtection="0"/>
    <xf numFmtId="0" fontId="209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6" fillId="9" borderId="0" applyNumberFormat="0" applyBorder="0" applyAlignment="0" applyProtection="0"/>
    <xf numFmtId="0" fontId="64" fillId="5" borderId="0" applyNumberFormat="0" applyBorder="0" applyAlignment="0" applyProtection="0"/>
    <xf numFmtId="0" fontId="209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253" fontId="321" fillId="0" borderId="0"/>
  </cellStyleXfs>
  <cellXfs count="143">
    <xf numFmtId="0" fontId="0" fillId="0" borderId="0" xfId="0" applyNumberFormat="1" applyFont="1" applyFill="1" applyBorder="1" applyProtection="1"/>
    <xf numFmtId="0" fontId="21" fillId="0" borderId="0" xfId="0" applyNumberFormat="1" applyFont="1" applyFill="1" applyBorder="1" applyProtection="1"/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1" fillId="168" borderId="0" xfId="0" applyNumberFormat="1" applyFont="1" applyFill="1" applyBorder="1" applyProtection="1"/>
    <xf numFmtId="0" fontId="304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307" fillId="168" borderId="0" xfId="0" applyFont="1" applyFill="1"/>
    <xf numFmtId="0" fontId="307" fillId="0" borderId="0" xfId="0" applyNumberFormat="1" applyFont="1" applyFill="1" applyBorder="1" applyProtection="1"/>
    <xf numFmtId="0" fontId="307" fillId="168" borderId="0" xfId="965" applyFont="1" applyFill="1" applyBorder="1"/>
    <xf numFmtId="0" fontId="307" fillId="168" borderId="0" xfId="4491" applyFont="1" applyFill="1" applyBorder="1"/>
    <xf numFmtId="0" fontId="308" fillId="0" borderId="0" xfId="0" applyNumberFormat="1" applyFont="1" applyFill="1" applyBorder="1" applyProtection="1"/>
    <xf numFmtId="0" fontId="309" fillId="168" borderId="0" xfId="0" applyFont="1" applyFill="1" applyAlignment="1">
      <alignment horizontal="center"/>
    </xf>
    <xf numFmtId="0" fontId="309" fillId="168" borderId="0" xfId="0" applyFont="1" applyFill="1" applyBorder="1"/>
    <xf numFmtId="0" fontId="21" fillId="167" borderId="0" xfId="0" applyNumberFormat="1" applyFont="1" applyFill="1" applyBorder="1" applyAlignment="1" applyProtection="1">
      <alignment horizontal="center" vertical="center" wrapText="1"/>
    </xf>
    <xf numFmtId="0" fontId="21" fillId="167" borderId="0" xfId="0" applyNumberFormat="1" applyFont="1" applyFill="1" applyBorder="1" applyProtection="1"/>
    <xf numFmtId="0" fontId="303" fillId="167" borderId="0" xfId="0" applyNumberFormat="1" applyFont="1" applyFill="1" applyBorder="1" applyProtection="1"/>
    <xf numFmtId="0" fontId="21" fillId="167" borderId="0" xfId="0" applyFont="1" applyFill="1" applyAlignment="1">
      <alignment horizontal="center" vertical="center" wrapText="1" shrinkToFit="1"/>
    </xf>
    <xf numFmtId="0" fontId="302" fillId="167" borderId="0" xfId="0" applyFont="1" applyFill="1"/>
    <xf numFmtId="0" fontId="2" fillId="167" borderId="0" xfId="755" applyFont="1" applyFill="1" applyAlignment="1">
      <alignment vertical="center"/>
    </xf>
    <xf numFmtId="0" fontId="2" fillId="167" borderId="0" xfId="755" applyFont="1" applyFill="1"/>
    <xf numFmtId="0" fontId="0" fillId="168" borderId="0" xfId="0" applyNumberFormat="1" applyFont="1" applyFill="1" applyBorder="1" applyProtection="1"/>
    <xf numFmtId="0" fontId="307" fillId="168" borderId="0" xfId="965" applyFont="1" applyFill="1"/>
    <xf numFmtId="0" fontId="307" fillId="168" borderId="0" xfId="0" applyNumberFormat="1" applyFont="1" applyFill="1" applyBorder="1" applyProtection="1"/>
    <xf numFmtId="0" fontId="309" fillId="168" borderId="0" xfId="0" applyFont="1" applyFill="1"/>
    <xf numFmtId="0" fontId="308" fillId="168" borderId="0" xfId="0" applyNumberFormat="1" applyFont="1" applyFill="1" applyBorder="1" applyProtection="1"/>
    <xf numFmtId="0" fontId="304" fillId="168" borderId="0" xfId="0" applyNumberFormat="1" applyFont="1" applyFill="1" applyBorder="1" applyProtection="1"/>
    <xf numFmtId="0" fontId="2" fillId="168" borderId="0" xfId="0" applyNumberFormat="1" applyFont="1" applyFill="1" applyBorder="1" applyProtection="1"/>
    <xf numFmtId="0" fontId="21" fillId="169" borderId="0" xfId="0" applyNumberFormat="1" applyFont="1" applyFill="1" applyBorder="1" applyProtection="1"/>
    <xf numFmtId="0" fontId="302" fillId="169" borderId="0" xfId="0" applyFont="1" applyFill="1"/>
    <xf numFmtId="4" fontId="304" fillId="168" borderId="61" xfId="939" applyNumberFormat="1" applyFont="1" applyFill="1" applyBorder="1" applyAlignment="1">
      <alignment horizontal="center" vertical="center"/>
    </xf>
    <xf numFmtId="4" fontId="304" fillId="168" borderId="17" xfId="939" applyNumberFormat="1" applyFont="1" applyFill="1" applyBorder="1" applyAlignment="1">
      <alignment horizontal="center" vertical="center"/>
    </xf>
    <xf numFmtId="0" fontId="21" fillId="170" borderId="0" xfId="0" applyNumberFormat="1" applyFont="1" applyFill="1" applyBorder="1" applyProtection="1"/>
    <xf numFmtId="0" fontId="308" fillId="168" borderId="0" xfId="965" applyFont="1" applyFill="1"/>
    <xf numFmtId="4" fontId="304" fillId="168" borderId="0" xfId="939" applyNumberFormat="1" applyFont="1" applyFill="1" applyBorder="1" applyAlignment="1">
      <alignment horizontal="center" vertical="center"/>
    </xf>
    <xf numFmtId="0" fontId="310" fillId="168" borderId="0" xfId="0" applyNumberFormat="1" applyFont="1" applyFill="1" applyBorder="1" applyProtection="1"/>
    <xf numFmtId="49" fontId="21" fillId="168" borderId="0" xfId="0" applyNumberFormat="1" applyFont="1" applyFill="1" applyBorder="1" applyAlignment="1" applyProtection="1">
      <alignment horizontal="center"/>
    </xf>
    <xf numFmtId="0" fontId="21" fillId="168" borderId="0" xfId="0" applyNumberFormat="1" applyFont="1" applyFill="1" applyBorder="1" applyAlignment="1" applyProtection="1">
      <alignment horizontal="left"/>
    </xf>
    <xf numFmtId="0" fontId="312" fillId="168" borderId="0" xfId="0" applyNumberFormat="1" applyFont="1" applyFill="1" applyBorder="1" applyProtection="1"/>
    <xf numFmtId="0" fontId="24" fillId="168" borderId="0" xfId="0" applyNumberFormat="1" applyFont="1" applyFill="1" applyBorder="1" applyAlignment="1" applyProtection="1">
      <alignment horizontal="center" vertical="center" wrapText="1"/>
    </xf>
    <xf numFmtId="0" fontId="313" fillId="168" borderId="17" xfId="961" applyFont="1" applyFill="1" applyBorder="1" applyAlignment="1">
      <alignment horizontal="center" vertical="center" wrapText="1"/>
    </xf>
    <xf numFmtId="0" fontId="303" fillId="168" borderId="17" xfId="961" applyFont="1" applyFill="1" applyBorder="1" applyAlignment="1">
      <alignment horizontal="center" vertical="center" wrapText="1"/>
    </xf>
    <xf numFmtId="0" fontId="303" fillId="168" borderId="17" xfId="4436" applyFont="1" applyFill="1" applyBorder="1" applyAlignment="1">
      <alignment horizontal="center" vertical="center" wrapText="1"/>
    </xf>
    <xf numFmtId="0" fontId="301" fillId="168" borderId="17" xfId="961" applyFont="1" applyFill="1" applyBorder="1" applyAlignment="1">
      <alignment horizontal="center" vertical="center" wrapText="1"/>
    </xf>
    <xf numFmtId="0" fontId="301" fillId="168" borderId="17" xfId="961" applyFont="1" applyFill="1" applyBorder="1" applyAlignment="1">
      <alignment horizontal="left" vertical="center" wrapText="1"/>
    </xf>
    <xf numFmtId="0" fontId="314" fillId="168" borderId="17" xfId="961" applyFont="1" applyFill="1" applyBorder="1" applyAlignment="1">
      <alignment horizontal="center" vertical="center" wrapText="1"/>
    </xf>
    <xf numFmtId="0" fontId="319" fillId="168" borderId="17" xfId="0" applyNumberFormat="1" applyFont="1" applyFill="1" applyBorder="1" applyAlignment="1" applyProtection="1">
      <alignment horizontal="center" vertical="center" wrapText="1"/>
    </xf>
    <xf numFmtId="0" fontId="24" fillId="168" borderId="17" xfId="0" applyNumberFormat="1" applyFont="1" applyFill="1" applyBorder="1" applyAlignment="1" applyProtection="1">
      <alignment horizontal="center" vertical="center" wrapText="1"/>
    </xf>
    <xf numFmtId="49" fontId="303" fillId="168" borderId="17" xfId="0" applyNumberFormat="1" applyFont="1" applyFill="1" applyBorder="1" applyAlignment="1" applyProtection="1">
      <alignment horizontal="center" vertical="center" wrapText="1" shrinkToFit="1"/>
    </xf>
    <xf numFmtId="0" fontId="303" fillId="168" borderId="17" xfId="0" applyNumberFormat="1" applyFont="1" applyFill="1" applyBorder="1" applyAlignment="1" applyProtection="1">
      <alignment horizontal="left" vertical="center" wrapText="1"/>
    </xf>
    <xf numFmtId="171" fontId="313" fillId="168" borderId="17" xfId="0" applyNumberFormat="1" applyFont="1" applyFill="1" applyBorder="1" applyAlignment="1" applyProtection="1">
      <alignment horizontal="center" vertical="center" wrapText="1"/>
    </xf>
    <xf numFmtId="171" fontId="303" fillId="168" borderId="17" xfId="0" applyNumberFormat="1" applyFont="1" applyFill="1" applyBorder="1" applyAlignment="1" applyProtection="1">
      <alignment horizontal="center" vertical="center" wrapText="1"/>
    </xf>
    <xf numFmtId="4" fontId="303" fillId="168" borderId="17" xfId="0" applyNumberFormat="1" applyFont="1" applyFill="1" applyBorder="1" applyAlignment="1" applyProtection="1">
      <alignment horizontal="center" vertical="center" wrapText="1"/>
    </xf>
    <xf numFmtId="4" fontId="313" fillId="168" borderId="17" xfId="939" applyNumberFormat="1" applyFont="1" applyFill="1" applyBorder="1" applyAlignment="1">
      <alignment horizontal="center" vertical="center"/>
    </xf>
    <xf numFmtId="4" fontId="303" fillId="168" borderId="17" xfId="939" applyNumberFormat="1" applyFont="1" applyFill="1" applyBorder="1" applyAlignment="1">
      <alignment horizontal="center" vertical="center"/>
    </xf>
    <xf numFmtId="0" fontId="303" fillId="168" borderId="17" xfId="0" applyNumberFormat="1" applyFont="1" applyFill="1" applyBorder="1" applyAlignment="1" applyProtection="1">
      <alignment horizontal="center" vertical="center" wrapText="1"/>
    </xf>
    <xf numFmtId="0" fontId="21" fillId="168" borderId="0" xfId="0" applyNumberFormat="1" applyFont="1" applyFill="1" applyBorder="1" applyAlignment="1" applyProtection="1">
      <alignment horizontal="center" vertical="center" wrapText="1"/>
    </xf>
    <xf numFmtId="0" fontId="303" fillId="168" borderId="17" xfId="0" applyNumberFormat="1" applyFont="1" applyFill="1" applyBorder="1" applyAlignment="1" applyProtection="1">
      <alignment horizontal="center" vertical="center"/>
    </xf>
    <xf numFmtId="171" fontId="306" fillId="168" borderId="17" xfId="0" applyNumberFormat="1" applyFont="1" applyFill="1" applyBorder="1" applyAlignment="1" applyProtection="1">
      <alignment horizontal="center" vertical="center" wrapText="1"/>
    </xf>
    <xf numFmtId="4" fontId="306" fillId="168" borderId="17" xfId="0" applyNumberFormat="1" applyFont="1" applyFill="1" applyBorder="1" applyAlignment="1" applyProtection="1">
      <alignment horizontal="center" vertical="center" wrapText="1"/>
    </xf>
    <xf numFmtId="49" fontId="303" fillId="168" borderId="60" xfId="0" applyNumberFormat="1" applyFont="1" applyFill="1" applyBorder="1" applyAlignment="1" applyProtection="1">
      <alignment horizontal="center" vertical="center" wrapText="1" shrinkToFit="1"/>
    </xf>
    <xf numFmtId="4" fontId="313" fillId="168" borderId="17" xfId="0" applyNumberFormat="1" applyFont="1" applyFill="1" applyBorder="1" applyAlignment="1" applyProtection="1">
      <alignment horizontal="center" vertical="center" wrapText="1"/>
    </xf>
    <xf numFmtId="0" fontId="303" fillId="168" borderId="0" xfId="0" applyNumberFormat="1" applyFont="1" applyFill="1" applyBorder="1" applyProtection="1"/>
    <xf numFmtId="49" fontId="303" fillId="168" borderId="59" xfId="0" applyNumberFormat="1" applyFont="1" applyFill="1" applyBorder="1" applyAlignment="1" applyProtection="1">
      <alignment horizontal="left" vertical="center" wrapText="1" shrinkToFit="1"/>
    </xf>
    <xf numFmtId="49" fontId="313" fillId="168" borderId="59" xfId="0" applyNumberFormat="1" applyFont="1" applyFill="1" applyBorder="1" applyAlignment="1" applyProtection="1">
      <alignment vertical="center" wrapText="1" shrinkToFit="1"/>
    </xf>
    <xf numFmtId="49" fontId="306" fillId="168" borderId="59" xfId="0" applyNumberFormat="1" applyFont="1" applyFill="1" applyBorder="1" applyAlignment="1" applyProtection="1">
      <alignment vertical="center" wrapText="1" shrinkToFit="1"/>
    </xf>
    <xf numFmtId="49" fontId="303" fillId="168" borderId="59" xfId="0" applyNumberFormat="1" applyFont="1" applyFill="1" applyBorder="1" applyAlignment="1" applyProtection="1">
      <alignment vertical="center" wrapText="1" shrinkToFit="1"/>
    </xf>
    <xf numFmtId="49" fontId="303" fillId="168" borderId="60" xfId="0" applyNumberFormat="1" applyFont="1" applyFill="1" applyBorder="1" applyAlignment="1" applyProtection="1">
      <alignment vertical="center" wrapText="1" shrinkToFit="1"/>
    </xf>
    <xf numFmtId="171" fontId="313" fillId="168" borderId="17" xfId="0" applyNumberFormat="1" applyFont="1" applyFill="1" applyBorder="1" applyAlignment="1">
      <alignment horizontal="center" vertical="center" wrapText="1" shrinkToFit="1"/>
    </xf>
    <xf numFmtId="171" fontId="303" fillId="168" borderId="17" xfId="0" applyNumberFormat="1" applyFont="1" applyFill="1" applyBorder="1" applyAlignment="1">
      <alignment horizontal="center" vertical="center" wrapText="1" shrinkToFit="1"/>
    </xf>
    <xf numFmtId="4" fontId="303" fillId="168" borderId="17" xfId="0" applyNumberFormat="1" applyFont="1" applyFill="1" applyBorder="1" applyAlignment="1">
      <alignment horizontal="center" vertical="center" wrapText="1" shrinkToFit="1"/>
    </xf>
    <xf numFmtId="4" fontId="303" fillId="168" borderId="17" xfId="966" applyNumberFormat="1" applyFont="1" applyFill="1" applyBorder="1" applyAlignment="1">
      <alignment horizontal="center" vertical="center" wrapText="1" shrinkToFit="1"/>
    </xf>
    <xf numFmtId="0" fontId="303" fillId="168" borderId="17" xfId="0" applyFont="1" applyFill="1" applyBorder="1" applyAlignment="1">
      <alignment horizontal="center" vertical="center" wrapText="1" shrinkToFit="1"/>
    </xf>
    <xf numFmtId="168" fontId="303" fillId="168" borderId="17" xfId="0" applyNumberFormat="1" applyFont="1" applyFill="1" applyBorder="1" applyAlignment="1">
      <alignment horizontal="center" vertical="center" wrapText="1" shrinkToFit="1"/>
    </xf>
    <xf numFmtId="0" fontId="21" fillId="168" borderId="0" xfId="0" applyFont="1" applyFill="1" applyAlignment="1">
      <alignment horizontal="center" vertical="center" wrapText="1" shrinkToFit="1"/>
    </xf>
    <xf numFmtId="171" fontId="313" fillId="168" borderId="17" xfId="5463" applyNumberFormat="1" applyFont="1" applyFill="1" applyBorder="1" applyAlignment="1">
      <alignment horizontal="center" vertical="center"/>
    </xf>
    <xf numFmtId="171" fontId="303" fillId="168" borderId="17" xfId="5463" applyNumberFormat="1" applyFont="1" applyFill="1" applyBorder="1" applyAlignment="1">
      <alignment horizontal="center" vertical="center"/>
    </xf>
    <xf numFmtId="171" fontId="303" fillId="168" borderId="17" xfId="967" applyNumberFormat="1" applyFont="1" applyFill="1" applyBorder="1" applyAlignment="1">
      <alignment horizontal="center" vertical="center" wrapText="1" shrinkToFit="1"/>
    </xf>
    <xf numFmtId="168" fontId="303" fillId="168" borderId="17" xfId="966" applyFont="1" applyFill="1" applyBorder="1" applyAlignment="1">
      <alignment horizontal="center" vertical="center" wrapText="1" shrinkToFit="1"/>
    </xf>
    <xf numFmtId="0" fontId="2" fillId="168" borderId="0" xfId="755" applyFont="1" applyFill="1" applyAlignment="1">
      <alignment vertical="center"/>
    </xf>
    <xf numFmtId="2" fontId="303" fillId="168" borderId="17" xfId="0" applyNumberFormat="1" applyFont="1" applyFill="1" applyBorder="1" applyAlignment="1">
      <alignment horizontal="center" vertical="center" wrapText="1" shrinkToFit="1"/>
    </xf>
    <xf numFmtId="0" fontId="2" fillId="168" borderId="0" xfId="755" applyFont="1" applyFill="1"/>
    <xf numFmtId="0" fontId="302" fillId="168" borderId="0" xfId="0" applyFont="1" applyFill="1"/>
    <xf numFmtId="0" fontId="304" fillId="168" borderId="60" xfId="4436" applyFont="1" applyFill="1" applyBorder="1" applyAlignment="1">
      <alignment horizontal="center" vertical="center" wrapText="1"/>
    </xf>
    <xf numFmtId="171" fontId="315" fillId="168" borderId="17" xfId="939" applyNumberFormat="1" applyFont="1" applyFill="1" applyBorder="1" applyAlignment="1">
      <alignment horizontal="center" vertical="center"/>
    </xf>
    <xf numFmtId="171" fontId="304" fillId="168" borderId="17" xfId="939" applyNumberFormat="1" applyFont="1" applyFill="1" applyBorder="1" applyAlignment="1">
      <alignment horizontal="center" vertical="center"/>
    </xf>
    <xf numFmtId="171" fontId="311" fillId="168" borderId="17" xfId="939" applyNumberFormat="1" applyFont="1" applyFill="1" applyBorder="1" applyAlignment="1">
      <alignment horizontal="center" vertical="center"/>
    </xf>
    <xf numFmtId="4" fontId="315" fillId="168" borderId="17" xfId="939" applyNumberFormat="1" applyFont="1" applyFill="1" applyBorder="1" applyAlignment="1">
      <alignment horizontal="center" vertical="center"/>
    </xf>
    <xf numFmtId="0" fontId="313" fillId="168" borderId="0" xfId="0" applyNumberFormat="1" applyFont="1" applyFill="1" applyBorder="1" applyProtection="1"/>
    <xf numFmtId="4" fontId="303" fillId="168" borderId="0" xfId="0" applyNumberFormat="1" applyFont="1" applyFill="1" applyBorder="1" applyProtection="1"/>
    <xf numFmtId="4" fontId="21" fillId="168" borderId="0" xfId="0" applyNumberFormat="1" applyFont="1" applyFill="1" applyBorder="1" applyProtection="1"/>
    <xf numFmtId="49" fontId="0" fillId="168" borderId="0" xfId="0" applyNumberFormat="1" applyFont="1" applyFill="1" applyBorder="1" applyAlignment="1" applyProtection="1">
      <alignment horizontal="center"/>
    </xf>
    <xf numFmtId="0" fontId="0" fillId="168" borderId="0" xfId="0" applyNumberFormat="1" applyFont="1" applyFill="1" applyBorder="1" applyAlignment="1" applyProtection="1">
      <alignment horizontal="left"/>
    </xf>
    <xf numFmtId="171" fontId="316" fillId="168" borderId="0" xfId="0" applyNumberFormat="1" applyFont="1" applyFill="1" applyBorder="1" applyProtection="1"/>
    <xf numFmtId="171" fontId="0" fillId="168" borderId="0" xfId="0" applyNumberFormat="1" applyFont="1" applyFill="1" applyBorder="1" applyProtection="1"/>
    <xf numFmtId="0" fontId="316" fillId="168" borderId="0" xfId="0" applyNumberFormat="1" applyFont="1" applyFill="1" applyBorder="1" applyProtection="1"/>
    <xf numFmtId="4" fontId="0" fillId="168" borderId="0" xfId="0" applyNumberFormat="1" applyFont="1" applyFill="1" applyBorder="1" applyProtection="1"/>
    <xf numFmtId="171" fontId="320" fillId="168" borderId="0" xfId="0" applyNumberFormat="1" applyFont="1" applyFill="1" applyBorder="1" applyProtection="1"/>
    <xf numFmtId="4" fontId="320" fillId="168" borderId="0" xfId="0" applyNumberFormat="1" applyFont="1" applyFill="1" applyBorder="1" applyProtection="1"/>
    <xf numFmtId="254" fontId="322" fillId="171" borderId="17" xfId="12236" applyNumberFormat="1" applyFont="1" applyFill="1" applyBorder="1" applyAlignment="1" applyProtection="1">
      <alignment horizontal="center" vertical="center"/>
    </xf>
    <xf numFmtId="49" fontId="307" fillId="168" borderId="0" xfId="0" applyNumberFormat="1" applyFont="1" applyFill="1" applyBorder="1" applyAlignment="1" applyProtection="1">
      <alignment horizontal="center"/>
    </xf>
    <xf numFmtId="0" fontId="307" fillId="168" borderId="0" xfId="0" applyNumberFormat="1" applyFont="1" applyFill="1" applyBorder="1" applyAlignment="1" applyProtection="1">
      <alignment horizontal="left"/>
    </xf>
    <xf numFmtId="0" fontId="317" fillId="168" borderId="0" xfId="965" applyFont="1" applyFill="1" applyAlignment="1">
      <alignment horizontal="left" wrapText="1"/>
    </xf>
    <xf numFmtId="0" fontId="307" fillId="168" borderId="0" xfId="965" applyFont="1" applyFill="1" applyAlignment="1">
      <alignment horizontal="left" wrapText="1"/>
    </xf>
    <xf numFmtId="0" fontId="317" fillId="168" borderId="0" xfId="0" applyNumberFormat="1" applyFont="1" applyFill="1" applyBorder="1" applyProtection="1"/>
    <xf numFmtId="49" fontId="308" fillId="168" borderId="0" xfId="0" applyNumberFormat="1" applyFont="1" applyFill="1" applyBorder="1" applyAlignment="1" applyProtection="1">
      <alignment horizontal="center"/>
    </xf>
    <xf numFmtId="0" fontId="308" fillId="168" borderId="0" xfId="0" applyNumberFormat="1" applyFont="1" applyFill="1" applyBorder="1" applyAlignment="1" applyProtection="1">
      <alignment horizontal="left"/>
    </xf>
    <xf numFmtId="0" fontId="318" fillId="168" borderId="0" xfId="0" applyNumberFormat="1" applyFont="1" applyFill="1" applyBorder="1" applyProtection="1"/>
    <xf numFmtId="0" fontId="317" fillId="168" borderId="0" xfId="0" applyFont="1" applyFill="1" applyAlignment="1">
      <alignment horizontal="left"/>
    </xf>
    <xf numFmtId="0" fontId="307" fillId="168" borderId="0" xfId="0" applyFont="1" applyFill="1" applyAlignment="1">
      <alignment horizontal="left"/>
    </xf>
    <xf numFmtId="0" fontId="307" fillId="168" borderId="0" xfId="0" applyFont="1" applyFill="1" applyAlignment="1">
      <alignment horizontal="right"/>
    </xf>
    <xf numFmtId="49" fontId="304" fillId="168" borderId="0" xfId="0" applyNumberFormat="1" applyFont="1" applyFill="1" applyBorder="1" applyAlignment="1" applyProtection="1">
      <alignment horizontal="center"/>
    </xf>
    <xf numFmtId="0" fontId="304" fillId="168" borderId="0" xfId="0" applyNumberFormat="1" applyFont="1" applyFill="1" applyBorder="1" applyAlignment="1" applyProtection="1">
      <alignment horizontal="left"/>
    </xf>
    <xf numFmtId="0" fontId="315" fillId="168" borderId="0" xfId="0" applyNumberFormat="1" applyFont="1" applyFill="1" applyBorder="1" applyProtection="1"/>
    <xf numFmtId="49" fontId="2" fillId="168" borderId="0" xfId="0" applyNumberFormat="1" applyFont="1" applyFill="1" applyBorder="1" applyAlignment="1" applyProtection="1">
      <alignment horizontal="center"/>
    </xf>
    <xf numFmtId="0" fontId="2" fillId="168" borderId="0" xfId="0" applyNumberFormat="1" applyFont="1" applyFill="1" applyBorder="1" applyAlignment="1" applyProtection="1">
      <alignment horizontal="left"/>
    </xf>
    <xf numFmtId="0" fontId="305" fillId="168" borderId="0" xfId="4436" applyFont="1" applyFill="1" applyAlignment="1">
      <alignment horizontal="center" vertical="center" wrapText="1"/>
    </xf>
    <xf numFmtId="0" fontId="308" fillId="168" borderId="0" xfId="965" applyFont="1" applyFill="1" applyBorder="1"/>
    <xf numFmtId="0" fontId="308" fillId="168" borderId="0" xfId="4491" applyFont="1" applyFill="1" applyBorder="1"/>
    <xf numFmtId="0" fontId="303" fillId="168" borderId="17" xfId="4436" applyFont="1" applyFill="1" applyBorder="1" applyAlignment="1">
      <alignment horizontal="center" vertical="center" wrapText="1"/>
    </xf>
    <xf numFmtId="0" fontId="303" fillId="168" borderId="61" xfId="961" applyFont="1" applyFill="1" applyBorder="1" applyAlignment="1">
      <alignment horizontal="center" vertical="center" wrapText="1"/>
    </xf>
    <xf numFmtId="0" fontId="303" fillId="168" borderId="62" xfId="961" applyFont="1" applyFill="1" applyBorder="1" applyAlignment="1">
      <alignment horizontal="center" vertical="center" wrapText="1"/>
    </xf>
    <xf numFmtId="0" fontId="305" fillId="168" borderId="0" xfId="4436" applyFont="1" applyFill="1" applyAlignment="1">
      <alignment horizontal="center" vertical="center" wrapText="1"/>
    </xf>
    <xf numFmtId="0" fontId="303" fillId="168" borderId="17" xfId="4491" applyFont="1" applyFill="1" applyBorder="1" applyAlignment="1">
      <alignment horizontal="center" vertical="center" wrapText="1"/>
    </xf>
    <xf numFmtId="0" fontId="308" fillId="168" borderId="0" xfId="965" applyFont="1" applyFill="1" applyAlignment="1">
      <alignment horizontal="left" wrapText="1"/>
    </xf>
    <xf numFmtId="0" fontId="303" fillId="168" borderId="58" xfId="961" applyFont="1" applyFill="1" applyBorder="1" applyAlignment="1">
      <alignment horizontal="left" vertical="center" wrapText="1"/>
    </xf>
    <xf numFmtId="0" fontId="303" fillId="168" borderId="59" xfId="961" applyFont="1" applyFill="1" applyBorder="1" applyAlignment="1">
      <alignment horizontal="left" vertical="center" wrapText="1"/>
    </xf>
    <xf numFmtId="0" fontId="303" fillId="168" borderId="60" xfId="961" applyFont="1" applyFill="1" applyBorder="1" applyAlignment="1">
      <alignment horizontal="left" vertical="center" wrapText="1"/>
    </xf>
    <xf numFmtId="49" fontId="303" fillId="168" borderId="58" xfId="0" applyNumberFormat="1" applyFont="1" applyFill="1" applyBorder="1" applyAlignment="1" applyProtection="1">
      <alignment horizontal="left" vertical="center" wrapText="1" shrinkToFit="1"/>
    </xf>
    <xf numFmtId="49" fontId="303" fillId="168" borderId="59" xfId="0" applyNumberFormat="1" applyFont="1" applyFill="1" applyBorder="1" applyAlignment="1" applyProtection="1">
      <alignment horizontal="left" vertical="center" wrapText="1" shrinkToFit="1"/>
    </xf>
    <xf numFmtId="49" fontId="303" fillId="168" borderId="58" xfId="0" applyNumberFormat="1" applyFont="1" applyFill="1" applyBorder="1" applyAlignment="1" applyProtection="1">
      <alignment horizontal="center" vertical="center" wrapText="1" shrinkToFit="1"/>
    </xf>
    <xf numFmtId="49" fontId="303" fillId="168" borderId="59" xfId="0" applyNumberFormat="1" applyFont="1" applyFill="1" applyBorder="1" applyAlignment="1" applyProtection="1">
      <alignment horizontal="center" vertical="center" wrapText="1" shrinkToFit="1"/>
    </xf>
    <xf numFmtId="49" fontId="303" fillId="168" borderId="60" xfId="0" applyNumberFormat="1" applyFont="1" applyFill="1" applyBorder="1" applyAlignment="1" applyProtection="1">
      <alignment horizontal="center" vertical="center" wrapText="1" shrinkToFit="1"/>
    </xf>
    <xf numFmtId="0" fontId="304" fillId="168" borderId="58" xfId="4436" applyFont="1" applyFill="1" applyBorder="1" applyAlignment="1">
      <alignment horizontal="center" vertical="center" wrapText="1"/>
    </xf>
    <xf numFmtId="0" fontId="304" fillId="168" borderId="59" xfId="4436" applyFont="1" applyFill="1" applyBorder="1" applyAlignment="1">
      <alignment horizontal="center" vertical="center" wrapText="1"/>
    </xf>
    <xf numFmtId="0" fontId="304" fillId="168" borderId="60" xfId="4436" applyFont="1" applyFill="1" applyBorder="1" applyAlignment="1">
      <alignment horizontal="center" vertical="center" wrapText="1"/>
    </xf>
    <xf numFmtId="4" fontId="304" fillId="168" borderId="0" xfId="939" applyNumberFormat="1" applyFont="1" applyFill="1" applyBorder="1" applyAlignment="1">
      <alignment horizontal="center" vertical="center"/>
    </xf>
    <xf numFmtId="4" fontId="304" fillId="168" borderId="61" xfId="939" applyNumberFormat="1" applyFont="1" applyFill="1" applyBorder="1" applyAlignment="1">
      <alignment horizontal="center" vertical="center" wrapText="1"/>
    </xf>
    <xf numFmtId="4" fontId="304" fillId="168" borderId="17" xfId="939" applyNumberFormat="1" applyFont="1" applyFill="1" applyBorder="1" applyAlignment="1">
      <alignment horizontal="center" vertical="center" wrapText="1"/>
    </xf>
    <xf numFmtId="4" fontId="322" fillId="168" borderId="58" xfId="0" applyNumberFormat="1" applyFont="1" applyFill="1" applyBorder="1" applyAlignment="1">
      <alignment horizontal="center" vertical="center" wrapText="1"/>
    </xf>
    <xf numFmtId="4" fontId="322" fillId="168" borderId="60" xfId="0" applyNumberFormat="1" applyFont="1" applyFill="1" applyBorder="1" applyAlignment="1">
      <alignment horizontal="center" vertical="center" wrapText="1"/>
    </xf>
    <xf numFmtId="0" fontId="303" fillId="168" borderId="58" xfId="4436" applyFont="1" applyFill="1" applyBorder="1" applyAlignment="1">
      <alignment horizontal="center" vertical="center" wrapText="1"/>
    </xf>
    <xf numFmtId="0" fontId="303" fillId="168" borderId="59" xfId="4436" applyFont="1" applyFill="1" applyBorder="1" applyAlignment="1">
      <alignment horizontal="center" vertical="center" wrapText="1"/>
    </xf>
    <xf numFmtId="0" fontId="303" fillId="168" borderId="60" xfId="4436" applyFont="1" applyFill="1" applyBorder="1" applyAlignment="1">
      <alignment horizontal="center" vertical="center" wrapText="1"/>
    </xf>
  </cellXfs>
  <cellStyles count="12237">
    <cellStyle name=" 1" xfId="969"/>
    <cellStyle name=" 1 2" xfId="970"/>
    <cellStyle name=" 1 3" xfId="6657"/>
    <cellStyle name=" 1 4" xfId="10760"/>
    <cellStyle name=" 1 5" xfId="10761"/>
    <cellStyle name=" 1_Stage1" xfId="971"/>
    <cellStyle name="_x000a_bidires=100_x000d_" xfId="972"/>
    <cellStyle name="_x000a_bidires=100_x000d_ 2" xfId="6658"/>
    <cellStyle name="%" xfId="973"/>
    <cellStyle name="%_Inputs" xfId="974"/>
    <cellStyle name="%_Inputs (const)" xfId="975"/>
    <cellStyle name="%_Inputs (const)_Расче тарифа на тэ 2014 Мезенский АрхоблЭнерго" xfId="976"/>
    <cellStyle name="%_Inputs (const)_Тариф тепло Мезень для АТЦ" xfId="977"/>
    <cellStyle name="%_Inputs (const)_тарифы по ТЭ на 2014 год Соловки исправ." xfId="978"/>
    <cellStyle name="%_Inputs Co" xfId="979"/>
    <cellStyle name="%_Inputs Co_Расче тарифа на тэ 2014 Мезенский АрхоблЭнерго" xfId="980"/>
    <cellStyle name="%_Inputs Co_Тариф тепло Мезень для АТЦ" xfId="981"/>
    <cellStyle name="%_Inputs Co_тарифы по ТЭ на 2014 год Соловки исправ." xfId="982"/>
    <cellStyle name=";;;" xfId="6659"/>
    <cellStyle name="?" xfId="983"/>
    <cellStyle name="?…?ж?Ш?и [0.00]" xfId="984"/>
    <cellStyle name="?W??_‘O’с?р??" xfId="985"/>
    <cellStyle name="]_x000d__x000a_Zoomed=1_x000d__x000a_Row=0_x000d__x000a_Column=0_x000d__x000a_Height=0_x000d__x000a_Width=0_x000d__x000a_FontName=FoxFont_x000d__x000a_FontStyle=0_x000d__x000a_FontSize=9_x000d__x000a_PrtFontName=FoxPrin" xfId="6660"/>
    <cellStyle name="__Металлургический дивизион - формы v1.2" xfId="6661"/>
    <cellStyle name="__Металлургический дивизион v1.3" xfId="6662"/>
    <cellStyle name="__Штабквартира - формы v1.1" xfId="6663"/>
    <cellStyle name="_~6450243" xfId="986"/>
    <cellStyle name="_~6450243 2" xfId="987"/>
    <cellStyle name="_~6450243 2 2" xfId="6664"/>
    <cellStyle name="_~6450243 3" xfId="6665"/>
    <cellStyle name="_2008г. и 4кв" xfId="6666"/>
    <cellStyle name="_4_macro 2009" xfId="6667"/>
    <cellStyle name="_CashFlow_2007_проект_02_02_final" xfId="988"/>
    <cellStyle name="_Condition-long(2012-2030)нах" xfId="6668"/>
    <cellStyle name="_CPI foodimp" xfId="989"/>
    <cellStyle name="_FFF" xfId="990"/>
    <cellStyle name="_FFF_New Form10_2" xfId="991"/>
    <cellStyle name="_FFF_Nsi" xfId="992"/>
    <cellStyle name="_FFF_Nsi_1" xfId="993"/>
    <cellStyle name="_FFF_Nsi_139" xfId="994"/>
    <cellStyle name="_FFF_Nsi_140" xfId="995"/>
    <cellStyle name="_FFF_Nsi_140(Зах)" xfId="996"/>
    <cellStyle name="_FFF_Nsi_140_mod" xfId="997"/>
    <cellStyle name="_FFF_Summary" xfId="998"/>
    <cellStyle name="_FFF_Tax_form_1кв_3" xfId="999"/>
    <cellStyle name="_FFF_БКЭ" xfId="1000"/>
    <cellStyle name="_Final_Book_010301" xfId="1001"/>
    <cellStyle name="_Final_Book_010301_New Form10_2" xfId="1002"/>
    <cellStyle name="_Final_Book_010301_Nsi" xfId="1003"/>
    <cellStyle name="_Final_Book_010301_Nsi_1" xfId="1004"/>
    <cellStyle name="_Final_Book_010301_Nsi_139" xfId="1005"/>
    <cellStyle name="_Final_Book_010301_Nsi_140" xfId="1006"/>
    <cellStyle name="_Final_Book_010301_Nsi_140(Зах)" xfId="1007"/>
    <cellStyle name="_Final_Book_010301_Nsi_140_mod" xfId="1008"/>
    <cellStyle name="_Final_Book_010301_Summary" xfId="1009"/>
    <cellStyle name="_Final_Book_010301_Tax_form_1кв_3" xfId="1010"/>
    <cellStyle name="_Final_Book_010301_БКЭ" xfId="1011"/>
    <cellStyle name="_macro 2012 var 1" xfId="1012"/>
    <cellStyle name="_Model_RAB Мой" xfId="1013"/>
    <cellStyle name="_Model_RAB Мой 10" xfId="6669"/>
    <cellStyle name="_Model_RAB Мой 11" xfId="10762"/>
    <cellStyle name="_Model_RAB Мой 2" xfId="1014"/>
    <cellStyle name="_Model_RAB Мой 2 2" xfId="6670"/>
    <cellStyle name="_Model_RAB Мой 2_OREP.KU.2011.MONTHLY.02(v0.1)" xfId="1015"/>
    <cellStyle name="_Model_RAB Мой 2_OREP.KU.2011.MONTHLY.02(v0.4)" xfId="1016"/>
    <cellStyle name="_Model_RAB Мой 2_OREP.KU.2011.MONTHLY.11(v1.4)" xfId="1017"/>
    <cellStyle name="_Model_RAB Мой 2_OREP.KU.2011.MONTHLY.11(v1.4) 2" xfId="6671"/>
    <cellStyle name="_Model_RAB Мой 2_OREP.KU.2011.MONTHLY.11(v1.4)_UPDATE.BALANCE.WARM.2012YEAR.TO.1.1" xfId="5978"/>
    <cellStyle name="_Model_RAB Мой 2_OREP.KU.2011.MONTHLY.11(v1.4)_UPDATE.CALC.WARM.2012YEAR.TO.1.1" xfId="5979"/>
    <cellStyle name="_Model_RAB Мой 2_TEHSHEET" xfId="10763"/>
    <cellStyle name="_Model_RAB Мой 2_UPDATE.BALANCE.WARM.2012YEAR.TO.1.1" xfId="5980"/>
    <cellStyle name="_Model_RAB Мой 2_UPDATE.CALC.WARM.2012YEAR.TO.1.1" xfId="5981"/>
    <cellStyle name="_Model_RAB Мой 2_UPDATE.MONITORING.OS.EE.2.02.TO.1.3.64" xfId="5982"/>
    <cellStyle name="_Model_RAB Мой 2_UPDATE.OREP.KU.2011.MONTHLY.02.TO.1.2" xfId="1018"/>
    <cellStyle name="_Model_RAB Мой 3" xfId="6672"/>
    <cellStyle name="_Model_RAB Мой 3 2" xfId="6673"/>
    <cellStyle name="_Model_RAB Мой 4" xfId="6674"/>
    <cellStyle name="_Model_RAB Мой 5" xfId="6675"/>
    <cellStyle name="_Model_RAB Мой 6" xfId="6676"/>
    <cellStyle name="_Model_RAB Мой 7" xfId="6677"/>
    <cellStyle name="_Model_RAB Мой 8" xfId="6678"/>
    <cellStyle name="_Model_RAB Мой 9" xfId="6679"/>
    <cellStyle name="_Model_RAB Мой_46EE.2011(v1.0)" xfId="1019"/>
    <cellStyle name="_Model_RAB Мой_46EE.2011(v1.0)_46TE.2011(v1.0)" xfId="1020"/>
    <cellStyle name="_Model_RAB Мой_46EE.2011(v1.0)_INDEX.STATION.2012(v1.0)_" xfId="1021"/>
    <cellStyle name="_Model_RAB Мой_46EE.2011(v1.0)_INDEX.STATION.2012(v2.0)" xfId="1022"/>
    <cellStyle name="_Model_RAB Мой_46EE.2011(v1.0)_INDEX.STATION.2012(v2.1)" xfId="1023"/>
    <cellStyle name="_Model_RAB Мой_46EE.2011(v1.0)_TEPLO.PREDEL.2012.M(v1.1)_test" xfId="1024"/>
    <cellStyle name="_Model_RAB Мой_46EE.2011(v1.2)" xfId="1025"/>
    <cellStyle name="_Model_RAB Мой_46EP.2011(v2.0)" xfId="1026"/>
    <cellStyle name="_Model_RAB Мой_46EP.2012(v0.1)" xfId="1027"/>
    <cellStyle name="_Model_RAB Мой_46TE.2011(v1.0)" xfId="1028"/>
    <cellStyle name="_Model_RAB Мой_4DNS.UPDATE.EXAMPLE" xfId="1029"/>
    <cellStyle name="_Model_RAB Мой_ARMRAZR" xfId="1030"/>
    <cellStyle name="_Model_RAB Мой_BALANCE.TBO.2011YEAR(v1.1)" xfId="10764"/>
    <cellStyle name="_Model_RAB Мой_BALANCE.WARM.2010.FACT(v1.0)" xfId="1031"/>
    <cellStyle name="_Model_RAB Мой_BALANCE.WARM.2010.PLAN" xfId="1032"/>
    <cellStyle name="_Model_RAB Мой_BALANCE.WARM.2011YEAR(v0.7)" xfId="1033"/>
    <cellStyle name="_Model_RAB Мой_BALANCE.WARM.2011YEAR.NEW.UPDATE.SCHEME" xfId="1034"/>
    <cellStyle name="_Model_RAB Мой_CALC.NORMATIV.KU(v0.2)" xfId="1035"/>
    <cellStyle name="_Model_RAB Мой_DOPFACTOR.VO.2012(v1.0)" xfId="10765"/>
    <cellStyle name="_Model_RAB Мой_EE.2REK.P2011.4.78(v0.3)" xfId="1036"/>
    <cellStyle name="_Model_RAB Мой_FORM3.1.2013(v0.2)" xfId="1037"/>
    <cellStyle name="_Model_RAB Мой_FORM3.2013(v1.0)" xfId="1038"/>
    <cellStyle name="_Model_RAB Мой_FORM3.REG(v1.0)" xfId="1039"/>
    <cellStyle name="_Model_RAB Мой_FORM910.2012(v1.1)" xfId="1040"/>
    <cellStyle name="_Model_RAB Мой_INDEX.STATION.2012(v2.1)" xfId="1041"/>
    <cellStyle name="_Model_RAB Мой_INDEX.STATION.2013(v1.0)_патч до 1.1" xfId="1042"/>
    <cellStyle name="_Model_RAB Мой_INVEST.EE.PLAN.4.78(v0.1)" xfId="1043"/>
    <cellStyle name="_Model_RAB Мой_INVEST.EE.PLAN.4.78(v0.3)" xfId="1044"/>
    <cellStyle name="_Model_RAB Мой_INVEST.EE.PLAN.4.78(v1.0)" xfId="1045"/>
    <cellStyle name="_Model_RAB Мой_INVEST.EE.PLAN.4.78(v1.0)_PASSPORT.TEPLO.PROIZV(v2.0)" xfId="1046"/>
    <cellStyle name="_Model_RAB Мой_INVEST.EE.PLAN.4.78(v1.0)_PASSPORT.TEPLO.PROIZV(v2.0)_INDEX.STATION.2013(v1.0)_патч до 1.1" xfId="1047"/>
    <cellStyle name="_Model_RAB Мой_INVEST.EE.PLAN.4.78(v1.0)_PASSPORT.TEPLO.PROIZV(v2.0)_TEPLO.PREDEL.2013(v2.0)" xfId="1048"/>
    <cellStyle name="_Model_RAB Мой_INVEST.PLAN.4.78(v0.1)" xfId="1049"/>
    <cellStyle name="_Model_RAB Мой_INVEST.WARM.PLAN.4.78(v0.1)" xfId="1050"/>
    <cellStyle name="_Model_RAB Мой_INVEST_WARM_PLAN" xfId="1051"/>
    <cellStyle name="_Model_RAB Мой_NADB.JNVLP.APTEKA.2012(v1.0)_21_02_12" xfId="1052"/>
    <cellStyle name="_Model_RAB Мой_NADB.JNVLS.APTEKA.2011(v1.3.3)" xfId="1053"/>
    <cellStyle name="_Model_RAB Мой_NADB.JNVLS.APTEKA.2011(v1.3.3)_46TE.2011(v1.0)" xfId="1054"/>
    <cellStyle name="_Model_RAB Мой_NADB.JNVLS.APTEKA.2011(v1.3.3)_INDEX.STATION.2012(v1.0)_" xfId="1055"/>
    <cellStyle name="_Model_RAB Мой_NADB.JNVLS.APTEKA.2011(v1.3.3)_INDEX.STATION.2012(v2.0)" xfId="1056"/>
    <cellStyle name="_Model_RAB Мой_NADB.JNVLS.APTEKA.2011(v1.3.3)_INDEX.STATION.2012(v2.1)" xfId="1057"/>
    <cellStyle name="_Model_RAB Мой_NADB.JNVLS.APTEKA.2011(v1.3.3)_TEPLO.PREDEL.2012.M(v1.1)_test" xfId="1058"/>
    <cellStyle name="_Model_RAB Мой_NADB.JNVLS.APTEKA.2011(v1.3.4)" xfId="1059"/>
    <cellStyle name="_Model_RAB Мой_NADB.JNVLS.APTEKA.2011(v1.3.4)_46TE.2011(v1.0)" xfId="1060"/>
    <cellStyle name="_Model_RAB Мой_NADB.JNVLS.APTEKA.2011(v1.3.4)_INDEX.STATION.2012(v1.0)_" xfId="1061"/>
    <cellStyle name="_Model_RAB Мой_NADB.JNVLS.APTEKA.2011(v1.3.4)_INDEX.STATION.2012(v2.0)" xfId="1062"/>
    <cellStyle name="_Model_RAB Мой_NADB.JNVLS.APTEKA.2011(v1.3.4)_INDEX.STATION.2012(v2.1)" xfId="1063"/>
    <cellStyle name="_Model_RAB Мой_NADB.JNVLS.APTEKA.2011(v1.3.4)_TEPLO.PREDEL.2012.M(v1.1)_test" xfId="1064"/>
    <cellStyle name="_Model_RAB Мой_PASSPORT.TEPLO.PROIZV(v2.0)" xfId="5983"/>
    <cellStyle name="_Model_RAB Мой_PASSPORT.TEPLO.PROIZV(v2.1)" xfId="1065"/>
    <cellStyle name="_Model_RAB Мой_PASSPORT.TEPLO.SETI(v0.7)" xfId="1066"/>
    <cellStyle name="_Model_RAB Мой_PASSPORT.TEPLO.SETI(v1.0)" xfId="1067"/>
    <cellStyle name="_Model_RAB Мой_PR.PROG.WARM.NOTCOMBI.2012.2.16_v1.4(04.04.11) " xfId="1068"/>
    <cellStyle name="_Model_RAB Мой_PREDEL.JKH.UTV.2011(v1.0.1)" xfId="1069"/>
    <cellStyle name="_Model_RAB Мой_PREDEL.JKH.UTV.2011(v1.0.1)_46TE.2011(v1.0)" xfId="1070"/>
    <cellStyle name="_Model_RAB Мой_PREDEL.JKH.UTV.2011(v1.0.1)_INDEX.STATION.2012(v1.0)_" xfId="1071"/>
    <cellStyle name="_Model_RAB Мой_PREDEL.JKH.UTV.2011(v1.0.1)_INDEX.STATION.2012(v2.0)" xfId="1072"/>
    <cellStyle name="_Model_RAB Мой_PREDEL.JKH.UTV.2011(v1.0.1)_INDEX.STATION.2012(v2.1)" xfId="1073"/>
    <cellStyle name="_Model_RAB Мой_PREDEL.JKH.UTV.2011(v1.0.1)_TEPLO.PREDEL.2012.M(v1.1)_test" xfId="1074"/>
    <cellStyle name="_Model_RAB Мой_PREDEL.JKH.UTV.2011(v1.1)" xfId="1075"/>
    <cellStyle name="_Model_RAB Мой_REP.BLR.2012(v1.0)" xfId="1076"/>
    <cellStyle name="_Model_RAB Мой_TEHSHEET" xfId="5984"/>
    <cellStyle name="_Model_RAB Мой_TEPLO.PREDEL.2012.M(v1.1)" xfId="1077"/>
    <cellStyle name="_Model_RAB Мой_TEPLO.PREDEL.2013(v2.0)" xfId="1078"/>
    <cellStyle name="_Model_RAB Мой_TEST.TEMPLATE" xfId="1079"/>
    <cellStyle name="_Model_RAB Мой_UPDATE.46EE.2011.TO.1.1" xfId="1080"/>
    <cellStyle name="_Model_RAB Мой_UPDATE.46TE.2011.TO.1.1" xfId="1081"/>
    <cellStyle name="_Model_RAB Мой_UPDATE.46TE.2011.TO.1.2" xfId="1082"/>
    <cellStyle name="_Model_RAB Мой_UPDATE.BALANCE.WARM.2011YEAR.TO.1.1" xfId="1083"/>
    <cellStyle name="_Model_RAB Мой_UPDATE.BALANCE.WARM.2011YEAR.TO.1.1_46TE.2011(v1.0)" xfId="1084"/>
    <cellStyle name="_Model_RAB Мой_UPDATE.BALANCE.WARM.2011YEAR.TO.1.1_INDEX.STATION.2012(v1.0)_" xfId="1085"/>
    <cellStyle name="_Model_RAB Мой_UPDATE.BALANCE.WARM.2011YEAR.TO.1.1_INDEX.STATION.2012(v2.0)" xfId="1086"/>
    <cellStyle name="_Model_RAB Мой_UPDATE.BALANCE.WARM.2011YEAR.TO.1.1_INDEX.STATION.2012(v2.1)" xfId="1087"/>
    <cellStyle name="_Model_RAB Мой_UPDATE.BALANCE.WARM.2011YEAR.TO.1.1_OREP.KU.2011.MONTHLY.02(v1.1)" xfId="1088"/>
    <cellStyle name="_Model_RAB Мой_UPDATE.BALANCE.WARM.2011YEAR.TO.1.1_TEPLO.PREDEL.2012.M(v1.1)_test" xfId="1089"/>
    <cellStyle name="_Model_RAB Мой_UPDATE.BALANCE.WARM.2011YEAR.TO.1.2" xfId="5985"/>
    <cellStyle name="_Model_RAB Мой_UPDATE.BALANCE.WARM.2011YEAR.TO.1.4.64" xfId="5986"/>
    <cellStyle name="_Model_RAB Мой_UPDATE.BALANCE.WARM.2011YEAR.TO.1.5.64" xfId="5987"/>
    <cellStyle name="_Model_RAB Мой_UPDATE.MONITORING.OS.EE.2.02.TO.1.3.64" xfId="5988"/>
    <cellStyle name="_Model_RAB Мой_UPDATE.NADB.JNVLS.APTEKA.2011.TO.1.3.4" xfId="1090"/>
    <cellStyle name="_Model_RAB Мой_Книга2" xfId="10766"/>
    <cellStyle name="_Model_RAB Мой_Книга2_PR.PROG.WARM.NOTCOMBI.2012.2.16_v1.4(04.04.11) " xfId="1091"/>
    <cellStyle name="_Model_RAB Мой_Тариф 2013 Архангельск для агентства" xfId="1092"/>
    <cellStyle name="_Model_RAB Мой_Тариф 2014 уч. Шипицыно газ" xfId="1093"/>
    <cellStyle name="_Model_RAB Мой_Тариф 2014 уч. Шипицыно газ 2" xfId="5989"/>
    <cellStyle name="_Model_RAB_MRSK_svod" xfId="1094"/>
    <cellStyle name="_Model_RAB_MRSK_svod 10" xfId="6680"/>
    <cellStyle name="_Model_RAB_MRSK_svod 11" xfId="10767"/>
    <cellStyle name="_Model_RAB_MRSK_svod 2" xfId="1095"/>
    <cellStyle name="_Model_RAB_MRSK_svod 2 2" xfId="6681"/>
    <cellStyle name="_Model_RAB_MRSK_svod 2_OREP.KU.2011.MONTHLY.02(v0.1)" xfId="1096"/>
    <cellStyle name="_Model_RAB_MRSK_svod 2_OREP.KU.2011.MONTHLY.02(v0.4)" xfId="1097"/>
    <cellStyle name="_Model_RAB_MRSK_svod 2_OREP.KU.2011.MONTHLY.11(v1.4)" xfId="1098"/>
    <cellStyle name="_Model_RAB_MRSK_svod 2_OREP.KU.2011.MONTHLY.11(v1.4) 2" xfId="6682"/>
    <cellStyle name="_Model_RAB_MRSK_svod 2_OREP.KU.2011.MONTHLY.11(v1.4)_UPDATE.BALANCE.WARM.2012YEAR.TO.1.1" xfId="5990"/>
    <cellStyle name="_Model_RAB_MRSK_svod 2_OREP.KU.2011.MONTHLY.11(v1.4)_UPDATE.CALC.WARM.2012YEAR.TO.1.1" xfId="5991"/>
    <cellStyle name="_Model_RAB_MRSK_svod 2_TEHSHEET" xfId="10768"/>
    <cellStyle name="_Model_RAB_MRSK_svod 2_UPDATE.BALANCE.WARM.2012YEAR.TO.1.1" xfId="5992"/>
    <cellStyle name="_Model_RAB_MRSK_svod 2_UPDATE.CALC.WARM.2012YEAR.TO.1.1" xfId="5993"/>
    <cellStyle name="_Model_RAB_MRSK_svod 2_UPDATE.MONITORING.OS.EE.2.02.TO.1.3.64" xfId="5994"/>
    <cellStyle name="_Model_RAB_MRSK_svod 2_UPDATE.OREP.KU.2011.MONTHLY.02.TO.1.2" xfId="1099"/>
    <cellStyle name="_Model_RAB_MRSK_svod 3" xfId="6683"/>
    <cellStyle name="_Model_RAB_MRSK_svod 3 2" xfId="6684"/>
    <cellStyle name="_Model_RAB_MRSK_svod 4" xfId="6685"/>
    <cellStyle name="_Model_RAB_MRSK_svod 5" xfId="6686"/>
    <cellStyle name="_Model_RAB_MRSK_svod 6" xfId="6687"/>
    <cellStyle name="_Model_RAB_MRSK_svod 7" xfId="6688"/>
    <cellStyle name="_Model_RAB_MRSK_svod 8" xfId="6689"/>
    <cellStyle name="_Model_RAB_MRSK_svod 9" xfId="6690"/>
    <cellStyle name="_Model_RAB_MRSK_svod_46EE.2011(v1.0)" xfId="1100"/>
    <cellStyle name="_Model_RAB_MRSK_svod_46EE.2011(v1.0)_46TE.2011(v1.0)" xfId="1101"/>
    <cellStyle name="_Model_RAB_MRSK_svod_46EE.2011(v1.0)_INDEX.STATION.2012(v1.0)_" xfId="1102"/>
    <cellStyle name="_Model_RAB_MRSK_svod_46EE.2011(v1.0)_INDEX.STATION.2012(v2.0)" xfId="1103"/>
    <cellStyle name="_Model_RAB_MRSK_svod_46EE.2011(v1.0)_INDEX.STATION.2012(v2.1)" xfId="1104"/>
    <cellStyle name="_Model_RAB_MRSK_svod_46EE.2011(v1.0)_TEPLO.PREDEL.2012.M(v1.1)_test" xfId="1105"/>
    <cellStyle name="_Model_RAB_MRSK_svod_46EE.2011(v1.2)" xfId="1106"/>
    <cellStyle name="_Model_RAB_MRSK_svod_46EP.2011(v2.0)" xfId="1107"/>
    <cellStyle name="_Model_RAB_MRSK_svod_46EP.2012(v0.1)" xfId="1108"/>
    <cellStyle name="_Model_RAB_MRSK_svod_46TE.2011(v1.0)" xfId="1109"/>
    <cellStyle name="_Model_RAB_MRSK_svod_4DNS.UPDATE.EXAMPLE" xfId="1110"/>
    <cellStyle name="_Model_RAB_MRSK_svod_ARMRAZR" xfId="1111"/>
    <cellStyle name="_Model_RAB_MRSK_svod_BALANCE.TBO.2011YEAR(v1.1)" xfId="10769"/>
    <cellStyle name="_Model_RAB_MRSK_svod_BALANCE.WARM.2010.FACT(v1.0)" xfId="1112"/>
    <cellStyle name="_Model_RAB_MRSK_svod_BALANCE.WARM.2010.PLAN" xfId="1113"/>
    <cellStyle name="_Model_RAB_MRSK_svod_BALANCE.WARM.2011YEAR(v0.7)" xfId="1114"/>
    <cellStyle name="_Model_RAB_MRSK_svod_BALANCE.WARM.2011YEAR.NEW.UPDATE.SCHEME" xfId="1115"/>
    <cellStyle name="_Model_RAB_MRSK_svod_CALC.NORMATIV.KU(v0.2)" xfId="1116"/>
    <cellStyle name="_Model_RAB_MRSK_svod_DOPFACTOR.VO.2012(v1.0)" xfId="10770"/>
    <cellStyle name="_Model_RAB_MRSK_svod_EE.2REK.P2011.4.78(v0.3)" xfId="1117"/>
    <cellStyle name="_Model_RAB_MRSK_svod_FORM3.1.2013(v0.2)" xfId="1118"/>
    <cellStyle name="_Model_RAB_MRSK_svod_FORM3.2013(v1.0)" xfId="1119"/>
    <cellStyle name="_Model_RAB_MRSK_svod_FORM3.REG(v1.0)" xfId="1120"/>
    <cellStyle name="_Model_RAB_MRSK_svod_FORM910.2012(v1.1)" xfId="1121"/>
    <cellStyle name="_Model_RAB_MRSK_svod_INDEX.STATION.2012(v2.1)" xfId="1122"/>
    <cellStyle name="_Model_RAB_MRSK_svod_INDEX.STATION.2013(v1.0)_патч до 1.1" xfId="1123"/>
    <cellStyle name="_Model_RAB_MRSK_svod_INVEST.EE.PLAN.4.78(v0.1)" xfId="1124"/>
    <cellStyle name="_Model_RAB_MRSK_svod_INVEST.EE.PLAN.4.78(v0.3)" xfId="1125"/>
    <cellStyle name="_Model_RAB_MRSK_svod_INVEST.EE.PLAN.4.78(v1.0)" xfId="1126"/>
    <cellStyle name="_Model_RAB_MRSK_svod_INVEST.EE.PLAN.4.78(v1.0)_PASSPORT.TEPLO.PROIZV(v2.0)" xfId="1127"/>
    <cellStyle name="_Model_RAB_MRSK_svod_INVEST.EE.PLAN.4.78(v1.0)_PASSPORT.TEPLO.PROIZV(v2.0)_INDEX.STATION.2013(v1.0)_патч до 1.1" xfId="1128"/>
    <cellStyle name="_Model_RAB_MRSK_svod_INVEST.EE.PLAN.4.78(v1.0)_PASSPORT.TEPLO.PROIZV(v2.0)_TEPLO.PREDEL.2013(v2.0)" xfId="1129"/>
    <cellStyle name="_Model_RAB_MRSK_svod_INVEST.PLAN.4.78(v0.1)" xfId="1130"/>
    <cellStyle name="_Model_RAB_MRSK_svod_INVEST.WARM.PLAN.4.78(v0.1)" xfId="1131"/>
    <cellStyle name="_Model_RAB_MRSK_svod_INVEST_WARM_PLAN" xfId="1132"/>
    <cellStyle name="_Model_RAB_MRSK_svod_NADB.JNVLP.APTEKA.2012(v1.0)_21_02_12" xfId="1133"/>
    <cellStyle name="_Model_RAB_MRSK_svod_NADB.JNVLS.APTEKA.2011(v1.3.3)" xfId="1134"/>
    <cellStyle name="_Model_RAB_MRSK_svod_NADB.JNVLS.APTEKA.2011(v1.3.3)_46TE.2011(v1.0)" xfId="1135"/>
    <cellStyle name="_Model_RAB_MRSK_svod_NADB.JNVLS.APTEKA.2011(v1.3.3)_INDEX.STATION.2012(v1.0)_" xfId="1136"/>
    <cellStyle name="_Model_RAB_MRSK_svod_NADB.JNVLS.APTEKA.2011(v1.3.3)_INDEX.STATION.2012(v2.0)" xfId="1137"/>
    <cellStyle name="_Model_RAB_MRSK_svod_NADB.JNVLS.APTEKA.2011(v1.3.3)_INDEX.STATION.2012(v2.1)" xfId="1138"/>
    <cellStyle name="_Model_RAB_MRSK_svod_NADB.JNVLS.APTEKA.2011(v1.3.3)_TEPLO.PREDEL.2012.M(v1.1)_test" xfId="1139"/>
    <cellStyle name="_Model_RAB_MRSK_svod_NADB.JNVLS.APTEKA.2011(v1.3.4)" xfId="1140"/>
    <cellStyle name="_Model_RAB_MRSK_svod_NADB.JNVLS.APTEKA.2011(v1.3.4)_46TE.2011(v1.0)" xfId="1141"/>
    <cellStyle name="_Model_RAB_MRSK_svod_NADB.JNVLS.APTEKA.2011(v1.3.4)_INDEX.STATION.2012(v1.0)_" xfId="1142"/>
    <cellStyle name="_Model_RAB_MRSK_svod_NADB.JNVLS.APTEKA.2011(v1.3.4)_INDEX.STATION.2012(v2.0)" xfId="1143"/>
    <cellStyle name="_Model_RAB_MRSK_svod_NADB.JNVLS.APTEKA.2011(v1.3.4)_INDEX.STATION.2012(v2.1)" xfId="1144"/>
    <cellStyle name="_Model_RAB_MRSK_svod_NADB.JNVLS.APTEKA.2011(v1.3.4)_TEPLO.PREDEL.2012.M(v1.1)_test" xfId="1145"/>
    <cellStyle name="_Model_RAB_MRSK_svod_PASSPORT.TEPLO.PROIZV(v2.0)" xfId="5995"/>
    <cellStyle name="_Model_RAB_MRSK_svod_PASSPORT.TEPLO.PROIZV(v2.1)" xfId="1146"/>
    <cellStyle name="_Model_RAB_MRSK_svod_PASSPORT.TEPLO.SETI(v0.7)" xfId="1147"/>
    <cellStyle name="_Model_RAB_MRSK_svod_PASSPORT.TEPLO.SETI(v1.0)" xfId="1148"/>
    <cellStyle name="_Model_RAB_MRSK_svod_PR.PROG.WARM.NOTCOMBI.2012.2.16_v1.4(04.04.11) " xfId="1149"/>
    <cellStyle name="_Model_RAB_MRSK_svod_PREDEL.JKH.UTV.2011(v1.0.1)" xfId="1150"/>
    <cellStyle name="_Model_RAB_MRSK_svod_PREDEL.JKH.UTV.2011(v1.0.1)_46TE.2011(v1.0)" xfId="1151"/>
    <cellStyle name="_Model_RAB_MRSK_svod_PREDEL.JKH.UTV.2011(v1.0.1)_INDEX.STATION.2012(v1.0)_" xfId="1152"/>
    <cellStyle name="_Model_RAB_MRSK_svod_PREDEL.JKH.UTV.2011(v1.0.1)_INDEX.STATION.2012(v2.0)" xfId="1153"/>
    <cellStyle name="_Model_RAB_MRSK_svod_PREDEL.JKH.UTV.2011(v1.0.1)_INDEX.STATION.2012(v2.1)" xfId="1154"/>
    <cellStyle name="_Model_RAB_MRSK_svod_PREDEL.JKH.UTV.2011(v1.0.1)_TEPLO.PREDEL.2012.M(v1.1)_test" xfId="1155"/>
    <cellStyle name="_Model_RAB_MRSK_svod_PREDEL.JKH.UTV.2011(v1.1)" xfId="1156"/>
    <cellStyle name="_Model_RAB_MRSK_svod_REP.BLR.2012(v1.0)" xfId="1157"/>
    <cellStyle name="_Model_RAB_MRSK_svod_TEHSHEET" xfId="5996"/>
    <cellStyle name="_Model_RAB_MRSK_svod_TEPLO.PREDEL.2012.M(v1.1)" xfId="1158"/>
    <cellStyle name="_Model_RAB_MRSK_svod_TEPLO.PREDEL.2013(v2.0)" xfId="1159"/>
    <cellStyle name="_Model_RAB_MRSK_svod_TEST.TEMPLATE" xfId="1160"/>
    <cellStyle name="_Model_RAB_MRSK_svod_UPDATE.46EE.2011.TO.1.1" xfId="1161"/>
    <cellStyle name="_Model_RAB_MRSK_svod_UPDATE.46TE.2011.TO.1.1" xfId="1162"/>
    <cellStyle name="_Model_RAB_MRSK_svod_UPDATE.46TE.2011.TO.1.2" xfId="1163"/>
    <cellStyle name="_Model_RAB_MRSK_svod_UPDATE.BALANCE.WARM.2011YEAR.TO.1.1" xfId="1164"/>
    <cellStyle name="_Model_RAB_MRSK_svod_UPDATE.BALANCE.WARM.2011YEAR.TO.1.1_46TE.2011(v1.0)" xfId="1165"/>
    <cellStyle name="_Model_RAB_MRSK_svod_UPDATE.BALANCE.WARM.2011YEAR.TO.1.1_INDEX.STATION.2012(v1.0)_" xfId="1166"/>
    <cellStyle name="_Model_RAB_MRSK_svod_UPDATE.BALANCE.WARM.2011YEAR.TO.1.1_INDEX.STATION.2012(v2.0)" xfId="1167"/>
    <cellStyle name="_Model_RAB_MRSK_svod_UPDATE.BALANCE.WARM.2011YEAR.TO.1.1_INDEX.STATION.2012(v2.1)" xfId="1168"/>
    <cellStyle name="_Model_RAB_MRSK_svod_UPDATE.BALANCE.WARM.2011YEAR.TO.1.1_OREP.KU.2011.MONTHLY.02(v1.1)" xfId="1169"/>
    <cellStyle name="_Model_RAB_MRSK_svod_UPDATE.BALANCE.WARM.2011YEAR.TO.1.1_TEPLO.PREDEL.2012.M(v1.1)_test" xfId="1170"/>
    <cellStyle name="_Model_RAB_MRSK_svod_UPDATE.BALANCE.WARM.2011YEAR.TO.1.2" xfId="5997"/>
    <cellStyle name="_Model_RAB_MRSK_svod_UPDATE.BALANCE.WARM.2011YEAR.TO.1.4.64" xfId="5998"/>
    <cellStyle name="_Model_RAB_MRSK_svod_UPDATE.BALANCE.WARM.2011YEAR.TO.1.5.64" xfId="5999"/>
    <cellStyle name="_Model_RAB_MRSK_svod_UPDATE.MONITORING.OS.EE.2.02.TO.1.3.64" xfId="6000"/>
    <cellStyle name="_Model_RAB_MRSK_svod_UPDATE.NADB.JNVLS.APTEKA.2011.TO.1.3.4" xfId="1171"/>
    <cellStyle name="_Model_RAB_MRSK_svod_Книга2" xfId="10771"/>
    <cellStyle name="_Model_RAB_MRSK_svod_Книга2_PR.PROG.WARM.NOTCOMBI.2012.2.16_v1.4(04.04.11) " xfId="1172"/>
    <cellStyle name="_Model_RAB_MRSK_svod_Тариф 2013 Архангельск для агентства" xfId="1173"/>
    <cellStyle name="_Model_RAB_MRSK_svod_Тариф 2014 уч. Шипицыно газ" xfId="1174"/>
    <cellStyle name="_Model_RAB_MRSK_svod_Тариф 2014 уч. Шипицыно газ 2" xfId="6001"/>
    <cellStyle name="_New_Sofi" xfId="1175"/>
    <cellStyle name="_New_Sofi_FFF" xfId="1176"/>
    <cellStyle name="_New_Sofi_New Form10_2" xfId="1177"/>
    <cellStyle name="_New_Sofi_Nsi" xfId="1178"/>
    <cellStyle name="_New_Sofi_Nsi_1" xfId="1179"/>
    <cellStyle name="_New_Sofi_Nsi_139" xfId="1180"/>
    <cellStyle name="_New_Sofi_Nsi_140" xfId="1181"/>
    <cellStyle name="_New_Sofi_Nsi_140(Зах)" xfId="1182"/>
    <cellStyle name="_New_Sofi_Nsi_140_mod" xfId="1183"/>
    <cellStyle name="_New_Sofi_Summary" xfId="1184"/>
    <cellStyle name="_New_Sofi_Tax_form_1кв_3" xfId="1185"/>
    <cellStyle name="_New_Sofi_БКЭ" xfId="1186"/>
    <cellStyle name="_Nsi" xfId="1187"/>
    <cellStyle name="_Plug" xfId="1188"/>
    <cellStyle name="_Plug 2" xfId="6691"/>
    <cellStyle name="_Plug_4DNS.UPDATE.EXAMPLE" xfId="1189"/>
    <cellStyle name="_Plug_4DNS.UPDATE.EXAMPLE 2" xfId="6692"/>
    <cellStyle name="_Plug_4DNS.UPDATE.EXAMPLE_INDEX.STATION.2013(v1.0)_патч до 1.1" xfId="1190"/>
    <cellStyle name="_Plug_4DNS.UPDATE.EXAMPLE_INDEX.STATION.2013(v1.0)_патч до 1.1 2" xfId="6693"/>
    <cellStyle name="_Plug_4DNS.UPDATE.EXAMPLE_TEPLO.PREDEL.2013(v2.1)_FST" xfId="1191"/>
    <cellStyle name="_Plug_4DNS.UPDATE.EXAMPLE_TEPLO.PREDEL.2013(v2.1)_FST 2" xfId="6694"/>
    <cellStyle name="_Plug_4DNS.UPDATE.EXAMPLE_TEPLO.PREDEL.2013.FST_update1" xfId="1192"/>
    <cellStyle name="_Plug_4DNS.UPDATE.EXAMPLE_TEPLO.PREDEL.2013.FST_update1 2" xfId="6695"/>
    <cellStyle name="_SeriesAttributes" xfId="1193"/>
    <cellStyle name="_TSET.NET.2010.варианты расчета_min_max_ГК_03.09.09 RAB" xfId="1194"/>
    <cellStyle name="_TSET.NET.2010.варианты расчета_min_max_ГК_03.09.09 RAB_Расче тарифа на тэ 2014 Мезенский АрхоблЭнерго" xfId="1195"/>
    <cellStyle name="_TSET.NET.2010.варианты расчета_min_max_ГК_03.09.09 RAB_тарифы по ТЭ на 2014 год Соловки исправ." xfId="1196"/>
    <cellStyle name="_v-2013-2030- 2b17.01.11Нах-cpiнов. курс inn 1-2-Е1xls" xfId="1197"/>
    <cellStyle name="_АГ" xfId="5864"/>
    <cellStyle name="_АГТС от 09.10.09." xfId="6696"/>
    <cellStyle name="_Аморт,налоги,охрана,молоко" xfId="1198"/>
    <cellStyle name="_БДР (ЦФО) 05-11-08" xfId="1199"/>
    <cellStyle name="_БДР 2008 факт 1 кв. + проект на год 10.04.08" xfId="1200"/>
    <cellStyle name="_БДР 2009" xfId="1201"/>
    <cellStyle name="_БДР 3 квартал" xfId="1202"/>
    <cellStyle name="_Бухгалтерия (налоги, амортизация, прочие)" xfId="1203"/>
    <cellStyle name="_Бюджет ПРОДО 2008" xfId="6697"/>
    <cellStyle name="_Бюджет2006_ПОКАЗАТЕЛИ СВОДНЫЕ" xfId="1204"/>
    <cellStyle name="_Вводы 2008-2012 Колэнерго" xfId="1205"/>
    <cellStyle name="_Вводы 2008-2012 Колэнерго_Расче тарифа на тэ 2014 Мезенский АрхоблЭнерго" xfId="1206"/>
    <cellStyle name="_Вводы 2008-2012 Колэнерго_тарифы по ТЭ на 2014 год Соловки исправ." xfId="1207"/>
    <cellStyle name="_ВО ОП ТЭС-ОТ- 2007" xfId="1208"/>
    <cellStyle name="_ВО ОП ТЭС-ОТ- 2007_Новая инструкция1_фст" xfId="1209"/>
    <cellStyle name="_ВФ ОАО ТЭС-ОТ- 2009" xfId="1210"/>
    <cellStyle name="_ВФ ОАО ТЭС-ОТ- 2009_Новая инструкция1_фст" xfId="1211"/>
    <cellStyle name="_выручка по присоединениям2" xfId="1212"/>
    <cellStyle name="_выручка по присоединениям2_Новая инструкция1_фст" xfId="1213"/>
    <cellStyle name="_выручка по присоединениям2_Расче тарифа на тэ 2014 Мезенский АрхоблЭнерго" xfId="1214"/>
    <cellStyle name="_выручка по присоединениям2_Тариф тепло Мезень для АТЦ" xfId="1215"/>
    <cellStyle name="_выручка по присоединениям2_тарифы по ТЭ на 2014 год Соловки исправ." xfId="1216"/>
    <cellStyle name="_Газ-расчет-16 0508Клдо 2023" xfId="6698"/>
    <cellStyle name="_ГКПЗ 2009" xfId="1217"/>
    <cellStyle name="_горн" xfId="6699"/>
    <cellStyle name="_Договор аренды ЯЭ с разбивкой" xfId="1218"/>
    <cellStyle name="_Договор аренды ЯЭ с разбивкой_Новая инструкция1_фст" xfId="1219"/>
    <cellStyle name="_Защита ФЗП" xfId="1220"/>
    <cellStyle name="_инвест" xfId="1221"/>
    <cellStyle name="_инвест_Расче тарифа на тэ 2014 Мезенский АрхоблЭнерго" xfId="1222"/>
    <cellStyle name="_инвест_тарифы по ТЭ на 2014 год Соловки исправ." xfId="1223"/>
    <cellStyle name="_ИП 17032006" xfId="1224"/>
    <cellStyle name="_ИП 17032006_Расче тарифа на тэ 2014 Мезенский АрхоблЭнерго" xfId="1225"/>
    <cellStyle name="_ИП 17032006_тарифы по ТЭ на 2014 год Соловки исправ." xfId="1226"/>
    <cellStyle name="_ИП СО 2006-2010 отпр 22 01 07" xfId="1227"/>
    <cellStyle name="_ИП СО 2006-2010 отпр 22 01 07_Расче тарифа на тэ 2014 Мезенский АрхоблЭнерго" xfId="1228"/>
    <cellStyle name="_ИП СО 2006-2010 отпр 22 01 07_тарифы по ТЭ на 2014 год Соловки исправ." xfId="1229"/>
    <cellStyle name="_ИПЦЖКХ2105 08-до 2023вар1" xfId="6700"/>
    <cellStyle name="_Исходные данные для модели" xfId="1230"/>
    <cellStyle name="_Исходные данные для модели_Новая инструкция1_фст" xfId="1231"/>
    <cellStyle name="_Исходные данные для модели_Расче тарифа на тэ 2014 Мезенский АрхоблЭнерго" xfId="1232"/>
    <cellStyle name="_Исходные данные для модели_Тариф тепло Мезень для АТЦ" xfId="1233"/>
    <cellStyle name="_Исходные данные для модели_тарифы по ТЭ на 2014 год Соловки исправ." xfId="1234"/>
    <cellStyle name="_Книга1" xfId="1235"/>
    <cellStyle name="_Книга1 2" xfId="6701"/>
    <cellStyle name="_Книга1 3" xfId="6702"/>
    <cellStyle name="_Книга3" xfId="1236"/>
    <cellStyle name="_Книга3_New Form10_2" xfId="1237"/>
    <cellStyle name="_Книга3_Nsi" xfId="1238"/>
    <cellStyle name="_Книга3_Nsi_1" xfId="1239"/>
    <cellStyle name="_Книга3_Nsi_139" xfId="1240"/>
    <cellStyle name="_Книга3_Nsi_140" xfId="1241"/>
    <cellStyle name="_Книга3_Nsi_140(Зах)" xfId="1242"/>
    <cellStyle name="_Книга3_Nsi_140_mod" xfId="1243"/>
    <cellStyle name="_Книга3_Summary" xfId="1244"/>
    <cellStyle name="_Книга3_Tax_form_1кв_3" xfId="1245"/>
    <cellStyle name="_Книга3_БКЭ" xfId="1246"/>
    <cellStyle name="_Книга7" xfId="1247"/>
    <cellStyle name="_Книга7_New Form10_2" xfId="1248"/>
    <cellStyle name="_Книга7_Nsi" xfId="1249"/>
    <cellStyle name="_Книга7_Nsi_1" xfId="1250"/>
    <cellStyle name="_Книга7_Nsi_139" xfId="1251"/>
    <cellStyle name="_Книга7_Nsi_140" xfId="1252"/>
    <cellStyle name="_Книга7_Nsi_140(Зах)" xfId="1253"/>
    <cellStyle name="_Книга7_Nsi_140_mod" xfId="1254"/>
    <cellStyle name="_Книга7_Summary" xfId="1255"/>
    <cellStyle name="_Книга7_Tax_form_1кв_3" xfId="1256"/>
    <cellStyle name="_Книга7_БКЭ" xfId="1257"/>
    <cellStyle name="_кокс" xfId="6703"/>
    <cellStyle name="_Коксоугольный дивизион - формы MR - v2 0" xfId="6704"/>
    <cellStyle name="_Коксоугольный дивизион - формы MR - v2.0" xfId="6705"/>
    <cellStyle name="_Консолидация-2008-проект-new" xfId="1258"/>
    <cellStyle name="_Копия Затраты под АЭР ремонт+содерж на март" xfId="1259"/>
    <cellStyle name="_Копия Прил 2(Показатели ИП)" xfId="1260"/>
    <cellStyle name="_Копия Прил 2(Показатели ИП)_Расче тарифа на тэ 2014 Мезенский АрхоблЭнерго" xfId="1261"/>
    <cellStyle name="_Копия Прил 2(Показатели ИП)_тарифы по ТЭ на 2014 год Соловки исправ." xfId="1262"/>
    <cellStyle name="_КОТЕЛЬНАЯ ВОС 2012 Нюкс" xfId="6706"/>
    <cellStyle name="_курсовые разницы 01,06,08" xfId="6707"/>
    <cellStyle name="_Макро_2030 год" xfId="6708"/>
    <cellStyle name="_мет" xfId="6709"/>
    <cellStyle name="_мин_макс_24.09.2009_ГК" xfId="1263"/>
    <cellStyle name="_мин_макс_24.09.2009_ГК_Расче тарифа на тэ 2014 Мезенский АрхоблЭнерго" xfId="1264"/>
    <cellStyle name="_мин_макс_24.09.2009_ГК_тарифы по ТЭ на 2014 год Соловки исправ." xfId="1265"/>
    <cellStyle name="_Модель - 2(23)" xfId="1266"/>
    <cellStyle name="_МОДЕЛЬ_1 (2)" xfId="1267"/>
    <cellStyle name="_МОДЕЛЬ_1 (2) 10" xfId="6710"/>
    <cellStyle name="_МОДЕЛЬ_1 (2) 11" xfId="10772"/>
    <cellStyle name="_МОДЕЛЬ_1 (2) 2" xfId="1268"/>
    <cellStyle name="_МОДЕЛЬ_1 (2) 2 2" xfId="6711"/>
    <cellStyle name="_МОДЕЛЬ_1 (2) 2_OREP.KU.2011.MONTHLY.02(v0.1)" xfId="1269"/>
    <cellStyle name="_МОДЕЛЬ_1 (2) 2_OREP.KU.2011.MONTHLY.02(v0.4)" xfId="1270"/>
    <cellStyle name="_МОДЕЛЬ_1 (2) 2_OREP.KU.2011.MONTHLY.11(v1.4)" xfId="1271"/>
    <cellStyle name="_МОДЕЛЬ_1 (2) 2_OREP.KU.2011.MONTHLY.11(v1.4) 2" xfId="6712"/>
    <cellStyle name="_МОДЕЛЬ_1 (2) 2_OREP.KU.2011.MONTHLY.11(v1.4)_UPDATE.BALANCE.WARM.2012YEAR.TO.1.1" xfId="6002"/>
    <cellStyle name="_МОДЕЛЬ_1 (2) 2_OREP.KU.2011.MONTHLY.11(v1.4)_UPDATE.CALC.WARM.2012YEAR.TO.1.1" xfId="6003"/>
    <cellStyle name="_МОДЕЛЬ_1 (2) 2_TEHSHEET" xfId="10773"/>
    <cellStyle name="_МОДЕЛЬ_1 (2) 2_UPDATE.BALANCE.WARM.2012YEAR.TO.1.1" xfId="6004"/>
    <cellStyle name="_МОДЕЛЬ_1 (2) 2_UPDATE.CALC.WARM.2012YEAR.TO.1.1" xfId="6005"/>
    <cellStyle name="_МОДЕЛЬ_1 (2) 2_UPDATE.MONITORING.OS.EE.2.02.TO.1.3.64" xfId="6006"/>
    <cellStyle name="_МОДЕЛЬ_1 (2) 2_UPDATE.OREP.KU.2011.MONTHLY.02.TO.1.2" xfId="1272"/>
    <cellStyle name="_МОДЕЛЬ_1 (2) 3" xfId="6713"/>
    <cellStyle name="_МОДЕЛЬ_1 (2) 3 2" xfId="6714"/>
    <cellStyle name="_МОДЕЛЬ_1 (2) 4" xfId="6715"/>
    <cellStyle name="_МОДЕЛЬ_1 (2) 5" xfId="6716"/>
    <cellStyle name="_МОДЕЛЬ_1 (2) 6" xfId="6717"/>
    <cellStyle name="_МОДЕЛЬ_1 (2) 7" xfId="6718"/>
    <cellStyle name="_МОДЕЛЬ_1 (2) 8" xfId="6719"/>
    <cellStyle name="_МОДЕЛЬ_1 (2) 9" xfId="6720"/>
    <cellStyle name="_МОДЕЛЬ_1 (2) Псков max затраты ПЭ сценарные Холдинга ( конечн.19,8)" xfId="1273"/>
    <cellStyle name="_МОДЕЛЬ_1 (2) Псков max затраты ПЭ сценарные Холдинга ( конечн.19,8) 2" xfId="6007"/>
    <cellStyle name="_МОДЕЛЬ_1 (2)_46EE.2011(v1.0)" xfId="1274"/>
    <cellStyle name="_МОДЕЛЬ_1 (2)_46EE.2011(v1.0)_46TE.2011(v1.0)" xfId="1275"/>
    <cellStyle name="_МОДЕЛЬ_1 (2)_46EE.2011(v1.0)_INDEX.STATION.2012(v1.0)_" xfId="1276"/>
    <cellStyle name="_МОДЕЛЬ_1 (2)_46EE.2011(v1.0)_INDEX.STATION.2012(v2.0)" xfId="1277"/>
    <cellStyle name="_МОДЕЛЬ_1 (2)_46EE.2011(v1.0)_INDEX.STATION.2012(v2.1)" xfId="1278"/>
    <cellStyle name="_МОДЕЛЬ_1 (2)_46EE.2011(v1.0)_TEPLO.PREDEL.2012.M(v1.1)_test" xfId="1279"/>
    <cellStyle name="_МОДЕЛЬ_1 (2)_46EE.2011(v1.2)" xfId="1280"/>
    <cellStyle name="_МОДЕЛЬ_1 (2)_46EP.2011(v2.0)" xfId="1281"/>
    <cellStyle name="_МОДЕЛЬ_1 (2)_46EP.2012(v0.1)" xfId="1282"/>
    <cellStyle name="_МОДЕЛЬ_1 (2)_46TE.2011(v1.0)" xfId="1283"/>
    <cellStyle name="_МОДЕЛЬ_1 (2)_4DNS.UPDATE.EXAMPLE" xfId="1284"/>
    <cellStyle name="_МОДЕЛЬ_1 (2)_ARMRAZR" xfId="1285"/>
    <cellStyle name="_МОДЕЛЬ_1 (2)_BALANCE.TBO.2011YEAR(v1.1)" xfId="10774"/>
    <cellStyle name="_МОДЕЛЬ_1 (2)_BALANCE.WARM.2010.FACT(v1.0)" xfId="1286"/>
    <cellStyle name="_МОДЕЛЬ_1 (2)_BALANCE.WARM.2010.PLAN" xfId="1287"/>
    <cellStyle name="_МОДЕЛЬ_1 (2)_BALANCE.WARM.2011YEAR(v0.7)" xfId="1288"/>
    <cellStyle name="_МОДЕЛЬ_1 (2)_BALANCE.WARM.2011YEAR.NEW.UPDATE.SCHEME" xfId="1289"/>
    <cellStyle name="_МОДЕЛЬ_1 (2)_CALC.NORMATIV.KU(v0.2)" xfId="1290"/>
    <cellStyle name="_МОДЕЛЬ_1 (2)_DOPFACTOR.VO.2012(v1.0)" xfId="10775"/>
    <cellStyle name="_МОДЕЛЬ_1 (2)_EE.2REK.P2011.4.78(v0.3)" xfId="1291"/>
    <cellStyle name="_МОДЕЛЬ_1 (2)_FORM3.1.2013(v0.2)" xfId="1292"/>
    <cellStyle name="_МОДЕЛЬ_1 (2)_FORM3.2013(v1.0)" xfId="1293"/>
    <cellStyle name="_МОДЕЛЬ_1 (2)_FORM3.REG(v1.0)" xfId="1294"/>
    <cellStyle name="_МОДЕЛЬ_1 (2)_FORM910.2012(v1.1)" xfId="1295"/>
    <cellStyle name="_МОДЕЛЬ_1 (2)_INDEX.STATION.2012(v2.1)" xfId="1296"/>
    <cellStyle name="_МОДЕЛЬ_1 (2)_INDEX.STATION.2013(v1.0)_патч до 1.1" xfId="1297"/>
    <cellStyle name="_МОДЕЛЬ_1 (2)_INVEST.EE.PLAN.4.78(v0.1)" xfId="1298"/>
    <cellStyle name="_МОДЕЛЬ_1 (2)_INVEST.EE.PLAN.4.78(v0.3)" xfId="1299"/>
    <cellStyle name="_МОДЕЛЬ_1 (2)_INVEST.EE.PLAN.4.78(v1.0)" xfId="1300"/>
    <cellStyle name="_МОДЕЛЬ_1 (2)_INVEST.EE.PLAN.4.78(v1.0)_PASSPORT.TEPLO.PROIZV(v2.0)" xfId="1301"/>
    <cellStyle name="_МОДЕЛЬ_1 (2)_INVEST.EE.PLAN.4.78(v1.0)_PASSPORT.TEPLO.PROIZV(v2.0)_INDEX.STATION.2013(v1.0)_патч до 1.1" xfId="1302"/>
    <cellStyle name="_МОДЕЛЬ_1 (2)_INVEST.EE.PLAN.4.78(v1.0)_PASSPORT.TEPLO.PROIZV(v2.0)_TEPLO.PREDEL.2013(v2.0)" xfId="1303"/>
    <cellStyle name="_МОДЕЛЬ_1 (2)_INVEST.PLAN.4.78(v0.1)" xfId="1304"/>
    <cellStyle name="_МОДЕЛЬ_1 (2)_INVEST.WARM.PLAN.4.78(v0.1)" xfId="1305"/>
    <cellStyle name="_МОДЕЛЬ_1 (2)_INVEST_WARM_PLAN" xfId="1306"/>
    <cellStyle name="_МОДЕЛЬ_1 (2)_NADB.JNVLP.APTEKA.2012(v1.0)_21_02_12" xfId="1307"/>
    <cellStyle name="_МОДЕЛЬ_1 (2)_NADB.JNVLS.APTEKA.2011(v1.3.3)" xfId="1308"/>
    <cellStyle name="_МОДЕЛЬ_1 (2)_NADB.JNVLS.APTEKA.2011(v1.3.3)_46TE.2011(v1.0)" xfId="1309"/>
    <cellStyle name="_МОДЕЛЬ_1 (2)_NADB.JNVLS.APTEKA.2011(v1.3.3)_INDEX.STATION.2012(v1.0)_" xfId="1310"/>
    <cellStyle name="_МОДЕЛЬ_1 (2)_NADB.JNVLS.APTEKA.2011(v1.3.3)_INDEX.STATION.2012(v2.0)" xfId="1311"/>
    <cellStyle name="_МОДЕЛЬ_1 (2)_NADB.JNVLS.APTEKA.2011(v1.3.3)_INDEX.STATION.2012(v2.1)" xfId="1312"/>
    <cellStyle name="_МОДЕЛЬ_1 (2)_NADB.JNVLS.APTEKA.2011(v1.3.3)_TEPLO.PREDEL.2012.M(v1.1)_test" xfId="1313"/>
    <cellStyle name="_МОДЕЛЬ_1 (2)_NADB.JNVLS.APTEKA.2011(v1.3.4)" xfId="1314"/>
    <cellStyle name="_МОДЕЛЬ_1 (2)_NADB.JNVLS.APTEKA.2011(v1.3.4)_46TE.2011(v1.0)" xfId="1315"/>
    <cellStyle name="_МОДЕЛЬ_1 (2)_NADB.JNVLS.APTEKA.2011(v1.3.4)_INDEX.STATION.2012(v1.0)_" xfId="1316"/>
    <cellStyle name="_МОДЕЛЬ_1 (2)_NADB.JNVLS.APTEKA.2011(v1.3.4)_INDEX.STATION.2012(v2.0)" xfId="1317"/>
    <cellStyle name="_МОДЕЛЬ_1 (2)_NADB.JNVLS.APTEKA.2011(v1.3.4)_INDEX.STATION.2012(v2.1)" xfId="1318"/>
    <cellStyle name="_МОДЕЛЬ_1 (2)_NADB.JNVLS.APTEKA.2011(v1.3.4)_TEPLO.PREDEL.2012.M(v1.1)_test" xfId="1319"/>
    <cellStyle name="_МОДЕЛЬ_1 (2)_PASSPORT.TEPLO.PROIZV(v2.0)" xfId="6008"/>
    <cellStyle name="_МОДЕЛЬ_1 (2)_PASSPORT.TEPLO.PROIZV(v2.1)" xfId="1320"/>
    <cellStyle name="_МОДЕЛЬ_1 (2)_PASSPORT.TEPLO.SETI(v0.7)" xfId="1321"/>
    <cellStyle name="_МОДЕЛЬ_1 (2)_PASSPORT.TEPLO.SETI(v1.0)" xfId="1322"/>
    <cellStyle name="_МОДЕЛЬ_1 (2)_PR.PROG.WARM.NOTCOMBI.2012.2.16_v1.4(04.04.11) " xfId="1323"/>
    <cellStyle name="_МОДЕЛЬ_1 (2)_PREDEL.JKH.UTV.2011(v1.0.1)" xfId="1324"/>
    <cellStyle name="_МОДЕЛЬ_1 (2)_PREDEL.JKH.UTV.2011(v1.0.1)_46TE.2011(v1.0)" xfId="1325"/>
    <cellStyle name="_МОДЕЛЬ_1 (2)_PREDEL.JKH.UTV.2011(v1.0.1)_INDEX.STATION.2012(v1.0)_" xfId="1326"/>
    <cellStyle name="_МОДЕЛЬ_1 (2)_PREDEL.JKH.UTV.2011(v1.0.1)_INDEX.STATION.2012(v2.0)" xfId="1327"/>
    <cellStyle name="_МОДЕЛЬ_1 (2)_PREDEL.JKH.UTV.2011(v1.0.1)_INDEX.STATION.2012(v2.1)" xfId="1328"/>
    <cellStyle name="_МОДЕЛЬ_1 (2)_PREDEL.JKH.UTV.2011(v1.0.1)_TEPLO.PREDEL.2012.M(v1.1)_test" xfId="1329"/>
    <cellStyle name="_МОДЕЛЬ_1 (2)_PREDEL.JKH.UTV.2011(v1.1)" xfId="1330"/>
    <cellStyle name="_МОДЕЛЬ_1 (2)_REP.BLR.2012(v1.0)" xfId="1331"/>
    <cellStyle name="_МОДЕЛЬ_1 (2)_TEHSHEET" xfId="6009"/>
    <cellStyle name="_МОДЕЛЬ_1 (2)_TEPLO.PREDEL.2012.M(v1.1)" xfId="1332"/>
    <cellStyle name="_МОДЕЛЬ_1 (2)_TEPLO.PREDEL.2013(v2.0)" xfId="1333"/>
    <cellStyle name="_МОДЕЛЬ_1 (2)_TEST.TEMPLATE" xfId="1334"/>
    <cellStyle name="_МОДЕЛЬ_1 (2)_UPDATE.46EE.2011.TO.1.1" xfId="1335"/>
    <cellStyle name="_МОДЕЛЬ_1 (2)_UPDATE.46TE.2011.TO.1.1" xfId="1336"/>
    <cellStyle name="_МОДЕЛЬ_1 (2)_UPDATE.46TE.2011.TO.1.2" xfId="1337"/>
    <cellStyle name="_МОДЕЛЬ_1 (2)_UPDATE.BALANCE.WARM.2011YEAR.TO.1.1" xfId="1338"/>
    <cellStyle name="_МОДЕЛЬ_1 (2)_UPDATE.BALANCE.WARM.2011YEAR.TO.1.1_46TE.2011(v1.0)" xfId="1339"/>
    <cellStyle name="_МОДЕЛЬ_1 (2)_UPDATE.BALANCE.WARM.2011YEAR.TO.1.1_INDEX.STATION.2012(v1.0)_" xfId="1340"/>
    <cellStyle name="_МОДЕЛЬ_1 (2)_UPDATE.BALANCE.WARM.2011YEAR.TO.1.1_INDEX.STATION.2012(v2.0)" xfId="1341"/>
    <cellStyle name="_МОДЕЛЬ_1 (2)_UPDATE.BALANCE.WARM.2011YEAR.TO.1.1_INDEX.STATION.2012(v2.1)" xfId="1342"/>
    <cellStyle name="_МОДЕЛЬ_1 (2)_UPDATE.BALANCE.WARM.2011YEAR.TO.1.1_OREP.KU.2011.MONTHLY.02(v1.1)" xfId="1343"/>
    <cellStyle name="_МОДЕЛЬ_1 (2)_UPDATE.BALANCE.WARM.2011YEAR.TO.1.1_TEPLO.PREDEL.2012.M(v1.1)_test" xfId="1344"/>
    <cellStyle name="_МОДЕЛЬ_1 (2)_UPDATE.BALANCE.WARM.2011YEAR.TO.1.2" xfId="6010"/>
    <cellStyle name="_МОДЕЛЬ_1 (2)_UPDATE.BALANCE.WARM.2011YEAR.TO.1.4.64" xfId="6011"/>
    <cellStyle name="_МОДЕЛЬ_1 (2)_UPDATE.BALANCE.WARM.2011YEAR.TO.1.5.64" xfId="6012"/>
    <cellStyle name="_МОДЕЛЬ_1 (2)_UPDATE.MONITORING.OS.EE.2.02.TO.1.3.64" xfId="6013"/>
    <cellStyle name="_МОДЕЛЬ_1 (2)_UPDATE.NADB.JNVLS.APTEKA.2011.TO.1.3.4" xfId="1345"/>
    <cellStyle name="_МОДЕЛЬ_1 (2)_Книга2" xfId="10776"/>
    <cellStyle name="_МОДЕЛЬ_1 (2)_Книга2_PR.PROG.WARM.NOTCOMBI.2012.2.16_v1.4(04.04.11) " xfId="1346"/>
    <cellStyle name="_МОДЕЛЬ_1 (2)_Тариф 2013 Архангельск для агентства" xfId="1347"/>
    <cellStyle name="_МОДЕЛЬ_1 (2)_Тариф 2014 уч. Шипицыно газ" xfId="1348"/>
    <cellStyle name="_МОДЕЛЬ_1 (2)_Тариф 2014 уч. Шипицыно газ 2" xfId="6014"/>
    <cellStyle name="_НВВ 2009 постатейно свод по филиалам_09_02_09" xfId="1349"/>
    <cellStyle name="_НВВ 2009 постатейно свод по филиалам_09_02_09_Новая инструкция1_фст" xfId="1350"/>
    <cellStyle name="_НВВ 2009 постатейно свод по филиалам_09_02_09_Расче тарифа на тэ 2014 Мезенский АрхоблЭнерго" xfId="1351"/>
    <cellStyle name="_НВВ 2009 постатейно свод по филиалам_09_02_09_Тариф тепло Мезень для АТЦ" xfId="1352"/>
    <cellStyle name="_НВВ 2009 постатейно свод по филиалам_09_02_09_тарифы по ТЭ на 2014 год Соловки исправ." xfId="1353"/>
    <cellStyle name="_НВВ 2009 постатейно свод по филиалам_для Валентина" xfId="1354"/>
    <cellStyle name="_НВВ 2009 постатейно свод по филиалам_для Валентина_Новая инструкция1_фст" xfId="1355"/>
    <cellStyle name="_НВВ 2009 постатейно свод по филиалам_для Валентина_Расче тарифа на тэ 2014 Мезенский АрхоблЭнерго" xfId="1356"/>
    <cellStyle name="_НВВ 2009 постатейно свод по филиалам_для Валентина_Тариф тепло Мезень для АТЦ" xfId="1357"/>
    <cellStyle name="_НВВ 2009 постатейно свод по филиалам_для Валентина_тарифы по ТЭ на 2014 год Соловки исправ." xfId="1358"/>
    <cellStyle name="_Омск" xfId="1359"/>
    <cellStyle name="_Омск_Новая инструкция1_фст" xfId="1360"/>
    <cellStyle name="_Омск_Расче тарифа на тэ 2014 Мезенский АрхоблЭнерго" xfId="1361"/>
    <cellStyle name="_Омск_Тариф тепло Мезень для АТЦ" xfId="1362"/>
    <cellStyle name="_Омск_тарифы по ТЭ на 2014 год Соловки исправ." xfId="1363"/>
    <cellStyle name="_ОТ ИД 2009" xfId="1364"/>
    <cellStyle name="_ОТ ИД 2009_Новая инструкция1_фст" xfId="1365"/>
    <cellStyle name="_ПЛАН 2006  АРМ " xfId="1366"/>
    <cellStyle name="_ПЛАН 2006  АРМ  2" xfId="10777"/>
    <cellStyle name="_ПЛАН 2008 АРМ " xfId="1367"/>
    <cellStyle name="_ПЛАН 2008 АРМ  2" xfId="10778"/>
    <cellStyle name="_ПЛАН 2011 под 130 млн итог на подпись" xfId="1368"/>
    <cellStyle name="_ПЛАН 2011 под 130 млн итог на подпись 2" xfId="10779"/>
    <cellStyle name="_ПЛАН 2011 тарифы 250 млн блочный" xfId="1369"/>
    <cellStyle name="_ПЛАН 2011 тарифы 250 млн блочный 2" xfId="10780"/>
    <cellStyle name="_План по ремонту ХЦ 2007" xfId="1370"/>
    <cellStyle name="_План по ремонту ХЦ 2007 2" xfId="10781"/>
    <cellStyle name="_пр 5 тариф RAB" xfId="1371"/>
    <cellStyle name="_пр 5 тариф RAB 10" xfId="6721"/>
    <cellStyle name="_пр 5 тариф RAB 11" xfId="10782"/>
    <cellStyle name="_пр 5 тариф RAB 2" xfId="1372"/>
    <cellStyle name="_пр 5 тариф RAB 2 2" xfId="6722"/>
    <cellStyle name="_пр 5 тариф RAB 2_OREP.KU.2011.MONTHLY.02(v0.1)" xfId="1373"/>
    <cellStyle name="_пр 5 тариф RAB 2_OREP.KU.2011.MONTHLY.02(v0.4)" xfId="1374"/>
    <cellStyle name="_пр 5 тариф RAB 2_OREP.KU.2011.MONTHLY.11(v1.4)" xfId="1375"/>
    <cellStyle name="_пр 5 тариф RAB 2_OREP.KU.2011.MONTHLY.11(v1.4) 2" xfId="6723"/>
    <cellStyle name="_пр 5 тариф RAB 2_OREP.KU.2011.MONTHLY.11(v1.4)_UPDATE.BALANCE.WARM.2012YEAR.TO.1.1" xfId="6015"/>
    <cellStyle name="_пр 5 тариф RAB 2_OREP.KU.2011.MONTHLY.11(v1.4)_UPDATE.CALC.WARM.2012YEAR.TO.1.1" xfId="6016"/>
    <cellStyle name="_пр 5 тариф RAB 2_TEHSHEET" xfId="10783"/>
    <cellStyle name="_пр 5 тариф RAB 2_UPDATE.BALANCE.WARM.2012YEAR.TO.1.1" xfId="6017"/>
    <cellStyle name="_пр 5 тариф RAB 2_UPDATE.CALC.WARM.2012YEAR.TO.1.1" xfId="6018"/>
    <cellStyle name="_пр 5 тариф RAB 2_UPDATE.MONITORING.OS.EE.2.02.TO.1.3.64" xfId="6019"/>
    <cellStyle name="_пр 5 тариф RAB 2_UPDATE.OREP.KU.2011.MONTHLY.02.TO.1.2" xfId="1376"/>
    <cellStyle name="_пр 5 тариф RAB 3" xfId="6724"/>
    <cellStyle name="_пр 5 тариф RAB 3 2" xfId="6725"/>
    <cellStyle name="_пр 5 тариф RAB 4" xfId="6726"/>
    <cellStyle name="_пр 5 тариф RAB 5" xfId="6727"/>
    <cellStyle name="_пр 5 тариф RAB 6" xfId="6728"/>
    <cellStyle name="_пр 5 тариф RAB 7" xfId="6729"/>
    <cellStyle name="_пр 5 тариф RAB 8" xfId="6730"/>
    <cellStyle name="_пр 5 тариф RAB 9" xfId="6731"/>
    <cellStyle name="_пр 5 тариф RAB_46EE.2011(v1.0)" xfId="1377"/>
    <cellStyle name="_пр 5 тариф RAB_46EE.2011(v1.0)_46TE.2011(v1.0)" xfId="1378"/>
    <cellStyle name="_пр 5 тариф RAB_46EE.2011(v1.0)_INDEX.STATION.2012(v1.0)_" xfId="1379"/>
    <cellStyle name="_пр 5 тариф RAB_46EE.2011(v1.0)_INDEX.STATION.2012(v2.0)" xfId="1380"/>
    <cellStyle name="_пр 5 тариф RAB_46EE.2011(v1.0)_INDEX.STATION.2012(v2.1)" xfId="1381"/>
    <cellStyle name="_пр 5 тариф RAB_46EE.2011(v1.0)_TEPLO.PREDEL.2012.M(v1.1)_test" xfId="1382"/>
    <cellStyle name="_пр 5 тариф RAB_46EE.2011(v1.2)" xfId="1383"/>
    <cellStyle name="_пр 5 тариф RAB_46EP.2011(v2.0)" xfId="1384"/>
    <cellStyle name="_пр 5 тариф RAB_46EP.2012(v0.1)" xfId="1385"/>
    <cellStyle name="_пр 5 тариф RAB_46TE.2011(v1.0)" xfId="1386"/>
    <cellStyle name="_пр 5 тариф RAB_4DNS.UPDATE.EXAMPLE" xfId="1387"/>
    <cellStyle name="_пр 5 тариф RAB_ARMRAZR" xfId="1388"/>
    <cellStyle name="_пр 5 тариф RAB_BALANCE.TBO.2011YEAR(v1.1)" xfId="10784"/>
    <cellStyle name="_пр 5 тариф RAB_BALANCE.WARM.2010.FACT(v1.0)" xfId="1389"/>
    <cellStyle name="_пр 5 тариф RAB_BALANCE.WARM.2010.PLAN" xfId="1390"/>
    <cellStyle name="_пр 5 тариф RAB_BALANCE.WARM.2011YEAR(v0.7)" xfId="1391"/>
    <cellStyle name="_пр 5 тариф RAB_BALANCE.WARM.2011YEAR.NEW.UPDATE.SCHEME" xfId="1392"/>
    <cellStyle name="_пр 5 тариф RAB_CALC.NORMATIV.KU(v0.2)" xfId="1393"/>
    <cellStyle name="_пр 5 тариф RAB_DOPFACTOR.VO.2012(v1.0)" xfId="10785"/>
    <cellStyle name="_пр 5 тариф RAB_EE.2REK.P2011.4.78(v0.3)" xfId="1394"/>
    <cellStyle name="_пр 5 тариф RAB_FORM3.1.2013(v0.2)" xfId="1395"/>
    <cellStyle name="_пр 5 тариф RAB_FORM3.2013(v1.0)" xfId="1396"/>
    <cellStyle name="_пр 5 тариф RAB_FORM3.REG(v1.0)" xfId="1397"/>
    <cellStyle name="_пр 5 тариф RAB_FORM910.2012(v1.1)" xfId="1398"/>
    <cellStyle name="_пр 5 тариф RAB_INDEX.STATION.2012(v2.1)" xfId="1399"/>
    <cellStyle name="_пр 5 тариф RAB_INDEX.STATION.2013(v1.0)_патч до 1.1" xfId="1400"/>
    <cellStyle name="_пр 5 тариф RAB_INVEST.EE.PLAN.4.78(v0.1)" xfId="1401"/>
    <cellStyle name="_пр 5 тариф RAB_INVEST.EE.PLAN.4.78(v0.3)" xfId="1402"/>
    <cellStyle name="_пр 5 тариф RAB_INVEST.EE.PLAN.4.78(v1.0)" xfId="1403"/>
    <cellStyle name="_пр 5 тариф RAB_INVEST.EE.PLAN.4.78(v1.0)_PASSPORT.TEPLO.PROIZV(v2.0)" xfId="1404"/>
    <cellStyle name="_пр 5 тариф RAB_INVEST.EE.PLAN.4.78(v1.0)_PASSPORT.TEPLO.PROIZV(v2.0)_INDEX.STATION.2013(v1.0)_патч до 1.1" xfId="1405"/>
    <cellStyle name="_пр 5 тариф RAB_INVEST.EE.PLAN.4.78(v1.0)_PASSPORT.TEPLO.PROIZV(v2.0)_TEPLO.PREDEL.2013(v2.0)" xfId="1406"/>
    <cellStyle name="_пр 5 тариф RAB_INVEST.PLAN.4.78(v0.1)" xfId="1407"/>
    <cellStyle name="_пр 5 тариф RAB_INVEST.WARM.PLAN.4.78(v0.1)" xfId="1408"/>
    <cellStyle name="_пр 5 тариф RAB_INVEST_WARM_PLAN" xfId="1409"/>
    <cellStyle name="_пр 5 тариф RAB_NADB.JNVLP.APTEKA.2012(v1.0)_21_02_12" xfId="1410"/>
    <cellStyle name="_пр 5 тариф RAB_NADB.JNVLS.APTEKA.2011(v1.3.3)" xfId="1411"/>
    <cellStyle name="_пр 5 тариф RAB_NADB.JNVLS.APTEKA.2011(v1.3.3)_46TE.2011(v1.0)" xfId="1412"/>
    <cellStyle name="_пр 5 тариф RAB_NADB.JNVLS.APTEKA.2011(v1.3.3)_INDEX.STATION.2012(v1.0)_" xfId="1413"/>
    <cellStyle name="_пр 5 тариф RAB_NADB.JNVLS.APTEKA.2011(v1.3.3)_INDEX.STATION.2012(v2.0)" xfId="1414"/>
    <cellStyle name="_пр 5 тариф RAB_NADB.JNVLS.APTEKA.2011(v1.3.3)_INDEX.STATION.2012(v2.1)" xfId="1415"/>
    <cellStyle name="_пр 5 тариф RAB_NADB.JNVLS.APTEKA.2011(v1.3.3)_TEPLO.PREDEL.2012.M(v1.1)_test" xfId="1416"/>
    <cellStyle name="_пр 5 тариф RAB_NADB.JNVLS.APTEKA.2011(v1.3.4)" xfId="1417"/>
    <cellStyle name="_пр 5 тариф RAB_NADB.JNVLS.APTEKA.2011(v1.3.4)_46TE.2011(v1.0)" xfId="1418"/>
    <cellStyle name="_пр 5 тариф RAB_NADB.JNVLS.APTEKA.2011(v1.3.4)_INDEX.STATION.2012(v1.0)_" xfId="1419"/>
    <cellStyle name="_пр 5 тариф RAB_NADB.JNVLS.APTEKA.2011(v1.3.4)_INDEX.STATION.2012(v2.0)" xfId="1420"/>
    <cellStyle name="_пр 5 тариф RAB_NADB.JNVLS.APTEKA.2011(v1.3.4)_INDEX.STATION.2012(v2.1)" xfId="1421"/>
    <cellStyle name="_пр 5 тариф RAB_NADB.JNVLS.APTEKA.2011(v1.3.4)_TEPLO.PREDEL.2012.M(v1.1)_test" xfId="1422"/>
    <cellStyle name="_пр 5 тариф RAB_PASSPORT.TEPLO.PROIZV(v2.0)" xfId="6020"/>
    <cellStyle name="_пр 5 тариф RAB_PASSPORT.TEPLO.PROIZV(v2.1)" xfId="1423"/>
    <cellStyle name="_пр 5 тариф RAB_PASSPORT.TEPLO.SETI(v0.7)" xfId="1424"/>
    <cellStyle name="_пр 5 тариф RAB_PASSPORT.TEPLO.SETI(v1.0)" xfId="1425"/>
    <cellStyle name="_пр 5 тариф RAB_PR.PROG.WARM.NOTCOMBI.2012.2.16_v1.4(04.04.11) " xfId="1426"/>
    <cellStyle name="_пр 5 тариф RAB_PREDEL.JKH.UTV.2011(v1.0.1)" xfId="1427"/>
    <cellStyle name="_пр 5 тариф RAB_PREDEL.JKH.UTV.2011(v1.0.1)_46TE.2011(v1.0)" xfId="1428"/>
    <cellStyle name="_пр 5 тариф RAB_PREDEL.JKH.UTV.2011(v1.0.1)_INDEX.STATION.2012(v1.0)_" xfId="1429"/>
    <cellStyle name="_пр 5 тариф RAB_PREDEL.JKH.UTV.2011(v1.0.1)_INDEX.STATION.2012(v2.0)" xfId="1430"/>
    <cellStyle name="_пр 5 тариф RAB_PREDEL.JKH.UTV.2011(v1.0.1)_INDEX.STATION.2012(v2.1)" xfId="1431"/>
    <cellStyle name="_пр 5 тариф RAB_PREDEL.JKH.UTV.2011(v1.0.1)_TEPLO.PREDEL.2012.M(v1.1)_test" xfId="1432"/>
    <cellStyle name="_пр 5 тариф RAB_PREDEL.JKH.UTV.2011(v1.1)" xfId="1433"/>
    <cellStyle name="_пр 5 тариф RAB_REP.BLR.2012(v1.0)" xfId="1434"/>
    <cellStyle name="_пр 5 тариф RAB_TEHSHEET" xfId="6021"/>
    <cellStyle name="_пр 5 тариф RAB_TEPLO.PREDEL.2012.M(v1.1)" xfId="1435"/>
    <cellStyle name="_пр 5 тариф RAB_TEPLO.PREDEL.2013(v2.0)" xfId="1436"/>
    <cellStyle name="_пр 5 тариф RAB_TEST.TEMPLATE" xfId="1437"/>
    <cellStyle name="_пр 5 тариф RAB_UPDATE.46EE.2011.TO.1.1" xfId="1438"/>
    <cellStyle name="_пр 5 тариф RAB_UPDATE.46TE.2011.TO.1.1" xfId="1439"/>
    <cellStyle name="_пр 5 тариф RAB_UPDATE.46TE.2011.TO.1.2" xfId="1440"/>
    <cellStyle name="_пр 5 тариф RAB_UPDATE.BALANCE.WARM.2011YEAR.TO.1.1" xfId="1441"/>
    <cellStyle name="_пр 5 тариф RAB_UPDATE.BALANCE.WARM.2011YEAR.TO.1.1_46TE.2011(v1.0)" xfId="1442"/>
    <cellStyle name="_пр 5 тариф RAB_UPDATE.BALANCE.WARM.2011YEAR.TO.1.1_INDEX.STATION.2012(v1.0)_" xfId="1443"/>
    <cellStyle name="_пр 5 тариф RAB_UPDATE.BALANCE.WARM.2011YEAR.TO.1.1_INDEX.STATION.2012(v2.0)" xfId="1444"/>
    <cellStyle name="_пр 5 тариф RAB_UPDATE.BALANCE.WARM.2011YEAR.TO.1.1_INDEX.STATION.2012(v2.1)" xfId="1445"/>
    <cellStyle name="_пр 5 тариф RAB_UPDATE.BALANCE.WARM.2011YEAR.TO.1.1_OREP.KU.2011.MONTHLY.02(v1.1)" xfId="1446"/>
    <cellStyle name="_пр 5 тариф RAB_UPDATE.BALANCE.WARM.2011YEAR.TO.1.1_TEPLO.PREDEL.2012.M(v1.1)_test" xfId="1447"/>
    <cellStyle name="_пр 5 тариф RAB_UPDATE.BALANCE.WARM.2011YEAR.TO.1.2" xfId="6022"/>
    <cellStyle name="_пр 5 тариф RAB_UPDATE.BALANCE.WARM.2011YEAR.TO.1.4.64" xfId="6023"/>
    <cellStyle name="_пр 5 тариф RAB_UPDATE.BALANCE.WARM.2011YEAR.TO.1.5.64" xfId="6024"/>
    <cellStyle name="_пр 5 тариф RAB_UPDATE.MONITORING.OS.EE.2.02.TO.1.3.64" xfId="6025"/>
    <cellStyle name="_пр 5 тариф RAB_UPDATE.NADB.JNVLS.APTEKA.2011.TO.1.3.4" xfId="1448"/>
    <cellStyle name="_пр 5 тариф RAB_Книга2" xfId="10786"/>
    <cellStyle name="_пр 5 тариф RAB_Книга2_PR.PROG.WARM.NOTCOMBI.2012.2.16_v1.4(04.04.11) " xfId="1449"/>
    <cellStyle name="_пр 5 тариф RAB_Тариф 2013 Архангельск для агентства" xfId="1450"/>
    <cellStyle name="_пр 5 тариф RAB_Тариф 2014 уч. Шипицыно газ" xfId="1451"/>
    <cellStyle name="_пр 5 тариф RAB_Тариф 2014 уч. Шипицыно газ 2" xfId="6026"/>
    <cellStyle name="_пр 6 финпроекция" xfId="1452"/>
    <cellStyle name="_пр 6 финпроекция_Расче тарифа на тэ 2014 Мезенский АрхоблЭнерго" xfId="1453"/>
    <cellStyle name="_пр 6 финпроекция_тарифы по ТЭ на 2014 год Соловки исправ." xfId="1454"/>
    <cellStyle name="_Правила заполнения" xfId="6732"/>
    <cellStyle name="_Предожение _ДБП_2009 г ( согласованные БП)  (2)" xfId="1455"/>
    <cellStyle name="_Предожение _ДБП_2009 г ( согласованные БП)  (2)_Новая инструкция1_фст" xfId="1456"/>
    <cellStyle name="_Предожение _ДБП_2009 г ( согласованные БП)  (2)_Расче тарифа на тэ 2014 Мезенский АрхоблЭнерго" xfId="1457"/>
    <cellStyle name="_Предожение _ДБП_2009 г ( согласованные БП)  (2)_Тариф тепло Мезень для АТЦ" xfId="1458"/>
    <cellStyle name="_Предожение _ДБП_2009 г ( согласованные БП)  (2)_тарифы по ТЭ на 2014 год Соловки исправ." xfId="1459"/>
    <cellStyle name="_ПРИЛ. 2003_ЧТЭ" xfId="5865"/>
    <cellStyle name="_Прил1-1 (МГИ) (Дубинину) 22 01 07" xfId="1460"/>
    <cellStyle name="_Прил1-1 (МГИ) (Дубинину) 22 01 07_Расче тарифа на тэ 2014 Мезенский АрхоблЭнерго" xfId="1461"/>
    <cellStyle name="_Прил1-1 (МГИ) (Дубинину) 22 01 07_тарифы по ТЭ на 2014 год Соловки исправ." xfId="1462"/>
    <cellStyle name="_Приложение 2 0806 факт" xfId="1463"/>
    <cellStyle name="_Приложение МТС-3-КС" xfId="1464"/>
    <cellStyle name="_Приложение МТС-3-КС_Новая инструкция1_фст" xfId="1465"/>
    <cellStyle name="_Приложение МТС-3-КС_Расче тарифа на тэ 2014 Мезенский АрхоблЭнерго" xfId="1466"/>
    <cellStyle name="_Приложение МТС-3-КС_Тариф тепло Мезень для АТЦ" xfId="1467"/>
    <cellStyle name="_Приложение МТС-3-КС_тарифы по ТЭ на 2014 год Соловки исправ." xfId="1468"/>
    <cellStyle name="_Приложение-МТС--2-1" xfId="1469"/>
    <cellStyle name="_Приложение-МТС--2-1_Новая инструкция1_фст" xfId="1470"/>
    <cellStyle name="_Приложение-МТС--2-1_Расче тарифа на тэ 2014 Мезенский АрхоблЭнерго" xfId="1471"/>
    <cellStyle name="_Приложение-МТС--2-1_Тариф тепло Мезень для АТЦ" xfId="1472"/>
    <cellStyle name="_Приложение-МТС--2-1_тарифы по ТЭ на 2014 год Соловки исправ." xfId="1473"/>
    <cellStyle name="_Программа СО 7-09 для СД от 29 марта" xfId="1474"/>
    <cellStyle name="_Программа СО 7-09 для СД от 29 марта_Расче тарифа на тэ 2014 Мезенский АрхоблЭнерго" xfId="1475"/>
    <cellStyle name="_Программа СО 7-09 для СД от 29 марта_тарифы по ТЭ на 2014 год Соловки исправ." xfId="1476"/>
    <cellStyle name="_Расчет RAB_22072008" xfId="1477"/>
    <cellStyle name="_Расчет RAB_22072008 10" xfId="6733"/>
    <cellStyle name="_Расчет RAB_22072008 11" xfId="10787"/>
    <cellStyle name="_Расчет RAB_22072008 2" xfId="1478"/>
    <cellStyle name="_Расчет RAB_22072008 2 2" xfId="6734"/>
    <cellStyle name="_Расчет RAB_22072008 2_OREP.KU.2011.MONTHLY.02(v0.1)" xfId="1479"/>
    <cellStyle name="_Расчет RAB_22072008 2_OREP.KU.2011.MONTHLY.02(v0.4)" xfId="1480"/>
    <cellStyle name="_Расчет RAB_22072008 2_OREP.KU.2011.MONTHLY.11(v1.4)" xfId="1481"/>
    <cellStyle name="_Расчет RAB_22072008 2_OREP.KU.2011.MONTHLY.11(v1.4) 2" xfId="6735"/>
    <cellStyle name="_Расчет RAB_22072008 2_OREP.KU.2011.MONTHLY.11(v1.4)_UPDATE.BALANCE.WARM.2012YEAR.TO.1.1" xfId="6027"/>
    <cellStyle name="_Расчет RAB_22072008 2_OREP.KU.2011.MONTHLY.11(v1.4)_UPDATE.CALC.WARM.2012YEAR.TO.1.1" xfId="6028"/>
    <cellStyle name="_Расчет RAB_22072008 2_TEHSHEET" xfId="10788"/>
    <cellStyle name="_Расчет RAB_22072008 2_UPDATE.BALANCE.WARM.2012YEAR.TO.1.1" xfId="6029"/>
    <cellStyle name="_Расчет RAB_22072008 2_UPDATE.CALC.WARM.2012YEAR.TO.1.1" xfId="6030"/>
    <cellStyle name="_Расчет RAB_22072008 2_UPDATE.MONITORING.OS.EE.2.02.TO.1.3.64" xfId="6031"/>
    <cellStyle name="_Расчет RAB_22072008 2_UPDATE.OREP.KU.2011.MONTHLY.02.TO.1.2" xfId="1482"/>
    <cellStyle name="_Расчет RAB_22072008 3" xfId="6736"/>
    <cellStyle name="_Расчет RAB_22072008 3 2" xfId="6737"/>
    <cellStyle name="_Расчет RAB_22072008 4" xfId="6738"/>
    <cellStyle name="_Расчет RAB_22072008 5" xfId="6739"/>
    <cellStyle name="_Расчет RAB_22072008 6" xfId="6740"/>
    <cellStyle name="_Расчет RAB_22072008 7" xfId="6741"/>
    <cellStyle name="_Расчет RAB_22072008 8" xfId="6742"/>
    <cellStyle name="_Расчет RAB_22072008 9" xfId="6743"/>
    <cellStyle name="_Расчет RAB_22072008_46EE.2011(v1.0)" xfId="1483"/>
    <cellStyle name="_Расчет RAB_22072008_46EE.2011(v1.0)_46TE.2011(v1.0)" xfId="1484"/>
    <cellStyle name="_Расчет RAB_22072008_46EE.2011(v1.0)_INDEX.STATION.2012(v1.0)_" xfId="1485"/>
    <cellStyle name="_Расчет RAB_22072008_46EE.2011(v1.0)_INDEX.STATION.2012(v2.0)" xfId="1486"/>
    <cellStyle name="_Расчет RAB_22072008_46EE.2011(v1.0)_INDEX.STATION.2012(v2.1)" xfId="1487"/>
    <cellStyle name="_Расчет RAB_22072008_46EE.2011(v1.0)_TEPLO.PREDEL.2012.M(v1.1)_test" xfId="1488"/>
    <cellStyle name="_Расчет RAB_22072008_46EE.2011(v1.2)" xfId="1489"/>
    <cellStyle name="_Расчет RAB_22072008_46EP.2011(v2.0)" xfId="1490"/>
    <cellStyle name="_Расчет RAB_22072008_46EP.2012(v0.1)" xfId="1491"/>
    <cellStyle name="_Расчет RAB_22072008_46TE.2011(v1.0)" xfId="1492"/>
    <cellStyle name="_Расчет RAB_22072008_4DNS.UPDATE.EXAMPLE" xfId="1493"/>
    <cellStyle name="_Расчет RAB_22072008_ARMRAZR" xfId="1494"/>
    <cellStyle name="_Расчет RAB_22072008_BALANCE.TBO.2011YEAR(v1.1)" xfId="10789"/>
    <cellStyle name="_Расчет RAB_22072008_BALANCE.WARM.2010.FACT(v1.0)" xfId="1495"/>
    <cellStyle name="_Расчет RAB_22072008_BALANCE.WARM.2010.PLAN" xfId="1496"/>
    <cellStyle name="_Расчет RAB_22072008_BALANCE.WARM.2011YEAR(v0.7)" xfId="1497"/>
    <cellStyle name="_Расчет RAB_22072008_BALANCE.WARM.2011YEAR.NEW.UPDATE.SCHEME" xfId="1498"/>
    <cellStyle name="_Расчет RAB_22072008_CALC.NORMATIV.KU(v0.2)" xfId="1499"/>
    <cellStyle name="_Расчет RAB_22072008_DOPFACTOR.VO.2012(v1.0)" xfId="10790"/>
    <cellStyle name="_Расчет RAB_22072008_EE.2REK.P2011.4.78(v0.3)" xfId="1500"/>
    <cellStyle name="_Расчет RAB_22072008_FORM3.1.2013(v0.2)" xfId="1501"/>
    <cellStyle name="_Расчет RAB_22072008_FORM3.2013(v1.0)" xfId="1502"/>
    <cellStyle name="_Расчет RAB_22072008_FORM3.REG(v1.0)" xfId="1503"/>
    <cellStyle name="_Расчет RAB_22072008_FORM910.2012(v1.1)" xfId="1504"/>
    <cellStyle name="_Расчет RAB_22072008_INDEX.STATION.2012(v2.1)" xfId="1505"/>
    <cellStyle name="_Расчет RAB_22072008_INDEX.STATION.2013(v1.0)_патч до 1.1" xfId="1506"/>
    <cellStyle name="_Расчет RAB_22072008_INVEST.EE.PLAN.4.78(v0.1)" xfId="1507"/>
    <cellStyle name="_Расчет RAB_22072008_INVEST.EE.PLAN.4.78(v0.3)" xfId="1508"/>
    <cellStyle name="_Расчет RAB_22072008_INVEST.EE.PLAN.4.78(v1.0)" xfId="1509"/>
    <cellStyle name="_Расчет RAB_22072008_INVEST.EE.PLAN.4.78(v1.0)_PASSPORT.TEPLO.PROIZV(v2.0)" xfId="1510"/>
    <cellStyle name="_Расчет RAB_22072008_INVEST.EE.PLAN.4.78(v1.0)_PASSPORT.TEPLO.PROIZV(v2.0)_INDEX.STATION.2013(v1.0)_патч до 1.1" xfId="1511"/>
    <cellStyle name="_Расчет RAB_22072008_INVEST.EE.PLAN.4.78(v1.0)_PASSPORT.TEPLO.PROIZV(v2.0)_TEPLO.PREDEL.2013(v2.0)" xfId="1512"/>
    <cellStyle name="_Расчет RAB_22072008_INVEST.PLAN.4.78(v0.1)" xfId="1513"/>
    <cellStyle name="_Расчет RAB_22072008_INVEST.WARM.PLAN.4.78(v0.1)" xfId="1514"/>
    <cellStyle name="_Расчет RAB_22072008_INVEST_WARM_PLAN" xfId="1515"/>
    <cellStyle name="_Расчет RAB_22072008_NADB.JNVLP.APTEKA.2012(v1.0)_21_02_12" xfId="1516"/>
    <cellStyle name="_Расчет RAB_22072008_NADB.JNVLS.APTEKA.2011(v1.3.3)" xfId="1517"/>
    <cellStyle name="_Расчет RAB_22072008_NADB.JNVLS.APTEKA.2011(v1.3.3)_46TE.2011(v1.0)" xfId="1518"/>
    <cellStyle name="_Расчет RAB_22072008_NADB.JNVLS.APTEKA.2011(v1.3.3)_INDEX.STATION.2012(v1.0)_" xfId="1519"/>
    <cellStyle name="_Расчет RAB_22072008_NADB.JNVLS.APTEKA.2011(v1.3.3)_INDEX.STATION.2012(v2.0)" xfId="1520"/>
    <cellStyle name="_Расчет RAB_22072008_NADB.JNVLS.APTEKA.2011(v1.3.3)_INDEX.STATION.2012(v2.1)" xfId="1521"/>
    <cellStyle name="_Расчет RAB_22072008_NADB.JNVLS.APTEKA.2011(v1.3.3)_TEPLO.PREDEL.2012.M(v1.1)_test" xfId="1522"/>
    <cellStyle name="_Расчет RAB_22072008_NADB.JNVLS.APTEKA.2011(v1.3.4)" xfId="1523"/>
    <cellStyle name="_Расчет RAB_22072008_NADB.JNVLS.APTEKA.2011(v1.3.4)_46TE.2011(v1.0)" xfId="1524"/>
    <cellStyle name="_Расчет RAB_22072008_NADB.JNVLS.APTEKA.2011(v1.3.4)_INDEX.STATION.2012(v1.0)_" xfId="1525"/>
    <cellStyle name="_Расчет RAB_22072008_NADB.JNVLS.APTEKA.2011(v1.3.4)_INDEX.STATION.2012(v2.0)" xfId="1526"/>
    <cellStyle name="_Расчет RAB_22072008_NADB.JNVLS.APTEKA.2011(v1.3.4)_INDEX.STATION.2012(v2.1)" xfId="1527"/>
    <cellStyle name="_Расчет RAB_22072008_NADB.JNVLS.APTEKA.2011(v1.3.4)_TEPLO.PREDEL.2012.M(v1.1)_test" xfId="1528"/>
    <cellStyle name="_Расчет RAB_22072008_PASSPORT.TEPLO.PROIZV(v2.0)" xfId="6032"/>
    <cellStyle name="_Расчет RAB_22072008_PASSPORT.TEPLO.PROIZV(v2.1)" xfId="1529"/>
    <cellStyle name="_Расчет RAB_22072008_PASSPORT.TEPLO.SETI(v0.7)" xfId="1530"/>
    <cellStyle name="_Расчет RAB_22072008_PASSPORT.TEPLO.SETI(v1.0)" xfId="1531"/>
    <cellStyle name="_Расчет RAB_22072008_PR.PROG.WARM.NOTCOMBI.2012.2.16_v1.4(04.04.11) " xfId="1532"/>
    <cellStyle name="_Расчет RAB_22072008_PREDEL.JKH.UTV.2011(v1.0.1)" xfId="1533"/>
    <cellStyle name="_Расчет RAB_22072008_PREDEL.JKH.UTV.2011(v1.0.1)_46TE.2011(v1.0)" xfId="1534"/>
    <cellStyle name="_Расчет RAB_22072008_PREDEL.JKH.UTV.2011(v1.0.1)_INDEX.STATION.2012(v1.0)_" xfId="1535"/>
    <cellStyle name="_Расчет RAB_22072008_PREDEL.JKH.UTV.2011(v1.0.1)_INDEX.STATION.2012(v2.0)" xfId="1536"/>
    <cellStyle name="_Расчет RAB_22072008_PREDEL.JKH.UTV.2011(v1.0.1)_INDEX.STATION.2012(v2.1)" xfId="1537"/>
    <cellStyle name="_Расчет RAB_22072008_PREDEL.JKH.UTV.2011(v1.0.1)_TEPLO.PREDEL.2012.M(v1.1)_test" xfId="1538"/>
    <cellStyle name="_Расчет RAB_22072008_PREDEL.JKH.UTV.2011(v1.1)" xfId="1539"/>
    <cellStyle name="_Расчет RAB_22072008_REP.BLR.2012(v1.0)" xfId="1540"/>
    <cellStyle name="_Расчет RAB_22072008_TEHSHEET" xfId="6033"/>
    <cellStyle name="_Расчет RAB_22072008_TEPLO.PREDEL.2012.M(v1.1)" xfId="1541"/>
    <cellStyle name="_Расчет RAB_22072008_TEPLO.PREDEL.2013(v2.0)" xfId="1542"/>
    <cellStyle name="_Расчет RAB_22072008_TEST.TEMPLATE" xfId="1543"/>
    <cellStyle name="_Расчет RAB_22072008_UPDATE.46EE.2011.TO.1.1" xfId="1544"/>
    <cellStyle name="_Расчет RAB_22072008_UPDATE.46TE.2011.TO.1.1" xfId="1545"/>
    <cellStyle name="_Расчет RAB_22072008_UPDATE.46TE.2011.TO.1.2" xfId="1546"/>
    <cellStyle name="_Расчет RAB_22072008_UPDATE.BALANCE.WARM.2011YEAR.TO.1.1" xfId="1547"/>
    <cellStyle name="_Расчет RAB_22072008_UPDATE.BALANCE.WARM.2011YEAR.TO.1.1_46TE.2011(v1.0)" xfId="1548"/>
    <cellStyle name="_Расчет RAB_22072008_UPDATE.BALANCE.WARM.2011YEAR.TO.1.1_INDEX.STATION.2012(v1.0)_" xfId="1549"/>
    <cellStyle name="_Расчет RAB_22072008_UPDATE.BALANCE.WARM.2011YEAR.TO.1.1_INDEX.STATION.2012(v2.0)" xfId="1550"/>
    <cellStyle name="_Расчет RAB_22072008_UPDATE.BALANCE.WARM.2011YEAR.TO.1.1_INDEX.STATION.2012(v2.1)" xfId="1551"/>
    <cellStyle name="_Расчет RAB_22072008_UPDATE.BALANCE.WARM.2011YEAR.TO.1.1_OREP.KU.2011.MONTHLY.02(v1.1)" xfId="1552"/>
    <cellStyle name="_Расчет RAB_22072008_UPDATE.BALANCE.WARM.2011YEAR.TO.1.1_TEPLO.PREDEL.2012.M(v1.1)_test" xfId="1553"/>
    <cellStyle name="_Расчет RAB_22072008_UPDATE.BALANCE.WARM.2011YEAR.TO.1.2" xfId="6034"/>
    <cellStyle name="_Расчет RAB_22072008_UPDATE.BALANCE.WARM.2011YEAR.TO.1.4.64" xfId="6035"/>
    <cellStyle name="_Расчет RAB_22072008_UPDATE.BALANCE.WARM.2011YEAR.TO.1.5.64" xfId="6036"/>
    <cellStyle name="_Расчет RAB_22072008_UPDATE.MONITORING.OS.EE.2.02.TO.1.3.64" xfId="6037"/>
    <cellStyle name="_Расчет RAB_22072008_UPDATE.NADB.JNVLS.APTEKA.2011.TO.1.3.4" xfId="1554"/>
    <cellStyle name="_Расчет RAB_22072008_Книга2" xfId="10791"/>
    <cellStyle name="_Расчет RAB_22072008_Книга2_PR.PROG.WARM.NOTCOMBI.2012.2.16_v1.4(04.04.11) " xfId="1555"/>
    <cellStyle name="_Расчет RAB_22072008_Тариф 2013 Архангельск для агентства" xfId="1556"/>
    <cellStyle name="_Расчет RAB_22072008_Тариф 2014 уч. Шипицыно газ" xfId="1557"/>
    <cellStyle name="_Расчет RAB_22072008_Тариф 2014 уч. Шипицыно газ 2" xfId="6038"/>
    <cellStyle name="_Расчет RAB_Лен и МОЭСК_с 2010 года_14.04.2009_со сглаж_version 3.0_без ФСК" xfId="1558"/>
    <cellStyle name="_Расчет RAB_Лен и МОЭСК_с 2010 года_14.04.2009_со сглаж_version 3.0_без ФСК 10" xfId="6744"/>
    <cellStyle name="_Расчет RAB_Лен и МОЭСК_с 2010 года_14.04.2009_со сглаж_version 3.0_без ФСК 11" xfId="10792"/>
    <cellStyle name="_Расчет RAB_Лен и МОЭСК_с 2010 года_14.04.2009_со сглаж_version 3.0_без ФСК 2" xfId="1559"/>
    <cellStyle name="_Расчет RAB_Лен и МОЭСК_с 2010 года_14.04.2009_со сглаж_version 3.0_без ФСК 2 2" xfId="6745"/>
    <cellStyle name="_Расчет RAB_Лен и МОЭСК_с 2010 года_14.04.2009_со сглаж_version 3.0_без ФСК 2_OREP.KU.2011.MONTHLY.02(v0.1)" xfId="1560"/>
    <cellStyle name="_Расчет RAB_Лен и МОЭСК_с 2010 года_14.04.2009_со сглаж_version 3.0_без ФСК 2_OREP.KU.2011.MONTHLY.02(v0.4)" xfId="1561"/>
    <cellStyle name="_Расчет RAB_Лен и МОЭСК_с 2010 года_14.04.2009_со сглаж_version 3.0_без ФСК 2_OREP.KU.2011.MONTHLY.11(v1.4)" xfId="1562"/>
    <cellStyle name="_Расчет RAB_Лен и МОЭСК_с 2010 года_14.04.2009_со сглаж_version 3.0_без ФСК 2_OREP.KU.2011.MONTHLY.11(v1.4) 2" xfId="6746"/>
    <cellStyle name="_Расчет RAB_Лен и МОЭСК_с 2010 года_14.04.2009_со сглаж_version 3.0_без ФСК 2_OREP.KU.2011.MONTHLY.11(v1.4)_UPDATE.BALANCE.WARM.2012YEAR.TO.1.1" xfId="6039"/>
    <cellStyle name="_Расчет RAB_Лен и МОЭСК_с 2010 года_14.04.2009_со сглаж_version 3.0_без ФСК 2_OREP.KU.2011.MONTHLY.11(v1.4)_UPDATE.CALC.WARM.2012YEAR.TO.1.1" xfId="6040"/>
    <cellStyle name="_Расчет RAB_Лен и МОЭСК_с 2010 года_14.04.2009_со сглаж_version 3.0_без ФСК 2_TEHSHEET" xfId="10793"/>
    <cellStyle name="_Расчет RAB_Лен и МОЭСК_с 2010 года_14.04.2009_со сглаж_version 3.0_без ФСК 2_UPDATE.BALANCE.WARM.2012YEAR.TO.1.1" xfId="6041"/>
    <cellStyle name="_Расчет RAB_Лен и МОЭСК_с 2010 года_14.04.2009_со сглаж_version 3.0_без ФСК 2_UPDATE.CALC.WARM.2012YEAR.TO.1.1" xfId="6042"/>
    <cellStyle name="_Расчет RAB_Лен и МОЭСК_с 2010 года_14.04.2009_со сглаж_version 3.0_без ФСК 2_UPDATE.MONITORING.OS.EE.2.02.TO.1.3.64" xfId="6043"/>
    <cellStyle name="_Расчет RAB_Лен и МОЭСК_с 2010 года_14.04.2009_со сглаж_version 3.0_без ФСК 2_UPDATE.OREP.KU.2011.MONTHLY.02.TO.1.2" xfId="1563"/>
    <cellStyle name="_Расчет RAB_Лен и МОЭСК_с 2010 года_14.04.2009_со сглаж_version 3.0_без ФСК 3" xfId="6747"/>
    <cellStyle name="_Расчет RAB_Лен и МОЭСК_с 2010 года_14.04.2009_со сглаж_version 3.0_без ФСК 3 2" xfId="6748"/>
    <cellStyle name="_Расчет RAB_Лен и МОЭСК_с 2010 года_14.04.2009_со сглаж_version 3.0_без ФСК 4" xfId="6749"/>
    <cellStyle name="_Расчет RAB_Лен и МОЭСК_с 2010 года_14.04.2009_со сглаж_version 3.0_без ФСК 5" xfId="6750"/>
    <cellStyle name="_Расчет RAB_Лен и МОЭСК_с 2010 года_14.04.2009_со сглаж_version 3.0_без ФСК 6" xfId="6751"/>
    <cellStyle name="_Расчет RAB_Лен и МОЭСК_с 2010 года_14.04.2009_со сглаж_version 3.0_без ФСК 7" xfId="6752"/>
    <cellStyle name="_Расчет RAB_Лен и МОЭСК_с 2010 года_14.04.2009_со сглаж_version 3.0_без ФСК 8" xfId="6753"/>
    <cellStyle name="_Расчет RAB_Лен и МОЭСК_с 2010 года_14.04.2009_со сглаж_version 3.0_без ФСК 9" xfId="6754"/>
    <cellStyle name="_Расчет RAB_Лен и МОЭСК_с 2010 года_14.04.2009_со сглаж_version 3.0_без ФСК_46EE.2011(v1.0)" xfId="1564"/>
    <cellStyle name="_Расчет RAB_Лен и МОЭСК_с 2010 года_14.04.2009_со сглаж_version 3.0_без ФСК_46EE.2011(v1.0)_46TE.2011(v1.0)" xfId="1565"/>
    <cellStyle name="_Расчет RAB_Лен и МОЭСК_с 2010 года_14.04.2009_со сглаж_version 3.0_без ФСК_46EE.2011(v1.0)_INDEX.STATION.2012(v1.0)_" xfId="1566"/>
    <cellStyle name="_Расчет RAB_Лен и МОЭСК_с 2010 года_14.04.2009_со сглаж_version 3.0_без ФСК_46EE.2011(v1.0)_INDEX.STATION.2012(v2.0)" xfId="1567"/>
    <cellStyle name="_Расчет RAB_Лен и МОЭСК_с 2010 года_14.04.2009_со сглаж_version 3.0_без ФСК_46EE.2011(v1.0)_INDEX.STATION.2012(v2.1)" xfId="1568"/>
    <cellStyle name="_Расчет RAB_Лен и МОЭСК_с 2010 года_14.04.2009_со сглаж_version 3.0_без ФСК_46EE.2011(v1.0)_TEPLO.PREDEL.2012.M(v1.1)_test" xfId="1569"/>
    <cellStyle name="_Расчет RAB_Лен и МОЭСК_с 2010 года_14.04.2009_со сглаж_version 3.0_без ФСК_46EE.2011(v1.2)" xfId="1570"/>
    <cellStyle name="_Расчет RAB_Лен и МОЭСК_с 2010 года_14.04.2009_со сглаж_version 3.0_без ФСК_46EP.2011(v2.0)" xfId="1571"/>
    <cellStyle name="_Расчет RAB_Лен и МОЭСК_с 2010 года_14.04.2009_со сглаж_version 3.0_без ФСК_46EP.2012(v0.1)" xfId="1572"/>
    <cellStyle name="_Расчет RAB_Лен и МОЭСК_с 2010 года_14.04.2009_со сглаж_version 3.0_без ФСК_46TE.2011(v1.0)" xfId="1573"/>
    <cellStyle name="_Расчет RAB_Лен и МОЭСК_с 2010 года_14.04.2009_со сглаж_version 3.0_без ФСК_4DNS.UPDATE.EXAMPLE" xfId="1574"/>
    <cellStyle name="_Расчет RAB_Лен и МОЭСК_с 2010 года_14.04.2009_со сглаж_version 3.0_без ФСК_ARMRAZR" xfId="1575"/>
    <cellStyle name="_Расчет RAB_Лен и МОЭСК_с 2010 года_14.04.2009_со сглаж_version 3.0_без ФСК_BALANCE.TBO.2011YEAR(v1.1)" xfId="10794"/>
    <cellStyle name="_Расчет RAB_Лен и МОЭСК_с 2010 года_14.04.2009_со сглаж_version 3.0_без ФСК_BALANCE.WARM.2010.FACT(v1.0)" xfId="1576"/>
    <cellStyle name="_Расчет RAB_Лен и МОЭСК_с 2010 года_14.04.2009_со сглаж_version 3.0_без ФСК_BALANCE.WARM.2010.PLAN" xfId="1577"/>
    <cellStyle name="_Расчет RAB_Лен и МОЭСК_с 2010 года_14.04.2009_со сглаж_version 3.0_без ФСК_BALANCE.WARM.2011YEAR(v0.7)" xfId="1578"/>
    <cellStyle name="_Расчет RAB_Лен и МОЭСК_с 2010 года_14.04.2009_со сглаж_version 3.0_без ФСК_BALANCE.WARM.2011YEAR.NEW.UPDATE.SCHEME" xfId="1579"/>
    <cellStyle name="_Расчет RAB_Лен и МОЭСК_с 2010 года_14.04.2009_со сглаж_version 3.0_без ФСК_CALC.NORMATIV.KU(v0.2)" xfId="1580"/>
    <cellStyle name="_Расчет RAB_Лен и МОЭСК_с 2010 года_14.04.2009_со сглаж_version 3.0_без ФСК_DOPFACTOR.VO.2012(v1.0)" xfId="10795"/>
    <cellStyle name="_Расчет RAB_Лен и МОЭСК_с 2010 года_14.04.2009_со сглаж_version 3.0_без ФСК_EE.2REK.P2011.4.78(v0.3)" xfId="1581"/>
    <cellStyle name="_Расчет RAB_Лен и МОЭСК_с 2010 года_14.04.2009_со сглаж_version 3.0_без ФСК_FORM3.1.2013(v0.2)" xfId="1582"/>
    <cellStyle name="_Расчет RAB_Лен и МОЭСК_с 2010 года_14.04.2009_со сглаж_version 3.0_без ФСК_FORM3.2013(v1.0)" xfId="1583"/>
    <cellStyle name="_Расчет RAB_Лен и МОЭСК_с 2010 года_14.04.2009_со сглаж_version 3.0_без ФСК_FORM3.REG(v1.0)" xfId="1584"/>
    <cellStyle name="_Расчет RAB_Лен и МОЭСК_с 2010 года_14.04.2009_со сглаж_version 3.0_без ФСК_FORM910.2012(v1.1)" xfId="1585"/>
    <cellStyle name="_Расчет RAB_Лен и МОЭСК_с 2010 года_14.04.2009_со сглаж_version 3.0_без ФСК_INDEX.STATION.2012(v2.1)" xfId="1586"/>
    <cellStyle name="_Расчет RAB_Лен и МОЭСК_с 2010 года_14.04.2009_со сглаж_version 3.0_без ФСК_INDEX.STATION.2013(v1.0)_патч до 1.1" xfId="1587"/>
    <cellStyle name="_Расчет RAB_Лен и МОЭСК_с 2010 года_14.04.2009_со сглаж_version 3.0_без ФСК_INVEST.EE.PLAN.4.78(v0.1)" xfId="1588"/>
    <cellStyle name="_Расчет RAB_Лен и МОЭСК_с 2010 года_14.04.2009_со сглаж_version 3.0_без ФСК_INVEST.EE.PLAN.4.78(v0.3)" xfId="1589"/>
    <cellStyle name="_Расчет RAB_Лен и МОЭСК_с 2010 года_14.04.2009_со сглаж_version 3.0_без ФСК_INVEST.EE.PLAN.4.78(v1.0)" xfId="1590"/>
    <cellStyle name="_Расчет RAB_Лен и МОЭСК_с 2010 года_14.04.2009_со сглаж_version 3.0_без ФСК_INVEST.EE.PLAN.4.78(v1.0)_PASSPORT.TEPLO.PROIZV(v2.0)" xfId="1591"/>
    <cellStyle name="_Расчет RAB_Лен и МОЭСК_с 2010 года_14.04.2009_со сглаж_version 3.0_без ФСК_INVEST.EE.PLAN.4.78(v1.0)_PASSPORT.TEPLO.PROIZV(v2.0)_INDEX.STATION.2013(v1.0)_патч до 1.1" xfId="1592"/>
    <cellStyle name="_Расчет RAB_Лен и МОЭСК_с 2010 года_14.04.2009_со сглаж_version 3.0_без ФСК_INVEST.EE.PLAN.4.78(v1.0)_PASSPORT.TEPLO.PROIZV(v2.0)_TEPLO.PREDEL.2013(v2.0)" xfId="1593"/>
    <cellStyle name="_Расчет RAB_Лен и МОЭСК_с 2010 года_14.04.2009_со сглаж_version 3.0_без ФСК_INVEST.PLAN.4.78(v0.1)" xfId="1594"/>
    <cellStyle name="_Расчет RAB_Лен и МОЭСК_с 2010 года_14.04.2009_со сглаж_version 3.0_без ФСК_INVEST.WARM.PLAN.4.78(v0.1)" xfId="1595"/>
    <cellStyle name="_Расчет RAB_Лен и МОЭСК_с 2010 года_14.04.2009_со сглаж_version 3.0_без ФСК_INVEST_WARM_PLAN" xfId="1596"/>
    <cellStyle name="_Расчет RAB_Лен и МОЭСК_с 2010 года_14.04.2009_со сглаж_version 3.0_без ФСК_NADB.JNVLP.APTEKA.2012(v1.0)_21_02_12" xfId="1597"/>
    <cellStyle name="_Расчет RAB_Лен и МОЭСК_с 2010 года_14.04.2009_со сглаж_version 3.0_без ФСК_NADB.JNVLS.APTEKA.2011(v1.3.3)" xfId="1598"/>
    <cellStyle name="_Расчет RAB_Лен и МОЭСК_с 2010 года_14.04.2009_со сглаж_version 3.0_без ФСК_NADB.JNVLS.APTEKA.2011(v1.3.3)_46TE.2011(v1.0)" xfId="1599"/>
    <cellStyle name="_Расчет RAB_Лен и МОЭСК_с 2010 года_14.04.2009_со сглаж_version 3.0_без ФСК_NADB.JNVLS.APTEKA.2011(v1.3.3)_INDEX.STATION.2012(v1.0)_" xfId="1600"/>
    <cellStyle name="_Расчет RAB_Лен и МОЭСК_с 2010 года_14.04.2009_со сглаж_version 3.0_без ФСК_NADB.JNVLS.APTEKA.2011(v1.3.3)_INDEX.STATION.2012(v2.0)" xfId="1601"/>
    <cellStyle name="_Расчет RAB_Лен и МОЭСК_с 2010 года_14.04.2009_со сглаж_version 3.0_без ФСК_NADB.JNVLS.APTEKA.2011(v1.3.3)_INDEX.STATION.2012(v2.1)" xfId="1602"/>
    <cellStyle name="_Расчет RAB_Лен и МОЭСК_с 2010 года_14.04.2009_со сглаж_version 3.0_без ФСК_NADB.JNVLS.APTEKA.2011(v1.3.3)_TEPLO.PREDEL.2012.M(v1.1)_test" xfId="1603"/>
    <cellStyle name="_Расчет RAB_Лен и МОЭСК_с 2010 года_14.04.2009_со сглаж_version 3.0_без ФСК_NADB.JNVLS.APTEKA.2011(v1.3.4)" xfId="1604"/>
    <cellStyle name="_Расчет RAB_Лен и МОЭСК_с 2010 года_14.04.2009_со сглаж_version 3.0_без ФСК_NADB.JNVLS.APTEKA.2011(v1.3.4)_46TE.2011(v1.0)" xfId="1605"/>
    <cellStyle name="_Расчет RAB_Лен и МОЭСК_с 2010 года_14.04.2009_со сглаж_version 3.0_без ФСК_NADB.JNVLS.APTEKA.2011(v1.3.4)_INDEX.STATION.2012(v1.0)_" xfId="1606"/>
    <cellStyle name="_Расчет RAB_Лен и МОЭСК_с 2010 года_14.04.2009_со сглаж_version 3.0_без ФСК_NADB.JNVLS.APTEKA.2011(v1.3.4)_INDEX.STATION.2012(v2.0)" xfId="1607"/>
    <cellStyle name="_Расчет RAB_Лен и МОЭСК_с 2010 года_14.04.2009_со сглаж_version 3.0_без ФСК_NADB.JNVLS.APTEKA.2011(v1.3.4)_INDEX.STATION.2012(v2.1)" xfId="1608"/>
    <cellStyle name="_Расчет RAB_Лен и МОЭСК_с 2010 года_14.04.2009_со сглаж_version 3.0_без ФСК_NADB.JNVLS.APTEKA.2011(v1.3.4)_TEPLO.PREDEL.2012.M(v1.1)_test" xfId="1609"/>
    <cellStyle name="_Расчет RAB_Лен и МОЭСК_с 2010 года_14.04.2009_со сглаж_version 3.0_без ФСК_PASSPORT.TEPLO.PROIZV(v2.0)" xfId="6044"/>
    <cellStyle name="_Расчет RAB_Лен и МОЭСК_с 2010 года_14.04.2009_со сглаж_version 3.0_без ФСК_PASSPORT.TEPLO.PROIZV(v2.1)" xfId="1610"/>
    <cellStyle name="_Расчет RAB_Лен и МОЭСК_с 2010 года_14.04.2009_со сглаж_version 3.0_без ФСК_PASSPORT.TEPLO.SETI(v0.7)" xfId="1611"/>
    <cellStyle name="_Расчет RAB_Лен и МОЭСК_с 2010 года_14.04.2009_со сглаж_version 3.0_без ФСК_PASSPORT.TEPLO.SETI(v1.0)" xfId="1612"/>
    <cellStyle name="_Расчет RAB_Лен и МОЭСК_с 2010 года_14.04.2009_со сглаж_version 3.0_без ФСК_PR.PROG.WARM.NOTCOMBI.2012.2.16_v1.4(04.04.11) " xfId="1613"/>
    <cellStyle name="_Расчет RAB_Лен и МОЭСК_с 2010 года_14.04.2009_со сглаж_version 3.0_без ФСК_PREDEL.JKH.UTV.2011(v1.0.1)" xfId="1614"/>
    <cellStyle name="_Расчет RAB_Лен и МОЭСК_с 2010 года_14.04.2009_со сглаж_version 3.0_без ФСК_PREDEL.JKH.UTV.2011(v1.0.1)_46TE.2011(v1.0)" xfId="1615"/>
    <cellStyle name="_Расчет RAB_Лен и МОЭСК_с 2010 года_14.04.2009_со сглаж_version 3.0_без ФСК_PREDEL.JKH.UTV.2011(v1.0.1)_INDEX.STATION.2012(v1.0)_" xfId="1616"/>
    <cellStyle name="_Расчет RAB_Лен и МОЭСК_с 2010 года_14.04.2009_со сглаж_version 3.0_без ФСК_PREDEL.JKH.UTV.2011(v1.0.1)_INDEX.STATION.2012(v2.0)" xfId="1617"/>
    <cellStyle name="_Расчет RAB_Лен и МОЭСК_с 2010 года_14.04.2009_со сглаж_version 3.0_без ФСК_PREDEL.JKH.UTV.2011(v1.0.1)_INDEX.STATION.2012(v2.1)" xfId="1618"/>
    <cellStyle name="_Расчет RAB_Лен и МОЭСК_с 2010 года_14.04.2009_со сглаж_version 3.0_без ФСК_PREDEL.JKH.UTV.2011(v1.0.1)_TEPLO.PREDEL.2012.M(v1.1)_test" xfId="1619"/>
    <cellStyle name="_Расчет RAB_Лен и МОЭСК_с 2010 года_14.04.2009_со сглаж_version 3.0_без ФСК_PREDEL.JKH.UTV.2011(v1.1)" xfId="1620"/>
    <cellStyle name="_Расчет RAB_Лен и МОЭСК_с 2010 года_14.04.2009_со сглаж_version 3.0_без ФСК_REP.BLR.2012(v1.0)" xfId="1621"/>
    <cellStyle name="_Расчет RAB_Лен и МОЭСК_с 2010 года_14.04.2009_со сглаж_version 3.0_без ФСК_TEHSHEET" xfId="6045"/>
    <cellStyle name="_Расчет RAB_Лен и МОЭСК_с 2010 года_14.04.2009_со сглаж_version 3.0_без ФСК_TEPLO.PREDEL.2012.M(v1.1)" xfId="1622"/>
    <cellStyle name="_Расчет RAB_Лен и МОЭСК_с 2010 года_14.04.2009_со сглаж_version 3.0_без ФСК_TEPLO.PREDEL.2013(v2.0)" xfId="1623"/>
    <cellStyle name="_Расчет RAB_Лен и МОЭСК_с 2010 года_14.04.2009_со сглаж_version 3.0_без ФСК_TEST.TEMPLATE" xfId="1624"/>
    <cellStyle name="_Расчет RAB_Лен и МОЭСК_с 2010 года_14.04.2009_со сглаж_version 3.0_без ФСК_UPDATE.46EE.2011.TO.1.1" xfId="1625"/>
    <cellStyle name="_Расчет RAB_Лен и МОЭСК_с 2010 года_14.04.2009_со сглаж_version 3.0_без ФСК_UPDATE.46TE.2011.TO.1.1" xfId="1626"/>
    <cellStyle name="_Расчет RAB_Лен и МОЭСК_с 2010 года_14.04.2009_со сглаж_version 3.0_без ФСК_UPDATE.46TE.2011.TO.1.2" xfId="1627"/>
    <cellStyle name="_Расчет RAB_Лен и МОЭСК_с 2010 года_14.04.2009_со сглаж_version 3.0_без ФСК_UPDATE.BALANCE.WARM.2011YEAR.TO.1.1" xfId="1628"/>
    <cellStyle name="_Расчет RAB_Лен и МОЭСК_с 2010 года_14.04.2009_со сглаж_version 3.0_без ФСК_UPDATE.BALANCE.WARM.2011YEAR.TO.1.1_46TE.2011(v1.0)" xfId="1629"/>
    <cellStyle name="_Расчет RAB_Лен и МОЭСК_с 2010 года_14.04.2009_со сглаж_version 3.0_без ФСК_UPDATE.BALANCE.WARM.2011YEAR.TO.1.1_INDEX.STATION.2012(v1.0)_" xfId="1630"/>
    <cellStyle name="_Расчет RAB_Лен и МОЭСК_с 2010 года_14.04.2009_со сглаж_version 3.0_без ФСК_UPDATE.BALANCE.WARM.2011YEAR.TO.1.1_INDEX.STATION.2012(v2.0)" xfId="1631"/>
    <cellStyle name="_Расчет RAB_Лен и МОЭСК_с 2010 года_14.04.2009_со сглаж_version 3.0_без ФСК_UPDATE.BALANCE.WARM.2011YEAR.TO.1.1_INDEX.STATION.2012(v2.1)" xfId="1632"/>
    <cellStyle name="_Расчет RAB_Лен и МОЭСК_с 2010 года_14.04.2009_со сглаж_version 3.0_без ФСК_UPDATE.BALANCE.WARM.2011YEAR.TO.1.1_OREP.KU.2011.MONTHLY.02(v1.1)" xfId="1633"/>
    <cellStyle name="_Расчет RAB_Лен и МОЭСК_с 2010 года_14.04.2009_со сглаж_version 3.0_без ФСК_UPDATE.BALANCE.WARM.2011YEAR.TO.1.1_TEPLO.PREDEL.2012.M(v1.1)_test" xfId="1634"/>
    <cellStyle name="_Расчет RAB_Лен и МОЭСК_с 2010 года_14.04.2009_со сглаж_version 3.0_без ФСК_UPDATE.BALANCE.WARM.2011YEAR.TO.1.2" xfId="6046"/>
    <cellStyle name="_Расчет RAB_Лен и МОЭСК_с 2010 года_14.04.2009_со сглаж_version 3.0_без ФСК_UPDATE.BALANCE.WARM.2011YEAR.TO.1.4.64" xfId="6047"/>
    <cellStyle name="_Расчет RAB_Лен и МОЭСК_с 2010 года_14.04.2009_со сглаж_version 3.0_без ФСК_UPDATE.BALANCE.WARM.2011YEAR.TO.1.5.64" xfId="6048"/>
    <cellStyle name="_Расчет RAB_Лен и МОЭСК_с 2010 года_14.04.2009_со сглаж_version 3.0_без ФСК_UPDATE.MONITORING.OS.EE.2.02.TO.1.3.64" xfId="6049"/>
    <cellStyle name="_Расчет RAB_Лен и МОЭСК_с 2010 года_14.04.2009_со сглаж_version 3.0_без ФСК_UPDATE.NADB.JNVLS.APTEKA.2011.TO.1.3.4" xfId="1635"/>
    <cellStyle name="_Расчет RAB_Лен и МОЭСК_с 2010 года_14.04.2009_со сглаж_version 3.0_без ФСК_Книга2" xfId="10796"/>
    <cellStyle name="_Расчет RAB_Лен и МОЭСК_с 2010 года_14.04.2009_со сглаж_version 3.0_без ФСК_Книга2_PR.PROG.WARM.NOTCOMBI.2012.2.16_v1.4(04.04.11) " xfId="1636"/>
    <cellStyle name="_Расчет RAB_Лен и МОЭСК_с 2010 года_14.04.2009_со сглаж_version 3.0_без ФСК_Тариф 2013 Архангельск для агентства" xfId="1637"/>
    <cellStyle name="_Расчет RAB_Лен и МОЭСК_с 2010 года_14.04.2009_со сглаж_version 3.0_без ФСК_Тариф 2014 уч. Шипицыно газ" xfId="1638"/>
    <cellStyle name="_Расчет RAB_Лен и МОЭСК_с 2010 года_14.04.2009_со сглаж_version 3.0_без ФСК_Тариф 2014 уч. Шипицыно газ 2" xfId="6050"/>
    <cellStyle name="_Расчет кредита_RAB 2010-2014  max конечн.20,77" xfId="1639"/>
    <cellStyle name="_Расчет кредита_RAB 2010-2014  max конечн.20,77_Расче тарифа на тэ 2014 Мезенский АрхоблЭнерго" xfId="1640"/>
    <cellStyle name="_Расчет кредита_RAB 2010-2014  max конечн.20,77_тарифы по ТЭ на 2014 год Соловки исправ." xfId="1641"/>
    <cellStyle name="_Расчет на 2008 год" xfId="1642"/>
    <cellStyle name="_Расчет на 2009 год" xfId="1643"/>
    <cellStyle name="_Расчет ТЕХПД на 2010 год" xfId="1644"/>
    <cellStyle name="_Расшифровка по приоритетам_МРСК 2" xfId="1645"/>
    <cellStyle name="_Расшифровка по приоритетам_МРСК 2_Расче тарифа на тэ 2014 Мезенский АрхоблЭнерго" xfId="1646"/>
    <cellStyle name="_Расшифровка по приоритетам_МРСК 2_тарифы по ТЭ на 2014 год Соловки исправ." xfId="1647"/>
    <cellStyle name="_Рем программа СТЭЦ-1тарифы 2010 год" xfId="1648"/>
    <cellStyle name="_Рем программа СТЭЦ-1тарифы 2010 год 2" xfId="10797"/>
    <cellStyle name="_Сб-macro 2020" xfId="1649"/>
    <cellStyle name="_Сб-macro 2020 2" xfId="1650"/>
    <cellStyle name="_Сб-macro 2020_v2008-2012-23.09.09вар2а-11" xfId="6755"/>
    <cellStyle name="_Свод по ИПР (2)" xfId="1651"/>
    <cellStyle name="_Свод по ИПР (2)_Новая инструкция1_фст" xfId="1652"/>
    <cellStyle name="_Свод по ИПР (2)_Расче тарифа на тэ 2014 Мезенский АрхоблЭнерго" xfId="1653"/>
    <cellStyle name="_Свод по ИПР (2)_Тариф тепло Мезень для АТЦ" xfId="1654"/>
    <cellStyle name="_Свод по ИПР (2)_тарифы по ТЭ на 2014 год Соловки исправ." xfId="1655"/>
    <cellStyle name="_сводная таблица (2)" xfId="1656"/>
    <cellStyle name="_сводная таблица (2)_Расче тарифа на тэ 2014 Мезенский АрхоблЭнерго" xfId="1657"/>
    <cellStyle name="_сводная таблица (2)_тарифы по ТЭ на 2014 год Соловки исправ." xfId="1658"/>
    <cellStyle name="_СО 2006-2010  Прил1-1 (Дубинину)" xfId="1659"/>
    <cellStyle name="_СО 2006-2010  Прил1-1 (Дубинину)_Расче тарифа на тэ 2014 Мезенский АрхоблЭнерго" xfId="1660"/>
    <cellStyle name="_СО 2006-2010  Прил1-1 (Дубинину)_тарифы по ТЭ на 2014 год Соловки исправ." xfId="1661"/>
    <cellStyle name="_Справочник затрат_ЛХ_20.10.05" xfId="1662"/>
    <cellStyle name="_Табл П2-5 (вар18-10-2006)" xfId="1663"/>
    <cellStyle name="_Табл П2-5 (вар18-10-2006)_Расче тарифа на тэ 2014 Мезенский АрхоблЭнерго" xfId="1664"/>
    <cellStyle name="_Табл П2-5 (вар18-10-2006)_тарифы по ТЭ на 2014 год Соловки исправ." xfId="1665"/>
    <cellStyle name="_Табл. 9, ТФБ 2009" xfId="1666"/>
    <cellStyle name="_таблицы для расчетов28-04-08_2006-2009_прибыль корр_по ИА" xfId="1667"/>
    <cellStyle name="_таблицы для расчетов28-04-08_2006-2009_прибыль корр_по ИА_Новая инструкция1_фст" xfId="1668"/>
    <cellStyle name="_таблицы для расчетов28-04-08_2006-2009_прибыль корр_по ИА_Расче тарифа на тэ 2014 Мезенский АрхоблЭнерго" xfId="1669"/>
    <cellStyle name="_таблицы для расчетов28-04-08_2006-2009_прибыль корр_по ИА_Тариф тепло Мезень для АТЦ" xfId="1670"/>
    <cellStyle name="_таблицы для расчетов28-04-08_2006-2009_прибыль корр_по ИА_тарифы по ТЭ на 2014 год Соловки исправ." xfId="1671"/>
    <cellStyle name="_таблицы для расчетов28-04-08_2006-2009с ИА" xfId="1672"/>
    <cellStyle name="_таблицы для расчетов28-04-08_2006-2009с ИА_Новая инструкция1_фст" xfId="1673"/>
    <cellStyle name="_таблицы для расчетов28-04-08_2006-2009с ИА_Расче тарифа на тэ 2014 Мезенский АрхоблЭнерго" xfId="1674"/>
    <cellStyle name="_таблицы для расчетов28-04-08_2006-2009с ИА_Тариф тепло Мезень для АТЦ" xfId="1675"/>
    <cellStyle name="_таблицы для расчетов28-04-08_2006-2009с ИА_тарифы по ТЭ на 2014 год Соловки исправ." xfId="1676"/>
    <cellStyle name="_Тарифы  СИЗ СП ОД Шапина" xfId="1677"/>
    <cellStyle name="_УЕ  свод Псковэнерго" xfId="1678"/>
    <cellStyle name="_УЕ  свод Псковэнерго_Расче тарифа на тэ 2014 Мезенский АрхоблЭнерго" xfId="1679"/>
    <cellStyle name="_УЕ  свод Псковэнерго_тарифы по ТЭ на 2014 год Соловки исправ." xfId="1680"/>
    <cellStyle name="_Условные единицы ПСКОВЭНЕРГО (RAB)" xfId="1681"/>
    <cellStyle name="_Условные единицы ПСКОВЭНЕРГО (RAB)_Расче тарифа на тэ 2014 Мезенский АрхоблЭнерго" xfId="1682"/>
    <cellStyle name="_Условные единицы ПСКОВЭНЕРГО (RAB)_тарифы по ТЭ на 2014 год Соловки исправ." xfId="1683"/>
    <cellStyle name="_Услуги связи_2008_котельные" xfId="1684"/>
    <cellStyle name="_ФЗП  и медосмотр 2010" xfId="6756"/>
    <cellStyle name="_Форма 6  РТК.xls(отчет по Адр пр. ЛО)" xfId="1685"/>
    <cellStyle name="_Форма 6  РТК.xls(отчет по Адр пр. ЛО)_Новая инструкция1_фст" xfId="1686"/>
    <cellStyle name="_Форма 6  РТК.xls(отчет по Адр пр. ЛО)_Расче тарифа на тэ 2014 Мезенский АрхоблЭнерго" xfId="1687"/>
    <cellStyle name="_Форма 6  РТК.xls(отчет по Адр пр. ЛО)_Тариф тепло Мезень для АТЦ" xfId="1688"/>
    <cellStyle name="_Форма 6  РТК.xls(отчет по Адр пр. ЛО)_тарифы по ТЭ на 2014 год Соловки исправ." xfId="1689"/>
    <cellStyle name="_Форма программы ремонтов " xfId="1690"/>
    <cellStyle name="_Форма программы ремонтов  2" xfId="1691"/>
    <cellStyle name="_Форма программы ремонтов  2 2" xfId="6757"/>
    <cellStyle name="_Форма программы ремонтов  3" xfId="6758"/>
    <cellStyle name="_Формат разбивки по МРСК_РСК" xfId="1692"/>
    <cellStyle name="_Формат разбивки по МРСК_РСК_Новая инструкция1_фст" xfId="1693"/>
    <cellStyle name="_Формат разбивки по МРСК_РСК_Расче тарифа на тэ 2014 Мезенский АрхоблЭнерго" xfId="1694"/>
    <cellStyle name="_Формат разбивки по МРСК_РСК_Тариф тепло Мезень для АТЦ" xfId="1695"/>
    <cellStyle name="_Формат разбивки по МРСК_РСК_тарифы по ТЭ на 2014 год Соловки исправ." xfId="1696"/>
    <cellStyle name="_Формат_для Согласования" xfId="1697"/>
    <cellStyle name="_Формат_для Согласования_Новая инструкция1_фст" xfId="1698"/>
    <cellStyle name="_Формат_для Согласования_Расче тарифа на тэ 2014 Мезенский АрхоблЭнерго" xfId="1699"/>
    <cellStyle name="_Формат_для Согласования_Тариф тепло Мезень для АТЦ" xfId="1700"/>
    <cellStyle name="_Формат_для Согласования_тарифы по ТЭ на 2014 год Соловки исправ." xfId="1701"/>
    <cellStyle name="_ХХХ Прил 2 Формы бюджетных документов 2007" xfId="1702"/>
    <cellStyle name="_ХХХ Прил 2 Формы бюджетных документов 2007 2" xfId="10798"/>
    <cellStyle name="_ЦФ  реализация акций 2008-2010" xfId="6759"/>
    <cellStyle name="_ЦФ  реализация акций 2008-2010_акции по годам 2009-2012" xfId="6760"/>
    <cellStyle name="_ЦФ  реализация акций 2008-2010_Копия Прогноз ПТРдо 2030г  (3)" xfId="6761"/>
    <cellStyle name="_ЦФ  реализация акций 2008-2010_Прогноз ПТРдо 2030г." xfId="6762"/>
    <cellStyle name="_ШтабКвартира - формы MR - v3.0" xfId="6763"/>
    <cellStyle name="_ШтабКвартира - формы MR - v5 0" xfId="6764"/>
    <cellStyle name="_экон.форм-т ВО 1 с разбивкой" xfId="1703"/>
    <cellStyle name="_экон.форм-т ВО 1 с разбивкой_Новая инструкция1_фст" xfId="1704"/>
    <cellStyle name="’К‰Э [0.00]" xfId="1705"/>
    <cellStyle name="’К‰Э [0.00] 2" xfId="10799"/>
    <cellStyle name="”€ќђќ‘ћ‚›‰" xfId="1707"/>
    <cellStyle name="”€љ‘€ђћ‚ђќќ›‰" xfId="1708"/>
    <cellStyle name="”ќђќ‘ћ‚›‰" xfId="1709"/>
    <cellStyle name="”ќђќ‘ћ‚›‰ 2" xfId="6051"/>
    <cellStyle name="”љ‘ђћ‚ђќќ›‰" xfId="1710"/>
    <cellStyle name="”љ‘ђћ‚ђќќ›‰ 2" xfId="6052"/>
    <cellStyle name="„…ќ…†ќ›‰" xfId="1711"/>
    <cellStyle name="„…ќ…†ќ›‰ 2" xfId="6053"/>
    <cellStyle name="€’ћѓћ‚›‰" xfId="1714"/>
    <cellStyle name="=D:\WINNT\SYSTEM32\COMMAND.COM" xfId="6765"/>
    <cellStyle name="‡ђѓћ‹ћ‚ћљ1" xfId="1712"/>
    <cellStyle name="‡ђѓћ‹ћ‚ћљ1 2" xfId="6054"/>
    <cellStyle name="‡ђѓћ‹ћ‚ћљ2" xfId="1713"/>
    <cellStyle name="‡ђѓћ‹ћ‚ћљ2 2" xfId="6055"/>
    <cellStyle name="’ћѓћ‚›‰" xfId="1706"/>
    <cellStyle name="’ћѓћ‚›‰ 2" xfId="6056"/>
    <cellStyle name="0,00;0;" xfId="1715"/>
    <cellStyle name="0,00;0; 2" xfId="1716"/>
    <cellStyle name="0,00;0; 2 2" xfId="10800"/>
    <cellStyle name="0,00;0; 3" xfId="1717"/>
    <cellStyle name="0,00;0; 3 2" xfId="10801"/>
    <cellStyle name="0,00;0; 4" xfId="1718"/>
    <cellStyle name="0,00;0; 4 2" xfId="10802"/>
    <cellStyle name="0,00;0; 5" xfId="10803"/>
    <cellStyle name="1Normal" xfId="1719"/>
    <cellStyle name="1Normal 2" xfId="6766"/>
    <cellStyle name="1Normal 3" xfId="6767"/>
    <cellStyle name="1Outputbox1" xfId="6768"/>
    <cellStyle name="1Outputbox2" xfId="6769"/>
    <cellStyle name="1Outputheader" xfId="6770"/>
    <cellStyle name="1Outputheader2" xfId="6771"/>
    <cellStyle name="1Outputsubtitle" xfId="6772"/>
    <cellStyle name="1Outputtitle" xfId="6773"/>
    <cellStyle name="1Profileheader" xfId="6774"/>
    <cellStyle name="1Profilelowerbox" xfId="6775"/>
    <cellStyle name="1Profilesubheader" xfId="6776"/>
    <cellStyle name="1Profiletitle" xfId="6777"/>
    <cellStyle name="1Profiletopbox" xfId="6778"/>
    <cellStyle name="20% - Accent1" xfId="1720"/>
    <cellStyle name="20% - Accent1 1" xfId="6779"/>
    <cellStyle name="20% - Accent1 2" xfId="1721"/>
    <cellStyle name="20% - Accent1 2 2" xfId="1722"/>
    <cellStyle name="20% - Accent1 2 2 2" xfId="6780"/>
    <cellStyle name="20% - Accent1 2 3" xfId="6781"/>
    <cellStyle name="20% - Accent1 3" xfId="1723"/>
    <cellStyle name="20% - Accent1 3 2" xfId="1724"/>
    <cellStyle name="20% - Accent1 3 2 2" xfId="6782"/>
    <cellStyle name="20% - Accent1 3 3" xfId="6783"/>
    <cellStyle name="20% - Accent1 4" xfId="1725"/>
    <cellStyle name="20% - Accent1 4 2" xfId="6785"/>
    <cellStyle name="20% - Accent1 4 3" xfId="6784"/>
    <cellStyle name="20% - Accent1 5" xfId="6786"/>
    <cellStyle name="20% - Accent1_46EE.2011(v1.0)" xfId="1726"/>
    <cellStyle name="20% - Accent2" xfId="1727"/>
    <cellStyle name="20% - Accent2 1" xfId="6787"/>
    <cellStyle name="20% - Accent2 2" xfId="1728"/>
    <cellStyle name="20% - Accent2 2 2" xfId="1729"/>
    <cellStyle name="20% - Accent2 2 2 2" xfId="6788"/>
    <cellStyle name="20% - Accent2 2 3" xfId="6789"/>
    <cellStyle name="20% - Accent2 3" xfId="1730"/>
    <cellStyle name="20% - Accent2 3 2" xfId="1731"/>
    <cellStyle name="20% - Accent2 3 2 2" xfId="6790"/>
    <cellStyle name="20% - Accent2 3 3" xfId="6791"/>
    <cellStyle name="20% - Accent2 4" xfId="1732"/>
    <cellStyle name="20% - Accent2 4 2" xfId="6793"/>
    <cellStyle name="20% - Accent2 4 3" xfId="6792"/>
    <cellStyle name="20% - Accent2 5" xfId="6794"/>
    <cellStyle name="20% - Accent2_46EE.2011(v1.0)" xfId="1733"/>
    <cellStyle name="20% - Accent3" xfId="1734"/>
    <cellStyle name="20% - Accent3 1" xfId="6795"/>
    <cellStyle name="20% - Accent3 2" xfId="1735"/>
    <cellStyle name="20% - Accent3 2 2" xfId="1736"/>
    <cellStyle name="20% - Accent3 2 2 2" xfId="6796"/>
    <cellStyle name="20% - Accent3 2 3" xfId="6797"/>
    <cellStyle name="20% - Accent3 3" xfId="1737"/>
    <cellStyle name="20% - Accent3 3 2" xfId="1738"/>
    <cellStyle name="20% - Accent3 3 2 2" xfId="6798"/>
    <cellStyle name="20% - Accent3 3 3" xfId="6799"/>
    <cellStyle name="20% - Accent3 4" xfId="1739"/>
    <cellStyle name="20% - Accent3 4 2" xfId="6801"/>
    <cellStyle name="20% - Accent3 4 3" xfId="6800"/>
    <cellStyle name="20% - Accent3 5" xfId="6802"/>
    <cellStyle name="20% - Accent3_46EE.2011(v1.0)" xfId="1740"/>
    <cellStyle name="20% - Accent4" xfId="1741"/>
    <cellStyle name="20% - Accent4 1" xfId="6803"/>
    <cellStyle name="20% - Accent4 2" xfId="1742"/>
    <cellStyle name="20% - Accent4 2 2" xfId="1743"/>
    <cellStyle name="20% - Accent4 2 2 2" xfId="6804"/>
    <cellStyle name="20% - Accent4 2 3" xfId="6805"/>
    <cellStyle name="20% - Accent4 3" xfId="1744"/>
    <cellStyle name="20% - Accent4 3 2" xfId="1745"/>
    <cellStyle name="20% - Accent4 3 2 2" xfId="6806"/>
    <cellStyle name="20% - Accent4 3 3" xfId="6807"/>
    <cellStyle name="20% - Accent4 4" xfId="1746"/>
    <cellStyle name="20% - Accent4 4 2" xfId="6809"/>
    <cellStyle name="20% - Accent4 4 3" xfId="6808"/>
    <cellStyle name="20% - Accent4 5" xfId="6810"/>
    <cellStyle name="20% - Accent4_46EE.2011(v1.0)" xfId="1747"/>
    <cellStyle name="20% - Accent5" xfId="1748"/>
    <cellStyle name="20% - Accent5 1" xfId="6811"/>
    <cellStyle name="20% - Accent5 2" xfId="1749"/>
    <cellStyle name="20% - Accent5 2 2" xfId="1750"/>
    <cellStyle name="20% - Accent5 2 2 2" xfId="6812"/>
    <cellStyle name="20% - Accent5 2 3" xfId="6813"/>
    <cellStyle name="20% - Accent5 3" xfId="1751"/>
    <cellStyle name="20% - Accent5 3 2" xfId="1752"/>
    <cellStyle name="20% - Accent5 3 2 2" xfId="6814"/>
    <cellStyle name="20% - Accent5 3 3" xfId="6815"/>
    <cellStyle name="20% - Accent5 4" xfId="1753"/>
    <cellStyle name="20% - Accent5 4 2" xfId="6817"/>
    <cellStyle name="20% - Accent5 4 3" xfId="6816"/>
    <cellStyle name="20% - Accent5 5" xfId="6818"/>
    <cellStyle name="20% - Accent5_46EE.2011(v1.0)" xfId="1754"/>
    <cellStyle name="20% - Accent6" xfId="1755"/>
    <cellStyle name="20% - Accent6 1" xfId="6819"/>
    <cellStyle name="20% - Accent6 2" xfId="1756"/>
    <cellStyle name="20% - Accent6 2 2" xfId="1757"/>
    <cellStyle name="20% - Accent6 2 2 2" xfId="6820"/>
    <cellStyle name="20% - Accent6 2 3" xfId="6821"/>
    <cellStyle name="20% - Accent6 3" xfId="1758"/>
    <cellStyle name="20% - Accent6 3 2" xfId="1759"/>
    <cellStyle name="20% - Accent6 3 2 2" xfId="6822"/>
    <cellStyle name="20% - Accent6 3 3" xfId="6823"/>
    <cellStyle name="20% - Accent6 4" xfId="1760"/>
    <cellStyle name="20% - Accent6 4 2" xfId="6825"/>
    <cellStyle name="20% - Accent6 4 3" xfId="6824"/>
    <cellStyle name="20% - Accent6 5" xfId="6826"/>
    <cellStyle name="20% - Accent6_46EE.2011(v1.0)" xfId="1761"/>
    <cellStyle name="20% — акцент1" xfId="1"/>
    <cellStyle name="20% - Акцент1 10" xfId="1763"/>
    <cellStyle name="20% — акцент1 10" xfId="1764"/>
    <cellStyle name="20% - Акцент1 10 2" xfId="1765"/>
    <cellStyle name="20% - Акцент1 10 3" xfId="6827"/>
    <cellStyle name="20% - Акцент1 11" xfId="1766"/>
    <cellStyle name="20% — акцент1 11" xfId="1767"/>
    <cellStyle name="20% - Акцент1 11 2" xfId="1768"/>
    <cellStyle name="20% - Акцент1 11 3" xfId="6828"/>
    <cellStyle name="20% - Акцент1 12" xfId="6829"/>
    <cellStyle name="20% — акцент1 12" xfId="1769"/>
    <cellStyle name="20% - Акцент1 12 2" xfId="6830"/>
    <cellStyle name="20% - Акцент1 12 3" xfId="6831"/>
    <cellStyle name="20% - Акцент1 12 4" xfId="6832"/>
    <cellStyle name="20% - Акцент1 13" xfId="6833"/>
    <cellStyle name="20% — акцент1 13" xfId="1770"/>
    <cellStyle name="20% - Акцент1 13 2" xfId="6834"/>
    <cellStyle name="20% - Акцент1 13 3" xfId="6835"/>
    <cellStyle name="20% - Акцент1 13 4" xfId="6836"/>
    <cellStyle name="20% - Акцент1 14" xfId="6837"/>
    <cellStyle name="20% — акцент1 14" xfId="1771"/>
    <cellStyle name="20% - Акцент1 14 2" xfId="6838"/>
    <cellStyle name="20% - Акцент1 14 3" xfId="6839"/>
    <cellStyle name="20% - Акцент1 15" xfId="6840"/>
    <cellStyle name="20% — акцент1 15" xfId="1772"/>
    <cellStyle name="20% - Акцент1 15 2" xfId="6841"/>
    <cellStyle name="20% - Акцент1 15 3" xfId="6842"/>
    <cellStyle name="20% - Акцент1 16" xfId="6843"/>
    <cellStyle name="20% — акцент1 16" xfId="1773"/>
    <cellStyle name="20% - Акцент1 16 2" xfId="6844"/>
    <cellStyle name="20% - Акцент1 16 3" xfId="6845"/>
    <cellStyle name="20% - Акцент1 17" xfId="6846"/>
    <cellStyle name="20% — акцент1 17" xfId="1774"/>
    <cellStyle name="20% - Акцент1 18" xfId="6847"/>
    <cellStyle name="20% — акцент1 18" xfId="1775"/>
    <cellStyle name="20% — акцент1 19" xfId="1776"/>
    <cellStyle name="20% - Акцент1 2" xfId="2"/>
    <cellStyle name="20% — акцент1 2" xfId="3"/>
    <cellStyle name="20% - Акцент1 2 1" xfId="6848"/>
    <cellStyle name="20% - Акцент1 2 10" xfId="4"/>
    <cellStyle name="20% - Акцент1 2 10 2" xfId="1779"/>
    <cellStyle name="20% - Акцент1 2 11" xfId="5804"/>
    <cellStyle name="20% - Акцент1 2 11 2" xfId="10804"/>
    <cellStyle name="20% - Акцент1 2 11 3" xfId="6058"/>
    <cellStyle name="20% - Акцент1 2 12" xfId="5924"/>
    <cellStyle name="20% - Акцент1 2 12 2" xfId="10805"/>
    <cellStyle name="20% - Акцент1 2 13" xfId="5975"/>
    <cellStyle name="20% - Акцент1 2 14" xfId="6849"/>
    <cellStyle name="20% - Акцент1 2 15" xfId="6850"/>
    <cellStyle name="20% - Акцент1 2 16" xfId="6851"/>
    <cellStyle name="20% - Акцент1 2 16 2" xfId="10806"/>
    <cellStyle name="20% - Акцент1 2 17" xfId="10807"/>
    <cellStyle name="20% - Акцент1 2 18" xfId="10808"/>
    <cellStyle name="20% - Акцент1 2 19" xfId="10809"/>
    <cellStyle name="20% - Акцент1 2 2" xfId="5"/>
    <cellStyle name="20% — акцент1 2 2" xfId="1778"/>
    <cellStyle name="20% - Акцент1 2 2 10" xfId="11507"/>
    <cellStyle name="20% - Акцент1 2 2 2" xfId="1781"/>
    <cellStyle name="20% - Акцент1 2 2 2 2" xfId="6852"/>
    <cellStyle name="20% - Акцент1 2 2 2 3" xfId="6059"/>
    <cellStyle name="20% - Акцент1 2 2 3" xfId="1780"/>
    <cellStyle name="20% - Акцент1 2 2 4" xfId="11143"/>
    <cellStyle name="20% - Акцент1 2 2 5" xfId="11642"/>
    <cellStyle name="20% - Акцент1 2 2 6" xfId="11930"/>
    <cellStyle name="20% - Акцент1 2 2 7" xfId="11233"/>
    <cellStyle name="20% - Акцент1 2 2 8" xfId="11843"/>
    <cellStyle name="20% - Акцент1 2 2 9" xfId="11513"/>
    <cellStyle name="20% - Акцент1 2 20" xfId="6057"/>
    <cellStyle name="20% - Акцент1 2 21" xfId="1777"/>
    <cellStyle name="20% - Акцент1 2 22" xfId="11141"/>
    <cellStyle name="20% - Акцент1 2 23" xfId="12142"/>
    <cellStyle name="20% - Акцент1 2 24" xfId="11429"/>
    <cellStyle name="20% - Акцент1 2 25" xfId="11219"/>
    <cellStyle name="20% - Акцент1 2 26" xfId="11363"/>
    <cellStyle name="20% - Акцент1 2 27" xfId="11859"/>
    <cellStyle name="20% - Акцент1 2 28" xfId="11924"/>
    <cellStyle name="20% - Акцент1 2 3" xfId="6"/>
    <cellStyle name="20% — акцент1 2 3" xfId="11142"/>
    <cellStyle name="20% - Акцент1 2 3 10" xfId="11682"/>
    <cellStyle name="20% - Акцент1 2 3 2" xfId="1783"/>
    <cellStyle name="20% - Акцент1 2 3 3" xfId="6853"/>
    <cellStyle name="20% - Акцент1 2 3 4" xfId="1782"/>
    <cellStyle name="20% - Акцент1 2 3 5" xfId="11612"/>
    <cellStyle name="20% - Акцент1 2 3 6" xfId="11943"/>
    <cellStyle name="20% - Акцент1 2 3 7" xfId="12027"/>
    <cellStyle name="20% - Акцент1 2 3 8" xfId="11483"/>
    <cellStyle name="20% - Акцент1 2 3 9" xfId="11248"/>
    <cellStyle name="20% - Акцент1 2 4" xfId="7"/>
    <cellStyle name="20% — акцент1 2 4" xfId="12141"/>
    <cellStyle name="20% - Акцент1 2 4 2" xfId="6854"/>
    <cellStyle name="20% - Акцент1 2 4 3" xfId="1784"/>
    <cellStyle name="20% - Акцент1 2 4 4" xfId="11430"/>
    <cellStyle name="20% - Акцент1 2 4 5" xfId="12026"/>
    <cellStyle name="20% - Акцент1 2 4 6" xfId="11777"/>
    <cellStyle name="20% - Акцент1 2 4 7" xfId="11697"/>
    <cellStyle name="20% - Акцент1 2 4 8" xfId="11934"/>
    <cellStyle name="20% - Акцент1 2 5" xfId="8"/>
    <cellStyle name="20% — акцент1 2 5" xfId="11078"/>
    <cellStyle name="20% - Акцент1 2 5 2" xfId="6855"/>
    <cellStyle name="20% - Акцент1 2 5 3" xfId="1785"/>
    <cellStyle name="20% - Акцент1 2 5 4" xfId="11681"/>
    <cellStyle name="20% - Акцент1 2 5 5" xfId="11925"/>
    <cellStyle name="20% - Акцент1 2 5 6" xfId="12042"/>
    <cellStyle name="20% - Акцент1 2 5 7" xfId="11083"/>
    <cellStyle name="20% - Акцент1 2 6" xfId="9"/>
    <cellStyle name="20% — акцент1 2 6" xfId="11659"/>
    <cellStyle name="20% - Акцент1 2 6 2" xfId="1786"/>
    <cellStyle name="20% - Акцент1 2 6 3" xfId="11926"/>
    <cellStyle name="20% - Акцент1 2 6 4" xfId="11250"/>
    <cellStyle name="20% - Акцент1 2 6 5" xfId="11685"/>
    <cellStyle name="20% - Акцент1 2 7" xfId="10"/>
    <cellStyle name="20% — акцент1 2 7" xfId="11868"/>
    <cellStyle name="20% - Акцент1 2 7 2" xfId="1787"/>
    <cellStyle name="20% - Акцент1 2 7 3" xfId="12041"/>
    <cellStyle name="20% - Акцент1 2 7 4" xfId="11676"/>
    <cellStyle name="20% - Акцент1 2 8" xfId="11"/>
    <cellStyle name="20% — акцент1 2 8" xfId="11741"/>
    <cellStyle name="20% - Акцент1 2 8 2" xfId="1788"/>
    <cellStyle name="20% - Акцент1 2 8 3" xfId="11991"/>
    <cellStyle name="20% - Акцент1 2 9" xfId="12"/>
    <cellStyle name="20% — акцент1 2 9" xfId="11990"/>
    <cellStyle name="20% - Акцент1 2 9 2" xfId="1789"/>
    <cellStyle name="20% - Акцент1 2_46EE.2011(v1.0)" xfId="1790"/>
    <cellStyle name="20% — акцент1 20" xfId="1791"/>
    <cellStyle name="20% — акцент1 21" xfId="1792"/>
    <cellStyle name="20% — акцент1 22" xfId="1762"/>
    <cellStyle name="20% — акцент1 23" xfId="11139"/>
    <cellStyle name="20% — акцент1 24" xfId="12144"/>
    <cellStyle name="20% — акцент1 25" xfId="11077"/>
    <cellStyle name="20% — акцент1 26" xfId="11675"/>
    <cellStyle name="20% — акцент1 27" xfId="11060"/>
    <cellStyle name="20% — акцент1 28" xfId="11282"/>
    <cellStyle name="20% — акцент1 29" xfId="11159"/>
    <cellStyle name="20% - Акцент1 3" xfId="13"/>
    <cellStyle name="20% — акцент1 3" xfId="1794"/>
    <cellStyle name="20% - Акцент1 3 10" xfId="14"/>
    <cellStyle name="20% - Акцент1 3 10 2" xfId="1795"/>
    <cellStyle name="20% - Акцент1 3 11" xfId="1796"/>
    <cellStyle name="20% - Акцент1 3 12" xfId="5805"/>
    <cellStyle name="20% - Акцент1 3 13" xfId="5863"/>
    <cellStyle name="20% - Акцент1 3 14" xfId="5974"/>
    <cellStyle name="20% - Акцент1 3 15" xfId="6060"/>
    <cellStyle name="20% - Акцент1 3 16" xfId="1793"/>
    <cellStyle name="20% - Акцент1 3 17" xfId="11144"/>
    <cellStyle name="20% - Акцент1 3 18" xfId="11641"/>
    <cellStyle name="20% - Акцент1 3 19" xfId="11079"/>
    <cellStyle name="20% - Акцент1 3 2" xfId="15"/>
    <cellStyle name="20% - Акцент1 3 2 2" xfId="1798"/>
    <cellStyle name="20% - Акцент1 3 2 3" xfId="6856"/>
    <cellStyle name="20% - Акцент1 3 2 4" xfId="1797"/>
    <cellStyle name="20% - Акцент1 3 20" xfId="11631"/>
    <cellStyle name="20% - Акцент1 3 21" xfId="11417"/>
    <cellStyle name="20% - Акцент1 3 22" xfId="11487"/>
    <cellStyle name="20% - Акцент1 3 23" xfId="12173"/>
    <cellStyle name="20% - Акцент1 3 3" xfId="16"/>
    <cellStyle name="20% - Акцент1 3 3 2" xfId="1800"/>
    <cellStyle name="20% - Акцент1 3 3 3" xfId="6857"/>
    <cellStyle name="20% - Акцент1 3 3 4" xfId="1799"/>
    <cellStyle name="20% - Акцент1 3 4" xfId="17"/>
    <cellStyle name="20% - Акцент1 3 4 2" xfId="6858"/>
    <cellStyle name="20% - Акцент1 3 4 2 2" xfId="6859"/>
    <cellStyle name="20% - Акцент1 3 4 3" xfId="1801"/>
    <cellStyle name="20% - Акцент1 3 5" xfId="18"/>
    <cellStyle name="20% - Акцент1 3 5 2" xfId="1802"/>
    <cellStyle name="20% - Акцент1 3 6" xfId="19"/>
    <cellStyle name="20% - Акцент1 3 6 2" xfId="1803"/>
    <cellStyle name="20% - Акцент1 3 7" xfId="20"/>
    <cellStyle name="20% - Акцент1 3 7 2" xfId="1804"/>
    <cellStyle name="20% - Акцент1 3 8" xfId="21"/>
    <cellStyle name="20% - Акцент1 3 8 2" xfId="1805"/>
    <cellStyle name="20% - Акцент1 3 9" xfId="22"/>
    <cellStyle name="20% - Акцент1 3 9 2" xfId="1806"/>
    <cellStyle name="20% - Акцент1 3_46EE.2011(v1.0)" xfId="1807"/>
    <cellStyle name="20% - Акцент1 4" xfId="1808"/>
    <cellStyle name="20% — акцент1 4" xfId="1809"/>
    <cellStyle name="20% - Акцент1 4 2" xfId="1810"/>
    <cellStyle name="20% - Акцент1 4 2 2" xfId="1811"/>
    <cellStyle name="20% - Акцент1 4 2 3" xfId="6860"/>
    <cellStyle name="20% - Акцент1 4 3" xfId="1812"/>
    <cellStyle name="20% - Акцент1 4 3 2" xfId="1813"/>
    <cellStyle name="20% - Акцент1 4 3 3" xfId="6861"/>
    <cellStyle name="20% - Акцент1 4 4" xfId="6061"/>
    <cellStyle name="20% - Акцент1 4 4 2" xfId="6862"/>
    <cellStyle name="20% - Акцент1 4_46EE.2011(v1.0)" xfId="1814"/>
    <cellStyle name="20% - Акцент1 5" xfId="1815"/>
    <cellStyle name="20% — акцент1 5" xfId="1816"/>
    <cellStyle name="20% - Акцент1 5 2" xfId="1817"/>
    <cellStyle name="20% - Акцент1 5 2 2" xfId="1818"/>
    <cellStyle name="20% - Акцент1 5 2 3" xfId="6863"/>
    <cellStyle name="20% - Акцент1 5 3" xfId="1819"/>
    <cellStyle name="20% - Акцент1 5 3 2" xfId="1820"/>
    <cellStyle name="20% - Акцент1 5 3 3" xfId="6864"/>
    <cellStyle name="20% - Акцент1 5 4" xfId="6062"/>
    <cellStyle name="20% - Акцент1 5 4 2" xfId="6865"/>
    <cellStyle name="20% - Акцент1 5_46EE.2011(v1.0)" xfId="1821"/>
    <cellStyle name="20% - Акцент1 6" xfId="1822"/>
    <cellStyle name="20% — акцент1 6" xfId="1823"/>
    <cellStyle name="20% - Акцент1 6 2" xfId="1824"/>
    <cellStyle name="20% - Акцент1 6 2 2" xfId="1825"/>
    <cellStyle name="20% - Акцент1 6 2 3" xfId="6866"/>
    <cellStyle name="20% - Акцент1 6 3" xfId="1826"/>
    <cellStyle name="20% - Акцент1 6 3 2" xfId="1827"/>
    <cellStyle name="20% - Акцент1 6 3 3" xfId="6867"/>
    <cellStyle name="20% - Акцент1 6 4" xfId="6063"/>
    <cellStyle name="20% - Акцент1 6 4 2" xfId="6868"/>
    <cellStyle name="20% - Акцент1 6_46EE.2011(v1.0)" xfId="1828"/>
    <cellStyle name="20% - Акцент1 7" xfId="1829"/>
    <cellStyle name="20% — акцент1 7" xfId="1830"/>
    <cellStyle name="20% - Акцент1 7 2" xfId="1831"/>
    <cellStyle name="20% - Акцент1 7 2 2" xfId="1832"/>
    <cellStyle name="20% - Акцент1 7 2 3" xfId="6869"/>
    <cellStyle name="20% - Акцент1 7 3" xfId="1833"/>
    <cellStyle name="20% - Акцент1 7 3 2" xfId="1834"/>
    <cellStyle name="20% - Акцент1 7 3 3" xfId="6870"/>
    <cellStyle name="20% - Акцент1 7 4" xfId="6064"/>
    <cellStyle name="20% - Акцент1 7 4 2" xfId="6871"/>
    <cellStyle name="20% - Акцент1 7_46EE.2011(v1.0)" xfId="1835"/>
    <cellStyle name="20% - Акцент1 8" xfId="1836"/>
    <cellStyle name="20% — акцент1 8" xfId="1837"/>
    <cellStyle name="20% - Акцент1 8 2" xfId="1838"/>
    <cellStyle name="20% - Акцент1 8 2 2" xfId="1839"/>
    <cellStyle name="20% - Акцент1 8 2 3" xfId="6872"/>
    <cellStyle name="20% - Акцент1 8 3" xfId="1840"/>
    <cellStyle name="20% - Акцент1 8 3 2" xfId="1841"/>
    <cellStyle name="20% - Акцент1 8 3 3" xfId="6873"/>
    <cellStyle name="20% - Акцент1 8 4" xfId="1842"/>
    <cellStyle name="20% - Акцент1 8 5" xfId="6874"/>
    <cellStyle name="20% - Акцент1 8_46EE.2011(v1.0)" xfId="1843"/>
    <cellStyle name="20% - Акцент1 9" xfId="1844"/>
    <cellStyle name="20% — акцент1 9" xfId="1845"/>
    <cellStyle name="20% - Акцент1 9 2" xfId="1846"/>
    <cellStyle name="20% - Акцент1 9 2 2" xfId="1847"/>
    <cellStyle name="20% - Акцент1 9 2 3" xfId="6875"/>
    <cellStyle name="20% - Акцент1 9 3" xfId="1848"/>
    <cellStyle name="20% - Акцент1 9 3 2" xfId="1849"/>
    <cellStyle name="20% - Акцент1 9 3 3" xfId="6876"/>
    <cellStyle name="20% - Акцент1 9 4" xfId="1850"/>
    <cellStyle name="20% - Акцент1 9 5" xfId="6877"/>
    <cellStyle name="20% - Акцент1 9_46EE.2011(v1.0)" xfId="1851"/>
    <cellStyle name="20% — акцент1_Расчет тарифа на тэ 2015 СЛФ" xfId="1852"/>
    <cellStyle name="20% — акцент2" xfId="23"/>
    <cellStyle name="20% - Акцент2 10" xfId="1854"/>
    <cellStyle name="20% — акцент2 10" xfId="1855"/>
    <cellStyle name="20% - Акцент2 10 2" xfId="1856"/>
    <cellStyle name="20% - Акцент2 10 3" xfId="6878"/>
    <cellStyle name="20% - Акцент2 11" xfId="1857"/>
    <cellStyle name="20% — акцент2 11" xfId="1858"/>
    <cellStyle name="20% - Акцент2 11 2" xfId="1859"/>
    <cellStyle name="20% - Акцент2 11 3" xfId="6879"/>
    <cellStyle name="20% - Акцент2 12" xfId="6880"/>
    <cellStyle name="20% — акцент2 12" xfId="1860"/>
    <cellStyle name="20% - Акцент2 12 2" xfId="6881"/>
    <cellStyle name="20% - Акцент2 12 3" xfId="6882"/>
    <cellStyle name="20% - Акцент2 12 4" xfId="6883"/>
    <cellStyle name="20% - Акцент2 13" xfId="6884"/>
    <cellStyle name="20% — акцент2 13" xfId="1861"/>
    <cellStyle name="20% - Акцент2 13 2" xfId="6885"/>
    <cellStyle name="20% - Акцент2 13 3" xfId="6886"/>
    <cellStyle name="20% - Акцент2 13 4" xfId="6887"/>
    <cellStyle name="20% - Акцент2 14" xfId="6888"/>
    <cellStyle name="20% — акцент2 14" xfId="1862"/>
    <cellStyle name="20% - Акцент2 14 2" xfId="6889"/>
    <cellStyle name="20% - Акцент2 14 3" xfId="6890"/>
    <cellStyle name="20% - Акцент2 15" xfId="6891"/>
    <cellStyle name="20% — акцент2 15" xfId="1863"/>
    <cellStyle name="20% - Акцент2 15 2" xfId="6892"/>
    <cellStyle name="20% - Акцент2 15 3" xfId="6893"/>
    <cellStyle name="20% - Акцент2 16" xfId="6894"/>
    <cellStyle name="20% — акцент2 16" xfId="1864"/>
    <cellStyle name="20% - Акцент2 16 2" xfId="6895"/>
    <cellStyle name="20% - Акцент2 16 3" xfId="6896"/>
    <cellStyle name="20% - Акцент2 17" xfId="6897"/>
    <cellStyle name="20% — акцент2 17" xfId="1865"/>
    <cellStyle name="20% - Акцент2 18" xfId="6898"/>
    <cellStyle name="20% — акцент2 18" xfId="1866"/>
    <cellStyle name="20% — акцент2 19" xfId="1867"/>
    <cellStyle name="20% - Акцент2 2" xfId="24"/>
    <cellStyle name="20% — акцент2 2" xfId="25"/>
    <cellStyle name="20% - Акцент2 2 1" xfId="6899"/>
    <cellStyle name="20% - Акцент2 2 10" xfId="26"/>
    <cellStyle name="20% - Акцент2 2 10 2" xfId="1870"/>
    <cellStyle name="20% - Акцент2 2 11" xfId="5806"/>
    <cellStyle name="20% - Акцент2 2 11 2" xfId="10810"/>
    <cellStyle name="20% - Акцент2 2 11 3" xfId="6066"/>
    <cellStyle name="20% - Акцент2 2 12" xfId="5923"/>
    <cellStyle name="20% - Акцент2 2 12 2" xfId="10811"/>
    <cellStyle name="20% - Акцент2 2 13" xfId="5973"/>
    <cellStyle name="20% - Акцент2 2 14" xfId="6900"/>
    <cellStyle name="20% - Акцент2 2 15" xfId="6901"/>
    <cellStyle name="20% - Акцент2 2 16" xfId="6902"/>
    <cellStyle name="20% - Акцент2 2 16 2" xfId="10812"/>
    <cellStyle name="20% - Акцент2 2 17" xfId="10813"/>
    <cellStyle name="20% - Акцент2 2 18" xfId="10814"/>
    <cellStyle name="20% - Акцент2 2 19" xfId="10815"/>
    <cellStyle name="20% - Акцент2 2 2" xfId="27"/>
    <cellStyle name="20% — акцент2 2 2" xfId="1869"/>
    <cellStyle name="20% - Акцент2 2 2 10" xfId="12194"/>
    <cellStyle name="20% - Акцент2 2 2 2" xfId="1872"/>
    <cellStyle name="20% - Акцент2 2 2 2 2" xfId="6903"/>
    <cellStyle name="20% - Акцент2 2 2 2 3" xfId="6067"/>
    <cellStyle name="20% - Акцент2 2 2 3" xfId="1871"/>
    <cellStyle name="20% - Акцент2 2 2 4" xfId="11150"/>
    <cellStyle name="20% - Акцент2 2 2 5" xfId="11608"/>
    <cellStyle name="20% - Акцент2 2 2 6" xfId="11082"/>
    <cellStyle name="20% - Акцент2 2 2 7" xfId="11629"/>
    <cellStyle name="20% - Акцент2 2 2 8" xfId="11386"/>
    <cellStyle name="20% - Акцент2 2 2 9" xfId="11244"/>
    <cellStyle name="20% - Акцент2 2 20" xfId="6065"/>
    <cellStyle name="20% - Акцент2 2 21" xfId="1868"/>
    <cellStyle name="20% - Акцент2 2 22" xfId="11148"/>
    <cellStyle name="20% - Акцент2 2 23" xfId="11609"/>
    <cellStyle name="20% - Акцент2 2 24" xfId="11081"/>
    <cellStyle name="20% - Акцент2 2 25" xfId="11630"/>
    <cellStyle name="20% - Акцент2 2 26" xfId="11869"/>
    <cellStyle name="20% - Акцент2 2 27" xfId="11726"/>
    <cellStyle name="20% - Акцент2 2 28" xfId="11771"/>
    <cellStyle name="20% - Акцент2 2 3" xfId="28"/>
    <cellStyle name="20% — акцент2 2 3" xfId="11149"/>
    <cellStyle name="20% - Акцент2 2 3 10" xfId="11724"/>
    <cellStyle name="20% - Акцент2 2 3 2" xfId="1874"/>
    <cellStyle name="20% - Акцент2 2 3 3" xfId="6904"/>
    <cellStyle name="20% - Акцент2 2 3 4" xfId="1873"/>
    <cellStyle name="20% - Акцент2 2 3 5" xfId="12134"/>
    <cellStyle name="20% - Акцент2 2 3 6" xfId="12171"/>
    <cellStyle name="20% - Акцент2 2 3 7" xfId="11667"/>
    <cellStyle name="20% - Акцент2 2 3 8" xfId="11387"/>
    <cellStyle name="20% - Акцент2 2 3 9" xfId="11445"/>
    <cellStyle name="20% - Акцент2 2 4" xfId="29"/>
    <cellStyle name="20% — акцент2 2 4" xfId="12135"/>
    <cellStyle name="20% - Акцент2 2 4 2" xfId="6905"/>
    <cellStyle name="20% - Акцент2 2 4 3" xfId="1875"/>
    <cellStyle name="20% - Акцент2 2 4 4" xfId="12172"/>
    <cellStyle name="20% - Акцент2 2 4 5" xfId="12190"/>
    <cellStyle name="20% - Акцент2 2 4 6" xfId="11254"/>
    <cellStyle name="20% - Акцент2 2 4 7" xfId="11707"/>
    <cellStyle name="20% - Акцент2 2 4 8" xfId="11052"/>
    <cellStyle name="20% - Акцент2 2 5" xfId="30"/>
    <cellStyle name="20% — акцент2 2 5" xfId="11433"/>
    <cellStyle name="20% - Акцент2 2 5 2" xfId="6906"/>
    <cellStyle name="20% - Акцент2 2 5 3" xfId="1876"/>
    <cellStyle name="20% - Акцент2 2 5 4" xfId="12161"/>
    <cellStyle name="20% - Акцент2 2 5 5" xfId="11812"/>
    <cellStyle name="20% - Акцент2 2 5 6" xfId="11664"/>
    <cellStyle name="20% - Акцент2 2 5 7" xfId="11392"/>
    <cellStyle name="20% - Акцент2 2 6" xfId="31"/>
    <cellStyle name="20% — акцент2 2 6" xfId="11501"/>
    <cellStyle name="20% - Акцент2 2 6 2" xfId="1877"/>
    <cellStyle name="20% - Акцент2 2 6 3" xfId="11255"/>
    <cellStyle name="20% - Акцент2 2 6 4" xfId="12211"/>
    <cellStyle name="20% - Акцент2 2 6 5" xfId="12044"/>
    <cellStyle name="20% - Акцент2 2 7" xfId="32"/>
    <cellStyle name="20% — акцент2 2 7" xfId="11670"/>
    <cellStyle name="20% - Акцент2 2 7 2" xfId="1878"/>
    <cellStyle name="20% - Акцент2 2 7 3" xfId="11527"/>
    <cellStyle name="20% - Акцент2 2 7 4" xfId="11054"/>
    <cellStyle name="20% - Акцент2 2 8" xfId="33"/>
    <cellStyle name="20% — акцент2 2 8" xfId="11721"/>
    <cellStyle name="20% - Акцент2 2 8 2" xfId="1879"/>
    <cellStyle name="20% - Акцент2 2 8 3" xfId="11053"/>
    <cellStyle name="20% - Акцент2 2 9" xfId="34"/>
    <cellStyle name="20% — акцент2 2 9" xfId="11405"/>
    <cellStyle name="20% - Акцент2 2 9 2" xfId="1880"/>
    <cellStyle name="20% - Акцент2 2_46EE.2011(v1.0)" xfId="1881"/>
    <cellStyle name="20% — акцент2 20" xfId="1882"/>
    <cellStyle name="20% — акцент2 21" xfId="1883"/>
    <cellStyle name="20% — акцент2 22" xfId="1853"/>
    <cellStyle name="20% — акцент2 23" xfId="11146"/>
    <cellStyle name="20% — акцент2 24" xfId="12137"/>
    <cellStyle name="20% — акцент2 25" xfId="11432"/>
    <cellStyle name="20% — акцент2 26" xfId="11218"/>
    <cellStyle name="20% — акцент2 27" xfId="11364"/>
    <cellStyle name="20% — акцент2 28" xfId="11238"/>
    <cellStyle name="20% — акцент2 29" xfId="12057"/>
    <cellStyle name="20% - Акцент2 3" xfId="35"/>
    <cellStyle name="20% — акцент2 3" xfId="1885"/>
    <cellStyle name="20% - Акцент2 3 10" xfId="36"/>
    <cellStyle name="20% - Акцент2 3 10 2" xfId="1886"/>
    <cellStyle name="20% - Акцент2 3 11" xfId="1887"/>
    <cellStyle name="20% - Акцент2 3 12" xfId="5807"/>
    <cellStyle name="20% - Акцент2 3 13" xfId="5922"/>
    <cellStyle name="20% - Акцент2 3 14" xfId="5972"/>
    <cellStyle name="20% - Акцент2 3 15" xfId="6068"/>
    <cellStyle name="20% - Акцент2 3 16" xfId="1884"/>
    <cellStyle name="20% - Акцент2 3 17" xfId="11151"/>
    <cellStyle name="20% - Акцент2 3 18" xfId="12133"/>
    <cellStyle name="20% - Акцент2 3 19" xfId="11752"/>
    <cellStyle name="20% - Акцент2 3 2" xfId="37"/>
    <cellStyle name="20% - Акцент2 3 2 2" xfId="1889"/>
    <cellStyle name="20% - Акцент2 3 2 3" xfId="6907"/>
    <cellStyle name="20% - Акцент2 3 2 4" xfId="1888"/>
    <cellStyle name="20% - Акцент2 3 20" xfId="11683"/>
    <cellStyle name="20% - Акцент2 3 21" xfId="11677"/>
    <cellStyle name="20% - Акцент2 3 22" xfId="11951"/>
    <cellStyle name="20% - Акцент2 3 23" xfId="12096"/>
    <cellStyle name="20% - Акцент2 3 3" xfId="38"/>
    <cellStyle name="20% - Акцент2 3 3 2" xfId="1891"/>
    <cellStyle name="20% - Акцент2 3 3 3" xfId="6908"/>
    <cellStyle name="20% - Акцент2 3 3 4" xfId="1890"/>
    <cellStyle name="20% - Акцент2 3 4" xfId="39"/>
    <cellStyle name="20% - Акцент2 3 4 2" xfId="6909"/>
    <cellStyle name="20% - Акцент2 3 4 2 2" xfId="6910"/>
    <cellStyle name="20% - Акцент2 3 4 3" xfId="1892"/>
    <cellStyle name="20% - Акцент2 3 5" xfId="40"/>
    <cellStyle name="20% - Акцент2 3 5 2" xfId="1893"/>
    <cellStyle name="20% - Акцент2 3 6" xfId="41"/>
    <cellStyle name="20% - Акцент2 3 6 2" xfId="1894"/>
    <cellStyle name="20% - Акцент2 3 7" xfId="42"/>
    <cellStyle name="20% - Акцент2 3 7 2" xfId="1895"/>
    <cellStyle name="20% - Акцент2 3 8" xfId="43"/>
    <cellStyle name="20% - Акцент2 3 8 2" xfId="1896"/>
    <cellStyle name="20% - Акцент2 3 9" xfId="44"/>
    <cellStyle name="20% - Акцент2 3 9 2" xfId="1897"/>
    <cellStyle name="20% - Акцент2 3_46EE.2011(v1.0)" xfId="1898"/>
    <cellStyle name="20% - Акцент2 4" xfId="1899"/>
    <cellStyle name="20% — акцент2 4" xfId="1900"/>
    <cellStyle name="20% - Акцент2 4 2" xfId="1901"/>
    <cellStyle name="20% - Акцент2 4 2 2" xfId="1902"/>
    <cellStyle name="20% - Акцент2 4 2 3" xfId="6911"/>
    <cellStyle name="20% - Акцент2 4 3" xfId="1903"/>
    <cellStyle name="20% - Акцент2 4 3 2" xfId="1904"/>
    <cellStyle name="20% - Акцент2 4 3 3" xfId="6912"/>
    <cellStyle name="20% - Акцент2 4 4" xfId="6069"/>
    <cellStyle name="20% - Акцент2 4 4 2" xfId="6913"/>
    <cellStyle name="20% - Акцент2 4_46EE.2011(v1.0)" xfId="1905"/>
    <cellStyle name="20% - Акцент2 5" xfId="1906"/>
    <cellStyle name="20% — акцент2 5" xfId="1907"/>
    <cellStyle name="20% - Акцент2 5 2" xfId="1908"/>
    <cellStyle name="20% - Акцент2 5 2 2" xfId="1909"/>
    <cellStyle name="20% - Акцент2 5 2 3" xfId="6914"/>
    <cellStyle name="20% - Акцент2 5 3" xfId="1910"/>
    <cellStyle name="20% - Акцент2 5 3 2" xfId="1911"/>
    <cellStyle name="20% - Акцент2 5 3 3" xfId="6915"/>
    <cellStyle name="20% - Акцент2 5 4" xfId="6070"/>
    <cellStyle name="20% - Акцент2 5 4 2" xfId="6916"/>
    <cellStyle name="20% - Акцент2 5_46EE.2011(v1.0)" xfId="1912"/>
    <cellStyle name="20% - Акцент2 6" xfId="1913"/>
    <cellStyle name="20% — акцент2 6" xfId="1914"/>
    <cellStyle name="20% - Акцент2 6 2" xfId="1915"/>
    <cellStyle name="20% - Акцент2 6 2 2" xfId="1916"/>
    <cellStyle name="20% - Акцент2 6 2 3" xfId="6917"/>
    <cellStyle name="20% - Акцент2 6 3" xfId="1917"/>
    <cellStyle name="20% - Акцент2 6 3 2" xfId="1918"/>
    <cellStyle name="20% - Акцент2 6 3 3" xfId="6918"/>
    <cellStyle name="20% - Акцент2 6 4" xfId="6071"/>
    <cellStyle name="20% - Акцент2 6 4 2" xfId="6919"/>
    <cellStyle name="20% - Акцент2 6_46EE.2011(v1.0)" xfId="1919"/>
    <cellStyle name="20% - Акцент2 7" xfId="1920"/>
    <cellStyle name="20% — акцент2 7" xfId="1921"/>
    <cellStyle name="20% - Акцент2 7 2" xfId="1922"/>
    <cellStyle name="20% - Акцент2 7 2 2" xfId="1923"/>
    <cellStyle name="20% - Акцент2 7 2 3" xfId="6920"/>
    <cellStyle name="20% - Акцент2 7 3" xfId="1924"/>
    <cellStyle name="20% - Акцент2 7 3 2" xfId="1925"/>
    <cellStyle name="20% - Акцент2 7 3 3" xfId="6921"/>
    <cellStyle name="20% - Акцент2 7 4" xfId="6072"/>
    <cellStyle name="20% - Акцент2 7 4 2" xfId="6922"/>
    <cellStyle name="20% - Акцент2 7_46EE.2011(v1.0)" xfId="1926"/>
    <cellStyle name="20% - Акцент2 8" xfId="1927"/>
    <cellStyle name="20% — акцент2 8" xfId="1928"/>
    <cellStyle name="20% - Акцент2 8 2" xfId="1929"/>
    <cellStyle name="20% - Акцент2 8 2 2" xfId="1930"/>
    <cellStyle name="20% - Акцент2 8 2 3" xfId="6923"/>
    <cellStyle name="20% - Акцент2 8 3" xfId="1931"/>
    <cellStyle name="20% - Акцент2 8 3 2" xfId="1932"/>
    <cellStyle name="20% - Акцент2 8 3 3" xfId="6924"/>
    <cellStyle name="20% - Акцент2 8 4" xfId="1933"/>
    <cellStyle name="20% - Акцент2 8 5" xfId="6925"/>
    <cellStyle name="20% - Акцент2 8_46EE.2011(v1.0)" xfId="1934"/>
    <cellStyle name="20% - Акцент2 9" xfId="1935"/>
    <cellStyle name="20% — акцент2 9" xfId="1936"/>
    <cellStyle name="20% - Акцент2 9 2" xfId="1937"/>
    <cellStyle name="20% - Акцент2 9 2 2" xfId="1938"/>
    <cellStyle name="20% - Акцент2 9 2 3" xfId="6926"/>
    <cellStyle name="20% - Акцент2 9 3" xfId="1939"/>
    <cellStyle name="20% - Акцент2 9 3 2" xfId="1940"/>
    <cellStyle name="20% - Акцент2 9 3 3" xfId="6927"/>
    <cellStyle name="20% - Акцент2 9 4" xfId="1941"/>
    <cellStyle name="20% - Акцент2 9 5" xfId="6928"/>
    <cellStyle name="20% - Акцент2 9_46EE.2011(v1.0)" xfId="1942"/>
    <cellStyle name="20% — акцент2_Расчет тарифа на тэ 2015 СЛФ" xfId="1943"/>
    <cellStyle name="20% — акцент3" xfId="45"/>
    <cellStyle name="20% - Акцент3 10" xfId="1945"/>
    <cellStyle name="20% — акцент3 10" xfId="1946"/>
    <cellStyle name="20% - Акцент3 10 2" xfId="1947"/>
    <cellStyle name="20% - Акцент3 10 3" xfId="6929"/>
    <cellStyle name="20% - Акцент3 11" xfId="1948"/>
    <cellStyle name="20% — акцент3 11" xfId="1949"/>
    <cellStyle name="20% - Акцент3 11 2" xfId="1950"/>
    <cellStyle name="20% - Акцент3 11 3" xfId="6930"/>
    <cellStyle name="20% - Акцент3 12" xfId="6931"/>
    <cellStyle name="20% — акцент3 12" xfId="1951"/>
    <cellStyle name="20% - Акцент3 12 2" xfId="6932"/>
    <cellStyle name="20% - Акцент3 12 3" xfId="6933"/>
    <cellStyle name="20% - Акцент3 12 4" xfId="6934"/>
    <cellStyle name="20% - Акцент3 13" xfId="6935"/>
    <cellStyle name="20% — акцент3 13" xfId="1952"/>
    <cellStyle name="20% - Акцент3 13 2" xfId="6936"/>
    <cellStyle name="20% - Акцент3 13 3" xfId="6937"/>
    <cellStyle name="20% - Акцент3 13 4" xfId="6938"/>
    <cellStyle name="20% - Акцент3 14" xfId="6939"/>
    <cellStyle name="20% — акцент3 14" xfId="1953"/>
    <cellStyle name="20% - Акцент3 14 2" xfId="6940"/>
    <cellStyle name="20% - Акцент3 14 3" xfId="6941"/>
    <cellStyle name="20% - Акцент3 15" xfId="6942"/>
    <cellStyle name="20% — акцент3 15" xfId="1954"/>
    <cellStyle name="20% - Акцент3 15 2" xfId="6943"/>
    <cellStyle name="20% - Акцент3 15 3" xfId="6944"/>
    <cellStyle name="20% - Акцент3 16" xfId="6945"/>
    <cellStyle name="20% — акцент3 16" xfId="1955"/>
    <cellStyle name="20% - Акцент3 16 2" xfId="6946"/>
    <cellStyle name="20% - Акцент3 16 3" xfId="6947"/>
    <cellStyle name="20% - Акцент3 17" xfId="6948"/>
    <cellStyle name="20% — акцент3 17" xfId="1956"/>
    <cellStyle name="20% - Акцент3 18" xfId="6949"/>
    <cellStyle name="20% — акцент3 18" xfId="1957"/>
    <cellStyle name="20% — акцент3 19" xfId="1958"/>
    <cellStyle name="20% - Акцент3 2" xfId="46"/>
    <cellStyle name="20% — акцент3 2" xfId="47"/>
    <cellStyle name="20% - Акцент3 2 1" xfId="6950"/>
    <cellStyle name="20% - Акцент3 2 10" xfId="48"/>
    <cellStyle name="20% - Акцент3 2 10 2" xfId="1961"/>
    <cellStyle name="20% - Акцент3 2 11" xfId="5808"/>
    <cellStyle name="20% - Акцент3 2 11 2" xfId="10816"/>
    <cellStyle name="20% - Акцент3 2 11 3" xfId="6074"/>
    <cellStyle name="20% - Акцент3 2 12" xfId="5921"/>
    <cellStyle name="20% - Акцент3 2 12 2" xfId="10817"/>
    <cellStyle name="20% - Акцент3 2 13" xfId="5971"/>
    <cellStyle name="20% - Акцент3 2 14" xfId="6951"/>
    <cellStyle name="20% - Акцент3 2 15" xfId="6952"/>
    <cellStyle name="20% - Акцент3 2 16" xfId="6953"/>
    <cellStyle name="20% - Акцент3 2 16 2" xfId="10818"/>
    <cellStyle name="20% - Акцент3 2 17" xfId="10819"/>
    <cellStyle name="20% - Акцент3 2 18" xfId="10820"/>
    <cellStyle name="20% - Акцент3 2 19" xfId="10821"/>
    <cellStyle name="20% - Акцент3 2 2" xfId="49"/>
    <cellStyle name="20% — акцент3 2 2" xfId="1960"/>
    <cellStyle name="20% - Акцент3 2 2 10" xfId="11844"/>
    <cellStyle name="20% - Акцент3 2 2 2" xfId="1963"/>
    <cellStyle name="20% - Акцент3 2 2 2 2" xfId="6954"/>
    <cellStyle name="20% - Акцент3 2 2 2 3" xfId="6075"/>
    <cellStyle name="20% - Акцент3 2 2 3" xfId="1962"/>
    <cellStyle name="20% - Акцент3 2 2 4" xfId="11162"/>
    <cellStyle name="20% - Акцент3 2 2 5" xfId="11606"/>
    <cellStyle name="20% - Акцент3 2 2 6" xfId="11086"/>
    <cellStyle name="20% - Акцент3 2 2 7" xfId="12160"/>
    <cellStyle name="20% - Акцент3 2 2 8" xfId="11896"/>
    <cellStyle name="20% - Акцент3 2 2 9" xfId="11669"/>
    <cellStyle name="20% - Акцент3 2 20" xfId="6073"/>
    <cellStyle name="20% - Акцент3 2 21" xfId="1959"/>
    <cellStyle name="20% - Акцент3 2 22" xfId="11160"/>
    <cellStyle name="20% - Акцент3 2 23" xfId="11607"/>
    <cellStyle name="20% - Акцент3 2 24" xfId="11084"/>
    <cellStyle name="20% - Акцент3 2 25" xfId="11739"/>
    <cellStyle name="20% - Акцент3 2 26" xfId="12052"/>
    <cellStyle name="20% - Акцент3 2 27" xfId="11706"/>
    <cellStyle name="20% - Акцент3 2 28" xfId="11055"/>
    <cellStyle name="20% - Акцент3 2 3" xfId="50"/>
    <cellStyle name="20% — акцент3 2 3" xfId="11161"/>
    <cellStyle name="20% - Акцент3 2 3 10" xfId="11056"/>
    <cellStyle name="20% - Акцент3 2 3 2" xfId="1965"/>
    <cellStyle name="20% - Акцент3 2 3 3" xfId="6955"/>
    <cellStyle name="20% - Акцент3 2 3 4" xfId="1964"/>
    <cellStyle name="20% - Акцент3 2 3 5" xfId="12129"/>
    <cellStyle name="20% - Акцент3 2 3 6" xfId="11087"/>
    <cellStyle name="20% - Акцент3 2 3 7" xfId="11628"/>
    <cellStyle name="20% - Акцент3 2 3 8" xfId="11897"/>
    <cellStyle name="20% - Акцент3 2 3 9" xfId="11633"/>
    <cellStyle name="20% - Акцент3 2 4" xfId="51"/>
    <cellStyle name="20% — акцент3 2 4" xfId="12130"/>
    <cellStyle name="20% - Акцент3 2 4 2" xfId="6956"/>
    <cellStyle name="20% - Акцент3 2 4 3" xfId="1966"/>
    <cellStyle name="20% - Акцент3 2 4 4" xfId="11399"/>
    <cellStyle name="20% - Акцент3 2 4 5" xfId="12045"/>
    <cellStyle name="20% - Акцент3 2 4 6" xfId="12200"/>
    <cellStyle name="20% - Акцент3 2 4 7" xfId="11923"/>
    <cellStyle name="20% - Акцент3 2 4 8" xfId="11841"/>
    <cellStyle name="20% - Акцент3 2 5" xfId="52"/>
    <cellStyle name="20% — акцент3 2 5" xfId="11945"/>
    <cellStyle name="20% - Акцент3 2 5 2" xfId="6957"/>
    <cellStyle name="20% - Акцент3 2 5 3" xfId="1967"/>
    <cellStyle name="20% - Акцент3 2 5 4" xfId="11215"/>
    <cellStyle name="20% - Акцент3 2 5 5" xfId="11588"/>
    <cellStyle name="20% - Акцент3 2 5 6" xfId="11526"/>
    <cellStyle name="20% - Акцент3 2 5 7" xfId="12199"/>
    <cellStyle name="20% - Акцент3 2 6" xfId="53"/>
    <cellStyle name="20% — акцент3 2 6" xfId="11802"/>
    <cellStyle name="20% - Акцент3 2 6 2" xfId="1968"/>
    <cellStyle name="20% - Акцент3 2 6 3" xfId="11418"/>
    <cellStyle name="20% - Акцент3 2 6 4" xfId="12167"/>
    <cellStyle name="20% - Акцент3 2 6 5" xfId="11680"/>
    <cellStyle name="20% - Акцент3 2 7" xfId="54"/>
    <cellStyle name="20% — акцент3 2 7" xfId="11366"/>
    <cellStyle name="20% - Акцент3 2 7 2" xfId="1969"/>
    <cellStyle name="20% - Акцент3 2 7 3" xfId="12186"/>
    <cellStyle name="20% - Акцент3 2 7 4" xfId="12084"/>
    <cellStyle name="20% - Акцент3 2 8" xfId="55"/>
    <cellStyle name="20% — акцент3 2 8" xfId="11663"/>
    <cellStyle name="20% - Акцент3 2 8 2" xfId="1970"/>
    <cellStyle name="20% - Акцент3 2 8 3" xfId="11308"/>
    <cellStyle name="20% - Акцент3 2 9" xfId="56"/>
    <cellStyle name="20% — акцент3 2 9" xfId="11355"/>
    <cellStyle name="20% - Акцент3 2 9 2" xfId="1971"/>
    <cellStyle name="20% - Акцент3 2_46EE.2011(v1.0)" xfId="1972"/>
    <cellStyle name="20% — акцент3 20" xfId="1973"/>
    <cellStyle name="20% — акцент3 21" xfId="1974"/>
    <cellStyle name="20% — акцент3 22" xfId="1944"/>
    <cellStyle name="20% — акцент3 23" xfId="11158"/>
    <cellStyle name="20% — акцент3 24" xfId="12131"/>
    <cellStyle name="20% — акцент3 25" xfId="11944"/>
    <cellStyle name="20% — акцент3 26" xfId="11216"/>
    <cellStyle name="20% — акцент3 27" xfId="11587"/>
    <cellStyle name="20% — акцент3 28" xfId="11269"/>
    <cellStyle name="20% — акцент3 29" xfId="11152"/>
    <cellStyle name="20% - Акцент3 3" xfId="57"/>
    <cellStyle name="20% — акцент3 3" xfId="1976"/>
    <cellStyle name="20% - Акцент3 3 10" xfId="58"/>
    <cellStyle name="20% - Акцент3 3 10 2" xfId="1977"/>
    <cellStyle name="20% - Акцент3 3 11" xfId="1978"/>
    <cellStyle name="20% - Акцент3 3 12" xfId="5809"/>
    <cellStyle name="20% - Акцент3 3 13" xfId="5920"/>
    <cellStyle name="20% - Акцент3 3 14" xfId="5970"/>
    <cellStyle name="20% - Акцент3 3 15" xfId="6076"/>
    <cellStyle name="20% - Акцент3 3 16" xfId="1975"/>
    <cellStyle name="20% - Акцент3 3 17" xfId="11166"/>
    <cellStyle name="20% - Акцент3 3 18" xfId="12128"/>
    <cellStyle name="20% - Акцент3 3 19" xfId="11090"/>
    <cellStyle name="20% - Акцент3 3 2" xfId="59"/>
    <cellStyle name="20% - Акцент3 3 2 2" xfId="1980"/>
    <cellStyle name="20% - Акцент3 3 2 3" xfId="6958"/>
    <cellStyle name="20% - Акцент3 3 2 4" xfId="1979"/>
    <cellStyle name="20% - Акцент3 3 20" xfId="12159"/>
    <cellStyle name="20% - Акцент3 3 21" xfId="11870"/>
    <cellStyle name="20% - Акцент3 3 22" xfId="11806"/>
    <cellStyle name="20% - Акцент3 3 23" xfId="12047"/>
    <cellStyle name="20% - Акцент3 3 3" xfId="60"/>
    <cellStyle name="20% - Акцент3 3 3 2" xfId="1982"/>
    <cellStyle name="20% - Акцент3 3 3 3" xfId="6959"/>
    <cellStyle name="20% - Акцент3 3 3 4" xfId="1981"/>
    <cellStyle name="20% - Акцент3 3 4" xfId="61"/>
    <cellStyle name="20% - Акцент3 3 4 2" xfId="6960"/>
    <cellStyle name="20% - Акцент3 3 4 2 2" xfId="6961"/>
    <cellStyle name="20% - Акцент3 3 4 3" xfId="1983"/>
    <cellStyle name="20% - Акцент3 3 5" xfId="62"/>
    <cellStyle name="20% - Акцент3 3 5 2" xfId="1984"/>
    <cellStyle name="20% - Акцент3 3 6" xfId="63"/>
    <cellStyle name="20% - Акцент3 3 6 2" xfId="1985"/>
    <cellStyle name="20% - Акцент3 3 7" xfId="64"/>
    <cellStyle name="20% - Акцент3 3 7 2" xfId="1986"/>
    <cellStyle name="20% - Акцент3 3 8" xfId="65"/>
    <cellStyle name="20% - Акцент3 3 8 2" xfId="1987"/>
    <cellStyle name="20% - Акцент3 3 9" xfId="66"/>
    <cellStyle name="20% - Акцент3 3 9 2" xfId="1988"/>
    <cellStyle name="20% - Акцент3 3_46EE.2011(v1.0)" xfId="1989"/>
    <cellStyle name="20% - Акцент3 4" xfId="1990"/>
    <cellStyle name="20% — акцент3 4" xfId="1991"/>
    <cellStyle name="20% - Акцент3 4 2" xfId="1992"/>
    <cellStyle name="20% - Акцент3 4 2 2" xfId="1993"/>
    <cellStyle name="20% - Акцент3 4 2 3" xfId="6962"/>
    <cellStyle name="20% - Акцент3 4 3" xfId="1994"/>
    <cellStyle name="20% - Акцент3 4 3 2" xfId="1995"/>
    <cellStyle name="20% - Акцент3 4 3 3" xfId="6963"/>
    <cellStyle name="20% - Акцент3 4 4" xfId="6077"/>
    <cellStyle name="20% - Акцент3 4 4 2" xfId="6964"/>
    <cellStyle name="20% - Акцент3 4_46EE.2011(v1.0)" xfId="1996"/>
    <cellStyle name="20% - Акцент3 5" xfId="1997"/>
    <cellStyle name="20% — акцент3 5" xfId="1998"/>
    <cellStyle name="20% - Акцент3 5 2" xfId="1999"/>
    <cellStyle name="20% - Акцент3 5 2 2" xfId="2000"/>
    <cellStyle name="20% - Акцент3 5 2 3" xfId="6965"/>
    <cellStyle name="20% - Акцент3 5 3" xfId="2001"/>
    <cellStyle name="20% - Акцент3 5 3 2" xfId="2002"/>
    <cellStyle name="20% - Акцент3 5 3 3" xfId="6966"/>
    <cellStyle name="20% - Акцент3 5 4" xfId="6078"/>
    <cellStyle name="20% - Акцент3 5 4 2" xfId="6967"/>
    <cellStyle name="20% - Акцент3 5_46EE.2011(v1.0)" xfId="2003"/>
    <cellStyle name="20% - Акцент3 6" xfId="2004"/>
    <cellStyle name="20% — акцент3 6" xfId="2005"/>
    <cellStyle name="20% - Акцент3 6 2" xfId="2006"/>
    <cellStyle name="20% - Акцент3 6 2 2" xfId="2007"/>
    <cellStyle name="20% - Акцент3 6 2 3" xfId="6968"/>
    <cellStyle name="20% - Акцент3 6 3" xfId="2008"/>
    <cellStyle name="20% - Акцент3 6 3 2" xfId="2009"/>
    <cellStyle name="20% - Акцент3 6 3 3" xfId="6969"/>
    <cellStyle name="20% - Акцент3 6 4" xfId="6079"/>
    <cellStyle name="20% - Акцент3 6 4 2" xfId="6970"/>
    <cellStyle name="20% - Акцент3 6_46EE.2011(v1.0)" xfId="2010"/>
    <cellStyle name="20% - Акцент3 7" xfId="2011"/>
    <cellStyle name="20% — акцент3 7" xfId="2012"/>
    <cellStyle name="20% - Акцент3 7 2" xfId="2013"/>
    <cellStyle name="20% - Акцент3 7 2 2" xfId="2014"/>
    <cellStyle name="20% - Акцент3 7 2 3" xfId="6971"/>
    <cellStyle name="20% - Акцент3 7 3" xfId="2015"/>
    <cellStyle name="20% - Акцент3 7 3 2" xfId="2016"/>
    <cellStyle name="20% - Акцент3 7 3 3" xfId="6972"/>
    <cellStyle name="20% - Акцент3 7 4" xfId="6080"/>
    <cellStyle name="20% - Акцент3 7 4 2" xfId="6973"/>
    <cellStyle name="20% - Акцент3 7_46EE.2011(v1.0)" xfId="2017"/>
    <cellStyle name="20% - Акцент3 8" xfId="2018"/>
    <cellStyle name="20% — акцент3 8" xfId="2019"/>
    <cellStyle name="20% - Акцент3 8 2" xfId="2020"/>
    <cellStyle name="20% - Акцент3 8 2 2" xfId="2021"/>
    <cellStyle name="20% - Акцент3 8 2 3" xfId="6974"/>
    <cellStyle name="20% - Акцент3 8 3" xfId="2022"/>
    <cellStyle name="20% - Акцент3 8 3 2" xfId="2023"/>
    <cellStyle name="20% - Акцент3 8 3 3" xfId="6975"/>
    <cellStyle name="20% - Акцент3 8 4" xfId="2024"/>
    <cellStyle name="20% - Акцент3 8 5" xfId="6976"/>
    <cellStyle name="20% - Акцент3 8_46EE.2011(v1.0)" xfId="2025"/>
    <cellStyle name="20% - Акцент3 9" xfId="2026"/>
    <cellStyle name="20% — акцент3 9" xfId="2027"/>
    <cellStyle name="20% - Акцент3 9 2" xfId="2028"/>
    <cellStyle name="20% - Акцент3 9 2 2" xfId="2029"/>
    <cellStyle name="20% - Акцент3 9 2 3" xfId="6977"/>
    <cellStyle name="20% - Акцент3 9 3" xfId="2030"/>
    <cellStyle name="20% - Акцент3 9 3 2" xfId="2031"/>
    <cellStyle name="20% - Акцент3 9 3 3" xfId="6978"/>
    <cellStyle name="20% - Акцент3 9 4" xfId="2032"/>
    <cellStyle name="20% - Акцент3 9 5" xfId="6979"/>
    <cellStyle name="20% - Акцент3 9_46EE.2011(v1.0)" xfId="2033"/>
    <cellStyle name="20% — акцент3_Расчет тарифа на тэ 2015 СЛФ" xfId="2034"/>
    <cellStyle name="20% — акцент4" xfId="67"/>
    <cellStyle name="20% - Акцент4 10" xfId="2036"/>
    <cellStyle name="20% — акцент4 10" xfId="2037"/>
    <cellStyle name="20% - Акцент4 10 2" xfId="2038"/>
    <cellStyle name="20% - Акцент4 10 3" xfId="6980"/>
    <cellStyle name="20% - Акцент4 11" xfId="2039"/>
    <cellStyle name="20% — акцент4 11" xfId="2040"/>
    <cellStyle name="20% - Акцент4 11 2" xfId="2041"/>
    <cellStyle name="20% - Акцент4 11 3" xfId="6981"/>
    <cellStyle name="20% - Акцент4 12" xfId="6982"/>
    <cellStyle name="20% — акцент4 12" xfId="2042"/>
    <cellStyle name="20% - Акцент4 12 2" xfId="6983"/>
    <cellStyle name="20% - Акцент4 12 3" xfId="6984"/>
    <cellStyle name="20% - Акцент4 12 4" xfId="6985"/>
    <cellStyle name="20% - Акцент4 13" xfId="6986"/>
    <cellStyle name="20% — акцент4 13" xfId="2043"/>
    <cellStyle name="20% - Акцент4 13 2" xfId="6987"/>
    <cellStyle name="20% - Акцент4 13 3" xfId="6988"/>
    <cellStyle name="20% - Акцент4 13 4" xfId="6989"/>
    <cellStyle name="20% - Акцент4 14" xfId="6990"/>
    <cellStyle name="20% — акцент4 14" xfId="2044"/>
    <cellStyle name="20% - Акцент4 14 2" xfId="6991"/>
    <cellStyle name="20% - Акцент4 14 3" xfId="6992"/>
    <cellStyle name="20% - Акцент4 15" xfId="6993"/>
    <cellStyle name="20% — акцент4 15" xfId="2045"/>
    <cellStyle name="20% - Акцент4 15 2" xfId="6994"/>
    <cellStyle name="20% - Акцент4 15 3" xfId="6995"/>
    <cellStyle name="20% - Акцент4 16" xfId="6996"/>
    <cellStyle name="20% — акцент4 16" xfId="2046"/>
    <cellStyle name="20% - Акцент4 16 2" xfId="6997"/>
    <cellStyle name="20% - Акцент4 16 3" xfId="6998"/>
    <cellStyle name="20% - Акцент4 17" xfId="6999"/>
    <cellStyle name="20% — акцент4 17" xfId="2047"/>
    <cellStyle name="20% - Акцент4 18" xfId="7000"/>
    <cellStyle name="20% — акцент4 18" xfId="2048"/>
    <cellStyle name="20% — акцент4 19" xfId="2049"/>
    <cellStyle name="20% - Акцент4 2" xfId="68"/>
    <cellStyle name="20% — акцент4 2" xfId="69"/>
    <cellStyle name="20% - Акцент4 2 1" xfId="7001"/>
    <cellStyle name="20% - Акцент4 2 10" xfId="70"/>
    <cellStyle name="20% - Акцент4 2 10 2" xfId="2052"/>
    <cellStyle name="20% - Акцент4 2 11" xfId="5810"/>
    <cellStyle name="20% - Акцент4 2 11 2" xfId="10822"/>
    <cellStyle name="20% - Акцент4 2 11 3" xfId="6082"/>
    <cellStyle name="20% - Акцент4 2 12" xfId="5918"/>
    <cellStyle name="20% - Акцент4 2 12 2" xfId="10823"/>
    <cellStyle name="20% - Акцент4 2 13" xfId="5969"/>
    <cellStyle name="20% - Акцент4 2 14" xfId="7002"/>
    <cellStyle name="20% - Акцент4 2 15" xfId="7003"/>
    <cellStyle name="20% - Акцент4 2 16" xfId="7004"/>
    <cellStyle name="20% - Акцент4 2 16 2" xfId="10824"/>
    <cellStyle name="20% - Акцент4 2 17" xfId="10825"/>
    <cellStyle name="20% - Акцент4 2 18" xfId="10826"/>
    <cellStyle name="20% - Акцент4 2 19" xfId="10827"/>
    <cellStyle name="20% - Акцент4 2 2" xfId="71"/>
    <cellStyle name="20% — акцент4 2 2" xfId="2051"/>
    <cellStyle name="20% - Акцент4 2 2 10" xfId="11232"/>
    <cellStyle name="20% - Акцент4 2 2 2" xfId="2054"/>
    <cellStyle name="20% - Акцент4 2 2 2 2" xfId="7005"/>
    <cellStyle name="20% - Акцент4 2 2 2 3" xfId="6083"/>
    <cellStyle name="20% - Акцент4 2 2 3" xfId="2053"/>
    <cellStyle name="20% - Акцент4 2 2 4" xfId="11181"/>
    <cellStyle name="20% - Акцент4 2 2 5" xfId="12188"/>
    <cellStyle name="20% - Акцент4 2 2 6" xfId="11434"/>
    <cellStyle name="20% - Акцент4 2 2 7" xfId="11500"/>
    <cellStyle name="20% - Акцент4 2 2 8" xfId="11778"/>
    <cellStyle name="20% - Акцент4 2 2 9" xfId="11705"/>
    <cellStyle name="20% - Акцент4 2 20" xfId="6081"/>
    <cellStyle name="20% - Акцент4 2 21" xfId="2050"/>
    <cellStyle name="20% - Акцент4 2 22" xfId="11178"/>
    <cellStyle name="20% - Акцент4 2 23" xfId="12124"/>
    <cellStyle name="20% - Акцент4 2 24" xfId="11686"/>
    <cellStyle name="20% - Акцент4 2 25" xfId="11915"/>
    <cellStyle name="20% - Акцент4 2 26" xfId="11871"/>
    <cellStyle name="20% - Акцент4 2 27" xfId="11810"/>
    <cellStyle name="20% - Акцент4 2 28" xfId="11431"/>
    <cellStyle name="20% - Акцент4 2 3" xfId="72"/>
    <cellStyle name="20% — акцент4 2 3" xfId="11179"/>
    <cellStyle name="20% - Акцент4 2 3 10" xfId="11416"/>
    <cellStyle name="20% - Акцент4 2 3 2" xfId="2056"/>
    <cellStyle name="20% - Акцент4 2 3 3" xfId="7006"/>
    <cellStyle name="20% - Акцент4 2 3 4" xfId="2055"/>
    <cellStyle name="20% - Акцент4 2 3 5" xfId="12122"/>
    <cellStyle name="20% - Акцент4 2 3 6" xfId="11097"/>
    <cellStyle name="20% - Акцент4 2 3 7" xfId="12157"/>
    <cellStyle name="20% - Акцент4 2 3 8" xfId="11927"/>
    <cellStyle name="20% - Акцент4 2 3 9" xfId="11525"/>
    <cellStyle name="20% - Акцент4 2 4" xfId="73"/>
    <cellStyle name="20% — акцент4 2 4" xfId="12123"/>
    <cellStyle name="20% - Акцент4 2 4 2" xfId="7007"/>
    <cellStyle name="20% - Акцент4 2 4 3" xfId="2057"/>
    <cellStyle name="20% - Акцент4 2 4 4" xfId="11098"/>
    <cellStyle name="20% - Акцент4 2 4 5" xfId="11041"/>
    <cellStyle name="20% - Акцент4 2 4 6" xfId="11256"/>
    <cellStyle name="20% - Акцент4 2 4 7" xfId="11662"/>
    <cellStyle name="20% - Акцент4 2 4 8" xfId="12043"/>
    <cellStyle name="20% - Акцент4 2 5" xfId="74"/>
    <cellStyle name="20% — акцент4 2 5" xfId="11096"/>
    <cellStyle name="20% - Акцент4 2 5 2" xfId="7008"/>
    <cellStyle name="20% - Акцент4 2 5 3" xfId="2058"/>
    <cellStyle name="20% - Акцент4 2 5 4" xfId="11738"/>
    <cellStyle name="20% - Акцент4 2 5 5" xfId="11062"/>
    <cellStyle name="20% - Акцент4 2 5 6" xfId="11237"/>
    <cellStyle name="20% - Акцент4 2 5 7" xfId="11935"/>
    <cellStyle name="20% - Акцент4 2 6" xfId="75"/>
    <cellStyle name="20% — акцент4 2 6" xfId="12158"/>
    <cellStyle name="20% - Акцент4 2 6 2" xfId="2059"/>
    <cellStyle name="20% - Акцент4 2 6 3" xfId="11679"/>
    <cellStyle name="20% - Акцент4 2 6 4" xfId="12029"/>
    <cellStyle name="20% - Акцент4 2 6 5" xfId="11708"/>
    <cellStyle name="20% - Акцент4 2 7" xfId="76"/>
    <cellStyle name="20% — акцент4 2 7" xfId="12203"/>
    <cellStyle name="20% - Акцент4 2 7 2" xfId="2060"/>
    <cellStyle name="20% - Акцент4 2 7 3" xfId="11637"/>
    <cellStyle name="20% - Акцент4 2 7 4" xfId="11678"/>
    <cellStyle name="20% - Акцент4 2 8" xfId="77"/>
    <cellStyle name="20% — акцент4 2 8" xfId="11262"/>
    <cellStyle name="20% - Акцент4 2 8 2" xfId="2061"/>
    <cellStyle name="20% - Акцент4 2 8 3" xfId="11358"/>
    <cellStyle name="20% - Акцент4 2 9" xfId="78"/>
    <cellStyle name="20% — акцент4 2 9" xfId="11359"/>
    <cellStyle name="20% - Акцент4 2 9 2" xfId="2062"/>
    <cellStyle name="20% - Акцент4 2_46EE.2011(v1.0)" xfId="2063"/>
    <cellStyle name="20% — акцент4 20" xfId="2064"/>
    <cellStyle name="20% — акцент4 21" xfId="2065"/>
    <cellStyle name="20% — акцент4 22" xfId="2035"/>
    <cellStyle name="20% — акцент4 23" xfId="11176"/>
    <cellStyle name="20% — акцент4 24" xfId="11602"/>
    <cellStyle name="20% — акцент4 25" xfId="11094"/>
    <cellStyle name="20% — акцент4 26" xfId="11658"/>
    <cellStyle name="20% — акцент4 27" xfId="11061"/>
    <cellStyle name="20% — акцент4 28" xfId="12231"/>
    <cellStyle name="20% — акцент4 29" xfId="11905"/>
    <cellStyle name="20% - Акцент4 3" xfId="79"/>
    <cellStyle name="20% — акцент4 3" xfId="2067"/>
    <cellStyle name="20% - Акцент4 3 10" xfId="80"/>
    <cellStyle name="20% - Акцент4 3 10 2" xfId="2068"/>
    <cellStyle name="20% - Акцент4 3 11" xfId="2069"/>
    <cellStyle name="20% - Акцент4 3 12" xfId="5811"/>
    <cellStyle name="20% - Акцент4 3 13" xfId="5917"/>
    <cellStyle name="20% - Акцент4 3 14" xfId="5968"/>
    <cellStyle name="20% - Акцент4 3 15" xfId="6084"/>
    <cellStyle name="20% - Акцент4 3 16" xfId="2066"/>
    <cellStyle name="20% - Акцент4 3 17" xfId="11186"/>
    <cellStyle name="20% - Акцент4 3 18" xfId="12120"/>
    <cellStyle name="20% - Акцент4 3 19" xfId="11875"/>
    <cellStyle name="20% - Акцент4 3 2" xfId="81"/>
    <cellStyle name="20% - Акцент4 3 2 2" xfId="2071"/>
    <cellStyle name="20% - Акцент4 3 2 3" xfId="7009"/>
    <cellStyle name="20% - Акцент4 3 2 4" xfId="2070"/>
    <cellStyle name="20% - Акцент4 3 20" xfId="11291"/>
    <cellStyle name="20% - Акцент4 3 21" xfId="11560"/>
    <cellStyle name="20% - Акцент4 3 22" xfId="11838"/>
    <cellStyle name="20% - Акцент4 3 23" xfId="12085"/>
    <cellStyle name="20% - Акцент4 3 3" xfId="82"/>
    <cellStyle name="20% - Акцент4 3 3 2" xfId="2073"/>
    <cellStyle name="20% - Акцент4 3 3 3" xfId="7010"/>
    <cellStyle name="20% - Акцент4 3 3 4" xfId="2072"/>
    <cellStyle name="20% - Акцент4 3 4" xfId="83"/>
    <cellStyle name="20% - Акцент4 3 4 2" xfId="7011"/>
    <cellStyle name="20% - Акцент4 3 4 2 2" xfId="7012"/>
    <cellStyle name="20% - Акцент4 3 4 3" xfId="2074"/>
    <cellStyle name="20% - Акцент4 3 5" xfId="84"/>
    <cellStyle name="20% - Акцент4 3 5 2" xfId="2075"/>
    <cellStyle name="20% - Акцент4 3 6" xfId="85"/>
    <cellStyle name="20% - Акцент4 3 6 2" xfId="2076"/>
    <cellStyle name="20% - Акцент4 3 7" xfId="86"/>
    <cellStyle name="20% - Акцент4 3 7 2" xfId="2077"/>
    <cellStyle name="20% - Акцент4 3 8" xfId="87"/>
    <cellStyle name="20% - Акцент4 3 8 2" xfId="2078"/>
    <cellStyle name="20% - Акцент4 3 9" xfId="88"/>
    <cellStyle name="20% - Акцент4 3 9 2" xfId="2079"/>
    <cellStyle name="20% - Акцент4 3_46EE.2011(v1.0)" xfId="2080"/>
    <cellStyle name="20% - Акцент4 4" xfId="2081"/>
    <cellStyle name="20% — акцент4 4" xfId="2082"/>
    <cellStyle name="20% - Акцент4 4 2" xfId="2083"/>
    <cellStyle name="20% - Акцент4 4 2 2" xfId="2084"/>
    <cellStyle name="20% - Акцент4 4 2 3" xfId="7013"/>
    <cellStyle name="20% - Акцент4 4 3" xfId="2085"/>
    <cellStyle name="20% - Акцент4 4 3 2" xfId="2086"/>
    <cellStyle name="20% - Акцент4 4 3 3" xfId="7014"/>
    <cellStyle name="20% - Акцент4 4 4" xfId="6085"/>
    <cellStyle name="20% - Акцент4 4 4 2" xfId="7015"/>
    <cellStyle name="20% - Акцент4 4_46EE.2011(v1.0)" xfId="2087"/>
    <cellStyle name="20% - Акцент4 5" xfId="2088"/>
    <cellStyle name="20% — акцент4 5" xfId="2089"/>
    <cellStyle name="20% - Акцент4 5 2" xfId="2090"/>
    <cellStyle name="20% - Акцент4 5 2 2" xfId="2091"/>
    <cellStyle name="20% - Акцент4 5 2 3" xfId="7016"/>
    <cellStyle name="20% - Акцент4 5 3" xfId="2092"/>
    <cellStyle name="20% - Акцент4 5 3 2" xfId="2093"/>
    <cellStyle name="20% - Акцент4 5 3 3" xfId="7017"/>
    <cellStyle name="20% - Акцент4 5 4" xfId="6086"/>
    <cellStyle name="20% - Акцент4 5 4 2" xfId="7018"/>
    <cellStyle name="20% - Акцент4 5_46EE.2011(v1.0)" xfId="2094"/>
    <cellStyle name="20% - Акцент4 6" xfId="2095"/>
    <cellStyle name="20% — акцент4 6" xfId="2096"/>
    <cellStyle name="20% - Акцент4 6 2" xfId="2097"/>
    <cellStyle name="20% - Акцент4 6 2 2" xfId="2098"/>
    <cellStyle name="20% - Акцент4 6 2 3" xfId="7019"/>
    <cellStyle name="20% - Акцент4 6 3" xfId="2099"/>
    <cellStyle name="20% - Акцент4 6 3 2" xfId="2100"/>
    <cellStyle name="20% - Акцент4 6 3 3" xfId="7020"/>
    <cellStyle name="20% - Акцент4 6 4" xfId="6087"/>
    <cellStyle name="20% - Акцент4 6 4 2" xfId="7021"/>
    <cellStyle name="20% - Акцент4 6_46EE.2011(v1.0)" xfId="2101"/>
    <cellStyle name="20% - Акцент4 7" xfId="2102"/>
    <cellStyle name="20% — акцент4 7" xfId="2103"/>
    <cellStyle name="20% - Акцент4 7 2" xfId="2104"/>
    <cellStyle name="20% - Акцент4 7 2 2" xfId="2105"/>
    <cellStyle name="20% - Акцент4 7 2 3" xfId="7022"/>
    <cellStyle name="20% - Акцент4 7 3" xfId="2106"/>
    <cellStyle name="20% - Акцент4 7 3 2" xfId="2107"/>
    <cellStyle name="20% - Акцент4 7 3 3" xfId="7023"/>
    <cellStyle name="20% - Акцент4 7 4" xfId="6088"/>
    <cellStyle name="20% - Акцент4 7 4 2" xfId="7024"/>
    <cellStyle name="20% - Акцент4 7_46EE.2011(v1.0)" xfId="2108"/>
    <cellStyle name="20% - Акцент4 8" xfId="2109"/>
    <cellStyle name="20% — акцент4 8" xfId="2110"/>
    <cellStyle name="20% - Акцент4 8 2" xfId="2111"/>
    <cellStyle name="20% - Акцент4 8 2 2" xfId="2112"/>
    <cellStyle name="20% - Акцент4 8 2 3" xfId="7025"/>
    <cellStyle name="20% - Акцент4 8 3" xfId="2113"/>
    <cellStyle name="20% - Акцент4 8 3 2" xfId="2114"/>
    <cellStyle name="20% - Акцент4 8 3 3" xfId="7026"/>
    <cellStyle name="20% - Акцент4 8 4" xfId="2115"/>
    <cellStyle name="20% - Акцент4 8 5" xfId="7027"/>
    <cellStyle name="20% - Акцент4 8_46EE.2011(v1.0)" xfId="2116"/>
    <cellStyle name="20% - Акцент4 9" xfId="2117"/>
    <cellStyle name="20% — акцент4 9" xfId="2118"/>
    <cellStyle name="20% - Акцент4 9 2" xfId="2119"/>
    <cellStyle name="20% - Акцент4 9 2 2" xfId="2120"/>
    <cellStyle name="20% - Акцент4 9 2 3" xfId="7028"/>
    <cellStyle name="20% - Акцент4 9 3" xfId="2121"/>
    <cellStyle name="20% - Акцент4 9 3 2" xfId="2122"/>
    <cellStyle name="20% - Акцент4 9 3 3" xfId="7029"/>
    <cellStyle name="20% - Акцент4 9 4" xfId="2123"/>
    <cellStyle name="20% - Акцент4 9 5" xfId="7030"/>
    <cellStyle name="20% - Акцент4 9_46EE.2011(v1.0)" xfId="2124"/>
    <cellStyle name="20% — акцент4_Расчет тарифа на тэ 2015 СЛФ" xfId="2125"/>
    <cellStyle name="20% — акцент5" xfId="89"/>
    <cellStyle name="20% - Акцент5 10" xfId="2127"/>
    <cellStyle name="20% — акцент5 10" xfId="2128"/>
    <cellStyle name="20% - Акцент5 10 2" xfId="2129"/>
    <cellStyle name="20% - Акцент5 10 3" xfId="7031"/>
    <cellStyle name="20% - Акцент5 11" xfId="2130"/>
    <cellStyle name="20% — акцент5 11" xfId="2131"/>
    <cellStyle name="20% - Акцент5 11 2" xfId="2132"/>
    <cellStyle name="20% - Акцент5 11 3" xfId="7032"/>
    <cellStyle name="20% - Акцент5 12" xfId="7033"/>
    <cellStyle name="20% — акцент5 12" xfId="2133"/>
    <cellStyle name="20% - Акцент5 12 2" xfId="7034"/>
    <cellStyle name="20% - Акцент5 12 3" xfId="7035"/>
    <cellStyle name="20% - Акцент5 12 4" xfId="7036"/>
    <cellStyle name="20% - Акцент5 13" xfId="7037"/>
    <cellStyle name="20% — акцент5 13" xfId="2134"/>
    <cellStyle name="20% - Акцент5 13 2" xfId="7038"/>
    <cellStyle name="20% - Акцент5 13 3" xfId="7039"/>
    <cellStyle name="20% - Акцент5 13 4" xfId="7040"/>
    <cellStyle name="20% - Акцент5 14" xfId="7041"/>
    <cellStyle name="20% — акцент5 14" xfId="2135"/>
    <cellStyle name="20% - Акцент5 14 2" xfId="7042"/>
    <cellStyle name="20% - Акцент5 14 3" xfId="7043"/>
    <cellStyle name="20% - Акцент5 15" xfId="7044"/>
    <cellStyle name="20% — акцент5 15" xfId="2136"/>
    <cellStyle name="20% - Акцент5 15 2" xfId="7045"/>
    <cellStyle name="20% - Акцент5 15 3" xfId="7046"/>
    <cellStyle name="20% - Акцент5 16" xfId="7047"/>
    <cellStyle name="20% — акцент5 16" xfId="2137"/>
    <cellStyle name="20% - Акцент5 16 2" xfId="7048"/>
    <cellStyle name="20% - Акцент5 16 3" xfId="7049"/>
    <cellStyle name="20% - Акцент5 17" xfId="7050"/>
    <cellStyle name="20% — акцент5 17" xfId="2138"/>
    <cellStyle name="20% - Акцент5 18" xfId="7051"/>
    <cellStyle name="20% — акцент5 18" xfId="2139"/>
    <cellStyle name="20% — акцент5 19" xfId="2140"/>
    <cellStyle name="20% - Акцент5 2" xfId="90"/>
    <cellStyle name="20% — акцент5 2" xfId="91"/>
    <cellStyle name="20% - Акцент5 2 1" xfId="7052"/>
    <cellStyle name="20% - Акцент5 2 10" xfId="92"/>
    <cellStyle name="20% - Акцент5 2 10 2" xfId="2143"/>
    <cellStyle name="20% - Акцент5 2 11" xfId="5812"/>
    <cellStyle name="20% - Акцент5 2 11 2" xfId="10828"/>
    <cellStyle name="20% - Акцент5 2 11 3" xfId="6090"/>
    <cellStyle name="20% - Акцент5 2 12" xfId="5916"/>
    <cellStyle name="20% - Акцент5 2 12 2" xfId="10829"/>
    <cellStyle name="20% - Акцент5 2 13" xfId="5967"/>
    <cellStyle name="20% - Акцент5 2 14" xfId="7053"/>
    <cellStyle name="20% - Акцент5 2 15" xfId="7054"/>
    <cellStyle name="20% - Акцент5 2 16" xfId="7055"/>
    <cellStyle name="20% - Акцент5 2 16 2" xfId="10830"/>
    <cellStyle name="20% - Акцент5 2 17" xfId="10831"/>
    <cellStyle name="20% - Акцент5 2 18" xfId="10832"/>
    <cellStyle name="20% - Акцент5 2 19" xfId="10833"/>
    <cellStyle name="20% - Акцент5 2 2" xfId="93"/>
    <cellStyle name="20% — акцент5 2 2" xfId="2142"/>
    <cellStyle name="20% - Акцент5 2 2 10" xfId="12208"/>
    <cellStyle name="20% - Акцент5 2 2 2" xfId="2145"/>
    <cellStyle name="20% - Акцент5 2 2 2 2" xfId="7056"/>
    <cellStyle name="20% - Акцент5 2 2 2 3" xfId="6091"/>
    <cellStyle name="20% - Акцент5 2 2 3" xfId="2144"/>
    <cellStyle name="20% - Акцент5 2 2 4" xfId="11195"/>
    <cellStyle name="20% - Акцент5 2 2 5" xfId="11735"/>
    <cellStyle name="20% - Акцент5 2 2 6" xfId="11755"/>
    <cellStyle name="20% - Акцент5 2 2 7" xfId="12154"/>
    <cellStyle name="20% - Акцент5 2 2 8" xfId="11064"/>
    <cellStyle name="20% - Акцент5 2 2 9" xfId="11932"/>
    <cellStyle name="20% - Акцент5 2 20" xfId="6089"/>
    <cellStyle name="20% - Акцент5 2 21" xfId="2141"/>
    <cellStyle name="20% - Акцент5 2 22" xfId="11193"/>
    <cellStyle name="20% - Акцент5 2 23" xfId="12118"/>
    <cellStyle name="20% - Акцент5 2 24" xfId="11753"/>
    <cellStyle name="20% - Акцент5 2 25" xfId="12155"/>
    <cellStyle name="20% - Акцент5 2 26" xfId="11420"/>
    <cellStyle name="20% - Акцент5 2 27" xfId="12233"/>
    <cellStyle name="20% - Акцент5 2 28" xfId="11912"/>
    <cellStyle name="20% - Акцент5 2 3" xfId="94"/>
    <cellStyle name="20% — акцент5 2 3" xfId="11194"/>
    <cellStyle name="20% - Акцент5 2 3 10" xfId="11889"/>
    <cellStyle name="20% - Акцент5 2 3 2" xfId="2147"/>
    <cellStyle name="20% - Акцент5 2 3 3" xfId="7057"/>
    <cellStyle name="20% - Акцент5 2 3 4" xfId="2146"/>
    <cellStyle name="20% - Акцент5 2 3 5" xfId="12116"/>
    <cellStyle name="20% - Акцент5 2 3 6" xfId="11099"/>
    <cellStyle name="20% - Акцент5 2 3 7" xfId="11657"/>
    <cellStyle name="20% - Акцент5 2 3 8" xfId="11065"/>
    <cellStyle name="20% - Акцент5 2 3 9" xfId="11704"/>
    <cellStyle name="20% - Акцент5 2 4" xfId="95"/>
    <cellStyle name="20% — акцент5 2 4" xfId="12117"/>
    <cellStyle name="20% - Акцент5 2 4 2" xfId="7058"/>
    <cellStyle name="20% - Акцент5 2 4 3" xfId="2148"/>
    <cellStyle name="20% - Акцент5 2 4 4" xfId="11435"/>
    <cellStyle name="20% - Акцент5 2 4 5" xfId="12025"/>
    <cellStyle name="20% - Акцент5 2 4 6" xfId="11163"/>
    <cellStyle name="20% - Акцент5 2 4 7" xfId="12181"/>
    <cellStyle name="20% - Акцент5 2 4 8" xfId="12205"/>
    <cellStyle name="20% - Акцент5 2 5" xfId="96"/>
    <cellStyle name="20% — акцент5 2 5" xfId="11754"/>
    <cellStyle name="20% - Акцент5 2 5 2" xfId="7059"/>
    <cellStyle name="20% - Акцент5 2 5 3" xfId="2149"/>
    <cellStyle name="20% - Акцент5 2 5 4" xfId="12024"/>
    <cellStyle name="20% - Акцент5 2 5 5" xfId="11779"/>
    <cellStyle name="20% - Акцент5 2 5 6" xfId="11908"/>
    <cellStyle name="20% - Акцент5 2 5 7" xfId="11357"/>
    <cellStyle name="20% - Акцент5 2 6" xfId="97"/>
    <cellStyle name="20% — акцент5 2 6" xfId="11703"/>
    <cellStyle name="20% - Акцент5 2 6 2" xfId="2150"/>
    <cellStyle name="20% - Акцент5 2 6 3" xfId="11694"/>
    <cellStyle name="20% - Акцент5 2 6 4" xfId="11400"/>
    <cellStyle name="20% - Акцент5 2 6 5" xfId="11711"/>
    <cellStyle name="20% - Акцент5 2 7" xfId="98"/>
    <cellStyle name="20% — акцент5 2 7" xfId="11063"/>
    <cellStyle name="20% - Акцент5 2 7 2" xfId="2151"/>
    <cellStyle name="20% - Акцент5 2 7 3" xfId="11563"/>
    <cellStyle name="20% - Акцент5 2 7 4" xfId="12152"/>
    <cellStyle name="20% - Акцент5 2 8" xfId="99"/>
    <cellStyle name="20% — акцент5 2 8" xfId="12166"/>
    <cellStyle name="20% - Акцент5 2 8 2" xfId="2152"/>
    <cellStyle name="20% - Акцент5 2 8 3" xfId="11890"/>
    <cellStyle name="20% - Акцент5 2 9" xfId="100"/>
    <cellStyle name="20% — акцент5 2 9" xfId="11499"/>
    <cellStyle name="20% - Акцент5 2 9 2" xfId="2153"/>
    <cellStyle name="20% - Акцент5 2_46EE.2011(v1.0)" xfId="2154"/>
    <cellStyle name="20% — акцент5 20" xfId="2155"/>
    <cellStyle name="20% — акцент5 21" xfId="2156"/>
    <cellStyle name="20% — акцент5 22" xfId="2126"/>
    <cellStyle name="20% — акцент5 23" xfId="11190"/>
    <cellStyle name="20% — акцент5 24" xfId="12119"/>
    <cellStyle name="20% — акцент5 25" xfId="11687"/>
    <cellStyle name="20% — акцент5 26" xfId="12156"/>
    <cellStyle name="20% — акцент5 27" xfId="11419"/>
    <cellStyle name="20% — акцент5 28" xfId="11792"/>
    <cellStyle name="20% — акцент5 29" xfId="12224"/>
    <cellStyle name="20% - Акцент5 3" xfId="101"/>
    <cellStyle name="20% — акцент5 3" xfId="2158"/>
    <cellStyle name="20% - Акцент5 3 10" xfId="102"/>
    <cellStyle name="20% - Акцент5 3 10 2" xfId="2159"/>
    <cellStyle name="20% - Акцент5 3 11" xfId="2160"/>
    <cellStyle name="20% - Акцент5 3 12" xfId="5813"/>
    <cellStyle name="20% - Акцент5 3 13" xfId="5860"/>
    <cellStyle name="20% - Акцент5 3 14" xfId="5966"/>
    <cellStyle name="20% - Акцент5 3 15" xfId="6092"/>
    <cellStyle name="20% - Акцент5 3 16" xfId="2157"/>
    <cellStyle name="20% - Акцент5 3 17" xfId="11196"/>
    <cellStyle name="20% - Акцент5 3 18" xfId="12114"/>
    <cellStyle name="20% - Акцент5 3 19" xfId="11100"/>
    <cellStyle name="20% - Акцент5 3 2" xfId="103"/>
    <cellStyle name="20% - Акцент5 3 2 2" xfId="2162"/>
    <cellStyle name="20% - Акцент5 3 2 3" xfId="7060"/>
    <cellStyle name="20% - Акцент5 3 2 4" xfId="2161"/>
    <cellStyle name="20% - Акцент5 3 20" xfId="11914"/>
    <cellStyle name="20% - Акцент5 3 21" xfId="11066"/>
    <cellStyle name="20% - Акцент5 3 22" xfId="11113"/>
    <cellStyle name="20% - Акцент5 3 23" xfId="11842"/>
    <cellStyle name="20% - Акцент5 3 3" xfId="104"/>
    <cellStyle name="20% - Акцент5 3 3 2" xfId="2164"/>
    <cellStyle name="20% - Акцент5 3 3 3" xfId="7061"/>
    <cellStyle name="20% - Акцент5 3 3 4" xfId="2163"/>
    <cellStyle name="20% - Акцент5 3 4" xfId="105"/>
    <cellStyle name="20% - Акцент5 3 4 2" xfId="7062"/>
    <cellStyle name="20% - Акцент5 3 4 2 2" xfId="7063"/>
    <cellStyle name="20% - Акцент5 3 4 3" xfId="2165"/>
    <cellStyle name="20% - Акцент5 3 5" xfId="106"/>
    <cellStyle name="20% - Акцент5 3 5 2" xfId="2166"/>
    <cellStyle name="20% - Акцент5 3 6" xfId="107"/>
    <cellStyle name="20% - Акцент5 3 6 2" xfId="2167"/>
    <cellStyle name="20% - Акцент5 3 7" xfId="108"/>
    <cellStyle name="20% - Акцент5 3 7 2" xfId="2168"/>
    <cellStyle name="20% - Акцент5 3 8" xfId="109"/>
    <cellStyle name="20% - Акцент5 3 8 2" xfId="2169"/>
    <cellStyle name="20% - Акцент5 3 9" xfId="110"/>
    <cellStyle name="20% - Акцент5 3 9 2" xfId="2170"/>
    <cellStyle name="20% - Акцент5 3_46EE.2011(v1.0)" xfId="2171"/>
    <cellStyle name="20% - Акцент5 4" xfId="2172"/>
    <cellStyle name="20% — акцент5 4" xfId="2173"/>
    <cellStyle name="20% - Акцент5 4 2" xfId="2174"/>
    <cellStyle name="20% - Акцент5 4 2 2" xfId="2175"/>
    <cellStyle name="20% - Акцент5 4 2 3" xfId="7064"/>
    <cellStyle name="20% - Акцент5 4 3" xfId="2176"/>
    <cellStyle name="20% - Акцент5 4 3 2" xfId="2177"/>
    <cellStyle name="20% - Акцент5 4 3 3" xfId="7065"/>
    <cellStyle name="20% - Акцент5 4 4" xfId="6093"/>
    <cellStyle name="20% - Акцент5 4 4 2" xfId="7066"/>
    <cellStyle name="20% - Акцент5 4_46EE.2011(v1.0)" xfId="2178"/>
    <cellStyle name="20% - Акцент5 5" xfId="2179"/>
    <cellStyle name="20% — акцент5 5" xfId="2180"/>
    <cellStyle name="20% - Акцент5 5 2" xfId="2181"/>
    <cellStyle name="20% - Акцент5 5 2 2" xfId="2182"/>
    <cellStyle name="20% - Акцент5 5 2 3" xfId="7067"/>
    <cellStyle name="20% - Акцент5 5 3" xfId="2183"/>
    <cellStyle name="20% - Акцент5 5 3 2" xfId="2184"/>
    <cellStyle name="20% - Акцент5 5 3 3" xfId="7068"/>
    <cellStyle name="20% - Акцент5 5 4" xfId="6094"/>
    <cellStyle name="20% - Акцент5 5 4 2" xfId="7069"/>
    <cellStyle name="20% - Акцент5 5_46EE.2011(v1.0)" xfId="2185"/>
    <cellStyle name="20% - Акцент5 6" xfId="2186"/>
    <cellStyle name="20% — акцент5 6" xfId="2187"/>
    <cellStyle name="20% - Акцент5 6 2" xfId="2188"/>
    <cellStyle name="20% - Акцент5 6 2 2" xfId="2189"/>
    <cellStyle name="20% - Акцент5 6 2 3" xfId="7070"/>
    <cellStyle name="20% - Акцент5 6 3" xfId="2190"/>
    <cellStyle name="20% - Акцент5 6 3 2" xfId="2191"/>
    <cellStyle name="20% - Акцент5 6 3 3" xfId="7071"/>
    <cellStyle name="20% - Акцент5 6 4" xfId="6095"/>
    <cellStyle name="20% - Акцент5 6 4 2" xfId="7072"/>
    <cellStyle name="20% - Акцент5 6_46EE.2011(v1.0)" xfId="2192"/>
    <cellStyle name="20% - Акцент5 7" xfId="2193"/>
    <cellStyle name="20% — акцент5 7" xfId="2194"/>
    <cellStyle name="20% - Акцент5 7 2" xfId="2195"/>
    <cellStyle name="20% - Акцент5 7 2 2" xfId="2196"/>
    <cellStyle name="20% - Акцент5 7 2 3" xfId="7073"/>
    <cellStyle name="20% - Акцент5 7 3" xfId="2197"/>
    <cellStyle name="20% - Акцент5 7 3 2" xfId="2198"/>
    <cellStyle name="20% - Акцент5 7 3 3" xfId="7074"/>
    <cellStyle name="20% - Акцент5 7 4" xfId="6096"/>
    <cellStyle name="20% - Акцент5 7 4 2" xfId="7075"/>
    <cellStyle name="20% - Акцент5 7_46EE.2011(v1.0)" xfId="2199"/>
    <cellStyle name="20% - Акцент5 8" xfId="2200"/>
    <cellStyle name="20% — акцент5 8" xfId="2201"/>
    <cellStyle name="20% - Акцент5 8 2" xfId="2202"/>
    <cellStyle name="20% - Акцент5 8 2 2" xfId="2203"/>
    <cellStyle name="20% - Акцент5 8 2 3" xfId="7076"/>
    <cellStyle name="20% - Акцент5 8 3" xfId="2204"/>
    <cellStyle name="20% - Акцент5 8 3 2" xfId="2205"/>
    <cellStyle name="20% - Акцент5 8 3 3" xfId="7077"/>
    <cellStyle name="20% - Акцент5 8 4" xfId="2206"/>
    <cellStyle name="20% - Акцент5 8 5" xfId="7078"/>
    <cellStyle name="20% - Акцент5 8_46EE.2011(v1.0)" xfId="2207"/>
    <cellStyle name="20% - Акцент5 9" xfId="2208"/>
    <cellStyle name="20% — акцент5 9" xfId="2209"/>
    <cellStyle name="20% - Акцент5 9 2" xfId="2210"/>
    <cellStyle name="20% - Акцент5 9 2 2" xfId="2211"/>
    <cellStyle name="20% - Акцент5 9 2 3" xfId="7079"/>
    <cellStyle name="20% - Акцент5 9 3" xfId="2212"/>
    <cellStyle name="20% - Акцент5 9 3 2" xfId="2213"/>
    <cellStyle name="20% - Акцент5 9 3 3" xfId="7080"/>
    <cellStyle name="20% - Акцент5 9 4" xfId="2214"/>
    <cellStyle name="20% - Акцент5 9 5" xfId="7081"/>
    <cellStyle name="20% - Акцент5 9_46EE.2011(v1.0)" xfId="2215"/>
    <cellStyle name="20% — акцент5_Расчет тарифа на тэ 2015 СЛФ" xfId="2216"/>
    <cellStyle name="20% — акцент6" xfId="111"/>
    <cellStyle name="20% - Акцент6 10" xfId="2218"/>
    <cellStyle name="20% — акцент6 10" xfId="2219"/>
    <cellStyle name="20% - Акцент6 10 2" xfId="2220"/>
    <cellStyle name="20% - Акцент6 10 3" xfId="7082"/>
    <cellStyle name="20% - Акцент6 11" xfId="2221"/>
    <cellStyle name="20% — акцент6 11" xfId="2222"/>
    <cellStyle name="20% - Акцент6 11 2" xfId="2223"/>
    <cellStyle name="20% - Акцент6 11 3" xfId="7083"/>
    <cellStyle name="20% - Акцент6 12" xfId="7084"/>
    <cellStyle name="20% — акцент6 12" xfId="2224"/>
    <cellStyle name="20% - Акцент6 12 2" xfId="7085"/>
    <cellStyle name="20% - Акцент6 12 3" xfId="7086"/>
    <cellStyle name="20% - Акцент6 12 4" xfId="7087"/>
    <cellStyle name="20% - Акцент6 13" xfId="7088"/>
    <cellStyle name="20% — акцент6 13" xfId="2225"/>
    <cellStyle name="20% - Акцент6 13 2" xfId="7089"/>
    <cellStyle name="20% - Акцент6 13 3" xfId="7090"/>
    <cellStyle name="20% - Акцент6 13 4" xfId="7091"/>
    <cellStyle name="20% - Акцент6 14" xfId="7092"/>
    <cellStyle name="20% — акцент6 14" xfId="2226"/>
    <cellStyle name="20% - Акцент6 14 2" xfId="7093"/>
    <cellStyle name="20% - Акцент6 14 3" xfId="7094"/>
    <cellStyle name="20% - Акцент6 15" xfId="7095"/>
    <cellStyle name="20% — акцент6 15" xfId="2227"/>
    <cellStyle name="20% - Акцент6 15 2" xfId="7096"/>
    <cellStyle name="20% - Акцент6 15 3" xfId="7097"/>
    <cellStyle name="20% - Акцент6 16" xfId="7098"/>
    <cellStyle name="20% — акцент6 16" xfId="2228"/>
    <cellStyle name="20% - Акцент6 16 2" xfId="7099"/>
    <cellStyle name="20% - Акцент6 16 3" xfId="7100"/>
    <cellStyle name="20% - Акцент6 17" xfId="7101"/>
    <cellStyle name="20% — акцент6 17" xfId="2229"/>
    <cellStyle name="20% - Акцент6 18" xfId="7102"/>
    <cellStyle name="20% — акцент6 18" xfId="2230"/>
    <cellStyle name="20% — акцент6 19" xfId="2231"/>
    <cellStyle name="20% - Акцент6 2" xfId="112"/>
    <cellStyle name="20% — акцент6 2" xfId="113"/>
    <cellStyle name="20% - Акцент6 2 1" xfId="7103"/>
    <cellStyle name="20% - Акцент6 2 10" xfId="114"/>
    <cellStyle name="20% - Акцент6 2 10 2" xfId="2234"/>
    <cellStyle name="20% - Акцент6 2 11" xfId="5814"/>
    <cellStyle name="20% - Акцент6 2 11 2" xfId="10834"/>
    <cellStyle name="20% - Акцент6 2 11 3" xfId="6098"/>
    <cellStyle name="20% - Акцент6 2 12" xfId="5915"/>
    <cellStyle name="20% - Акцент6 2 12 2" xfId="10835"/>
    <cellStyle name="20% - Акцент6 2 13" xfId="5965"/>
    <cellStyle name="20% - Акцент6 2 14" xfId="7104"/>
    <cellStyle name="20% - Акцент6 2 15" xfId="7105"/>
    <cellStyle name="20% - Акцент6 2 16" xfId="7106"/>
    <cellStyle name="20% - Акцент6 2 16 2" xfId="10836"/>
    <cellStyle name="20% - Акцент6 2 17" xfId="10837"/>
    <cellStyle name="20% - Акцент6 2 18" xfId="10838"/>
    <cellStyle name="20% - Акцент6 2 19" xfId="10839"/>
    <cellStyle name="20% - Акцент6 2 2" xfId="115"/>
    <cellStyle name="20% — акцент6 2 2" xfId="2233"/>
    <cellStyle name="20% - Акцент6 2 2 10" xfId="11725"/>
    <cellStyle name="20% - Акцент6 2 2 2" xfId="2236"/>
    <cellStyle name="20% - Акцент6 2 2 2 2" xfId="7107"/>
    <cellStyle name="20% - Акцент6 2 2 2 3" xfId="6099"/>
    <cellStyle name="20% - Акцент6 2 2 3" xfId="2235"/>
    <cellStyle name="20% - Акцент6 2 2 4" xfId="11200"/>
    <cellStyle name="20% - Акцент6 2 2 5" xfId="11596"/>
    <cellStyle name="20% - Акцент6 2 2 6" xfId="11106"/>
    <cellStyle name="20% - Акцент6 2 2 7" xfId="11627"/>
    <cellStyle name="20% - Акцент6 2 2 8" xfId="11743"/>
    <cellStyle name="20% - Акцент6 2 2 9" xfId="11723"/>
    <cellStyle name="20% - Акцент6 2 20" xfId="6097"/>
    <cellStyle name="20% - Акцент6 2 21" xfId="2232"/>
    <cellStyle name="20% - Акцент6 2 22" xfId="11198"/>
    <cellStyle name="20% - Акцент6 2 23" xfId="12112"/>
    <cellStyle name="20% - Акцент6 2 24" xfId="11948"/>
    <cellStyle name="20% - Акцент6 2 25" xfId="11801"/>
    <cellStyle name="20% - Акцент6 2 26" xfId="11367"/>
    <cellStyle name="20% - Акцент6 2 27" xfId="11395"/>
    <cellStyle name="20% - Акцент6 2 28" xfId="11243"/>
    <cellStyle name="20% - Акцент6 2 3" xfId="116"/>
    <cellStyle name="20% — акцент6 2 3" xfId="11199"/>
    <cellStyle name="20% - Акцент6 2 3 10" xfId="11401"/>
    <cellStyle name="20% - Акцент6 2 3 2" xfId="2238"/>
    <cellStyle name="20% - Акцент6 2 3 3" xfId="7108"/>
    <cellStyle name="20% - Акцент6 2 3 4" xfId="2237"/>
    <cellStyle name="20% - Акцент6 2 3 5" xfId="11595"/>
    <cellStyle name="20% - Акцент6 2 3 6" xfId="11688"/>
    <cellStyle name="20% - Акцент6 2 3 7" xfId="11654"/>
    <cellStyle name="20% - Акцент6 2 3 8" xfId="11421"/>
    <cellStyle name="20% - Акцент6 2 3 9" xfId="12139"/>
    <cellStyle name="20% - Акцент6 2 4" xfId="117"/>
    <cellStyle name="20% — акцент6 2 4" xfId="11597"/>
    <cellStyle name="20% - Акцент6 2 4 2" xfId="7109"/>
    <cellStyle name="20% - Акцент6 2 4 3" xfId="2239"/>
    <cellStyle name="20% - Акцент6 2 4 4" xfId="11107"/>
    <cellStyle name="20% - Акцент6 2 4 5" xfId="11626"/>
    <cellStyle name="20% - Акцент6 2 4 6" xfId="11872"/>
    <cellStyle name="20% - Акцент6 2 4 7" xfId="12030"/>
    <cellStyle name="20% - Акцент6 2 4 8" xfId="12078"/>
    <cellStyle name="20% - Акцент6 2 5" xfId="118"/>
    <cellStyle name="20% — акцент6 2 5" xfId="11105"/>
    <cellStyle name="20% - Акцент6 2 5 2" xfId="7110"/>
    <cellStyle name="20% - Акцент6 2 5 3" xfId="2240"/>
    <cellStyle name="20% - Акцент6 2 5 4" xfId="11800"/>
    <cellStyle name="20% - Акцент6 2 5 5" xfId="11368"/>
    <cellStyle name="20% - Акцент6 2 5 6" xfId="12214"/>
    <cellStyle name="20% - Акцент6 2 5 7" xfId="12222"/>
    <cellStyle name="20% - Акцент6 2 6" xfId="119"/>
    <cellStyle name="20% — акцент6 2 6" xfId="11655"/>
    <cellStyle name="20% - Акцент6 2 6 2" xfId="2241"/>
    <cellStyle name="20% - Акцент6 2 6 3" xfId="11067"/>
    <cellStyle name="20% - Акцент6 2 6 4" xfId="11809"/>
    <cellStyle name="20% - Акцент6 2 6 5" xfId="11384"/>
    <cellStyle name="20% - Акцент6 2 7" xfId="120"/>
    <cellStyle name="20% — акцент6 2 7" xfId="11938"/>
    <cellStyle name="20% - Акцент6 2 7 2" xfId="2242"/>
    <cellStyle name="20% - Акцент6 2 7 3" xfId="11231"/>
    <cellStyle name="20% - Акцент6 2 7 4" xfId="11447"/>
    <cellStyle name="20% - Акцент6 2 8" xfId="121"/>
    <cellStyle name="20% — акцент6 2 8" xfId="11807"/>
    <cellStyle name="20% - Акцент6 2 8 2" xfId="2243"/>
    <cellStyle name="20% - Акцент6 2 8 3" xfId="11348"/>
    <cellStyle name="20% - Акцент6 2 9" xfId="122"/>
    <cellStyle name="20% — акцент6 2 9" xfId="11729"/>
    <cellStyle name="20% - Акцент6 2 9 2" xfId="2244"/>
    <cellStyle name="20% - Акцент6 2_46EE.2011(v1.0)" xfId="2245"/>
    <cellStyle name="20% — акцент6 20" xfId="2246"/>
    <cellStyle name="20% — акцент6 21" xfId="2247"/>
    <cellStyle name="20% — акцент6 22" xfId="2217"/>
    <cellStyle name="20% — акцент6 23" xfId="11197"/>
    <cellStyle name="20% — акцент6 24" xfId="12113"/>
    <cellStyle name="20% — акцент6 25" xfId="11104"/>
    <cellStyle name="20% — акцент6 26" xfId="11656"/>
    <cellStyle name="20% — акцент6 27" xfId="11751"/>
    <cellStyle name="20% — акцент6 28" xfId="11112"/>
    <cellStyle name="20% — акцент6 29" xfId="11188"/>
    <cellStyle name="20% - Акцент6 3" xfId="123"/>
    <cellStyle name="20% — акцент6 3" xfId="2249"/>
    <cellStyle name="20% - Акцент6 3 10" xfId="124"/>
    <cellStyle name="20% - Акцент6 3 10 2" xfId="2250"/>
    <cellStyle name="20% - Акцент6 3 11" xfId="2251"/>
    <cellStyle name="20% - Акцент6 3 12" xfId="5815"/>
    <cellStyle name="20% - Акцент6 3 13" xfId="5914"/>
    <cellStyle name="20% - Акцент6 3 14" xfId="5964"/>
    <cellStyle name="20% - Акцент6 3 15" xfId="6100"/>
    <cellStyle name="20% - Акцент6 3 16" xfId="2248"/>
    <cellStyle name="20% - Акцент6 3 17" xfId="11204"/>
    <cellStyle name="20% - Акцент6 3 18" xfId="12109"/>
    <cellStyle name="20% - Акцент6 3 19" xfId="11109"/>
    <cellStyle name="20% - Акцент6 3 2" xfId="125"/>
    <cellStyle name="20% - Акцент6 3 2 2" xfId="2253"/>
    <cellStyle name="20% - Акцент6 3 2 3" xfId="7111"/>
    <cellStyle name="20% - Акцент6 3 2 4" xfId="2252"/>
    <cellStyle name="20% - Акцент6 3 20" xfId="11625"/>
    <cellStyle name="20% - Акцент6 3 21" xfId="11068"/>
    <cellStyle name="20% - Акцент6 3 22" xfId="11524"/>
    <cellStyle name="20% - Акцент6 3 23" xfId="12227"/>
    <cellStyle name="20% - Акцент6 3 3" xfId="126"/>
    <cellStyle name="20% - Акцент6 3 3 2" xfId="2255"/>
    <cellStyle name="20% - Акцент6 3 3 3" xfId="7112"/>
    <cellStyle name="20% - Акцент6 3 3 4" xfId="2254"/>
    <cellStyle name="20% - Акцент6 3 4" xfId="127"/>
    <cellStyle name="20% - Акцент6 3 4 2" xfId="7113"/>
    <cellStyle name="20% - Акцент6 3 4 2 2" xfId="7114"/>
    <cellStyle name="20% - Акцент6 3 4 3" xfId="2256"/>
    <cellStyle name="20% - Акцент6 3 5" xfId="128"/>
    <cellStyle name="20% - Акцент6 3 5 2" xfId="2257"/>
    <cellStyle name="20% - Акцент6 3 6" xfId="129"/>
    <cellStyle name="20% - Акцент6 3 6 2" xfId="2258"/>
    <cellStyle name="20% - Акцент6 3 7" xfId="130"/>
    <cellStyle name="20% - Акцент6 3 7 2" xfId="2259"/>
    <cellStyle name="20% - Акцент6 3 8" xfId="131"/>
    <cellStyle name="20% - Акцент6 3 8 2" xfId="2260"/>
    <cellStyle name="20% - Акцент6 3 9" xfId="132"/>
    <cellStyle name="20% - Акцент6 3 9 2" xfId="2261"/>
    <cellStyle name="20% - Акцент6 3_46EE.2011(v1.0)" xfId="2262"/>
    <cellStyle name="20% - Акцент6 4" xfId="2263"/>
    <cellStyle name="20% — акцент6 4" xfId="2264"/>
    <cellStyle name="20% - Акцент6 4 2" xfId="2265"/>
    <cellStyle name="20% - Акцент6 4 2 2" xfId="2266"/>
    <cellStyle name="20% - Акцент6 4 2 3" xfId="7115"/>
    <cellStyle name="20% - Акцент6 4 3" xfId="2267"/>
    <cellStyle name="20% - Акцент6 4 3 2" xfId="2268"/>
    <cellStyle name="20% - Акцент6 4 3 3" xfId="7116"/>
    <cellStyle name="20% - Акцент6 4 4" xfId="6101"/>
    <cellStyle name="20% - Акцент6 4 4 2" xfId="7117"/>
    <cellStyle name="20% - Акцент6 4_46EE.2011(v1.0)" xfId="2269"/>
    <cellStyle name="20% - Акцент6 5" xfId="2270"/>
    <cellStyle name="20% — акцент6 5" xfId="2271"/>
    <cellStyle name="20% - Акцент6 5 2" xfId="2272"/>
    <cellStyle name="20% - Акцент6 5 2 2" xfId="2273"/>
    <cellStyle name="20% - Акцент6 5 2 3" xfId="7118"/>
    <cellStyle name="20% - Акцент6 5 3" xfId="2274"/>
    <cellStyle name="20% - Акцент6 5 3 2" xfId="2275"/>
    <cellStyle name="20% - Акцент6 5 3 3" xfId="7119"/>
    <cellStyle name="20% - Акцент6 5 4" xfId="6102"/>
    <cellStyle name="20% - Акцент6 5 4 2" xfId="7120"/>
    <cellStyle name="20% - Акцент6 5_46EE.2011(v1.0)" xfId="2276"/>
    <cellStyle name="20% - Акцент6 6" xfId="2277"/>
    <cellStyle name="20% — акцент6 6" xfId="2278"/>
    <cellStyle name="20% - Акцент6 6 2" xfId="2279"/>
    <cellStyle name="20% - Акцент6 6 2 2" xfId="2280"/>
    <cellStyle name="20% - Акцент6 6 2 3" xfId="7121"/>
    <cellStyle name="20% - Акцент6 6 3" xfId="2281"/>
    <cellStyle name="20% - Акцент6 6 3 2" xfId="2282"/>
    <cellStyle name="20% - Акцент6 6 3 3" xfId="7122"/>
    <cellStyle name="20% - Акцент6 6 4" xfId="6103"/>
    <cellStyle name="20% - Акцент6 6 4 2" xfId="7123"/>
    <cellStyle name="20% - Акцент6 6_46EE.2011(v1.0)" xfId="2283"/>
    <cellStyle name="20% - Акцент6 7" xfId="2284"/>
    <cellStyle name="20% — акцент6 7" xfId="2285"/>
    <cellStyle name="20% - Акцент6 7 2" xfId="2286"/>
    <cellStyle name="20% - Акцент6 7 2 2" xfId="2287"/>
    <cellStyle name="20% - Акцент6 7 2 3" xfId="7124"/>
    <cellStyle name="20% - Акцент6 7 3" xfId="2288"/>
    <cellStyle name="20% - Акцент6 7 3 2" xfId="2289"/>
    <cellStyle name="20% - Акцент6 7 3 3" xfId="7125"/>
    <cellStyle name="20% - Акцент6 7 4" xfId="6104"/>
    <cellStyle name="20% - Акцент6 7 4 2" xfId="7126"/>
    <cellStyle name="20% - Акцент6 7_46EE.2011(v1.0)" xfId="2290"/>
    <cellStyle name="20% - Акцент6 8" xfId="2291"/>
    <cellStyle name="20% — акцент6 8" xfId="2292"/>
    <cellStyle name="20% - Акцент6 8 2" xfId="2293"/>
    <cellStyle name="20% - Акцент6 8 2 2" xfId="2294"/>
    <cellStyle name="20% - Акцент6 8 2 3" xfId="7127"/>
    <cellStyle name="20% - Акцент6 8 3" xfId="2295"/>
    <cellStyle name="20% - Акцент6 8 3 2" xfId="2296"/>
    <cellStyle name="20% - Акцент6 8 3 3" xfId="7128"/>
    <cellStyle name="20% - Акцент6 8 4" xfId="2297"/>
    <cellStyle name="20% - Акцент6 8 5" xfId="7129"/>
    <cellStyle name="20% - Акцент6 8_46EE.2011(v1.0)" xfId="2298"/>
    <cellStyle name="20% - Акцент6 9" xfId="2299"/>
    <cellStyle name="20% — акцент6 9" xfId="2300"/>
    <cellStyle name="20% - Акцент6 9 2" xfId="2301"/>
    <cellStyle name="20% - Акцент6 9 2 2" xfId="2302"/>
    <cellStyle name="20% - Акцент6 9 2 3" xfId="7130"/>
    <cellStyle name="20% - Акцент6 9 3" xfId="2303"/>
    <cellStyle name="20% - Акцент6 9 3 2" xfId="2304"/>
    <cellStyle name="20% - Акцент6 9 3 3" xfId="7131"/>
    <cellStyle name="20% - Акцент6 9 4" xfId="2305"/>
    <cellStyle name="20% - Акцент6 9 5" xfId="7132"/>
    <cellStyle name="20% - Акцент6 9_46EE.2011(v1.0)" xfId="2306"/>
    <cellStyle name="20% — акцент6_Расчет тарифа на тэ 2015 СЛФ" xfId="2307"/>
    <cellStyle name="40% - Accent1" xfId="2308"/>
    <cellStyle name="40% - Accent1 1" xfId="7133"/>
    <cellStyle name="40% - Accent1 2" xfId="2309"/>
    <cellStyle name="40% - Accent1 2 2" xfId="2310"/>
    <cellStyle name="40% - Accent1 2 2 2" xfId="7134"/>
    <cellStyle name="40% - Accent1 2 3" xfId="7135"/>
    <cellStyle name="40% - Accent1 3" xfId="2311"/>
    <cellStyle name="40% - Accent1 3 2" xfId="2312"/>
    <cellStyle name="40% - Accent1 3 2 2" xfId="7136"/>
    <cellStyle name="40% - Accent1 3 3" xfId="7137"/>
    <cellStyle name="40% - Accent1 4" xfId="2313"/>
    <cellStyle name="40% - Accent1 4 2" xfId="7139"/>
    <cellStyle name="40% - Accent1 4 3" xfId="7138"/>
    <cellStyle name="40% - Accent1 5" xfId="7140"/>
    <cellStyle name="40% - Accent1_46EE.2011(v1.0)" xfId="2314"/>
    <cellStyle name="40% - Accent2" xfId="2315"/>
    <cellStyle name="40% - Accent2 1" xfId="7141"/>
    <cellStyle name="40% - Accent2 2" xfId="2316"/>
    <cellStyle name="40% - Accent2 2 2" xfId="2317"/>
    <cellStyle name="40% - Accent2 2 2 2" xfId="7142"/>
    <cellStyle name="40% - Accent2 2 3" xfId="7143"/>
    <cellStyle name="40% - Accent2 3" xfId="2318"/>
    <cellStyle name="40% - Accent2 3 2" xfId="2319"/>
    <cellStyle name="40% - Accent2 3 2 2" xfId="7144"/>
    <cellStyle name="40% - Accent2 3 3" xfId="7145"/>
    <cellStyle name="40% - Accent2 4" xfId="2320"/>
    <cellStyle name="40% - Accent2 4 2" xfId="7147"/>
    <cellStyle name="40% - Accent2 4 3" xfId="7146"/>
    <cellStyle name="40% - Accent2 5" xfId="7148"/>
    <cellStyle name="40% - Accent2_46EE.2011(v1.0)" xfId="2321"/>
    <cellStyle name="40% - Accent3" xfId="2322"/>
    <cellStyle name="40% - Accent3 1" xfId="7149"/>
    <cellStyle name="40% - Accent3 2" xfId="2323"/>
    <cellStyle name="40% - Accent3 2 2" xfId="2324"/>
    <cellStyle name="40% - Accent3 2 2 2" xfId="7150"/>
    <cellStyle name="40% - Accent3 2 3" xfId="7151"/>
    <cellStyle name="40% - Accent3 3" xfId="2325"/>
    <cellStyle name="40% - Accent3 3 2" xfId="2326"/>
    <cellStyle name="40% - Accent3 3 2 2" xfId="7152"/>
    <cellStyle name="40% - Accent3 3 3" xfId="7153"/>
    <cellStyle name="40% - Accent3 4" xfId="2327"/>
    <cellStyle name="40% - Accent3 4 2" xfId="7155"/>
    <cellStyle name="40% - Accent3 4 3" xfId="7154"/>
    <cellStyle name="40% - Accent3 5" xfId="7156"/>
    <cellStyle name="40% - Accent3_46EE.2011(v1.0)" xfId="2328"/>
    <cellStyle name="40% - Accent4" xfId="2329"/>
    <cellStyle name="40% - Accent4 1" xfId="7157"/>
    <cellStyle name="40% - Accent4 2" xfId="2330"/>
    <cellStyle name="40% - Accent4 2 2" xfId="2331"/>
    <cellStyle name="40% - Accent4 2 2 2" xfId="7158"/>
    <cellStyle name="40% - Accent4 2 3" xfId="7159"/>
    <cellStyle name="40% - Accent4 3" xfId="2332"/>
    <cellStyle name="40% - Accent4 3 2" xfId="2333"/>
    <cellStyle name="40% - Accent4 3 2 2" xfId="7160"/>
    <cellStyle name="40% - Accent4 3 3" xfId="7161"/>
    <cellStyle name="40% - Accent4 4" xfId="2334"/>
    <cellStyle name="40% - Accent4 4 2" xfId="7163"/>
    <cellStyle name="40% - Accent4 4 3" xfId="7162"/>
    <cellStyle name="40% - Accent4 5" xfId="7164"/>
    <cellStyle name="40% - Accent4_46EE.2011(v1.0)" xfId="2335"/>
    <cellStyle name="40% - Accent5" xfId="2336"/>
    <cellStyle name="40% - Accent5 1" xfId="7165"/>
    <cellStyle name="40% - Accent5 2" xfId="2337"/>
    <cellStyle name="40% - Accent5 2 2" xfId="2338"/>
    <cellStyle name="40% - Accent5 2 2 2" xfId="7166"/>
    <cellStyle name="40% - Accent5 2 3" xfId="7167"/>
    <cellStyle name="40% - Accent5 3" xfId="2339"/>
    <cellStyle name="40% - Accent5 3 2" xfId="2340"/>
    <cellStyle name="40% - Accent5 3 2 2" xfId="7168"/>
    <cellStyle name="40% - Accent5 3 3" xfId="7169"/>
    <cellStyle name="40% - Accent5 4" xfId="2341"/>
    <cellStyle name="40% - Accent5 4 2" xfId="7171"/>
    <cellStyle name="40% - Accent5 4 3" xfId="7170"/>
    <cellStyle name="40% - Accent5 5" xfId="7172"/>
    <cellStyle name="40% - Accent5_46EE.2011(v1.0)" xfId="2342"/>
    <cellStyle name="40% - Accent6" xfId="2343"/>
    <cellStyle name="40% - Accent6 1" xfId="7173"/>
    <cellStyle name="40% - Accent6 2" xfId="2344"/>
    <cellStyle name="40% - Accent6 2 2" xfId="2345"/>
    <cellStyle name="40% - Accent6 2 2 2" xfId="7174"/>
    <cellStyle name="40% - Accent6 2 3" xfId="7175"/>
    <cellStyle name="40% - Accent6 3" xfId="2346"/>
    <cellStyle name="40% - Accent6 3 2" xfId="2347"/>
    <cellStyle name="40% - Accent6 3 2 2" xfId="7176"/>
    <cellStyle name="40% - Accent6 3 3" xfId="7177"/>
    <cellStyle name="40% - Accent6 4" xfId="2348"/>
    <cellStyle name="40% - Accent6 4 2" xfId="7179"/>
    <cellStyle name="40% - Accent6 4 3" xfId="7178"/>
    <cellStyle name="40% - Accent6 5" xfId="7180"/>
    <cellStyle name="40% - Accent6_46EE.2011(v1.0)" xfId="2349"/>
    <cellStyle name="40% — акцент1" xfId="133"/>
    <cellStyle name="40% - Акцент1 10" xfId="2351"/>
    <cellStyle name="40% — акцент1 10" xfId="2352"/>
    <cellStyle name="40% - Акцент1 10 2" xfId="2353"/>
    <cellStyle name="40% - Акцент1 10 3" xfId="7181"/>
    <cellStyle name="40% - Акцент1 11" xfId="2354"/>
    <cellStyle name="40% — акцент1 11" xfId="2355"/>
    <cellStyle name="40% - Акцент1 11 2" xfId="2356"/>
    <cellStyle name="40% - Акцент1 11 3" xfId="7182"/>
    <cellStyle name="40% - Акцент1 12" xfId="7183"/>
    <cellStyle name="40% — акцент1 12" xfId="2357"/>
    <cellStyle name="40% - Акцент1 12 2" xfId="7184"/>
    <cellStyle name="40% - Акцент1 12 3" xfId="7185"/>
    <cellStyle name="40% - Акцент1 12 4" xfId="7186"/>
    <cellStyle name="40% - Акцент1 13" xfId="7187"/>
    <cellStyle name="40% — акцент1 13" xfId="2358"/>
    <cellStyle name="40% - Акцент1 13 2" xfId="7188"/>
    <cellStyle name="40% — акцент1 13 2" xfId="5501"/>
    <cellStyle name="40% - Акцент1 13 3" xfId="7189"/>
    <cellStyle name="40% — акцент1 13 3" xfId="5781"/>
    <cellStyle name="40% - Акцент1 13 4" xfId="7190"/>
    <cellStyle name="40% - Акцент1 14" xfId="7191"/>
    <cellStyle name="40% — акцент1 14" xfId="2359"/>
    <cellStyle name="40% - Акцент1 14 2" xfId="7192"/>
    <cellStyle name="40% — акцент1 14 2" xfId="5502"/>
    <cellStyle name="40% - Акцент1 14 3" xfId="7193"/>
    <cellStyle name="40% — акцент1 14 3" xfId="5780"/>
    <cellStyle name="40% - Акцент1 15" xfId="7194"/>
    <cellStyle name="40% — акцент1 15" xfId="2360"/>
    <cellStyle name="40% - Акцент1 15 2" xfId="7195"/>
    <cellStyle name="40% — акцент1 15 2" xfId="5503"/>
    <cellStyle name="40% - Акцент1 15 3" xfId="7196"/>
    <cellStyle name="40% — акцент1 15 3" xfId="5779"/>
    <cellStyle name="40% - Акцент1 16" xfId="7197"/>
    <cellStyle name="40% — акцент1 16" xfId="2361"/>
    <cellStyle name="40% - Акцент1 16 2" xfId="7198"/>
    <cellStyle name="40% — акцент1 16 2" xfId="5504"/>
    <cellStyle name="40% - Акцент1 16 3" xfId="7199"/>
    <cellStyle name="40% — акцент1 16 3" xfId="5778"/>
    <cellStyle name="40% - Акцент1 17" xfId="7200"/>
    <cellStyle name="40% — акцент1 17" xfId="2362"/>
    <cellStyle name="40% — акцент1 17 2" xfId="5505"/>
    <cellStyle name="40% - Акцент1 18" xfId="7201"/>
    <cellStyle name="40% — акцент1 18" xfId="2363"/>
    <cellStyle name="40% — акцент1 19" xfId="2364"/>
    <cellStyle name="40% - Акцент1 2" xfId="134"/>
    <cellStyle name="40% — акцент1 2" xfId="135"/>
    <cellStyle name="40% - Акцент1 2 1" xfId="7202"/>
    <cellStyle name="40% - Акцент1 2 10" xfId="136"/>
    <cellStyle name="40% - Акцент1 2 10 2" xfId="2367"/>
    <cellStyle name="40% - Акцент1 2 11" xfId="5816"/>
    <cellStyle name="40% - Акцент1 2 11 2" xfId="10840"/>
    <cellStyle name="40% - Акцент1 2 11 3" xfId="6106"/>
    <cellStyle name="40% - Акцент1 2 12" xfId="5913"/>
    <cellStyle name="40% - Акцент1 2 12 2" xfId="10841"/>
    <cellStyle name="40% - Акцент1 2 13" xfId="5976"/>
    <cellStyle name="40% - Акцент1 2 14" xfId="7203"/>
    <cellStyle name="40% - Акцент1 2 15" xfId="7204"/>
    <cellStyle name="40% - Акцент1 2 16" xfId="7205"/>
    <cellStyle name="40% - Акцент1 2 16 2" xfId="10842"/>
    <cellStyle name="40% - Акцент1 2 17" xfId="10843"/>
    <cellStyle name="40% - Акцент1 2 18" xfId="10844"/>
    <cellStyle name="40% - Акцент1 2 19" xfId="10845"/>
    <cellStyle name="40% - Акцент1 2 2" xfId="137"/>
    <cellStyle name="40% — акцент1 2 2" xfId="2366"/>
    <cellStyle name="40% - Акцент1 2 2 10" xfId="11346"/>
    <cellStyle name="40% - Акцент1 2 2 2" xfId="2369"/>
    <cellStyle name="40% - Акцент1 2 2 2 2" xfId="7206"/>
    <cellStyle name="40% - Акцент1 2 2 2 3" xfId="6107"/>
    <cellStyle name="40% - Акцент1 2 2 3" xfId="2368"/>
    <cellStyle name="40% - Акцент1 2 2 4" xfId="11223"/>
    <cellStyle name="40% - Акцент1 2 2 5" xfId="12104"/>
    <cellStyle name="40% - Акцент1 2 2 6" xfId="11756"/>
    <cellStyle name="40% - Акцент1 2 2 7" xfId="12151"/>
    <cellStyle name="40% - Акцент1 2 2 8" xfId="11873"/>
    <cellStyle name="40% - Акцент1 2 2 9" xfId="11727"/>
    <cellStyle name="40% - Акцент1 2 20" xfId="6105"/>
    <cellStyle name="40% - Акцент1 2 21" xfId="2365"/>
    <cellStyle name="40% - Акцент1 2 22" xfId="11221"/>
    <cellStyle name="40% - Акцент1 2 23" xfId="11586"/>
    <cellStyle name="40% - Акцент1 2 24" xfId="11439"/>
    <cellStyle name="40% - Акцент1 2 25" xfId="11498"/>
    <cellStyle name="40% - Акцент1 2 26" xfId="11981"/>
    <cellStyle name="40% - Акцент1 2 27" xfId="11900"/>
    <cellStyle name="40% - Акцент1 2 28" xfId="11309"/>
    <cellStyle name="40% - Акцент1 2 3" xfId="138"/>
    <cellStyle name="40% — акцент1 2 3" xfId="11222"/>
    <cellStyle name="40% - Акцент1 2 3 10" xfId="11533"/>
    <cellStyle name="40% - Акцент1 2 3 2" xfId="2371"/>
    <cellStyle name="40% - Акцент1 2 3 3" xfId="7207"/>
    <cellStyle name="40% - Акцент1 2 3 4" xfId="2370"/>
    <cellStyle name="40% - Акцент1 2 3 5" xfId="11585"/>
    <cellStyle name="40% - Акцент1 2 3 6" xfId="11933"/>
    <cellStyle name="40% - Акцент1 2 3 7" xfId="12196"/>
    <cellStyle name="40% - Акцент1 2 3 8" xfId="12207"/>
    <cellStyle name="40% - Акцент1 2 3 9" xfId="11950"/>
    <cellStyle name="40% - Акцент1 2 4" xfId="139"/>
    <cellStyle name="40% — акцент1 2 4" xfId="11733"/>
    <cellStyle name="40% - Акцент1 2 4 2" xfId="7208"/>
    <cellStyle name="40% - Акцент1 2 4 3" xfId="2372"/>
    <cellStyle name="40% - Акцент1 2 4 4" xfId="11441"/>
    <cellStyle name="40% - Акцент1 2 4 5" xfId="12021"/>
    <cellStyle name="40% - Акцент1 2 4 6" xfId="11983"/>
    <cellStyle name="40% - Акцент1 2 4 7" xfId="12164"/>
    <cellStyle name="40% - Акцент1 2 4 8" xfId="11922"/>
    <cellStyle name="40% - Акцент1 2 5" xfId="140"/>
    <cellStyle name="40% — акцент1 2 5" xfId="11440"/>
    <cellStyle name="40% - Акцент1 2 5 2" xfId="7209"/>
    <cellStyle name="40% - Акцент1 2 5 3" xfId="2373"/>
    <cellStyle name="40% - Акцент1 2 5 4" xfId="11647"/>
    <cellStyle name="40% - Акцент1 2 5 5" xfId="11874"/>
    <cellStyle name="40% - Акцент1 2 5 6" xfId="11832"/>
    <cellStyle name="40% - Акцент1 2 5 7" xfId="11826"/>
    <cellStyle name="40% - Акцент1 2 6" xfId="141"/>
    <cellStyle name="40% — акцент1 2 6" xfId="12022"/>
    <cellStyle name="40% - Акцент1 2 6 2" xfId="2374"/>
    <cellStyle name="40% - Акцент1 2 6 3" xfId="11165"/>
    <cellStyle name="40% - Акцент1 2 6 4" xfId="11691"/>
    <cellStyle name="40% - Акцент1 2 6 5" xfId="11797"/>
    <cellStyle name="40% - Акцент1 2 7" xfId="142"/>
    <cellStyle name="40% — акцент1 2 7" xfId="11982"/>
    <cellStyle name="40% - Акцент1 2 7 2" xfId="2375"/>
    <cellStyle name="40% - Акцент1 2 7 3" xfId="11668"/>
    <cellStyle name="40% - Акцент1 2 7 4" xfId="11793"/>
    <cellStyle name="40% - Акцент1 2 8" xfId="143"/>
    <cellStyle name="40% — акцент1 2 8" xfId="11661"/>
    <cellStyle name="40% - Акцент1 2 8 2" xfId="2376"/>
    <cellStyle name="40% - Акцент1 2 8 3" xfId="12185"/>
    <cellStyle name="40% - Акцент1 2 9" xfId="144"/>
    <cellStyle name="40% — акцент1 2 9" xfId="12136"/>
    <cellStyle name="40% - Акцент1 2 9 2" xfId="2377"/>
    <cellStyle name="40% - Акцент1 2_46EE.2011(v1.0)" xfId="2378"/>
    <cellStyle name="40% — акцент1 20" xfId="2379"/>
    <cellStyle name="40% — акцент1 21" xfId="2380"/>
    <cellStyle name="40% — акцент1 22" xfId="5478"/>
    <cellStyle name="40% — акцент1 23" xfId="5492"/>
    <cellStyle name="40% — акцент1 24" xfId="5477"/>
    <cellStyle name="40% — акцент1 25" xfId="5491"/>
    <cellStyle name="40% — акцент1 26" xfId="5783"/>
    <cellStyle name="40% — акцент1 27" xfId="5790"/>
    <cellStyle name="40% — акцент1 28" xfId="2350"/>
    <cellStyle name="40% — акцент1 29" xfId="11217"/>
    <cellStyle name="40% - Акцент1 3" xfId="145"/>
    <cellStyle name="40% — акцент1 3" xfId="2382"/>
    <cellStyle name="40% - Акцент1 3 10" xfId="146"/>
    <cellStyle name="40% - Акцент1 3 10 2" xfId="2383"/>
    <cellStyle name="40% - Акцент1 3 11" xfId="2384"/>
    <cellStyle name="40% - Акцент1 3 12" xfId="5817"/>
    <cellStyle name="40% - Акцент1 3 13" xfId="5912"/>
    <cellStyle name="40% - Акцент1 3 14" xfId="5885"/>
    <cellStyle name="40% - Акцент1 3 15" xfId="6108"/>
    <cellStyle name="40% - Акцент1 3 16" xfId="2381"/>
    <cellStyle name="40% - Акцент1 3 17" xfId="11224"/>
    <cellStyle name="40% - Акцент1 3 18" xfId="11584"/>
    <cellStyle name="40% - Акцент1 3 19" xfId="12182"/>
    <cellStyle name="40% - Акцент1 3 2" xfId="147"/>
    <cellStyle name="40% — акцент1 3 2" xfId="5506"/>
    <cellStyle name="40% - Акцент1 3 2 10" xfId="11347"/>
    <cellStyle name="40% - Акцент1 3 2 11" xfId="12178"/>
    <cellStyle name="40% - Акцент1 3 2 2" xfId="2386"/>
    <cellStyle name="40% — акцент1 3 2 2" xfId="7210"/>
    <cellStyle name="40% - Акцент1 3 2 3" xfId="7211"/>
    <cellStyle name="40% — акцент1 3 2 3" xfId="11034"/>
    <cellStyle name="40% - Акцент1 3 2 4" xfId="2385"/>
    <cellStyle name="40% - Акцент1 3 2 5" xfId="11225"/>
    <cellStyle name="40% - Акцент1 3 2 6" xfId="12103"/>
    <cellStyle name="40% - Акцент1 3 2 7" xfId="11442"/>
    <cellStyle name="40% - Акцент1 3 2 8" xfId="11214"/>
    <cellStyle name="40% - Акцент1 3 2 9" xfId="11701"/>
    <cellStyle name="40% - Акцент1 3 20" xfId="12037"/>
    <cellStyle name="40% - Акцент1 3 21" xfId="11976"/>
    <cellStyle name="40% - Акцент1 3 22" xfId="12049"/>
    <cellStyle name="40% - Акцент1 3 23" xfId="11567"/>
    <cellStyle name="40% - Акцент1 3 3" xfId="148"/>
    <cellStyle name="40% — акцент1 3 3" xfId="5470"/>
    <cellStyle name="40% - Акцент1 3 3 10" xfId="11572"/>
    <cellStyle name="40% - Акцент1 3 3 11" xfId="11611"/>
    <cellStyle name="40% - Акцент1 3 3 2" xfId="2388"/>
    <cellStyle name="40% - Акцент1 3 3 3" xfId="7212"/>
    <cellStyle name="40% - Акцент1 3 3 4" xfId="2387"/>
    <cellStyle name="40% - Акцент1 3 3 5" xfId="11226"/>
    <cellStyle name="40% - Акцент1 3 3 6" xfId="11583"/>
    <cellStyle name="40% - Акцент1 3 3 7" xfId="11952"/>
    <cellStyle name="40% - Акцент1 3 3 8" xfId="12197"/>
    <cellStyle name="40% - Акцент1 3 3 9" xfId="12209"/>
    <cellStyle name="40% - Акцент1 3 4" xfId="149"/>
    <cellStyle name="40% — акцент1 3 4" xfId="5495"/>
    <cellStyle name="40% - Акцент1 3 4 10" xfId="11147"/>
    <cellStyle name="40% - Акцент1 3 4 2" xfId="7213"/>
    <cellStyle name="40% - Акцент1 3 4 2 2" xfId="7214"/>
    <cellStyle name="40% - Акцент1 3 4 3" xfId="2389"/>
    <cellStyle name="40% - Акцент1 3 4 4" xfId="11227"/>
    <cellStyle name="40% - Акцент1 3 4 5" xfId="12102"/>
    <cellStyle name="40% - Акцент1 3 4 6" xfId="12180"/>
    <cellStyle name="40% - Акцент1 3 4 7" xfId="11888"/>
    <cellStyle name="40% - Акцент1 3 4 8" xfId="11276"/>
    <cellStyle name="40% - Акцент1 3 4 9" xfId="11909"/>
    <cellStyle name="40% - Акцент1 3 5" xfId="150"/>
    <cellStyle name="40% — акцент1 3 5" xfId="5475"/>
    <cellStyle name="40% - Акцент1 3 5 2" xfId="2390"/>
    <cellStyle name="40% - Акцент1 3 5 3" xfId="11228"/>
    <cellStyle name="40% - Акцент1 3 5 4" xfId="12101"/>
    <cellStyle name="40% - Акцент1 3 5 5" xfId="11115"/>
    <cellStyle name="40% - Акцент1 3 5 6" xfId="11048"/>
    <cellStyle name="40% - Акцент1 3 5 7" xfId="11813"/>
    <cellStyle name="40% - Акцент1 3 5 8" xfId="11404"/>
    <cellStyle name="40% - Акцент1 3 5 9" xfId="11568"/>
    <cellStyle name="40% - Акцент1 3 6" xfId="151"/>
    <cellStyle name="40% — акцент1 3 6" xfId="5792"/>
    <cellStyle name="40% - Акцент1 3 6 2" xfId="2391"/>
    <cellStyle name="40% - Акцент1 3 6 3" xfId="11229"/>
    <cellStyle name="40% - Акцент1 3 6 4" xfId="11640"/>
    <cellStyle name="40% - Акцент1 3 6 5" xfId="11116"/>
    <cellStyle name="40% - Акцент1 3 6 6" xfId="11911"/>
    <cellStyle name="40% - Акцент1 3 6 7" xfId="11069"/>
    <cellStyle name="40% - Акцент1 3 6 8" xfId="11876"/>
    <cellStyle name="40% - Акцент1 3 6 9" xfId="12153"/>
    <cellStyle name="40% - Акцент1 3 7" xfId="152"/>
    <cellStyle name="40% — акцент1 3 7" xfId="5777"/>
    <cellStyle name="40% - Акцент1 3 7 2" xfId="2392"/>
    <cellStyle name="40% - Акцент1 3 7 3" xfId="11230"/>
    <cellStyle name="40% - Акцент1 3 7 4" xfId="11582"/>
    <cellStyle name="40% - Акцент1 3 7 5" xfId="11408"/>
    <cellStyle name="40% - Акцент1 3 7 6" xfId="12036"/>
    <cellStyle name="40% - Акцент1 3 7 7" xfId="11156"/>
    <cellStyle name="40% - Акцент1 3 7 8" xfId="11511"/>
    <cellStyle name="40% - Акцент1 3 7 9" xfId="11329"/>
    <cellStyle name="40% - Акцент1 3 8" xfId="153"/>
    <cellStyle name="40% - Акцент1 3 8 2" xfId="2393"/>
    <cellStyle name="40% - Акцент1 3 9" xfId="154"/>
    <cellStyle name="40% - Акцент1 3 9 2" xfId="2394"/>
    <cellStyle name="40% - Акцент1 3_46EE.2011(v1.0)" xfId="2395"/>
    <cellStyle name="40% — акцент1 30" xfId="12106"/>
    <cellStyle name="40% — акцент1 31" xfId="11716"/>
    <cellStyle name="40% — акцент1 32" xfId="12023"/>
    <cellStyle name="40% — акцент1 33" xfId="11164"/>
    <cellStyle name="40% — акцент1 34" xfId="12165"/>
    <cellStyle name="40% — акцент1 35" xfId="12046"/>
    <cellStyle name="40% - Акцент1 4" xfId="2396"/>
    <cellStyle name="40% — акцент1 4" xfId="2397"/>
    <cellStyle name="40% - Акцент1 4 2" xfId="2398"/>
    <cellStyle name="40% — акцент1 4 2" xfId="7215"/>
    <cellStyle name="40% - Акцент1 4 2 2" xfId="2399"/>
    <cellStyle name="40% - Акцент1 4 2 3" xfId="7216"/>
    <cellStyle name="40% - Акцент1 4 3" xfId="2400"/>
    <cellStyle name="40% - Акцент1 4 3 2" xfId="2401"/>
    <cellStyle name="40% - Акцент1 4 3 3" xfId="7217"/>
    <cellStyle name="40% - Акцент1 4 4" xfId="6109"/>
    <cellStyle name="40% - Акцент1 4 4 2" xfId="7218"/>
    <cellStyle name="40% - Акцент1 4_46EE.2011(v1.0)" xfId="2402"/>
    <cellStyle name="40% - Акцент1 5" xfId="2403"/>
    <cellStyle name="40% — акцент1 5" xfId="2404"/>
    <cellStyle name="40% - Акцент1 5 2" xfId="2405"/>
    <cellStyle name="40% — акцент1 5 2" xfId="7219"/>
    <cellStyle name="40% - Акцент1 5 2 2" xfId="2406"/>
    <cellStyle name="40% - Акцент1 5 2 3" xfId="7220"/>
    <cellStyle name="40% - Акцент1 5 3" xfId="2407"/>
    <cellStyle name="40% - Акцент1 5 3 2" xfId="2408"/>
    <cellStyle name="40% - Акцент1 5 3 3" xfId="7221"/>
    <cellStyle name="40% - Акцент1 5 4" xfId="6110"/>
    <cellStyle name="40% - Акцент1 5 4 2" xfId="7222"/>
    <cellStyle name="40% - Акцент1 5_46EE.2011(v1.0)" xfId="2409"/>
    <cellStyle name="40% - Акцент1 6" xfId="2410"/>
    <cellStyle name="40% — акцент1 6" xfId="2411"/>
    <cellStyle name="40% - Акцент1 6 2" xfId="2412"/>
    <cellStyle name="40% — акцент1 6 2" xfId="7223"/>
    <cellStyle name="40% - Акцент1 6 2 2" xfId="2413"/>
    <cellStyle name="40% - Акцент1 6 2 3" xfId="7224"/>
    <cellStyle name="40% - Акцент1 6 3" xfId="2414"/>
    <cellStyle name="40% - Акцент1 6 3 2" xfId="2415"/>
    <cellStyle name="40% - Акцент1 6 3 3" xfId="7225"/>
    <cellStyle name="40% - Акцент1 6 4" xfId="6111"/>
    <cellStyle name="40% - Акцент1 6 4 2" xfId="7226"/>
    <cellStyle name="40% - Акцент1 6_46EE.2011(v1.0)" xfId="2416"/>
    <cellStyle name="40% - Акцент1 7" xfId="2417"/>
    <cellStyle name="40% — акцент1 7" xfId="2418"/>
    <cellStyle name="40% - Акцент1 7 2" xfId="2419"/>
    <cellStyle name="40% - Акцент1 7 2 2" xfId="2420"/>
    <cellStyle name="40% - Акцент1 7 2 3" xfId="7227"/>
    <cellStyle name="40% - Акцент1 7 3" xfId="2421"/>
    <cellStyle name="40% - Акцент1 7 3 2" xfId="2422"/>
    <cellStyle name="40% - Акцент1 7 3 3" xfId="7228"/>
    <cellStyle name="40% - Акцент1 7 4" xfId="6112"/>
    <cellStyle name="40% - Акцент1 7 4 2" xfId="7229"/>
    <cellStyle name="40% - Акцент1 7_46EE.2011(v1.0)" xfId="2423"/>
    <cellStyle name="40% - Акцент1 8" xfId="2424"/>
    <cellStyle name="40% — акцент1 8" xfId="2425"/>
    <cellStyle name="40% - Акцент1 8 2" xfId="2426"/>
    <cellStyle name="40% - Акцент1 8 2 2" xfId="2427"/>
    <cellStyle name="40% - Акцент1 8 2 3" xfId="7230"/>
    <cellStyle name="40% - Акцент1 8 3" xfId="2428"/>
    <cellStyle name="40% - Акцент1 8 3 2" xfId="2429"/>
    <cellStyle name="40% - Акцент1 8 3 3" xfId="7231"/>
    <cellStyle name="40% - Акцент1 8 4" xfId="2430"/>
    <cellStyle name="40% - Акцент1 8 5" xfId="7232"/>
    <cellStyle name="40% - Акцент1 8_46EE.2011(v1.0)" xfId="2431"/>
    <cellStyle name="40% - Акцент1 9" xfId="2432"/>
    <cellStyle name="40% — акцент1 9" xfId="2433"/>
    <cellStyle name="40% - Акцент1 9 2" xfId="2434"/>
    <cellStyle name="40% - Акцент1 9 2 2" xfId="2435"/>
    <cellStyle name="40% - Акцент1 9 2 3" xfId="7233"/>
    <cellStyle name="40% - Акцент1 9 3" xfId="2436"/>
    <cellStyle name="40% - Акцент1 9 3 2" xfId="2437"/>
    <cellStyle name="40% - Акцент1 9 3 3" xfId="7234"/>
    <cellStyle name="40% - Акцент1 9 4" xfId="2438"/>
    <cellStyle name="40% - Акцент1 9 5" xfId="7235"/>
    <cellStyle name="40% - Акцент1 9_46EE.2011(v1.0)" xfId="2439"/>
    <cellStyle name="40% — акцент1_Расчет тарифа на тэ 2015 СЛФ" xfId="2440"/>
    <cellStyle name="40% — акцент2" xfId="155"/>
    <cellStyle name="40% - Акцент2 10" xfId="2442"/>
    <cellStyle name="40% — акцент2 10" xfId="2443"/>
    <cellStyle name="40% - Акцент2 10 2" xfId="2444"/>
    <cellStyle name="40% - Акцент2 10 3" xfId="7236"/>
    <cellStyle name="40% - Акцент2 11" xfId="2445"/>
    <cellStyle name="40% — акцент2 11" xfId="2446"/>
    <cellStyle name="40% - Акцент2 11 2" xfId="2447"/>
    <cellStyle name="40% - Акцент2 11 3" xfId="7237"/>
    <cellStyle name="40% - Акцент2 12" xfId="7238"/>
    <cellStyle name="40% — акцент2 12" xfId="2448"/>
    <cellStyle name="40% - Акцент2 12 2" xfId="7239"/>
    <cellStyle name="40% - Акцент2 12 3" xfId="7240"/>
    <cellStyle name="40% - Акцент2 12 4" xfId="7241"/>
    <cellStyle name="40% - Акцент2 13" xfId="7242"/>
    <cellStyle name="40% — акцент2 13" xfId="2449"/>
    <cellStyle name="40% - Акцент2 13 2" xfId="7243"/>
    <cellStyle name="40% - Акцент2 13 3" xfId="7244"/>
    <cellStyle name="40% - Акцент2 13 4" xfId="7245"/>
    <cellStyle name="40% - Акцент2 14" xfId="7246"/>
    <cellStyle name="40% — акцент2 14" xfId="2450"/>
    <cellStyle name="40% - Акцент2 14 2" xfId="7247"/>
    <cellStyle name="40% - Акцент2 14 3" xfId="7248"/>
    <cellStyle name="40% - Акцент2 15" xfId="7249"/>
    <cellStyle name="40% — акцент2 15" xfId="2451"/>
    <cellStyle name="40% - Акцент2 15 2" xfId="7250"/>
    <cellStyle name="40% - Акцент2 15 3" xfId="7251"/>
    <cellStyle name="40% - Акцент2 16" xfId="7252"/>
    <cellStyle name="40% — акцент2 16" xfId="2452"/>
    <cellStyle name="40% - Акцент2 16 2" xfId="7253"/>
    <cellStyle name="40% - Акцент2 16 3" xfId="7254"/>
    <cellStyle name="40% - Акцент2 17" xfId="7255"/>
    <cellStyle name="40% — акцент2 17" xfId="2453"/>
    <cellStyle name="40% - Акцент2 18" xfId="7256"/>
    <cellStyle name="40% — акцент2 18" xfId="2454"/>
    <cellStyle name="40% — акцент2 19" xfId="2455"/>
    <cellStyle name="40% - Акцент2 2" xfId="156"/>
    <cellStyle name="40% — акцент2 2" xfId="157"/>
    <cellStyle name="40% - Акцент2 2 1" xfId="7257"/>
    <cellStyle name="40% - Акцент2 2 10" xfId="158"/>
    <cellStyle name="40% - Акцент2 2 10 2" xfId="2458"/>
    <cellStyle name="40% - Акцент2 2 11" xfId="5818"/>
    <cellStyle name="40% - Акцент2 2 11 2" xfId="10846"/>
    <cellStyle name="40% - Акцент2 2 11 3" xfId="6114"/>
    <cellStyle name="40% - Акцент2 2 12" xfId="5911"/>
    <cellStyle name="40% - Акцент2 2 12 2" xfId="10847"/>
    <cellStyle name="40% - Акцент2 2 13" xfId="5870"/>
    <cellStyle name="40% - Акцент2 2 14" xfId="7258"/>
    <cellStyle name="40% - Акцент2 2 15" xfId="7259"/>
    <cellStyle name="40% - Акцент2 2 16" xfId="7260"/>
    <cellStyle name="40% - Акцент2 2 16 2" xfId="10848"/>
    <cellStyle name="40% - Акцент2 2 17" xfId="10849"/>
    <cellStyle name="40% - Акцент2 2 18" xfId="10850"/>
    <cellStyle name="40% - Акцент2 2 19" xfId="10851"/>
    <cellStyle name="40% - Акцент2 2 2" xfId="159"/>
    <cellStyle name="40% — акцент2 2 2" xfId="2457"/>
    <cellStyle name="40% - Акцент2 2 2 10" xfId="11153"/>
    <cellStyle name="40% - Акцент2 2 2 2" xfId="2460"/>
    <cellStyle name="40% - Акцент2 2 2 2 2" xfId="7261"/>
    <cellStyle name="40% - Акцент2 2 2 2 3" xfId="6115"/>
    <cellStyle name="40% - Акцент2 2 2 3" xfId="2459"/>
    <cellStyle name="40% - Акцент2 2 2 4" xfId="11241"/>
    <cellStyle name="40% - Акцент2 2 2 5" xfId="11731"/>
    <cellStyle name="40% - Акцент2 2 2 6" xfId="11444"/>
    <cellStyle name="40% - Акцент2 2 2 7" xfId="11394"/>
    <cellStyle name="40% - Акцент2 2 2 8" xfId="11277"/>
    <cellStyle name="40% - Акцент2 2 2 9" xfId="12132"/>
    <cellStyle name="40% - Акцент2 2 20" xfId="6113"/>
    <cellStyle name="40% - Акцент2 2 21" xfId="2456"/>
    <cellStyle name="40% - Акцент2 2 22" xfId="11239"/>
    <cellStyle name="40% - Акцент2 2 23" xfId="12099"/>
    <cellStyle name="40% - Акцент2 2 24" xfId="11443"/>
    <cellStyle name="40% - Акцент2 2 25" xfId="12020"/>
    <cellStyle name="40% - Акцент2 2 26" xfId="11984"/>
    <cellStyle name="40% - Акцент2 2 27" xfId="11610"/>
    <cellStyle name="40% - Акцент2 2 28" xfId="11931"/>
    <cellStyle name="40% - Акцент2 2 3" xfId="160"/>
    <cellStyle name="40% — акцент2 2 3" xfId="11240"/>
    <cellStyle name="40% - Акцент2 2 3 10" xfId="11085"/>
    <cellStyle name="40% - Акцент2 2 3 2" xfId="2462"/>
    <cellStyle name="40% - Акцент2 2 3 3" xfId="7262"/>
    <cellStyle name="40% - Акцент2 2 3 4" xfId="2461"/>
    <cellStyle name="40% - Акцент2 2 3 5" xfId="12098"/>
    <cellStyle name="40% - Акцент2 2 3 6" xfId="11120"/>
    <cellStyle name="40% - Акцент2 2 3 7" xfId="11047"/>
    <cellStyle name="40% - Акцент2 2 3 8" xfId="11898"/>
    <cellStyle name="40% - Акцент2 2 3 9" xfId="11666"/>
    <cellStyle name="40% - Акцент2 2 4" xfId="161"/>
    <cellStyle name="40% — акцент2 2 4" xfId="11578"/>
    <cellStyle name="40% - Акцент2 2 4 2" xfId="7263"/>
    <cellStyle name="40% - Акцент2 2 4 3" xfId="2463"/>
    <cellStyle name="40% - Акцент2 2 4 4" xfId="11714"/>
    <cellStyle name="40% - Акцент2 2 4 5" xfId="11722"/>
    <cellStyle name="40% - Акцент2 2 4 6" xfId="11157"/>
    <cellStyle name="40% - Акцент2 2 4 7" xfId="11398"/>
    <cellStyle name="40% - Акцент2 2 4 8" xfId="11845"/>
    <cellStyle name="40% - Акцент2 2 5" xfId="162"/>
    <cellStyle name="40% — акцент2 2 5" xfId="11119"/>
    <cellStyle name="40% - Акцент2 2 5 2" xfId="7264"/>
    <cellStyle name="40% - Акцент2 2 5 3" xfId="2464"/>
    <cellStyle name="40% - Акцент2 2 5 4" xfId="11796"/>
    <cellStyle name="40% - Акцент2 2 5 5" xfId="11589"/>
    <cellStyle name="40% - Акцент2 2 5 6" xfId="11816"/>
    <cellStyle name="40% - Акцент2 2 5 7" xfId="12100"/>
    <cellStyle name="40% - Акцент2 2 6" xfId="163"/>
    <cellStyle name="40% — акцент2 2 6" xfId="11621"/>
    <cellStyle name="40% - Акцент2 2 6 2" xfId="2465"/>
    <cellStyle name="40% - Акцент2 2 6 3" xfId="11369"/>
    <cellStyle name="40% - Акцент2 2 6 4" xfId="12048"/>
    <cellStyle name="40% - Акцент2 2 6 5" xfId="11187"/>
    <cellStyle name="40% - Акцент2 2 7" xfId="164"/>
    <cellStyle name="40% — акцент2 2 7" xfId="12053"/>
    <cellStyle name="40% - Акцент2 2 7 2" xfId="2466"/>
    <cellStyle name="40% - Акцент2 2 7 3" xfId="11604"/>
    <cellStyle name="40% - Акцент2 2 7 4" xfId="12115"/>
    <cellStyle name="40% - Акцент2 2 8" xfId="165"/>
    <cellStyle name="40% — акцент2 2 8" xfId="11267"/>
    <cellStyle name="40% - Акцент2 2 8 2" xfId="2467"/>
    <cellStyle name="40% - Акцент2 2 8 3" xfId="12191"/>
    <cellStyle name="40% - Акцент2 2 9" xfId="166"/>
    <cellStyle name="40% — акцент2 2 9" xfId="12195"/>
    <cellStyle name="40% - Акцент2 2 9 2" xfId="2468"/>
    <cellStyle name="40% - Акцент2 2_46EE.2011(v1.0)" xfId="2469"/>
    <cellStyle name="40% — акцент2 20" xfId="2470"/>
    <cellStyle name="40% — акцент2 21" xfId="2471"/>
    <cellStyle name="40% — акцент2 22" xfId="2441"/>
    <cellStyle name="40% — акцент2 23" xfId="11235"/>
    <cellStyle name="40% — акцент2 24" xfId="11579"/>
    <cellStyle name="40% — акцент2 25" xfId="11118"/>
    <cellStyle name="40% — акцент2 26" xfId="11622"/>
    <cellStyle name="40% — акцент2 27" xfId="11665"/>
    <cellStyle name="40% — акцент2 28" xfId="11605"/>
    <cellStyle name="40% — акцент2 29" xfId="11712"/>
    <cellStyle name="40% - Акцент2 3" xfId="167"/>
    <cellStyle name="40% — акцент2 3" xfId="2473"/>
    <cellStyle name="40% - Акцент2 3 10" xfId="168"/>
    <cellStyle name="40% - Акцент2 3 10 2" xfId="2474"/>
    <cellStyle name="40% - Акцент2 3 11" xfId="2475"/>
    <cellStyle name="40% - Акцент2 3 12" xfId="5819"/>
    <cellStyle name="40% - Акцент2 3 13" xfId="5910"/>
    <cellStyle name="40% - Акцент2 3 14" xfId="5963"/>
    <cellStyle name="40% - Акцент2 3 15" xfId="6116"/>
    <cellStyle name="40% - Акцент2 3 16" xfId="2472"/>
    <cellStyle name="40% - Акцент2 3 17" xfId="11242"/>
    <cellStyle name="40% - Акцент2 3 18" xfId="12097"/>
    <cellStyle name="40% - Акцент2 3 19" xfId="11121"/>
    <cellStyle name="40% - Акцент2 3 2" xfId="169"/>
    <cellStyle name="40% - Акцент2 3 2 2" xfId="2477"/>
    <cellStyle name="40% - Акцент2 3 2 3" xfId="7265"/>
    <cellStyle name="40% - Акцент2 3 2 4" xfId="2476"/>
    <cellStyle name="40% - Акцент2 3 20" xfId="12150"/>
    <cellStyle name="40% - Акцент2 3 21" xfId="11899"/>
    <cellStyle name="40% - Акцент2 3 22" xfId="12127"/>
    <cellStyle name="40% - Акцент2 3 23" xfId="11376"/>
    <cellStyle name="40% - Акцент2 3 3" xfId="170"/>
    <cellStyle name="40% - Акцент2 3 3 2" xfId="2479"/>
    <cellStyle name="40% - Акцент2 3 3 3" xfId="7266"/>
    <cellStyle name="40% - Акцент2 3 3 4" xfId="2478"/>
    <cellStyle name="40% - Акцент2 3 4" xfId="171"/>
    <cellStyle name="40% - Акцент2 3 4 2" xfId="7267"/>
    <cellStyle name="40% - Акцент2 3 4 2 2" xfId="7268"/>
    <cellStyle name="40% - Акцент2 3 4 3" xfId="2480"/>
    <cellStyle name="40% - Акцент2 3 5" xfId="172"/>
    <cellStyle name="40% - Акцент2 3 5 2" xfId="2481"/>
    <cellStyle name="40% - Акцент2 3 6" xfId="173"/>
    <cellStyle name="40% - Акцент2 3 6 2" xfId="2482"/>
    <cellStyle name="40% - Акцент2 3 7" xfId="174"/>
    <cellStyle name="40% - Акцент2 3 7 2" xfId="2483"/>
    <cellStyle name="40% - Акцент2 3 8" xfId="175"/>
    <cellStyle name="40% - Акцент2 3 8 2" xfId="2484"/>
    <cellStyle name="40% - Акцент2 3 9" xfId="176"/>
    <cellStyle name="40% - Акцент2 3 9 2" xfId="2485"/>
    <cellStyle name="40% - Акцент2 3_46EE.2011(v1.0)" xfId="2486"/>
    <cellStyle name="40% - Акцент2 4" xfId="2487"/>
    <cellStyle name="40% — акцент2 4" xfId="2488"/>
    <cellStyle name="40% - Акцент2 4 2" xfId="2489"/>
    <cellStyle name="40% - Акцент2 4 2 2" xfId="2490"/>
    <cellStyle name="40% - Акцент2 4 2 3" xfId="7269"/>
    <cellStyle name="40% - Акцент2 4 3" xfId="2491"/>
    <cellStyle name="40% - Акцент2 4 3 2" xfId="2492"/>
    <cellStyle name="40% - Акцент2 4 3 3" xfId="7270"/>
    <cellStyle name="40% - Акцент2 4 4" xfId="6117"/>
    <cellStyle name="40% - Акцент2 4 4 2" xfId="7271"/>
    <cellStyle name="40% - Акцент2 4_46EE.2011(v1.0)" xfId="2493"/>
    <cellStyle name="40% - Акцент2 5" xfId="2494"/>
    <cellStyle name="40% — акцент2 5" xfId="2495"/>
    <cellStyle name="40% - Акцент2 5 2" xfId="2496"/>
    <cellStyle name="40% - Акцент2 5 2 2" xfId="2497"/>
    <cellStyle name="40% - Акцент2 5 2 3" xfId="7272"/>
    <cellStyle name="40% - Акцент2 5 3" xfId="2498"/>
    <cellStyle name="40% - Акцент2 5 3 2" xfId="2499"/>
    <cellStyle name="40% - Акцент2 5 3 3" xfId="7273"/>
    <cellStyle name="40% - Акцент2 5 4" xfId="6118"/>
    <cellStyle name="40% - Акцент2 5 4 2" xfId="7274"/>
    <cellStyle name="40% - Акцент2 5_46EE.2011(v1.0)" xfId="2500"/>
    <cellStyle name="40% - Акцент2 6" xfId="2501"/>
    <cellStyle name="40% — акцент2 6" xfId="2502"/>
    <cellStyle name="40% - Акцент2 6 2" xfId="2503"/>
    <cellStyle name="40% - Акцент2 6 2 2" xfId="2504"/>
    <cellStyle name="40% - Акцент2 6 2 3" xfId="7275"/>
    <cellStyle name="40% - Акцент2 6 3" xfId="2505"/>
    <cellStyle name="40% - Акцент2 6 3 2" xfId="2506"/>
    <cellStyle name="40% - Акцент2 6 3 3" xfId="7276"/>
    <cellStyle name="40% - Акцент2 6 4" xfId="6119"/>
    <cellStyle name="40% - Акцент2 6 4 2" xfId="7277"/>
    <cellStyle name="40% - Акцент2 6_46EE.2011(v1.0)" xfId="2507"/>
    <cellStyle name="40% - Акцент2 7" xfId="2508"/>
    <cellStyle name="40% — акцент2 7" xfId="2509"/>
    <cellStyle name="40% - Акцент2 7 2" xfId="2510"/>
    <cellStyle name="40% - Акцент2 7 2 2" xfId="2511"/>
    <cellStyle name="40% - Акцент2 7 2 3" xfId="7278"/>
    <cellStyle name="40% - Акцент2 7 3" xfId="2512"/>
    <cellStyle name="40% - Акцент2 7 3 2" xfId="2513"/>
    <cellStyle name="40% - Акцент2 7 3 3" xfId="7279"/>
    <cellStyle name="40% - Акцент2 7 4" xfId="6120"/>
    <cellStyle name="40% - Акцент2 7 4 2" xfId="7280"/>
    <cellStyle name="40% - Акцент2 7_46EE.2011(v1.0)" xfId="2514"/>
    <cellStyle name="40% - Акцент2 8" xfId="2515"/>
    <cellStyle name="40% — акцент2 8" xfId="2516"/>
    <cellStyle name="40% - Акцент2 8 2" xfId="2517"/>
    <cellStyle name="40% - Акцент2 8 2 2" xfId="2518"/>
    <cellStyle name="40% - Акцент2 8 2 3" xfId="7281"/>
    <cellStyle name="40% - Акцент2 8 3" xfId="2519"/>
    <cellStyle name="40% - Акцент2 8 3 2" xfId="2520"/>
    <cellStyle name="40% - Акцент2 8 3 3" xfId="7282"/>
    <cellStyle name="40% - Акцент2 8 4" xfId="2521"/>
    <cellStyle name="40% - Акцент2 8 5" xfId="7283"/>
    <cellStyle name="40% - Акцент2 8_46EE.2011(v1.0)" xfId="2522"/>
    <cellStyle name="40% - Акцент2 9" xfId="2523"/>
    <cellStyle name="40% — акцент2 9" xfId="2524"/>
    <cellStyle name="40% - Акцент2 9 2" xfId="2525"/>
    <cellStyle name="40% - Акцент2 9 2 2" xfId="2526"/>
    <cellStyle name="40% - Акцент2 9 2 3" xfId="7284"/>
    <cellStyle name="40% - Акцент2 9 3" xfId="2527"/>
    <cellStyle name="40% - Акцент2 9 3 2" xfId="2528"/>
    <cellStyle name="40% - Акцент2 9 3 3" xfId="7285"/>
    <cellStyle name="40% - Акцент2 9 4" xfId="2529"/>
    <cellStyle name="40% - Акцент2 9 5" xfId="7286"/>
    <cellStyle name="40% - Акцент2 9_46EE.2011(v1.0)" xfId="2530"/>
    <cellStyle name="40% — акцент2_Расчет тарифа на тэ 2015 СЛФ" xfId="2531"/>
    <cellStyle name="40% — акцент3" xfId="177"/>
    <cellStyle name="40% - Акцент3 10" xfId="2533"/>
    <cellStyle name="40% — акцент3 10" xfId="2534"/>
    <cellStyle name="40% - Акцент3 10 2" xfId="2535"/>
    <cellStyle name="40% - Акцент3 10 3" xfId="7287"/>
    <cellStyle name="40% - Акцент3 11" xfId="2536"/>
    <cellStyle name="40% — акцент3 11" xfId="2537"/>
    <cellStyle name="40% - Акцент3 11 2" xfId="2538"/>
    <cellStyle name="40% - Акцент3 11 3" xfId="7288"/>
    <cellStyle name="40% - Акцент3 12" xfId="7289"/>
    <cellStyle name="40% — акцент3 12" xfId="2539"/>
    <cellStyle name="40% - Акцент3 12 2" xfId="7290"/>
    <cellStyle name="40% - Акцент3 12 3" xfId="7291"/>
    <cellStyle name="40% - Акцент3 12 4" xfId="7292"/>
    <cellStyle name="40% - Акцент3 13" xfId="7293"/>
    <cellStyle name="40% — акцент3 13" xfId="2540"/>
    <cellStyle name="40% - Акцент3 13 2" xfId="7294"/>
    <cellStyle name="40% - Акцент3 13 3" xfId="7295"/>
    <cellStyle name="40% - Акцент3 13 4" xfId="7296"/>
    <cellStyle name="40% - Акцент3 14" xfId="7297"/>
    <cellStyle name="40% — акцент3 14" xfId="2541"/>
    <cellStyle name="40% - Акцент3 14 2" xfId="7298"/>
    <cellStyle name="40% - Акцент3 14 3" xfId="7299"/>
    <cellStyle name="40% - Акцент3 15" xfId="7300"/>
    <cellStyle name="40% — акцент3 15" xfId="2542"/>
    <cellStyle name="40% - Акцент3 15 2" xfId="7301"/>
    <cellStyle name="40% - Акцент3 15 3" xfId="7302"/>
    <cellStyle name="40% - Акцент3 16" xfId="7303"/>
    <cellStyle name="40% — акцент3 16" xfId="2543"/>
    <cellStyle name="40% - Акцент3 16 2" xfId="7304"/>
    <cellStyle name="40% - Акцент3 16 3" xfId="7305"/>
    <cellStyle name="40% - Акцент3 17" xfId="7306"/>
    <cellStyle name="40% — акцент3 17" xfId="2544"/>
    <cellStyle name="40% - Акцент3 18" xfId="7307"/>
    <cellStyle name="40% — акцент3 18" xfId="2545"/>
    <cellStyle name="40% — акцент3 19" xfId="2546"/>
    <cellStyle name="40% - Акцент3 2" xfId="178"/>
    <cellStyle name="40% — акцент3 2" xfId="179"/>
    <cellStyle name="40% - Акцент3 2 1" xfId="7308"/>
    <cellStyle name="40% - Акцент3 2 10" xfId="180"/>
    <cellStyle name="40% - Акцент3 2 10 2" xfId="2549"/>
    <cellStyle name="40% - Акцент3 2 11" xfId="5820"/>
    <cellStyle name="40% - Акцент3 2 11 2" xfId="10852"/>
    <cellStyle name="40% - Акцент3 2 11 3" xfId="6122"/>
    <cellStyle name="40% - Акцент3 2 12" xfId="5909"/>
    <cellStyle name="40% - Акцент3 2 12 2" xfId="10853"/>
    <cellStyle name="40% - Акцент3 2 13" xfId="5962"/>
    <cellStyle name="40% - Акцент3 2 14" xfId="7309"/>
    <cellStyle name="40% - Акцент3 2 15" xfId="7310"/>
    <cellStyle name="40% - Акцент3 2 16" xfId="7311"/>
    <cellStyle name="40% - Акцент3 2 16 2" xfId="10854"/>
    <cellStyle name="40% - Акцент3 2 17" xfId="10855"/>
    <cellStyle name="40% - Акцент3 2 18" xfId="10856"/>
    <cellStyle name="40% - Акцент3 2 19" xfId="10857"/>
    <cellStyle name="40% - Акцент3 2 2" xfId="181"/>
    <cellStyle name="40% — акцент3 2 2" xfId="2548"/>
    <cellStyle name="40% - Акцент3 2 2 10" xfId="11290"/>
    <cellStyle name="40% - Акцент3 2 2 2" xfId="2551"/>
    <cellStyle name="40% - Акцент3 2 2 2 2" xfId="7312"/>
    <cellStyle name="40% - Акцент3 2 2 2 3" xfId="6123"/>
    <cellStyle name="40% - Акцент3 2 2 3" xfId="2550"/>
    <cellStyle name="40% - Акцент3 2 2 4" xfId="11253"/>
    <cellStyle name="40% - Акцент3 2 2 5" xfId="11574"/>
    <cellStyle name="40% - Акцент3 2 2 6" xfId="11123"/>
    <cellStyle name="40% - Акцент3 2 2 7" xfId="11619"/>
    <cellStyle name="40% - Акцент3 2 2 8" xfId="11939"/>
    <cellStyle name="40% - Акцент3 2 2 9" xfId="11949"/>
    <cellStyle name="40% - Акцент3 2 20" xfId="6121"/>
    <cellStyle name="40% - Акцент3 2 21" xfId="2547"/>
    <cellStyle name="40% - Акцент3 2 22" xfId="11251"/>
    <cellStyle name="40% - Акцент3 2 23" xfId="11576"/>
    <cellStyle name="40% - Акцент3 2 24" xfId="11409"/>
    <cellStyle name="40% - Акцент3 2 25" xfId="12035"/>
    <cellStyle name="40% - Акцент3 2 26" xfId="11977"/>
    <cellStyle name="40% - Акцент3 2 27" xfId="11505"/>
    <cellStyle name="40% - Акцент3 2 28" xfId="11953"/>
    <cellStyle name="40% - Акцент3 2 3" xfId="182"/>
    <cellStyle name="40% — акцент3 2 3" xfId="11252"/>
    <cellStyle name="40% - Акцент3 2 3 10" xfId="11919"/>
    <cellStyle name="40% - Акцент3 2 3 2" xfId="2553"/>
    <cellStyle name="40% - Акцент3 2 3 3" xfId="7313"/>
    <cellStyle name="40% - Акцент3 2 3 4" xfId="2552"/>
    <cellStyle name="40% - Акцент3 2 3 5" xfId="11573"/>
    <cellStyle name="40% - Акцент3 2 3 6" xfId="11448"/>
    <cellStyle name="40% - Акцент3 2 3 7" xfId="12019"/>
    <cellStyle name="40% - Акцент3 2 3 8" xfId="11780"/>
    <cellStyle name="40% - Акцент3 2 3 9" xfId="11858"/>
    <cellStyle name="40% - Акцент3 2 4" xfId="183"/>
    <cellStyle name="40% — акцент3 2 4" xfId="11575"/>
    <cellStyle name="40% - Акцент3 2 4 2" xfId="7314"/>
    <cellStyle name="40% - Акцент3 2 4 3" xfId="2554"/>
    <cellStyle name="40% - Акцент3 2 4 4" xfId="11124"/>
    <cellStyle name="40% - Акцент3 2 4 5" xfId="11646"/>
    <cellStyle name="40% - Акцент3 2 4 6" xfId="11940"/>
    <cellStyle name="40% - Акцент3 2 4 7" xfId="11805"/>
    <cellStyle name="40% - Акцент3 2 4 8" xfId="12031"/>
    <cellStyle name="40% - Акцент3 2 5" xfId="184"/>
    <cellStyle name="40% — акцент3 2 5" xfId="11446"/>
    <cellStyle name="40% - Акцент3 2 5 2" xfId="7315"/>
    <cellStyle name="40% - Акцент3 2 5 3" xfId="2555"/>
    <cellStyle name="40% - Акцент3 2 5 4" xfId="11910"/>
    <cellStyle name="40% - Акцент3 2 5 5" xfId="11422"/>
    <cellStyle name="40% - Акцент3 2 5 6" xfId="11746"/>
    <cellStyle name="40% - Акцент3 2 5 7" xfId="11821"/>
    <cellStyle name="40% - Акцент3 2 6" xfId="185"/>
    <cellStyle name="40% — акцент3 2 6" xfId="12198"/>
    <cellStyle name="40% - Акцент3 2 6 2" xfId="2556"/>
    <cellStyle name="40% - Акцент3 2 6 3" xfId="11985"/>
    <cellStyle name="40% - Акцент3 2 6 4" xfId="12040"/>
    <cellStyle name="40% - Акцент3 2 6 5" xfId="11732"/>
    <cellStyle name="40% - Акцент3 2 7" xfId="186"/>
    <cellStyle name="40% — акцент3 2 7" xfId="12210"/>
    <cellStyle name="40% - Акцент3 2 7 2" xfId="2557"/>
    <cellStyle name="40% - Акцент3 2 7 3" xfId="11145"/>
    <cellStyle name="40% - Акцент3 2 7 4" xfId="11978"/>
    <cellStyle name="40% - Акцент3 2 8" xfId="187"/>
    <cellStyle name="40% — акцент3 2 8" xfId="11603"/>
    <cellStyle name="40% - Акцент3 2 8 2" xfId="2558"/>
    <cellStyle name="40% - Акцент3 2 8 3" xfId="11634"/>
    <cellStyle name="40% - Акцент3 2 9" xfId="188"/>
    <cellStyle name="40% — акцент3 2 9" xfId="11287"/>
    <cellStyle name="40% - Акцент3 2 9 2" xfId="2559"/>
    <cellStyle name="40% - Акцент3 2_46EE.2011(v1.0)" xfId="2560"/>
    <cellStyle name="40% — акцент3 20" xfId="2561"/>
    <cellStyle name="40% — акцент3 21" xfId="2562"/>
    <cellStyle name="40% — акцент3 22" xfId="2532"/>
    <cellStyle name="40% — акцент3 23" xfId="11249"/>
    <cellStyle name="40% — акцент3 24" xfId="12095"/>
    <cellStyle name="40% — акцент3 25" xfId="11122"/>
    <cellStyle name="40% — акцент3 26" xfId="11620"/>
    <cellStyle name="40% — акцент3 27" xfId="11407"/>
    <cellStyle name="40% — акцент3 28" xfId="11508"/>
    <cellStyle name="40% — акцент3 29" xfId="11316"/>
    <cellStyle name="40% - Акцент3 3" xfId="189"/>
    <cellStyle name="40% — акцент3 3" xfId="2564"/>
    <cellStyle name="40% - Акцент3 3 10" xfId="190"/>
    <cellStyle name="40% - Акцент3 3 10 2" xfId="2565"/>
    <cellStyle name="40% - Акцент3 3 11" xfId="2566"/>
    <cellStyle name="40% - Акцент3 3 12" xfId="5821"/>
    <cellStyle name="40% - Акцент3 3 13" xfId="5933"/>
    <cellStyle name="40% - Акцент3 3 14" xfId="5930"/>
    <cellStyle name="40% - Акцент3 3 15" xfId="6124"/>
    <cellStyle name="40% - Акцент3 3 16" xfId="2563"/>
    <cellStyle name="40% - Акцент3 3 17" xfId="11257"/>
    <cellStyle name="40% - Акцент3 3 18" xfId="11730"/>
    <cellStyle name="40% - Акцент3 3 19" xfId="11449"/>
    <cellStyle name="40% - Акцент3 3 2" xfId="191"/>
    <cellStyle name="40% - Акцент3 3 2 2" xfId="2568"/>
    <cellStyle name="40% - Акцент3 3 2 3" xfId="7316"/>
    <cellStyle name="40% - Акцент3 3 2 4" xfId="2567"/>
    <cellStyle name="40% - Акцент3 3 20" xfId="12018"/>
    <cellStyle name="40% - Акцент3 3 21" xfId="11167"/>
    <cellStyle name="40% - Акцент3 3 22" xfId="11220"/>
    <cellStyle name="40% - Акцент3 3 23" xfId="11936"/>
    <cellStyle name="40% - Акцент3 3 3" xfId="192"/>
    <cellStyle name="40% - Акцент3 3 3 2" xfId="2570"/>
    <cellStyle name="40% - Акцент3 3 3 3" xfId="7317"/>
    <cellStyle name="40% - Акцент3 3 3 4" xfId="2569"/>
    <cellStyle name="40% - Акцент3 3 4" xfId="193"/>
    <cellStyle name="40% - Акцент3 3 4 2" xfId="7318"/>
    <cellStyle name="40% - Акцент3 3 4 2 2" xfId="7319"/>
    <cellStyle name="40% - Акцент3 3 4 3" xfId="2571"/>
    <cellStyle name="40% - Акцент3 3 5" xfId="194"/>
    <cellStyle name="40% - Акцент3 3 5 2" xfId="2572"/>
    <cellStyle name="40% - Акцент3 3 6" xfId="195"/>
    <cellStyle name="40% - Акцент3 3 6 2" xfId="2573"/>
    <cellStyle name="40% - Акцент3 3 7" xfId="196"/>
    <cellStyle name="40% - Акцент3 3 7 2" xfId="2574"/>
    <cellStyle name="40% - Акцент3 3 8" xfId="197"/>
    <cellStyle name="40% - Акцент3 3 8 2" xfId="2575"/>
    <cellStyle name="40% - Акцент3 3 9" xfId="198"/>
    <cellStyle name="40% - Акцент3 3 9 2" xfId="2576"/>
    <cellStyle name="40% - Акцент3 3_46EE.2011(v1.0)" xfId="2577"/>
    <cellStyle name="40% - Акцент3 4" xfId="2578"/>
    <cellStyle name="40% — акцент3 4" xfId="2579"/>
    <cellStyle name="40% - Акцент3 4 2" xfId="2580"/>
    <cellStyle name="40% - Акцент3 4 2 2" xfId="2581"/>
    <cellStyle name="40% - Акцент3 4 2 3" xfId="7320"/>
    <cellStyle name="40% - Акцент3 4 3" xfId="2582"/>
    <cellStyle name="40% - Акцент3 4 3 2" xfId="2583"/>
    <cellStyle name="40% - Акцент3 4 3 3" xfId="7321"/>
    <cellStyle name="40% - Акцент3 4 4" xfId="6125"/>
    <cellStyle name="40% - Акцент3 4 4 2" xfId="7322"/>
    <cellStyle name="40% - Акцент3 4_46EE.2011(v1.0)" xfId="2584"/>
    <cellStyle name="40% - Акцент3 5" xfId="2585"/>
    <cellStyle name="40% — акцент3 5" xfId="2586"/>
    <cellStyle name="40% - Акцент3 5 2" xfId="2587"/>
    <cellStyle name="40% - Акцент3 5 2 2" xfId="2588"/>
    <cellStyle name="40% - Акцент3 5 2 3" xfId="7323"/>
    <cellStyle name="40% - Акцент3 5 3" xfId="2589"/>
    <cellStyle name="40% - Акцент3 5 3 2" xfId="2590"/>
    <cellStyle name="40% - Акцент3 5 3 3" xfId="7324"/>
    <cellStyle name="40% - Акцент3 5 4" xfId="6126"/>
    <cellStyle name="40% - Акцент3 5 4 2" xfId="7325"/>
    <cellStyle name="40% - Акцент3 5_46EE.2011(v1.0)" xfId="2591"/>
    <cellStyle name="40% - Акцент3 6" xfId="2592"/>
    <cellStyle name="40% — акцент3 6" xfId="2593"/>
    <cellStyle name="40% - Акцент3 6 2" xfId="2594"/>
    <cellStyle name="40% - Акцент3 6 2 2" xfId="2595"/>
    <cellStyle name="40% - Акцент3 6 2 3" xfId="7326"/>
    <cellStyle name="40% - Акцент3 6 3" xfId="2596"/>
    <cellStyle name="40% - Акцент3 6 3 2" xfId="2597"/>
    <cellStyle name="40% - Акцент3 6 3 3" xfId="7327"/>
    <cellStyle name="40% - Акцент3 6 4" xfId="6127"/>
    <cellStyle name="40% - Акцент3 6 4 2" xfId="7328"/>
    <cellStyle name="40% - Акцент3 6_46EE.2011(v1.0)" xfId="2598"/>
    <cellStyle name="40% - Акцент3 7" xfId="2599"/>
    <cellStyle name="40% — акцент3 7" xfId="2600"/>
    <cellStyle name="40% - Акцент3 7 2" xfId="2601"/>
    <cellStyle name="40% - Акцент3 7 2 2" xfId="2602"/>
    <cellStyle name="40% - Акцент3 7 2 3" xfId="7329"/>
    <cellStyle name="40% - Акцент3 7 3" xfId="2603"/>
    <cellStyle name="40% - Акцент3 7 3 2" xfId="2604"/>
    <cellStyle name="40% - Акцент3 7 3 3" xfId="7330"/>
    <cellStyle name="40% - Акцент3 7 4" xfId="6128"/>
    <cellStyle name="40% - Акцент3 7 4 2" xfId="7331"/>
    <cellStyle name="40% - Акцент3 7_46EE.2011(v1.0)" xfId="2605"/>
    <cellStyle name="40% - Акцент3 8" xfId="2606"/>
    <cellStyle name="40% — акцент3 8" xfId="2607"/>
    <cellStyle name="40% - Акцент3 8 2" xfId="2608"/>
    <cellStyle name="40% - Акцент3 8 2 2" xfId="2609"/>
    <cellStyle name="40% - Акцент3 8 2 3" xfId="7332"/>
    <cellStyle name="40% - Акцент3 8 3" xfId="2610"/>
    <cellStyle name="40% - Акцент3 8 3 2" xfId="2611"/>
    <cellStyle name="40% - Акцент3 8 3 3" xfId="7333"/>
    <cellStyle name="40% - Акцент3 8 4" xfId="2612"/>
    <cellStyle name="40% - Акцент3 8 5" xfId="7334"/>
    <cellStyle name="40% - Акцент3 8_46EE.2011(v1.0)" xfId="2613"/>
    <cellStyle name="40% - Акцент3 9" xfId="2614"/>
    <cellStyle name="40% — акцент3 9" xfId="2615"/>
    <cellStyle name="40% - Акцент3 9 2" xfId="2616"/>
    <cellStyle name="40% - Акцент3 9 2 2" xfId="2617"/>
    <cellStyle name="40% - Акцент3 9 2 3" xfId="7335"/>
    <cellStyle name="40% - Акцент3 9 3" xfId="2618"/>
    <cellStyle name="40% - Акцент3 9 3 2" xfId="2619"/>
    <cellStyle name="40% - Акцент3 9 3 3" xfId="7336"/>
    <cellStyle name="40% - Акцент3 9 4" xfId="2620"/>
    <cellStyle name="40% - Акцент3 9 5" xfId="7337"/>
    <cellStyle name="40% - Акцент3 9_46EE.2011(v1.0)" xfId="2621"/>
    <cellStyle name="40% — акцент3_Расчет тарифа на тэ 2015 СЛФ" xfId="2622"/>
    <cellStyle name="40% — акцент4" xfId="199"/>
    <cellStyle name="40% - Акцент4 10" xfId="2624"/>
    <cellStyle name="40% — акцент4 10" xfId="2625"/>
    <cellStyle name="40% - Акцент4 10 2" xfId="2626"/>
    <cellStyle name="40% - Акцент4 10 3" xfId="7338"/>
    <cellStyle name="40% - Акцент4 11" xfId="2627"/>
    <cellStyle name="40% — акцент4 11" xfId="2628"/>
    <cellStyle name="40% - Акцент4 11 2" xfId="2629"/>
    <cellStyle name="40% - Акцент4 11 3" xfId="7339"/>
    <cellStyle name="40% - Акцент4 12" xfId="7340"/>
    <cellStyle name="40% — акцент4 12" xfId="2630"/>
    <cellStyle name="40% - Акцент4 12 2" xfId="7341"/>
    <cellStyle name="40% - Акцент4 12 3" xfId="7342"/>
    <cellStyle name="40% - Акцент4 12 4" xfId="7343"/>
    <cellStyle name="40% - Акцент4 13" xfId="7344"/>
    <cellStyle name="40% — акцент4 13" xfId="2631"/>
    <cellStyle name="40% - Акцент4 13 2" xfId="7345"/>
    <cellStyle name="40% — акцент4 13 2" xfId="5507"/>
    <cellStyle name="40% - Акцент4 13 3" xfId="7346"/>
    <cellStyle name="40% — акцент4 13 3" xfId="5776"/>
    <cellStyle name="40% - Акцент4 13 4" xfId="7347"/>
    <cellStyle name="40% - Акцент4 14" xfId="7348"/>
    <cellStyle name="40% — акцент4 14" xfId="2632"/>
    <cellStyle name="40% - Акцент4 14 2" xfId="7349"/>
    <cellStyle name="40% — акцент4 14 2" xfId="5508"/>
    <cellStyle name="40% - Акцент4 14 3" xfId="7350"/>
    <cellStyle name="40% — акцент4 14 3" xfId="5775"/>
    <cellStyle name="40% - Акцент4 15" xfId="7351"/>
    <cellStyle name="40% — акцент4 15" xfId="2633"/>
    <cellStyle name="40% - Акцент4 15 2" xfId="7352"/>
    <cellStyle name="40% — акцент4 15 2" xfId="5509"/>
    <cellStyle name="40% - Акцент4 15 3" xfId="7353"/>
    <cellStyle name="40% — акцент4 15 3" xfId="5774"/>
    <cellStyle name="40% - Акцент4 16" xfId="7354"/>
    <cellStyle name="40% — акцент4 16" xfId="2634"/>
    <cellStyle name="40% - Акцент4 16 2" xfId="7355"/>
    <cellStyle name="40% — акцент4 16 2" xfId="5510"/>
    <cellStyle name="40% - Акцент4 16 3" xfId="7356"/>
    <cellStyle name="40% — акцент4 16 3" xfId="5773"/>
    <cellStyle name="40% - Акцент4 17" xfId="7357"/>
    <cellStyle name="40% — акцент4 17" xfId="2635"/>
    <cellStyle name="40% — акцент4 17 2" xfId="5511"/>
    <cellStyle name="40% - Акцент4 18" xfId="7358"/>
    <cellStyle name="40% — акцент4 18" xfId="2636"/>
    <cellStyle name="40% — акцент4 19" xfId="2637"/>
    <cellStyle name="40% - Акцент4 2" xfId="200"/>
    <cellStyle name="40% — акцент4 2" xfId="201"/>
    <cellStyle name="40% - Акцент4 2 1" xfId="7359"/>
    <cellStyle name="40% - Акцент4 2 10" xfId="202"/>
    <cellStyle name="40% - Акцент4 2 10 2" xfId="2640"/>
    <cellStyle name="40% - Акцент4 2 11" xfId="5822"/>
    <cellStyle name="40% - Акцент4 2 11 2" xfId="10858"/>
    <cellStyle name="40% - Акцент4 2 11 3" xfId="6130"/>
    <cellStyle name="40% - Акцент4 2 12" xfId="5908"/>
    <cellStyle name="40% - Акцент4 2 12 2" xfId="10859"/>
    <cellStyle name="40% - Акцент4 2 13" xfId="5961"/>
    <cellStyle name="40% - Акцент4 2 14" xfId="7360"/>
    <cellStyle name="40% - Акцент4 2 15" xfId="7361"/>
    <cellStyle name="40% - Акцент4 2 16" xfId="7362"/>
    <cellStyle name="40% - Акцент4 2 16 2" xfId="10860"/>
    <cellStyle name="40% - Акцент4 2 17" xfId="10861"/>
    <cellStyle name="40% - Акцент4 2 18" xfId="10862"/>
    <cellStyle name="40% - Акцент4 2 19" xfId="10863"/>
    <cellStyle name="40% - Акцент4 2 2" xfId="203"/>
    <cellStyle name="40% — акцент4 2 2" xfId="2639"/>
    <cellStyle name="40% - Акцент4 2 2 10" xfId="11772"/>
    <cellStyle name="40% - Акцент4 2 2 2" xfId="2642"/>
    <cellStyle name="40% - Акцент4 2 2 2 2" xfId="7363"/>
    <cellStyle name="40% - Акцент4 2 2 2 3" xfId="6131"/>
    <cellStyle name="40% - Акцент4 2 2 3" xfId="2641"/>
    <cellStyle name="40% - Акцент4 2 2 4" xfId="11266"/>
    <cellStyle name="40% - Акцент4 2 2 5" xfId="11569"/>
    <cellStyle name="40% - Акцент4 2 2 6" xfId="11450"/>
    <cellStyle name="40% - Акцент4 2 2 7" xfId="12017"/>
    <cellStyle name="40% - Акцент4 2 2 8" xfId="11168"/>
    <cellStyle name="40% - Акцент4 2 2 9" xfId="11887"/>
    <cellStyle name="40% - Акцент4 2 20" xfId="6129"/>
    <cellStyle name="40% - Акцент4 2 21" xfId="2638"/>
    <cellStyle name="40% - Акцент4 2 22" xfId="11264"/>
    <cellStyle name="40% - Акцент4 2 23" xfId="12093"/>
    <cellStyle name="40% - Акцент4 2 24" xfId="11877"/>
    <cellStyle name="40% - Акцент4 2 25" xfId="11822"/>
    <cellStyle name="40% - Акцент4 2 26" xfId="11902"/>
    <cellStyle name="40% - Акцент4 2 27" xfId="11412"/>
    <cellStyle name="40% - Акцент4 2 28" xfId="12206"/>
    <cellStyle name="40% - Акцент4 2 3" xfId="204"/>
    <cellStyle name="40% — акцент4 2 3" xfId="11265"/>
    <cellStyle name="40% - Акцент4 2 3 10" xfId="11344"/>
    <cellStyle name="40% - Акцент4 2 3 2" xfId="2644"/>
    <cellStyle name="40% - Акцент4 2 3 3" xfId="7364"/>
    <cellStyle name="40% - Акцент4 2 3 4" xfId="2643"/>
    <cellStyle name="40% - Акцент4 2 3 5" xfId="12092"/>
    <cellStyle name="40% - Акцент4 2 3 6" xfId="11128"/>
    <cellStyle name="40% - Акцент4 2 3 7" xfId="11617"/>
    <cellStyle name="40% - Акцент4 2 3 8" xfId="11259"/>
    <cellStyle name="40% - Акцент4 2 3 9" xfId="11236"/>
    <cellStyle name="40% - Акцент4 2 4" xfId="205"/>
    <cellStyle name="40% — акцент4 2 4" xfId="11570"/>
    <cellStyle name="40% - Акцент4 2 4 2" xfId="7365"/>
    <cellStyle name="40% - Акцент4 2 4 3" xfId="2645"/>
    <cellStyle name="40% - Акцент4 2 4 4" xfId="11878"/>
    <cellStyle name="40% - Акцент4 2 4 5" xfId="11288"/>
    <cellStyle name="40% - Акцент4 2 4 6" xfId="11901"/>
    <cellStyle name="40% - Акцент4 2 4 7" xfId="11504"/>
    <cellStyle name="40% - Акцент4 2 4 8" xfId="11089"/>
    <cellStyle name="40% - Акцент4 2 5" xfId="206"/>
    <cellStyle name="40% — акцент4 2 5" xfId="11127"/>
    <cellStyle name="40% - Акцент4 2 5 2" xfId="7366"/>
    <cellStyle name="40% - Акцент4 2 5 3" xfId="2646"/>
    <cellStyle name="40% - Акцент4 2 5 4" xfId="11616"/>
    <cellStyle name="40% - Акцент4 2 5 5" xfId="11260"/>
    <cellStyle name="40% - Акцент4 2 5 6" xfId="12126"/>
    <cellStyle name="40% - Акцент4 2 5 7" xfId="11403"/>
    <cellStyle name="40% - Акцент4 2 6" xfId="207"/>
    <cellStyle name="40% — акцент4 2 6" xfId="11645"/>
    <cellStyle name="40% - Акцент4 2 6 2" xfId="2647"/>
    <cellStyle name="40% - Акцент4 2 6 3" xfId="11169"/>
    <cellStyle name="40% - Акцент4 2 6 4" xfId="11700"/>
    <cellStyle name="40% - Акцент4 2 6 5" xfId="11469"/>
    <cellStyle name="40% - Акцент4 2 7" xfId="208"/>
    <cellStyle name="40% — акцент4 2 7" xfId="11258"/>
    <cellStyle name="40% - Акцент4 2 7 2" xfId="2648"/>
    <cellStyle name="40% - Акцент4 2 7 3" xfId="11261"/>
    <cellStyle name="40% - Акцент4 2 7 4" xfId="11837"/>
    <cellStyle name="40% - Акцент4 2 8" xfId="209"/>
    <cellStyle name="40% — акцент4 2 8" xfId="11750"/>
    <cellStyle name="40% - Акцент4 2 8 2" xfId="2649"/>
    <cellStyle name="40% - Акцент4 2 8 3" xfId="11648"/>
    <cellStyle name="40% - Акцент4 2 9" xfId="210"/>
    <cellStyle name="40% — акцент4 2 9" xfId="11088"/>
    <cellStyle name="40% - Акцент4 2 9 2" xfId="2650"/>
    <cellStyle name="40% - Акцент4 2_46EE.2011(v1.0)" xfId="2651"/>
    <cellStyle name="40% — акцент4 20" xfId="2652"/>
    <cellStyle name="40% — акцент4 21" xfId="2653"/>
    <cellStyle name="40% — акцент4 22" xfId="5481"/>
    <cellStyle name="40% — акцент4 23" xfId="5490"/>
    <cellStyle name="40% — акцент4 24" xfId="5479"/>
    <cellStyle name="40% — акцент4 25" xfId="5489"/>
    <cellStyle name="40% — акцент4 26" xfId="5784"/>
    <cellStyle name="40% — акцент4 27" xfId="5789"/>
    <cellStyle name="40% — акцент4 28" xfId="2623"/>
    <cellStyle name="40% — акцент4 29" xfId="11263"/>
    <cellStyle name="40% - Акцент4 3" xfId="211"/>
    <cellStyle name="40% — акцент4 3" xfId="2655"/>
    <cellStyle name="40% - Акцент4 3 10" xfId="212"/>
    <cellStyle name="40% - Акцент4 3 10 2" xfId="2656"/>
    <cellStyle name="40% - Акцент4 3 11" xfId="2657"/>
    <cellStyle name="40% - Акцент4 3 12" xfId="5823"/>
    <cellStyle name="40% - Акцент4 3 13" xfId="5907"/>
    <cellStyle name="40% - Акцент4 3 14" xfId="5884"/>
    <cellStyle name="40% - Акцент4 3 15" xfId="6132"/>
    <cellStyle name="40% - Акцент4 3 16" xfId="2654"/>
    <cellStyle name="40% - Акцент4 3 17" xfId="11268"/>
    <cellStyle name="40% - Акцент4 3 18" xfId="11566"/>
    <cellStyle name="40% - Акцент4 3 19" xfId="11451"/>
    <cellStyle name="40% - Акцент4 3 2" xfId="213"/>
    <cellStyle name="40% — акцент4 3 2" xfId="5512"/>
    <cellStyle name="40% - Акцент4 3 2 10" xfId="11390"/>
    <cellStyle name="40% - Акцент4 3 2 11" xfId="11154"/>
    <cellStyle name="40% - Акцент4 3 2 2" xfId="2659"/>
    <cellStyle name="40% — акцент4 3 2 2" xfId="7367"/>
    <cellStyle name="40% - Акцент4 3 2 3" xfId="7368"/>
    <cellStyle name="40% — акцент4 3 2 3" xfId="11035"/>
    <cellStyle name="40% - Акцент4 3 2 4" xfId="2658"/>
    <cellStyle name="40% - Акцент4 3 2 5" xfId="11270"/>
    <cellStyle name="40% - Акцент4 3 2 6" xfId="12091"/>
    <cellStyle name="40% - Акцент4 3 2 7" xfId="11452"/>
    <cellStyle name="40% - Акцент4 3 2 8" xfId="12015"/>
    <cellStyle name="40% - Акцент4 3 2 9" xfId="11695"/>
    <cellStyle name="40% - Акцент4 3 20" xfId="12016"/>
    <cellStyle name="40% - Акцент4 3 21" xfId="11170"/>
    <cellStyle name="40% - Акцент4 3 22" xfId="11689"/>
    <cellStyle name="40% - Акцент4 3 23" xfId="11057"/>
    <cellStyle name="40% - Акцент4 3 3" xfId="214"/>
    <cellStyle name="40% — акцент4 3 3" xfId="5469"/>
    <cellStyle name="40% - Акцент4 3 3 10" xfId="11049"/>
    <cellStyle name="40% - Акцент4 3 3 11" xfId="11580"/>
    <cellStyle name="40% - Акцент4 3 3 2" xfId="2661"/>
    <cellStyle name="40% - Акцент4 3 3 3" xfId="7369"/>
    <cellStyle name="40% - Акцент4 3 3 4" xfId="2660"/>
    <cellStyle name="40% - Акцент4 3 3 5" xfId="11271"/>
    <cellStyle name="40% - Акцент4 3 3 6" xfId="12090"/>
    <cellStyle name="40% - Акцент4 3 3 7" xfId="11453"/>
    <cellStyle name="40% - Акцент4 3 3 8" xfId="12014"/>
    <cellStyle name="40% - Акцент4 3 3 9" xfId="11781"/>
    <cellStyle name="40% - Акцент4 3 4" xfId="215"/>
    <cellStyle name="40% — акцент4 3 4" xfId="5496"/>
    <cellStyle name="40% - Акцент4 3 4 10" xfId="11043"/>
    <cellStyle name="40% - Акцент4 3 4 2" xfId="7370"/>
    <cellStyle name="40% - Акцент4 3 4 2 2" xfId="7371"/>
    <cellStyle name="40% - Акцент4 3 4 3" xfId="2662"/>
    <cellStyle name="40% - Акцент4 3 4 4" xfId="11272"/>
    <cellStyle name="40% - Акцент4 3 4 5" xfId="12089"/>
    <cellStyle name="40% - Акцент4 3 4 6" xfId="11454"/>
    <cellStyle name="40% - Акцент4 3 4 7" xfId="12013"/>
    <cellStyle name="40% - Акцент4 3 4 8" xfId="11171"/>
    <cellStyle name="40% - Акцент4 3 4 9" xfId="11660"/>
    <cellStyle name="40% - Акцент4 3 5" xfId="216"/>
    <cellStyle name="40% — акцент4 3 5" xfId="5474"/>
    <cellStyle name="40% - Акцент4 3 5 2" xfId="2663"/>
    <cellStyle name="40% - Акцент4 3 5 3" xfId="11273"/>
    <cellStyle name="40% - Акцент4 3 5 4" xfId="11565"/>
    <cellStyle name="40% - Акцент4 3 5 5" xfId="11129"/>
    <cellStyle name="40% - Акцент4 3 5 6" xfId="12149"/>
    <cellStyle name="40% - Акцент4 3 5 7" xfId="11928"/>
    <cellStyle name="40% - Акцент4 3 5 8" xfId="12039"/>
    <cellStyle name="40% - Акцент4 3 5 9" xfId="11979"/>
    <cellStyle name="40% - Акцент4 3 6" xfId="217"/>
    <cellStyle name="40% — акцент4 3 6" xfId="5793"/>
    <cellStyle name="40% - Акцент4 3 6 2" xfId="2664"/>
    <cellStyle name="40% - Акцент4 3 6 3" xfId="11274"/>
    <cellStyle name="40% - Акцент4 3 6 4" xfId="12088"/>
    <cellStyle name="40% - Акцент4 3 6 5" xfId="11455"/>
    <cellStyle name="40% - Акцент4 3 6 6" xfId="12012"/>
    <cellStyle name="40% - Акцент4 3 6 7" xfId="11172"/>
    <cellStyle name="40% - Акцент4 3 6 8" xfId="11749"/>
    <cellStyle name="40% - Акцент4 3 6 9" xfId="11846"/>
    <cellStyle name="40% - Акцент4 3 7" xfId="218"/>
    <cellStyle name="40% — акцент4 3 7" xfId="5772"/>
    <cellStyle name="40% - Акцент4 3 7 2" xfId="2665"/>
    <cellStyle name="40% - Акцент4 3 7 3" xfId="11275"/>
    <cellStyle name="40% - Акцент4 3 7 4" xfId="11564"/>
    <cellStyle name="40% - Акцент4 3 7 5" xfId="11130"/>
    <cellStyle name="40% - Акцент4 3 7 6" xfId="11615"/>
    <cellStyle name="40% - Акцент4 3 7 7" xfId="11424"/>
    <cellStyle name="40% - Акцент4 3 7 8" xfId="11804"/>
    <cellStyle name="40% - Акцент4 3 7 9" xfId="11091"/>
    <cellStyle name="40% - Акцент4 3 8" xfId="219"/>
    <cellStyle name="40% - Акцент4 3 8 2" xfId="2666"/>
    <cellStyle name="40% - Акцент4 3 9" xfId="220"/>
    <cellStyle name="40% - Акцент4 3 9 2" xfId="2667"/>
    <cellStyle name="40% - Акцент4 3_46EE.2011(v1.0)" xfId="2668"/>
    <cellStyle name="40% — акцент4 30" xfId="12094"/>
    <cellStyle name="40% — акцент4 31" xfId="11126"/>
    <cellStyle name="40% — акцент4 32" xfId="11618"/>
    <cellStyle name="40% — акцент4 33" xfId="11423"/>
    <cellStyle name="40% — акцент4 34" xfId="11413"/>
    <cellStyle name="40% — акцент4 35" xfId="11125"/>
    <cellStyle name="40% - Акцент4 4" xfId="2669"/>
    <cellStyle name="40% — акцент4 4" xfId="2670"/>
    <cellStyle name="40% - Акцент4 4 2" xfId="2671"/>
    <cellStyle name="40% — акцент4 4 2" xfId="7372"/>
    <cellStyle name="40% - Акцент4 4 2 2" xfId="2672"/>
    <cellStyle name="40% - Акцент4 4 2 3" xfId="7373"/>
    <cellStyle name="40% - Акцент4 4 3" xfId="2673"/>
    <cellStyle name="40% - Акцент4 4 3 2" xfId="2674"/>
    <cellStyle name="40% - Акцент4 4 3 3" xfId="7374"/>
    <cellStyle name="40% - Акцент4 4 4" xfId="6133"/>
    <cellStyle name="40% - Акцент4 4 4 2" xfId="7375"/>
    <cellStyle name="40% - Акцент4 4_46EE.2011(v1.0)" xfId="2675"/>
    <cellStyle name="40% - Акцент4 5" xfId="2676"/>
    <cellStyle name="40% — акцент4 5" xfId="2677"/>
    <cellStyle name="40% - Акцент4 5 2" xfId="2678"/>
    <cellStyle name="40% — акцент4 5 2" xfId="7376"/>
    <cellStyle name="40% - Акцент4 5 2 2" xfId="2679"/>
    <cellStyle name="40% - Акцент4 5 2 3" xfId="7377"/>
    <cellStyle name="40% - Акцент4 5 3" xfId="2680"/>
    <cellStyle name="40% - Акцент4 5 3 2" xfId="2681"/>
    <cellStyle name="40% - Акцент4 5 3 3" xfId="7378"/>
    <cellStyle name="40% - Акцент4 5 4" xfId="6134"/>
    <cellStyle name="40% - Акцент4 5 4 2" xfId="7379"/>
    <cellStyle name="40% - Акцент4 5_46EE.2011(v1.0)" xfId="2682"/>
    <cellStyle name="40% - Акцент4 6" xfId="2683"/>
    <cellStyle name="40% — акцент4 6" xfId="2684"/>
    <cellStyle name="40% - Акцент4 6 2" xfId="2685"/>
    <cellStyle name="40% — акцент4 6 2" xfId="7380"/>
    <cellStyle name="40% - Акцент4 6 2 2" xfId="2686"/>
    <cellStyle name="40% - Акцент4 6 2 3" xfId="7381"/>
    <cellStyle name="40% - Акцент4 6 3" xfId="2687"/>
    <cellStyle name="40% - Акцент4 6 3 2" xfId="2688"/>
    <cellStyle name="40% - Акцент4 6 3 3" xfId="7382"/>
    <cellStyle name="40% - Акцент4 6 4" xfId="6135"/>
    <cellStyle name="40% - Акцент4 6 4 2" xfId="7383"/>
    <cellStyle name="40% - Акцент4 6_46EE.2011(v1.0)" xfId="2689"/>
    <cellStyle name="40% - Акцент4 7" xfId="2690"/>
    <cellStyle name="40% — акцент4 7" xfId="2691"/>
    <cellStyle name="40% - Акцент4 7 2" xfId="2692"/>
    <cellStyle name="40% - Акцент4 7 2 2" xfId="2693"/>
    <cellStyle name="40% - Акцент4 7 2 3" xfId="7384"/>
    <cellStyle name="40% - Акцент4 7 3" xfId="2694"/>
    <cellStyle name="40% - Акцент4 7 3 2" xfId="2695"/>
    <cellStyle name="40% - Акцент4 7 3 3" xfId="7385"/>
    <cellStyle name="40% - Акцент4 7 4" xfId="6136"/>
    <cellStyle name="40% - Акцент4 7 4 2" xfId="7386"/>
    <cellStyle name="40% - Акцент4 7_46EE.2011(v1.0)" xfId="2696"/>
    <cellStyle name="40% - Акцент4 8" xfId="2697"/>
    <cellStyle name="40% — акцент4 8" xfId="2698"/>
    <cellStyle name="40% - Акцент4 8 2" xfId="2699"/>
    <cellStyle name="40% - Акцент4 8 2 2" xfId="2700"/>
    <cellStyle name="40% - Акцент4 8 2 3" xfId="7387"/>
    <cellStyle name="40% - Акцент4 8 3" xfId="2701"/>
    <cellStyle name="40% - Акцент4 8 3 2" xfId="2702"/>
    <cellStyle name="40% - Акцент4 8 3 3" xfId="7388"/>
    <cellStyle name="40% - Акцент4 8 4" xfId="2703"/>
    <cellStyle name="40% - Акцент4 8 5" xfId="7389"/>
    <cellStyle name="40% - Акцент4 8_46EE.2011(v1.0)" xfId="2704"/>
    <cellStyle name="40% - Акцент4 9" xfId="2705"/>
    <cellStyle name="40% — акцент4 9" xfId="2706"/>
    <cellStyle name="40% - Акцент4 9 2" xfId="2707"/>
    <cellStyle name="40% - Акцент4 9 2 2" xfId="2708"/>
    <cellStyle name="40% - Акцент4 9 2 3" xfId="7390"/>
    <cellStyle name="40% - Акцент4 9 3" xfId="2709"/>
    <cellStyle name="40% - Акцент4 9 3 2" xfId="2710"/>
    <cellStyle name="40% - Акцент4 9 3 3" xfId="7391"/>
    <cellStyle name="40% - Акцент4 9 4" xfId="2711"/>
    <cellStyle name="40% - Акцент4 9 5" xfId="7392"/>
    <cellStyle name="40% - Акцент4 9_46EE.2011(v1.0)" xfId="2712"/>
    <cellStyle name="40% — акцент4_Расчет тарифа на тэ 2015 СЛФ" xfId="2713"/>
    <cellStyle name="40% — акцент5" xfId="221"/>
    <cellStyle name="40% - Акцент5 10" xfId="2715"/>
    <cellStyle name="40% — акцент5 10" xfId="2716"/>
    <cellStyle name="40% - Акцент5 10 2" xfId="2717"/>
    <cellStyle name="40% - Акцент5 10 3" xfId="7393"/>
    <cellStyle name="40% - Акцент5 11" xfId="2718"/>
    <cellStyle name="40% — акцент5 11" xfId="2719"/>
    <cellStyle name="40% - Акцент5 11 2" xfId="2720"/>
    <cellStyle name="40% - Акцент5 11 3" xfId="7394"/>
    <cellStyle name="40% - Акцент5 12" xfId="7395"/>
    <cellStyle name="40% — акцент5 12" xfId="2721"/>
    <cellStyle name="40% - Акцент5 12 2" xfId="7396"/>
    <cellStyle name="40% - Акцент5 12 3" xfId="7397"/>
    <cellStyle name="40% - Акцент5 12 4" xfId="7398"/>
    <cellStyle name="40% - Акцент5 13" xfId="7399"/>
    <cellStyle name="40% — акцент5 13" xfId="2722"/>
    <cellStyle name="40% - Акцент5 13 2" xfId="7400"/>
    <cellStyle name="40% - Акцент5 13 3" xfId="7401"/>
    <cellStyle name="40% - Акцент5 13 4" xfId="7402"/>
    <cellStyle name="40% - Акцент5 14" xfId="7403"/>
    <cellStyle name="40% — акцент5 14" xfId="2723"/>
    <cellStyle name="40% - Акцент5 14 2" xfId="7404"/>
    <cellStyle name="40% - Акцент5 14 3" xfId="7405"/>
    <cellStyle name="40% - Акцент5 15" xfId="7406"/>
    <cellStyle name="40% — акцент5 15" xfId="2724"/>
    <cellStyle name="40% - Акцент5 15 2" xfId="7407"/>
    <cellStyle name="40% - Акцент5 15 3" xfId="7408"/>
    <cellStyle name="40% - Акцент5 16" xfId="7409"/>
    <cellStyle name="40% — акцент5 16" xfId="2725"/>
    <cellStyle name="40% - Акцент5 16 2" xfId="7410"/>
    <cellStyle name="40% - Акцент5 16 3" xfId="7411"/>
    <cellStyle name="40% - Акцент5 17" xfId="7412"/>
    <cellStyle name="40% — акцент5 17" xfId="2726"/>
    <cellStyle name="40% - Акцент5 18" xfId="7413"/>
    <cellStyle name="40% — акцент5 18" xfId="2727"/>
    <cellStyle name="40% — акцент5 19" xfId="2728"/>
    <cellStyle name="40% - Акцент5 2" xfId="222"/>
    <cellStyle name="40% — акцент5 2" xfId="223"/>
    <cellStyle name="40% - Акцент5 2 1" xfId="7414"/>
    <cellStyle name="40% - Акцент5 2 10" xfId="224"/>
    <cellStyle name="40% - Акцент5 2 10 2" xfId="2731"/>
    <cellStyle name="40% - Акцент5 2 11" xfId="5824"/>
    <cellStyle name="40% - Акцент5 2 11 2" xfId="10864"/>
    <cellStyle name="40% - Акцент5 2 11 3" xfId="6138"/>
    <cellStyle name="40% - Акцент5 2 12" xfId="5906"/>
    <cellStyle name="40% - Акцент5 2 12 2" xfId="10865"/>
    <cellStyle name="40% - Акцент5 2 13" xfId="5844"/>
    <cellStyle name="40% - Акцент5 2 14" xfId="7415"/>
    <cellStyle name="40% - Акцент5 2 15" xfId="7416"/>
    <cellStyle name="40% - Акцент5 2 16" xfId="7417"/>
    <cellStyle name="40% - Акцент5 2 16 2" xfId="10866"/>
    <cellStyle name="40% - Акцент5 2 17" xfId="10867"/>
    <cellStyle name="40% - Акцент5 2 18" xfId="10868"/>
    <cellStyle name="40% - Акцент5 2 19" xfId="10869"/>
    <cellStyle name="40% - Акцент5 2 2" xfId="225"/>
    <cellStyle name="40% — акцент5 2 2" xfId="2730"/>
    <cellStyle name="40% - Акцент5 2 2 10" xfId="12225"/>
    <cellStyle name="40% - Акцент5 2 2 2" xfId="2733"/>
    <cellStyle name="40% - Акцент5 2 2 2 2" xfId="7418"/>
    <cellStyle name="40% - Акцент5 2 2 2 3" xfId="6139"/>
    <cellStyle name="40% - Акцент5 2 2 3" xfId="2732"/>
    <cellStyle name="40% - Акцент5 2 2 4" xfId="11285"/>
    <cellStyle name="40% - Акцент5 2 2 5" xfId="12080"/>
    <cellStyle name="40% - Акцент5 2 2 6" xfId="11690"/>
    <cellStyle name="40% - Акцент5 2 2 7" xfId="12148"/>
    <cellStyle name="40% - Акцент5 2 2 8" xfId="12054"/>
    <cellStyle name="40% - Акцент5 2 2 9" xfId="11523"/>
    <cellStyle name="40% - Акцент5 2 20" xfId="6137"/>
    <cellStyle name="40% - Акцент5 2 21" xfId="2729"/>
    <cellStyle name="40% - Акцент5 2 22" xfId="11283"/>
    <cellStyle name="40% - Акцент5 2 23" xfId="12082"/>
    <cellStyle name="40% - Акцент5 2 24" xfId="11133"/>
    <cellStyle name="40% - Акцент5 2 25" xfId="11614"/>
    <cellStyle name="40% - Акцент5 2 26" xfId="11929"/>
    <cellStyle name="40% - Акцент5 2 27" xfId="11489"/>
    <cellStyle name="40% - Акцент5 2 28" xfId="12228"/>
    <cellStyle name="40% - Акцент5 2 3" xfId="226"/>
    <cellStyle name="40% — акцент5 2 3" xfId="11284"/>
    <cellStyle name="40% - Акцент5 2 3 10" xfId="12083"/>
    <cellStyle name="40% - Акцент5 2 3 2" xfId="2735"/>
    <cellStyle name="40% - Акцент5 2 3 3" xfId="7419"/>
    <cellStyle name="40% - Акцент5 2 3 4" xfId="2734"/>
    <cellStyle name="40% - Акцент5 2 3 5" xfId="12079"/>
    <cellStyle name="40% - Акцент5 2 3 6" xfId="11954"/>
    <cellStyle name="40% - Акцент5 2 3 7" xfId="11795"/>
    <cellStyle name="40% - Акцент5 2 3 8" xfId="11370"/>
    <cellStyle name="40% - Акцент5 2 3 9" xfId="11815"/>
    <cellStyle name="40% - Акцент5 2 4" xfId="227"/>
    <cellStyle name="40% — акцент5 2 4" xfId="12081"/>
    <cellStyle name="40% - Акцент5 2 4 2" xfId="7420"/>
    <cellStyle name="40% - Акцент5 2 4 3" xfId="2736"/>
    <cellStyle name="40% - Акцент5 2 4 4" xfId="11955"/>
    <cellStyle name="40% - Акцент5 2 4 5" xfId="11213"/>
    <cellStyle name="40% - Акцент5 2 4 6" xfId="12107"/>
    <cellStyle name="40% - Акцент5 2 4 7" xfId="11808"/>
    <cellStyle name="40% - Акцент5 2 4 8" xfId="12226"/>
    <cellStyle name="40% - Акцент5 2 5" xfId="228"/>
    <cellStyle name="40% — акцент5 2 5" xfId="11134"/>
    <cellStyle name="40% - Акцент5 2 5 2" xfId="7421"/>
    <cellStyle name="40% - Акцент5 2 5 3" xfId="2737"/>
    <cellStyle name="40% - Акцент5 2 5 4" xfId="11046"/>
    <cellStyle name="40% - Акцент5 2 5 5" xfId="11426"/>
    <cellStyle name="40% - Акцент5 2 5 6" xfId="12138"/>
    <cellStyle name="40% - Акцент5 2 5 7" xfId="12215"/>
    <cellStyle name="40% - Акцент5 2 6" xfId="229"/>
    <cellStyle name="40% — акцент5 2 6" xfId="12189"/>
    <cellStyle name="40% - Акцент5 2 6 2" xfId="2738"/>
    <cellStyle name="40% - Акцент5 2 6 3" xfId="11173"/>
    <cellStyle name="40% - Акцент5 2 6 4" xfId="11503"/>
    <cellStyle name="40% - Акцент5 2 6 5" xfId="11980"/>
    <cellStyle name="40% - Акцент5 2 7" xfId="230"/>
    <cellStyle name="40% — акцент5 2 7" xfId="11425"/>
    <cellStyle name="40% - Акцент5 2 7 2" xfId="2739"/>
    <cellStyle name="40% - Акцент5 2 7 3" xfId="11709"/>
    <cellStyle name="40% - Акцент5 2 7 4" xfId="11058"/>
    <cellStyle name="40% - Акцент5 2 8" xfId="231"/>
    <cellStyle name="40% — акцент5 2 8" xfId="11636"/>
    <cellStyle name="40% - Акцент5 2 8 2" xfId="2740"/>
    <cellStyle name="40% - Акцент5 2 8 3" xfId="11080"/>
    <cellStyle name="40% - Акцент5 2 9" xfId="232"/>
    <cellStyle name="40% — акцент5 2 9" xfId="11975"/>
    <cellStyle name="40% - Акцент5 2 9 2" xfId="2741"/>
    <cellStyle name="40% - Акцент5 2_46EE.2011(v1.0)" xfId="2742"/>
    <cellStyle name="40% — акцент5 20" xfId="2743"/>
    <cellStyle name="40% — акцент5 21" xfId="2744"/>
    <cellStyle name="40% — акцент5 22" xfId="2714"/>
    <cellStyle name="40% — акцент5 23" xfId="11281"/>
    <cellStyle name="40% — акцент5 24" xfId="12086"/>
    <cellStyle name="40% — акцент5 25" xfId="11132"/>
    <cellStyle name="40% — акцент5 26" xfId="11702"/>
    <cellStyle name="40% — акцент5 27" xfId="11070"/>
    <cellStyle name="40% — акцент5 28" xfId="12038"/>
    <cellStyle name="40% — акцент5 29" xfId="11155"/>
    <cellStyle name="40% - Акцент5 3" xfId="233"/>
    <cellStyle name="40% — акцент5 3" xfId="2746"/>
    <cellStyle name="40% - Акцент5 3 10" xfId="234"/>
    <cellStyle name="40% - Акцент5 3 10 2" xfId="2747"/>
    <cellStyle name="40% - Акцент5 3 11" xfId="2748"/>
    <cellStyle name="40% - Акцент5 3 12" xfId="5825"/>
    <cellStyle name="40% - Акцент5 3 13" xfId="5905"/>
    <cellStyle name="40% - Акцент5 3 14" xfId="5960"/>
    <cellStyle name="40% - Акцент5 3 15" xfId="6140"/>
    <cellStyle name="40% - Акцент5 3 16" xfId="2745"/>
    <cellStyle name="40% - Акцент5 3 17" xfId="11289"/>
    <cellStyle name="40% - Акцент5 3 18" xfId="11561"/>
    <cellStyle name="40% - Акцент5 3 19" xfId="11879"/>
    <cellStyle name="40% - Акцент5 3 2" xfId="235"/>
    <cellStyle name="40% - Акцент5 3 2 2" xfId="2750"/>
    <cellStyle name="40% - Акцент5 3 2 3" xfId="7422"/>
    <cellStyle name="40% - Акцент5 3 2 4" xfId="2749"/>
    <cellStyle name="40% - Акцент5 3 20" xfId="11286"/>
    <cellStyle name="40% - Акцент5 3 21" xfId="11042"/>
    <cellStyle name="40% - Акцент5 3 22" xfId="11995"/>
    <cellStyle name="40% - Акцент5 3 23" xfId="11994"/>
    <cellStyle name="40% - Акцент5 3 3" xfId="236"/>
    <cellStyle name="40% - Акцент5 3 3 2" xfId="2752"/>
    <cellStyle name="40% - Акцент5 3 3 3" xfId="7423"/>
    <cellStyle name="40% - Акцент5 3 3 4" xfId="2751"/>
    <cellStyle name="40% - Акцент5 3 4" xfId="237"/>
    <cellStyle name="40% - Акцент5 3 4 2" xfId="7424"/>
    <cellStyle name="40% - Акцент5 3 4 2 2" xfId="7425"/>
    <cellStyle name="40% - Акцент5 3 4 3" xfId="2753"/>
    <cellStyle name="40% - Акцент5 3 5" xfId="238"/>
    <cellStyle name="40% - Акцент5 3 5 2" xfId="2754"/>
    <cellStyle name="40% - Акцент5 3 6" xfId="239"/>
    <cellStyle name="40% - Акцент5 3 6 2" xfId="2755"/>
    <cellStyle name="40% - Акцент5 3 7" xfId="240"/>
    <cellStyle name="40% - Акцент5 3 7 2" xfId="2756"/>
    <cellStyle name="40% - Акцент5 3 8" xfId="241"/>
    <cellStyle name="40% - Акцент5 3 8 2" xfId="2757"/>
    <cellStyle name="40% - Акцент5 3 9" xfId="242"/>
    <cellStyle name="40% - Акцент5 3 9 2" xfId="2758"/>
    <cellStyle name="40% - Акцент5 3_46EE.2011(v1.0)" xfId="2759"/>
    <cellStyle name="40% - Акцент5 4" xfId="2760"/>
    <cellStyle name="40% — акцент5 4" xfId="2761"/>
    <cellStyle name="40% - Акцент5 4 2" xfId="2762"/>
    <cellStyle name="40% - Акцент5 4 2 2" xfId="2763"/>
    <cellStyle name="40% - Акцент5 4 2 3" xfId="7426"/>
    <cellStyle name="40% - Акцент5 4 3" xfId="2764"/>
    <cellStyle name="40% - Акцент5 4 3 2" xfId="2765"/>
    <cellStyle name="40% - Акцент5 4 3 3" xfId="7427"/>
    <cellStyle name="40% - Акцент5 4 4" xfId="6141"/>
    <cellStyle name="40% - Акцент5 4 4 2" xfId="7428"/>
    <cellStyle name="40% - Акцент5 4_46EE.2011(v1.0)" xfId="2766"/>
    <cellStyle name="40% - Акцент5 5" xfId="2767"/>
    <cellStyle name="40% — акцент5 5" xfId="2768"/>
    <cellStyle name="40% - Акцент5 5 2" xfId="2769"/>
    <cellStyle name="40% - Акцент5 5 2 2" xfId="2770"/>
    <cellStyle name="40% - Акцент5 5 2 3" xfId="7429"/>
    <cellStyle name="40% - Акцент5 5 3" xfId="2771"/>
    <cellStyle name="40% - Акцент5 5 3 2" xfId="2772"/>
    <cellStyle name="40% - Акцент5 5 3 3" xfId="7430"/>
    <cellStyle name="40% - Акцент5 5 4" xfId="6142"/>
    <cellStyle name="40% - Акцент5 5 4 2" xfId="7431"/>
    <cellStyle name="40% - Акцент5 5_46EE.2011(v1.0)" xfId="2773"/>
    <cellStyle name="40% - Акцент5 6" xfId="2774"/>
    <cellStyle name="40% — акцент5 6" xfId="2775"/>
    <cellStyle name="40% - Акцент5 6 2" xfId="2776"/>
    <cellStyle name="40% - Акцент5 6 2 2" xfId="2777"/>
    <cellStyle name="40% - Акцент5 6 2 3" xfId="7432"/>
    <cellStyle name="40% - Акцент5 6 3" xfId="2778"/>
    <cellStyle name="40% - Акцент5 6 3 2" xfId="2779"/>
    <cellStyle name="40% - Акцент5 6 3 3" xfId="7433"/>
    <cellStyle name="40% - Акцент5 6 4" xfId="6143"/>
    <cellStyle name="40% - Акцент5 6 4 2" xfId="7434"/>
    <cellStyle name="40% - Акцент5 6_46EE.2011(v1.0)" xfId="2780"/>
    <cellStyle name="40% - Акцент5 7" xfId="2781"/>
    <cellStyle name="40% — акцент5 7" xfId="2782"/>
    <cellStyle name="40% - Акцент5 7 2" xfId="2783"/>
    <cellStyle name="40% - Акцент5 7 2 2" xfId="2784"/>
    <cellStyle name="40% - Акцент5 7 2 3" xfId="7435"/>
    <cellStyle name="40% - Акцент5 7 3" xfId="2785"/>
    <cellStyle name="40% - Акцент5 7 3 2" xfId="2786"/>
    <cellStyle name="40% - Акцент5 7 3 3" xfId="7436"/>
    <cellStyle name="40% - Акцент5 7 4" xfId="6144"/>
    <cellStyle name="40% - Акцент5 7 4 2" xfId="7437"/>
    <cellStyle name="40% - Акцент5 7_46EE.2011(v1.0)" xfId="2787"/>
    <cellStyle name="40% - Акцент5 8" xfId="2788"/>
    <cellStyle name="40% — акцент5 8" xfId="2789"/>
    <cellStyle name="40% - Акцент5 8 2" xfId="2790"/>
    <cellStyle name="40% - Акцент5 8 2 2" xfId="2791"/>
    <cellStyle name="40% - Акцент5 8 2 3" xfId="7438"/>
    <cellStyle name="40% - Акцент5 8 3" xfId="2792"/>
    <cellStyle name="40% - Акцент5 8 3 2" xfId="2793"/>
    <cellStyle name="40% - Акцент5 8 3 3" xfId="7439"/>
    <cellStyle name="40% - Акцент5 8 4" xfId="2794"/>
    <cellStyle name="40% - Акцент5 8 5" xfId="7440"/>
    <cellStyle name="40% - Акцент5 8_46EE.2011(v1.0)" xfId="2795"/>
    <cellStyle name="40% - Акцент5 9" xfId="2796"/>
    <cellStyle name="40% — акцент5 9" xfId="2797"/>
    <cellStyle name="40% - Акцент5 9 2" xfId="2798"/>
    <cellStyle name="40% - Акцент5 9 2 2" xfId="2799"/>
    <cellStyle name="40% - Акцент5 9 2 3" xfId="7441"/>
    <cellStyle name="40% - Акцент5 9 3" xfId="2800"/>
    <cellStyle name="40% - Акцент5 9 3 2" xfId="2801"/>
    <cellStyle name="40% - Акцент5 9 3 3" xfId="7442"/>
    <cellStyle name="40% - Акцент5 9 4" xfId="2802"/>
    <cellStyle name="40% - Акцент5 9 5" xfId="7443"/>
    <cellStyle name="40% - Акцент5 9_46EE.2011(v1.0)" xfId="2803"/>
    <cellStyle name="40% — акцент5_Расчет тарифа на тэ 2015 СЛФ" xfId="2804"/>
    <cellStyle name="40% — акцент6" xfId="243"/>
    <cellStyle name="40% - Акцент6 10" xfId="2806"/>
    <cellStyle name="40% — акцент6 10" xfId="2807"/>
    <cellStyle name="40% - Акцент6 10 2" xfId="2808"/>
    <cellStyle name="40% - Акцент6 10 3" xfId="7444"/>
    <cellStyle name="40% - Акцент6 11" xfId="2809"/>
    <cellStyle name="40% — акцент6 11" xfId="2810"/>
    <cellStyle name="40% - Акцент6 11 2" xfId="2811"/>
    <cellStyle name="40% - Акцент6 11 3" xfId="7445"/>
    <cellStyle name="40% - Акцент6 12" xfId="7446"/>
    <cellStyle name="40% — акцент6 12" xfId="2812"/>
    <cellStyle name="40% - Акцент6 12 2" xfId="7447"/>
    <cellStyle name="40% - Акцент6 12 3" xfId="7448"/>
    <cellStyle name="40% - Акцент6 12 4" xfId="7449"/>
    <cellStyle name="40% - Акцент6 13" xfId="7450"/>
    <cellStyle name="40% — акцент6 13" xfId="2813"/>
    <cellStyle name="40% - Акцент6 13 2" xfId="7451"/>
    <cellStyle name="40% — акцент6 13 2" xfId="5513"/>
    <cellStyle name="40% - Акцент6 13 3" xfId="7452"/>
    <cellStyle name="40% — акцент6 13 3" xfId="5771"/>
    <cellStyle name="40% - Акцент6 13 4" xfId="7453"/>
    <cellStyle name="40% - Акцент6 14" xfId="7454"/>
    <cellStyle name="40% — акцент6 14" xfId="2814"/>
    <cellStyle name="40% - Акцент6 14 2" xfId="7455"/>
    <cellStyle name="40% — акцент6 14 2" xfId="5514"/>
    <cellStyle name="40% - Акцент6 14 3" xfId="7456"/>
    <cellStyle name="40% — акцент6 14 3" xfId="5770"/>
    <cellStyle name="40% - Акцент6 15" xfId="7457"/>
    <cellStyle name="40% — акцент6 15" xfId="2815"/>
    <cellStyle name="40% - Акцент6 15 2" xfId="7458"/>
    <cellStyle name="40% — акцент6 15 2" xfId="5515"/>
    <cellStyle name="40% - Акцент6 15 3" xfId="7459"/>
    <cellStyle name="40% — акцент6 15 3" xfId="5769"/>
    <cellStyle name="40% - Акцент6 16" xfId="7460"/>
    <cellStyle name="40% — акцент6 16" xfId="2816"/>
    <cellStyle name="40% - Акцент6 16 2" xfId="7461"/>
    <cellStyle name="40% — акцент6 16 2" xfId="5516"/>
    <cellStyle name="40% - Акцент6 16 3" xfId="7462"/>
    <cellStyle name="40% — акцент6 16 3" xfId="5768"/>
    <cellStyle name="40% - Акцент6 17" xfId="7463"/>
    <cellStyle name="40% — акцент6 17" xfId="2817"/>
    <cellStyle name="40% — акцент6 17 2" xfId="5517"/>
    <cellStyle name="40% - Акцент6 18" xfId="7464"/>
    <cellStyle name="40% — акцент6 18" xfId="2818"/>
    <cellStyle name="40% — акцент6 19" xfId="2819"/>
    <cellStyle name="40% - Акцент6 2" xfId="244"/>
    <cellStyle name="40% — акцент6 2" xfId="245"/>
    <cellStyle name="40% - Акцент6 2 1" xfId="7465"/>
    <cellStyle name="40% - Акцент6 2 10" xfId="246"/>
    <cellStyle name="40% - Акцент6 2 10 2" xfId="2822"/>
    <cellStyle name="40% - Акцент6 2 11" xfId="5826"/>
    <cellStyle name="40% - Акцент6 2 11 2" xfId="10870"/>
    <cellStyle name="40% - Акцент6 2 11 3" xfId="6146"/>
    <cellStyle name="40% - Акцент6 2 12" xfId="5904"/>
    <cellStyle name="40% - Акцент6 2 12 2" xfId="10871"/>
    <cellStyle name="40% - Акцент6 2 13" xfId="5959"/>
    <cellStyle name="40% - Акцент6 2 14" xfId="7466"/>
    <cellStyle name="40% - Акцент6 2 15" xfId="7467"/>
    <cellStyle name="40% - Акцент6 2 16" xfId="7468"/>
    <cellStyle name="40% - Акцент6 2 16 2" xfId="10872"/>
    <cellStyle name="40% - Акцент6 2 17" xfId="10873"/>
    <cellStyle name="40% - Акцент6 2 18" xfId="10874"/>
    <cellStyle name="40% - Акцент6 2 19" xfId="10875"/>
    <cellStyle name="40% - Акцент6 2 2" xfId="247"/>
    <cellStyle name="40% — акцент6 2 2" xfId="2821"/>
    <cellStyle name="40% - Акцент6 2 2 10" xfId="11131"/>
    <cellStyle name="40% - Акцент6 2 2 2" xfId="2824"/>
    <cellStyle name="40% - Акцент6 2 2 2 2" xfId="7469"/>
    <cellStyle name="40% - Акцент6 2 2 2 3" xfId="6147"/>
    <cellStyle name="40% - Акцент6 2 2 3" xfId="2823"/>
    <cellStyle name="40% - Акцент6 2 2 4" xfId="11300"/>
    <cellStyle name="40% - Акцент6 2 2 5" xfId="11557"/>
    <cellStyle name="40% - Акцент6 2 2 6" xfId="11960"/>
    <cellStyle name="40% - Акцент6 2 2 7" xfId="12011"/>
    <cellStyle name="40% - Акцент6 2 2 8" xfId="11782"/>
    <cellStyle name="40% - Акцент6 2 2 9" xfId="11480"/>
    <cellStyle name="40% - Акцент6 2 20" xfId="6145"/>
    <cellStyle name="40% - Акцент6 2 21" xfId="2820"/>
    <cellStyle name="40% - Акцент6 2 22" xfId="11298"/>
    <cellStyle name="40% - Акцент6 2 23" xfId="12073"/>
    <cellStyle name="40% - Акцент6 2 24" xfId="11959"/>
    <cellStyle name="40% - Акцент6 2 25" xfId="11211"/>
    <cellStyle name="40% - Акцент6 2 26" xfId="11748"/>
    <cellStyle name="40% - Акцент6 2 27" xfId="11342"/>
    <cellStyle name="40% - Акцент6 2 28" xfId="11509"/>
    <cellStyle name="40% - Акцент6 2 3" xfId="248"/>
    <cellStyle name="40% — акцент6 2 3" xfId="11299"/>
    <cellStyle name="40% - Акцент6 2 3 10" xfId="11699"/>
    <cellStyle name="40% - Акцент6 2 3 2" xfId="2826"/>
    <cellStyle name="40% - Акцент6 2 3 3" xfId="7470"/>
    <cellStyle name="40% - Акцент6 2 3 4" xfId="2825"/>
    <cellStyle name="40% - Акцент6 2 3 5" xfId="11556"/>
    <cellStyle name="40% - Акцент6 2 3 6" xfId="11136"/>
    <cellStyle name="40% - Акцент6 2 3 7" xfId="11866"/>
    <cellStyle name="40% - Акцент6 2 3 8" xfId="11072"/>
    <cellStyle name="40% - Акцент6 2 3 9" xfId="11341"/>
    <cellStyle name="40% - Акцент6 2 4" xfId="249"/>
    <cellStyle name="40% — акцент6 2 4" xfId="11558"/>
    <cellStyle name="40% - Акцент6 2 4 2" xfId="7471"/>
    <cellStyle name="40% - Акцент6 2 4 3" xfId="2827"/>
    <cellStyle name="40% - Акцент6 2 4 4" xfId="11137"/>
    <cellStyle name="40% - Акцент6 2 4 5" xfId="11865"/>
    <cellStyle name="40% - Акцент6 2 4 6" xfId="11744"/>
    <cellStyle name="40% - Акцент6 2 4 7" xfId="11340"/>
    <cellStyle name="40% - Акцент6 2 4 8" xfId="11937"/>
    <cellStyle name="40% - Акцент6 2 5" xfId="250"/>
    <cellStyle name="40% — акцент6 2 5" xfId="11759"/>
    <cellStyle name="40% - Акцент6 2 5 2" xfId="7472"/>
    <cellStyle name="40% - Акцент6 2 5 3" xfId="2828"/>
    <cellStyle name="40% - Акцент6 2 5 4" xfId="11696"/>
    <cellStyle name="40% - Акцент6 2 5 5" xfId="11904"/>
    <cellStyle name="40% - Акцент6 2 5 6" xfId="11246"/>
    <cellStyle name="40% - Акцент6 2 5 7" xfId="11903"/>
    <cellStyle name="40% - Акцент6 2 6" xfId="251"/>
    <cellStyle name="40% — акцент6 2 6" xfId="11867"/>
    <cellStyle name="40% - Акцент6 2 6 2" xfId="2829"/>
    <cellStyle name="40% - Акцент6 2 6 3" xfId="11073"/>
    <cellStyle name="40% - Акцент6 2 6 4" xfId="12201"/>
    <cellStyle name="40% - Акцент6 2 6 5" xfId="11776"/>
    <cellStyle name="40% - Акцент6 2 7" xfId="252"/>
    <cellStyle name="40% — акцент6 2 7" xfId="11071"/>
    <cellStyle name="40% - Акцент6 2 7 2" xfId="2830"/>
    <cellStyle name="40% - Акцент6 2 7 3" xfId="12163"/>
    <cellStyle name="40% - Акцент6 2 7 4" xfId="11710"/>
    <cellStyle name="40% - Акцент6 2 8" xfId="253"/>
    <cellStyle name="40% — акцент6 2 8" xfId="11693"/>
    <cellStyle name="40% - Акцент6 2 8 2" xfId="2831"/>
    <cellStyle name="40% - Акцент6 2 8 3" xfId="12229"/>
    <cellStyle name="40% - Акцент6 2 9" xfId="254"/>
    <cellStyle name="40% — акцент6 2 9" xfId="12184"/>
    <cellStyle name="40% - Акцент6 2 9 2" xfId="2832"/>
    <cellStyle name="40% - Акцент6 2_46EE.2011(v1.0)" xfId="2833"/>
    <cellStyle name="40% — акцент6 20" xfId="2834"/>
    <cellStyle name="40% — акцент6 21" xfId="2835"/>
    <cellStyle name="40% — акцент6 22" xfId="5483"/>
    <cellStyle name="40% — акцент6 23" xfId="5488"/>
    <cellStyle name="40% — акцент6 24" xfId="5480"/>
    <cellStyle name="40% — акцент6 25" xfId="5487"/>
    <cellStyle name="40% — акцент6 26" xfId="5785"/>
    <cellStyle name="40% — акцент6 27" xfId="5788"/>
    <cellStyle name="40% — акцент6 28" xfId="2805"/>
    <cellStyle name="40% — акцент6 29" xfId="11295"/>
    <cellStyle name="40% - Акцент6 3" xfId="255"/>
    <cellStyle name="40% — акцент6 3" xfId="2837"/>
    <cellStyle name="40% - Акцент6 3 10" xfId="256"/>
    <cellStyle name="40% - Акцент6 3 10 2" xfId="2838"/>
    <cellStyle name="40% - Акцент6 3 11" xfId="2839"/>
    <cellStyle name="40% - Акцент6 3 12" xfId="5827"/>
    <cellStyle name="40% - Акцент6 3 13" xfId="5903"/>
    <cellStyle name="40% - Акцент6 3 14" xfId="5958"/>
    <cellStyle name="40% - Акцент6 3 15" xfId="6148"/>
    <cellStyle name="40% - Акцент6 3 16" xfId="2836"/>
    <cellStyle name="40% - Акцент6 3 17" xfId="11301"/>
    <cellStyle name="40% - Акцент6 3 18" xfId="11555"/>
    <cellStyle name="40% - Акцент6 3 19" xfId="11760"/>
    <cellStyle name="40% - Акцент6 3 2" xfId="257"/>
    <cellStyle name="40% — акцент6 3 2" xfId="5518"/>
    <cellStyle name="40% - Акцент6 3 2 10" xfId="11811"/>
    <cellStyle name="40% - Акцент6 3 2 11" xfId="11892"/>
    <cellStyle name="40% - Акцент6 3 2 2" xfId="2841"/>
    <cellStyle name="40% — акцент6 3 2 2" xfId="7473"/>
    <cellStyle name="40% - Акцент6 3 2 3" xfId="7474"/>
    <cellStyle name="40% — акцент6 3 2 3" xfId="11036"/>
    <cellStyle name="40% - Акцент6 3 2 4" xfId="2840"/>
    <cellStyle name="40% - Акцент6 3 2 5" xfId="11302"/>
    <cellStyle name="40% - Акцент6 3 2 6" xfId="12072"/>
    <cellStyle name="40% - Акцент6 3 2 7" xfId="11961"/>
    <cellStyle name="40% - Акцент6 3 2 8" xfId="11393"/>
    <cellStyle name="40% - Акцент6 3 2 9" xfId="11278"/>
    <cellStyle name="40% - Акцент6 3 20" xfId="12147"/>
    <cellStyle name="40% - Акцент6 3 21" xfId="11050"/>
    <cellStyle name="40% - Акцент6 3 22" xfId="12077"/>
    <cellStyle name="40% - Акцент6 3 23" xfId="11488"/>
    <cellStyle name="40% - Акцент6 3 3" xfId="258"/>
    <cellStyle name="40% — акцент6 3 3" xfId="5468"/>
    <cellStyle name="40% - Акцент6 3 3 10" xfId="12176"/>
    <cellStyle name="40% - Акцент6 3 3 11" xfId="11920"/>
    <cellStyle name="40% - Акцент6 3 3 2" xfId="2843"/>
    <cellStyle name="40% - Акцент6 3 3 3" xfId="7475"/>
    <cellStyle name="40% - Акцент6 3 3 4" xfId="2842"/>
    <cellStyle name="40% - Акцент6 3 3 5" xfId="11303"/>
    <cellStyle name="40% - Акцент6 3 3 6" xfId="12071"/>
    <cellStyle name="40% - Акцент6 3 3 7" xfId="11391"/>
    <cellStyle name="40% - Акцент6 3 3 8" xfId="11512"/>
    <cellStyle name="40% - Акцент6 3 3 9" xfId="11481"/>
    <cellStyle name="40% - Акцент6 3 4" xfId="259"/>
    <cellStyle name="40% — акцент6 3 4" xfId="5497"/>
    <cellStyle name="40% - Акцент6 3 4 10" xfId="12193"/>
    <cellStyle name="40% - Акцент6 3 4 2" xfId="7476"/>
    <cellStyle name="40% - Акцент6 3 4 2 2" xfId="7477"/>
    <cellStyle name="40% - Акцент6 3 4 3" xfId="2844"/>
    <cellStyle name="40% - Акцент6 3 4 4" xfId="11304"/>
    <cellStyle name="40% - Акцент6 3 4 5" xfId="11554"/>
    <cellStyle name="40% - Акцент6 3 4 6" xfId="11138"/>
    <cellStyle name="40% - Акцент6 3 4 7" xfId="11383"/>
    <cellStyle name="40% - Акцент6 3 4 8" xfId="11514"/>
    <cellStyle name="40% - Акцент6 3 4 9" xfId="11974"/>
    <cellStyle name="40% - Акцент6 3 5" xfId="260"/>
    <cellStyle name="40% — акцент6 3 5" xfId="5473"/>
    <cellStyle name="40% - Акцент6 3 5 2" xfId="2845"/>
    <cellStyle name="40% - Акцент6 3 5 3" xfId="11305"/>
    <cellStyle name="40% - Акцент6 3 5 4" xfId="11553"/>
    <cellStyle name="40% - Акцент6 3 5 5" xfId="11717"/>
    <cellStyle name="40% - Акцент6 3 5 6" xfId="11497"/>
    <cellStyle name="40% - Акцент6 3 5 7" xfId="11174"/>
    <cellStyle name="40% - Акцент6 3 5 8" xfId="11293"/>
    <cellStyle name="40% - Акцент6 3 5 9" xfId="11713"/>
    <cellStyle name="40% - Акцент6 3 6" xfId="261"/>
    <cellStyle name="40% — акцент6 3 6" xfId="5794"/>
    <cellStyle name="40% - Акцент6 3 6 2" xfId="2846"/>
    <cellStyle name="40% - Акцент6 3 6 3" xfId="11306"/>
    <cellStyle name="40% - Акцент6 3 6 4" xfId="12070"/>
    <cellStyle name="40% - Акцент6 3 6 5" xfId="11456"/>
    <cellStyle name="40% - Акцент6 3 6 6" xfId="11210"/>
    <cellStyle name="40% - Акцент6 3 6 7" xfId="11590"/>
    <cellStyle name="40% - Акцент6 3 6 8" xfId="11720"/>
    <cellStyle name="40% - Акцент6 3 6 9" xfId="11385"/>
    <cellStyle name="40% - Акцент6 3 7" xfId="262"/>
    <cellStyle name="40% — акцент6 3 7" xfId="5767"/>
    <cellStyle name="40% - Акцент6 3 7 2" xfId="2847"/>
    <cellStyle name="40% - Акцент6 3 7 3" xfId="11307"/>
    <cellStyle name="40% - Акцент6 3 7 4" xfId="12069"/>
    <cellStyle name="40% - Акцент6 3 7 5" xfId="11761"/>
    <cellStyle name="40% - Акцент6 3 7 6" xfId="11382"/>
    <cellStyle name="40% - Акцент6 3 7 7" xfId="11823"/>
    <cellStyle name="40% - Акцент6 3 7 8" xfId="11674"/>
    <cellStyle name="40% - Акцент6 3 7 9" xfId="11059"/>
    <cellStyle name="40% - Акцент6 3 8" xfId="263"/>
    <cellStyle name="40% - Акцент6 3 8 2" xfId="2848"/>
    <cellStyle name="40% - Акцент6 3 9" xfId="264"/>
    <cellStyle name="40% - Акцент6 3 9 2" xfId="2849"/>
    <cellStyle name="40% - Акцент6 3_46EE.2011(v1.0)" xfId="2850"/>
    <cellStyle name="40% — акцент6 30" xfId="12074"/>
    <cellStyle name="40% — акцент6 31" xfId="11958"/>
    <cellStyle name="40% — акцент6 32" xfId="11212"/>
    <cellStyle name="40% — акцент6 33" xfId="11734"/>
    <cellStyle name="40% — акцент6 34" xfId="11907"/>
    <cellStyle name="40% — акцент6 35" xfId="11891"/>
    <cellStyle name="40% - Акцент6 4" xfId="2851"/>
    <cellStyle name="40% — акцент6 4" xfId="2852"/>
    <cellStyle name="40% - Акцент6 4 2" xfId="2853"/>
    <cellStyle name="40% — акцент6 4 2" xfId="7478"/>
    <cellStyle name="40% - Акцент6 4 2 2" xfId="2854"/>
    <cellStyle name="40% - Акцент6 4 2 3" xfId="7479"/>
    <cellStyle name="40% - Акцент6 4 3" xfId="2855"/>
    <cellStyle name="40% - Акцент6 4 3 2" xfId="2856"/>
    <cellStyle name="40% - Акцент6 4 3 3" xfId="7480"/>
    <cellStyle name="40% - Акцент6 4 4" xfId="6149"/>
    <cellStyle name="40% - Акцент6 4 4 2" xfId="7481"/>
    <cellStyle name="40% - Акцент6 4_46EE.2011(v1.0)" xfId="2857"/>
    <cellStyle name="40% - Акцент6 5" xfId="2858"/>
    <cellStyle name="40% — акцент6 5" xfId="2859"/>
    <cellStyle name="40% - Акцент6 5 2" xfId="2860"/>
    <cellStyle name="40% — акцент6 5 2" xfId="7482"/>
    <cellStyle name="40% - Акцент6 5 2 2" xfId="2861"/>
    <cellStyle name="40% - Акцент6 5 2 3" xfId="7483"/>
    <cellStyle name="40% - Акцент6 5 3" xfId="2862"/>
    <cellStyle name="40% - Акцент6 5 3 2" xfId="2863"/>
    <cellStyle name="40% - Акцент6 5 3 3" xfId="7484"/>
    <cellStyle name="40% - Акцент6 5 4" xfId="6150"/>
    <cellStyle name="40% - Акцент6 5 4 2" xfId="7485"/>
    <cellStyle name="40% - Акцент6 5_46EE.2011(v1.0)" xfId="2864"/>
    <cellStyle name="40% - Акцент6 6" xfId="2865"/>
    <cellStyle name="40% — акцент6 6" xfId="2866"/>
    <cellStyle name="40% - Акцент6 6 2" xfId="2867"/>
    <cellStyle name="40% — акцент6 6 2" xfId="7486"/>
    <cellStyle name="40% - Акцент6 6 2 2" xfId="2868"/>
    <cellStyle name="40% - Акцент6 6 2 3" xfId="7487"/>
    <cellStyle name="40% - Акцент6 6 3" xfId="2869"/>
    <cellStyle name="40% - Акцент6 6 3 2" xfId="2870"/>
    <cellStyle name="40% - Акцент6 6 3 3" xfId="7488"/>
    <cellStyle name="40% - Акцент6 6 4" xfId="6151"/>
    <cellStyle name="40% - Акцент6 6 4 2" xfId="7489"/>
    <cellStyle name="40% - Акцент6 6_46EE.2011(v1.0)" xfId="2871"/>
    <cellStyle name="40% - Акцент6 7" xfId="2872"/>
    <cellStyle name="40% — акцент6 7" xfId="2873"/>
    <cellStyle name="40% - Акцент6 7 2" xfId="2874"/>
    <cellStyle name="40% - Акцент6 7 2 2" xfId="2875"/>
    <cellStyle name="40% - Акцент6 7 2 3" xfId="7490"/>
    <cellStyle name="40% - Акцент6 7 3" xfId="2876"/>
    <cellStyle name="40% - Акцент6 7 3 2" xfId="2877"/>
    <cellStyle name="40% - Акцент6 7 3 3" xfId="7491"/>
    <cellStyle name="40% - Акцент6 7 4" xfId="6152"/>
    <cellStyle name="40% - Акцент6 7 4 2" xfId="7492"/>
    <cellStyle name="40% - Акцент6 7_46EE.2011(v1.0)" xfId="2878"/>
    <cellStyle name="40% - Акцент6 8" xfId="2879"/>
    <cellStyle name="40% — акцент6 8" xfId="2880"/>
    <cellStyle name="40% - Акцент6 8 2" xfId="2881"/>
    <cellStyle name="40% - Акцент6 8 2 2" xfId="2882"/>
    <cellStyle name="40% - Акцент6 8 2 3" xfId="7493"/>
    <cellStyle name="40% - Акцент6 8 3" xfId="2883"/>
    <cellStyle name="40% - Акцент6 8 3 2" xfId="2884"/>
    <cellStyle name="40% - Акцент6 8 3 3" xfId="7494"/>
    <cellStyle name="40% - Акцент6 8 4" xfId="2885"/>
    <cellStyle name="40% - Акцент6 8 5" xfId="7495"/>
    <cellStyle name="40% - Акцент6 8_46EE.2011(v1.0)" xfId="2886"/>
    <cellStyle name="40% - Акцент6 9" xfId="2887"/>
    <cellStyle name="40% — акцент6 9" xfId="2888"/>
    <cellStyle name="40% - Акцент6 9 2" xfId="2889"/>
    <cellStyle name="40% - Акцент6 9 2 2" xfId="2890"/>
    <cellStyle name="40% - Акцент6 9 2 3" xfId="7496"/>
    <cellStyle name="40% - Акцент6 9 3" xfId="2891"/>
    <cellStyle name="40% - Акцент6 9 3 2" xfId="2892"/>
    <cellStyle name="40% - Акцент6 9 3 3" xfId="7497"/>
    <cellStyle name="40% - Акцент6 9 4" xfId="2893"/>
    <cellStyle name="40% - Акцент6 9 5" xfId="7498"/>
    <cellStyle name="40% - Акцент6 9_46EE.2011(v1.0)" xfId="2894"/>
    <cellStyle name="40% — акцент6_Расчет тарифа на тэ 2015 СЛФ" xfId="2895"/>
    <cellStyle name="60% - Accent1" xfId="2896"/>
    <cellStyle name="60% - Accent1 1" xfId="7499"/>
    <cellStyle name="60% - Accent1 2" xfId="7500"/>
    <cellStyle name="60% - Accent1 3" xfId="7501"/>
    <cellStyle name="60% - Accent1 4" xfId="7502"/>
    <cellStyle name="60% - Accent2" xfId="2897"/>
    <cellStyle name="60% - Accent2 1" xfId="7503"/>
    <cellStyle name="60% - Accent2 2" xfId="7504"/>
    <cellStyle name="60% - Accent2 3" xfId="7505"/>
    <cellStyle name="60% - Accent2 4" xfId="7506"/>
    <cellStyle name="60% - Accent3" xfId="2898"/>
    <cellStyle name="60% - Accent3 1" xfId="7507"/>
    <cellStyle name="60% - Accent3 2" xfId="7508"/>
    <cellStyle name="60% - Accent3 3" xfId="7509"/>
    <cellStyle name="60% - Accent3 4" xfId="7510"/>
    <cellStyle name="60% - Accent4" xfId="2899"/>
    <cellStyle name="60% - Accent4 1" xfId="7511"/>
    <cellStyle name="60% - Accent4 2" xfId="7512"/>
    <cellStyle name="60% - Accent4 3" xfId="7513"/>
    <cellStyle name="60% - Accent4 4" xfId="7514"/>
    <cellStyle name="60% - Accent5" xfId="2900"/>
    <cellStyle name="60% - Accent5 1" xfId="7515"/>
    <cellStyle name="60% - Accent5 2" xfId="7516"/>
    <cellStyle name="60% - Accent5 3" xfId="7517"/>
    <cellStyle name="60% - Accent5 4" xfId="7518"/>
    <cellStyle name="60% - Accent6" xfId="2901"/>
    <cellStyle name="60% - Accent6 1" xfId="7519"/>
    <cellStyle name="60% - Accent6 2" xfId="7520"/>
    <cellStyle name="60% - Accent6 3" xfId="7521"/>
    <cellStyle name="60% - Accent6 4" xfId="7522"/>
    <cellStyle name="60% — акцент1" xfId="265"/>
    <cellStyle name="60% - Акцент1 10" xfId="2903"/>
    <cellStyle name="60% — акцент1 10" xfId="2904"/>
    <cellStyle name="60% - Акцент1 10 2" xfId="7523"/>
    <cellStyle name="60% - Акцент1 10 3" xfId="7524"/>
    <cellStyle name="60% - Акцент1 11" xfId="7525"/>
    <cellStyle name="60% — акцент1 11" xfId="2905"/>
    <cellStyle name="60% - Акцент1 11 2" xfId="7526"/>
    <cellStyle name="60% - Акцент1 11 3" xfId="7527"/>
    <cellStyle name="60% - Акцент1 11 4" xfId="7528"/>
    <cellStyle name="60% - Акцент1 12" xfId="7529"/>
    <cellStyle name="60% — акцент1 12" xfId="2906"/>
    <cellStyle name="60% - Акцент1 12 2" xfId="7530"/>
    <cellStyle name="60% - Акцент1 12 3" xfId="7531"/>
    <cellStyle name="60% - Акцент1 12 4" xfId="7532"/>
    <cellStyle name="60% - Акцент1 13" xfId="7533"/>
    <cellStyle name="60% — акцент1 13" xfId="2907"/>
    <cellStyle name="60% - Акцент1 13 2" xfId="7534"/>
    <cellStyle name="60% — акцент1 13 2" xfId="5519"/>
    <cellStyle name="60% - Акцент1 13 3" xfId="7535"/>
    <cellStyle name="60% — акцент1 13 3" xfId="5766"/>
    <cellStyle name="60% - Акцент1 14" xfId="7536"/>
    <cellStyle name="60% — акцент1 14" xfId="2908"/>
    <cellStyle name="60% - Акцент1 14 2" xfId="7537"/>
    <cellStyle name="60% — акцент1 14 2" xfId="5520"/>
    <cellStyle name="60% - Акцент1 14 3" xfId="7538"/>
    <cellStyle name="60% — акцент1 14 3" xfId="5765"/>
    <cellStyle name="60% - Акцент1 15" xfId="7539"/>
    <cellStyle name="60% — акцент1 15" xfId="2909"/>
    <cellStyle name="60% - Акцент1 15 2" xfId="7540"/>
    <cellStyle name="60% — акцент1 15 2" xfId="5521"/>
    <cellStyle name="60% - Акцент1 15 3" xfId="7541"/>
    <cellStyle name="60% — акцент1 15 3" xfId="5764"/>
    <cellStyle name="60% - Акцент1 16" xfId="7542"/>
    <cellStyle name="60% — акцент1 16" xfId="2910"/>
    <cellStyle name="60% - Акцент1 16 2" xfId="7543"/>
    <cellStyle name="60% — акцент1 16 2" xfId="5522"/>
    <cellStyle name="60% - Акцент1 16 3" xfId="7544"/>
    <cellStyle name="60% — акцент1 16 3" xfId="5763"/>
    <cellStyle name="60% - Акцент1 17" xfId="7545"/>
    <cellStyle name="60% — акцент1 17" xfId="2911"/>
    <cellStyle name="60% — акцент1 17 2" xfId="5523"/>
    <cellStyle name="60% - Акцент1 18" xfId="7546"/>
    <cellStyle name="60% — акцент1 18" xfId="2912"/>
    <cellStyle name="60% — акцент1 19" xfId="2913"/>
    <cellStyle name="60% - Акцент1 2" xfId="266"/>
    <cellStyle name="60% — акцент1 2" xfId="267"/>
    <cellStyle name="60% - Акцент1 2 1" xfId="7547"/>
    <cellStyle name="60% - Акцент1 2 10" xfId="268"/>
    <cellStyle name="60% - Акцент1 2 10 2" xfId="2916"/>
    <cellStyle name="60% - Акцент1 2 11" xfId="5828"/>
    <cellStyle name="60% - Акцент1 2 11 2" xfId="10876"/>
    <cellStyle name="60% - Акцент1 2 11 3" xfId="6154"/>
    <cellStyle name="60% - Акцент1 2 12" xfId="5902"/>
    <cellStyle name="60% - Акцент1 2 12 2" xfId="10877"/>
    <cellStyle name="60% - Акцент1 2 13" xfId="5957"/>
    <cellStyle name="60% - Акцент1 2 14" xfId="7548"/>
    <cellStyle name="60% - Акцент1 2 15" xfId="7549"/>
    <cellStyle name="60% - Акцент1 2 16" xfId="7550"/>
    <cellStyle name="60% - Акцент1 2 17" xfId="7551"/>
    <cellStyle name="60% - Акцент1 2 17 2" xfId="10878"/>
    <cellStyle name="60% - Акцент1 2 18" xfId="10879"/>
    <cellStyle name="60% - Акцент1 2 19" xfId="10880"/>
    <cellStyle name="60% - Акцент1 2 2" xfId="269"/>
    <cellStyle name="60% — акцент1 2 2" xfId="2915"/>
    <cellStyle name="60% - Акцент1 2 2 10" xfId="11345"/>
    <cellStyle name="60% - Акцент1 2 2 2" xfId="2918"/>
    <cellStyle name="60% - Акцент1 2 2 2 2" xfId="7552"/>
    <cellStyle name="60% - Акцент1 2 2 2 3" xfId="6155"/>
    <cellStyle name="60% - Акцент1 2 2 3" xfId="2917"/>
    <cellStyle name="60% - Акцент1 2 2 4" xfId="11315"/>
    <cellStyle name="60% - Акцент1 2 2 5" xfId="12066"/>
    <cellStyle name="60% - Акцент1 2 2 6" xfId="11457"/>
    <cellStyle name="60% - Акцент1 2 2 7" xfId="12009"/>
    <cellStyle name="60% - Акцент1 2 2 8" xfId="11783"/>
    <cellStyle name="60% - Акцент1 2 2 9" xfId="12175"/>
    <cellStyle name="60% - Акцент1 2 20" xfId="10881"/>
    <cellStyle name="60% - Акцент1 2 21" xfId="6153"/>
    <cellStyle name="60% - Акцент1 2 22" xfId="2914"/>
    <cellStyle name="60% - Акцент1 2 23" xfId="11313"/>
    <cellStyle name="60% - Акцент1 2 24" xfId="12067"/>
    <cellStyle name="60% - Акцент1 2 25" xfId="11962"/>
    <cellStyle name="60% - Акцент1 2 26" xfId="12010"/>
    <cellStyle name="60% - Акцент1 2 27" xfId="11986"/>
    <cellStyle name="60% - Акцент1 2 28" xfId="11559"/>
    <cellStyle name="60% - Акцент1 2 29" xfId="12140"/>
    <cellStyle name="60% - Акцент1 2 3" xfId="270"/>
    <cellStyle name="60% — акцент1 2 3" xfId="11314"/>
    <cellStyle name="60% - Акцент1 2 3 2" xfId="7553"/>
    <cellStyle name="60% - Акцент1 2 3 3" xfId="2919"/>
    <cellStyle name="60% - Акцент1 2 3 4" xfId="11639"/>
    <cellStyle name="60% - Акцент1 2 3 5" xfId="11763"/>
    <cellStyle name="60% - Акцент1 2 3 6" xfId="11864"/>
    <cellStyle name="60% - Акцент1 2 3 7" xfId="11824"/>
    <cellStyle name="60% - Акцент1 2 3 8" xfId="12162"/>
    <cellStyle name="60% - Акцент1 2 3 9" xfId="11649"/>
    <cellStyle name="60% - Акцент1 2 4" xfId="271"/>
    <cellStyle name="60% — акцент1 2 4" xfId="11551"/>
    <cellStyle name="60% - Акцент1 2 4 2" xfId="7554"/>
    <cellStyle name="60% - Акцент1 2 4 3" xfId="2920"/>
    <cellStyle name="60% - Акцент1 2 4 4" xfId="11410"/>
    <cellStyle name="60% - Акцент1 2 4 5" xfId="12034"/>
    <cellStyle name="60% - Акцент1 2 4 6" xfId="11773"/>
    <cellStyle name="60% - Акцент1 2 4 7" xfId="11857"/>
    <cellStyle name="60% - Акцент1 2 4 8" xfId="11894"/>
    <cellStyle name="60% - Акцент1 2 5" xfId="272"/>
    <cellStyle name="60% — акцент1 2 5" xfId="11762"/>
    <cellStyle name="60% - Акцент1 2 5 2" xfId="2921"/>
    <cellStyle name="60% - Акцент1 2 5 3" xfId="12008"/>
    <cellStyle name="60% - Акцент1 2 5 4" xfId="11175"/>
    <cellStyle name="60% - Акцент1 2 5 5" xfId="11111"/>
    <cellStyle name="60% - Акцент1 2 5 6" xfId="11893"/>
    <cellStyle name="60% - Акцент1 2 6" xfId="273"/>
    <cellStyle name="60% — акцент1 2 6" xfId="12146"/>
    <cellStyle name="60% - Акцент1 2 6 2" xfId="2922"/>
    <cellStyle name="60% - Акцент1 2 6 3" xfId="11388"/>
    <cellStyle name="60% - Акцент1 2 6 4" xfId="11737"/>
    <cellStyle name="60% - Акцент1 2 6 5" xfId="11798"/>
    <cellStyle name="60% - Акцент1 2 7" xfId="274"/>
    <cellStyle name="60% — акцент1 2 7" xfId="11074"/>
    <cellStyle name="60% - Акцент1 2 7 2" xfId="2923"/>
    <cellStyle name="60% - Акцент1 2 7 3" xfId="11856"/>
    <cellStyle name="60% - Акцент1 2 7 4" xfId="11471"/>
    <cellStyle name="60% - Акцент1 2 8" xfId="275"/>
    <cellStyle name="60% — акцент1 2 8" xfId="11740"/>
    <cellStyle name="60% - Акцент1 2 8 2" xfId="2924"/>
    <cellStyle name="60% - Акцент1 2 8 3" xfId="11571"/>
    <cellStyle name="60% - Акцент1 2 9" xfId="276"/>
    <cellStyle name="60% — акцент1 2 9" xfId="11623"/>
    <cellStyle name="60% - Акцент1 2 9 2" xfId="2925"/>
    <cellStyle name="60% - Акцент1 2_МФ тепловой баланс 2015 дубль 3" xfId="2926"/>
    <cellStyle name="60% — акцент1 20" xfId="2927"/>
    <cellStyle name="60% — акцент1 21" xfId="2928"/>
    <cellStyle name="60% — акцент1 22" xfId="5484"/>
    <cellStyle name="60% — акцент1 23" xfId="5486"/>
    <cellStyle name="60% — акцент1 24" xfId="5482"/>
    <cellStyle name="60% — акцент1 25" xfId="5485"/>
    <cellStyle name="60% — акцент1 26" xfId="5786"/>
    <cellStyle name="60% — акцент1 27" xfId="5787"/>
    <cellStyle name="60% — акцент1 28" xfId="2902"/>
    <cellStyle name="60% — акцент1 29" xfId="11311"/>
    <cellStyle name="60% - Акцент1 3" xfId="277"/>
    <cellStyle name="60% — акцент1 3" xfId="2930"/>
    <cellStyle name="60% - Акцент1 3 10" xfId="278"/>
    <cellStyle name="60% - Акцент1 3 10 2" xfId="2931"/>
    <cellStyle name="60% - Акцент1 3 11" xfId="2932"/>
    <cellStyle name="60% - Акцент1 3 11 2" xfId="7556"/>
    <cellStyle name="60% - Акцент1 3 12" xfId="5829"/>
    <cellStyle name="60% - Акцент1 3 13" xfId="5855"/>
    <cellStyle name="60% - Акцент1 3 14" xfId="5956"/>
    <cellStyle name="60% - Акцент1 3 15" xfId="6156"/>
    <cellStyle name="60% - Акцент1 3 16" xfId="2929"/>
    <cellStyle name="60% - Акцент1 3 17" xfId="11317"/>
    <cellStyle name="60% - Акцент1 3 18" xfId="12065"/>
    <cellStyle name="60% - Акцент1 3 19" xfId="11764"/>
    <cellStyle name="60% - Акцент1 3 2" xfId="279"/>
    <cellStyle name="60% — акцент1 3 2" xfId="5524"/>
    <cellStyle name="60% - Акцент1 3 2 10" xfId="11831"/>
    <cellStyle name="60% - Акцент1 3 2 11" xfId="11673"/>
    <cellStyle name="60% - Акцент1 3 2 2" xfId="7557"/>
    <cellStyle name="60% — акцент1 3 2 2" xfId="7555"/>
    <cellStyle name="60% - Акцент1 3 2 3" xfId="10882"/>
    <cellStyle name="60% — акцент1 3 2 3" xfId="11037"/>
    <cellStyle name="60% - Акцент1 3 2 4" xfId="2933"/>
    <cellStyle name="60% - Акцент1 3 2 5" xfId="11318"/>
    <cellStyle name="60% - Акцент1 3 2 6" xfId="11550"/>
    <cellStyle name="60% - Акцент1 3 2 7" xfId="11458"/>
    <cellStyle name="60% - Акцент1 3 2 8" xfId="11886"/>
    <cellStyle name="60% - Акцент1 3 2 9" xfId="11510"/>
    <cellStyle name="60% - Акцент1 3 20" xfId="12145"/>
    <cellStyle name="60% - Акцент1 3 21" xfId="11075"/>
    <cellStyle name="60% - Акцент1 3 22" xfId="11438"/>
    <cellStyle name="60% - Акцент1 3 23" xfId="11650"/>
    <cellStyle name="60% - Акцент1 3 3" xfId="280"/>
    <cellStyle name="60% — акцент1 3 3" xfId="5467"/>
    <cellStyle name="60% - Акцент1 3 3 10" xfId="11913"/>
    <cellStyle name="60% - Акцент1 3 3 2" xfId="7558"/>
    <cellStyle name="60% - Акцент1 3 3 2 2" xfId="7559"/>
    <cellStyle name="60% - Акцент1 3 3 3" xfId="2934"/>
    <cellStyle name="60% - Акцент1 3 3 4" xfId="11319"/>
    <cellStyle name="60% - Акцент1 3 3 5" xfId="11549"/>
    <cellStyle name="60% - Акцент1 3 3 6" xfId="11718"/>
    <cellStyle name="60% - Акцент1 3 3 7" xfId="11209"/>
    <cellStyle name="60% - Акцент1 3 3 8" xfId="12108"/>
    <cellStyle name="60% - Акцент1 3 3 9" xfId="11110"/>
    <cellStyle name="60% - Акцент1 3 4" xfId="281"/>
    <cellStyle name="60% — акцент1 3 4" xfId="5498"/>
    <cellStyle name="60% - Акцент1 3 4 2" xfId="2935"/>
    <cellStyle name="60% - Акцент1 3 4 3" xfId="11320"/>
    <cellStyle name="60% - Акцент1 3 4 4" xfId="11548"/>
    <cellStyle name="60% - Акцент1 3 4 5" xfId="11963"/>
    <cellStyle name="60% - Акцент1 3 4 6" xfId="12007"/>
    <cellStyle name="60% - Акцент1 3 4 7" xfId="11177"/>
    <cellStyle name="60% - Акцент1 3 4 8" xfId="11135"/>
    <cellStyle name="60% - Акцент1 3 4 9" xfId="11397"/>
    <cellStyle name="60% - Акцент1 3 5" xfId="282"/>
    <cellStyle name="60% — акцент1 3 5" xfId="5472"/>
    <cellStyle name="60% - Акцент1 3 5 2" xfId="2936"/>
    <cellStyle name="60% - Акцент1 3 5 3" xfId="11321"/>
    <cellStyle name="60% - Акцент1 3 5 4" xfId="11547"/>
    <cellStyle name="60% - Акцент1 3 5 5" xfId="11459"/>
    <cellStyle name="60% - Акцент1 3 5 6" xfId="11496"/>
    <cellStyle name="60% - Акцент1 3 5 7" xfId="11784"/>
    <cellStyle name="60% - Акцент1 3 5 8" xfId="12076"/>
    <cellStyle name="60% - Акцент1 3 5 9" xfId="12050"/>
    <cellStyle name="60% - Акцент1 3 6" xfId="283"/>
    <cellStyle name="60% — акцент1 3 6" xfId="5795"/>
    <cellStyle name="60% - Акцент1 3 6 2" xfId="2937"/>
    <cellStyle name="60% - Акцент1 3 6 3" xfId="11322"/>
    <cellStyle name="60% - Акцент1 3 6 4" xfId="11546"/>
    <cellStyle name="60% - Акцент1 3 6 5" xfId="11460"/>
    <cellStyle name="60% - Акцент1 3 6 6" xfId="11495"/>
    <cellStyle name="60% - Акцент1 3 6 7" xfId="11987"/>
    <cellStyle name="60% - Акцент1 3 6 8" xfId="11292"/>
    <cellStyle name="60% - Акцент1 3 6 9" xfId="11799"/>
    <cellStyle name="60% - Акцент1 3 7" xfId="284"/>
    <cellStyle name="60% — акцент1 3 7" xfId="5762"/>
    <cellStyle name="60% - Акцент1 3 7 2" xfId="2938"/>
    <cellStyle name="60% - Акцент1 3 7 3" xfId="11323"/>
    <cellStyle name="60% - Акцент1 3 7 4" xfId="11545"/>
    <cellStyle name="60% - Акцент1 3 7 5" xfId="11461"/>
    <cellStyle name="60% - Акцент1 3 7 6" xfId="11885"/>
    <cellStyle name="60% - Акцент1 3 7 7" xfId="11818"/>
    <cellStyle name="60% - Акцент1 3 7 8" xfId="11830"/>
    <cellStyle name="60% - Акцент1 3 7 9" xfId="11651"/>
    <cellStyle name="60% - Акцент1 3 8" xfId="285"/>
    <cellStyle name="60% - Акцент1 3 8 2" xfId="2939"/>
    <cellStyle name="60% - Акцент1 3 9" xfId="286"/>
    <cellStyle name="60% - Акцент1 3 9 2" xfId="2940"/>
    <cellStyle name="60% - Акцент1 3_МФ тепловой баланс 2015 дубль 3" xfId="2941"/>
    <cellStyle name="60% — акцент1 30" xfId="12068"/>
    <cellStyle name="60% — акцент1 31" xfId="12202"/>
    <cellStyle name="60% — акцент1 32" xfId="12212"/>
    <cellStyle name="60% — акцент1 33" xfId="12221"/>
    <cellStyle name="60% — акцент1 34" xfId="11339"/>
    <cellStyle name="60% — акцент1 35" xfId="11996"/>
    <cellStyle name="60% - Акцент1 4" xfId="2942"/>
    <cellStyle name="60% — акцент1 4" xfId="2943"/>
    <cellStyle name="60% - Акцент1 4 2" xfId="2944"/>
    <cellStyle name="60% — акцент1 4 2" xfId="7560"/>
    <cellStyle name="60% - Акцент1 4 3" xfId="6157"/>
    <cellStyle name="60% - Акцент1 4 3 2" xfId="7561"/>
    <cellStyle name="60% - Акцент1 4 3 3" xfId="7562"/>
    <cellStyle name="60% - Акцент1 4_МФ тепловой баланс 2015 дубль 3" xfId="2945"/>
    <cellStyle name="60% - Акцент1 5" xfId="2946"/>
    <cellStyle name="60% — акцент1 5" xfId="2947"/>
    <cellStyle name="60% - Акцент1 5 2" xfId="2948"/>
    <cellStyle name="60% — акцент1 5 2" xfId="7563"/>
    <cellStyle name="60% - Акцент1 5 3" xfId="6158"/>
    <cellStyle name="60% - Акцент1 5 3 2" xfId="7564"/>
    <cellStyle name="60% - Акцент1 5 3 3" xfId="7565"/>
    <cellStyle name="60% - Акцент1 5_МФ тепловой баланс 2015 дубль 3" xfId="2949"/>
    <cellStyle name="60% - Акцент1 6" xfId="2950"/>
    <cellStyle name="60% — акцент1 6" xfId="2951"/>
    <cellStyle name="60% - Акцент1 6 2" xfId="2952"/>
    <cellStyle name="60% — акцент1 6 2" xfId="7566"/>
    <cellStyle name="60% - Акцент1 6 3" xfId="6159"/>
    <cellStyle name="60% - Акцент1 6 3 2" xfId="7567"/>
    <cellStyle name="60% - Акцент1 6 3 3" xfId="7568"/>
    <cellStyle name="60% - Акцент1 6_МФ тепловой баланс 2015 дубль 3" xfId="2953"/>
    <cellStyle name="60% - Акцент1 7" xfId="2954"/>
    <cellStyle name="60% — акцент1 7" xfId="2955"/>
    <cellStyle name="60% - Акцент1 7 2" xfId="2956"/>
    <cellStyle name="60% - Акцент1 7 3" xfId="6160"/>
    <cellStyle name="60% - Акцент1 7 3 2" xfId="7569"/>
    <cellStyle name="60% - Акцент1 7 3 3" xfId="7570"/>
    <cellStyle name="60% - Акцент1 7_МФ тепловой баланс 2015 дубль 3" xfId="2957"/>
    <cellStyle name="60% - Акцент1 8" xfId="2958"/>
    <cellStyle name="60% — акцент1 8" xfId="2959"/>
    <cellStyle name="60% - Акцент1 8 2" xfId="2960"/>
    <cellStyle name="60% - Акцент1 8 3" xfId="7571"/>
    <cellStyle name="60% - Акцент1 8 4" xfId="7572"/>
    <cellStyle name="60% - Акцент1 9" xfId="2961"/>
    <cellStyle name="60% — акцент1 9" xfId="2962"/>
    <cellStyle name="60% - Акцент1 9 2" xfId="2963"/>
    <cellStyle name="60% - Акцент1 9 3" xfId="7573"/>
    <cellStyle name="60% — акцент2" xfId="287"/>
    <cellStyle name="60% - Акцент2 10" xfId="2965"/>
    <cellStyle name="60% — акцент2 10" xfId="2966"/>
    <cellStyle name="60% - Акцент2 10 2" xfId="7574"/>
    <cellStyle name="60% - Акцент2 10 3" xfId="7575"/>
    <cellStyle name="60% - Акцент2 11" xfId="7576"/>
    <cellStyle name="60% — акцент2 11" xfId="2967"/>
    <cellStyle name="60% - Акцент2 11 2" xfId="7577"/>
    <cellStyle name="60% - Акцент2 11 3" xfId="7578"/>
    <cellStyle name="60% - Акцент2 11 4" xfId="7579"/>
    <cellStyle name="60% - Акцент2 12" xfId="7580"/>
    <cellStyle name="60% — акцент2 12" xfId="2968"/>
    <cellStyle name="60% - Акцент2 12 2" xfId="7581"/>
    <cellStyle name="60% - Акцент2 12 3" xfId="7582"/>
    <cellStyle name="60% - Акцент2 12 4" xfId="7583"/>
    <cellStyle name="60% - Акцент2 13" xfId="7584"/>
    <cellStyle name="60% — акцент2 13" xfId="2969"/>
    <cellStyle name="60% - Акцент2 13 2" xfId="7585"/>
    <cellStyle name="60% - Акцент2 13 3" xfId="7586"/>
    <cellStyle name="60% - Акцент2 14" xfId="7587"/>
    <cellStyle name="60% — акцент2 14" xfId="2970"/>
    <cellStyle name="60% - Акцент2 14 2" xfId="7588"/>
    <cellStyle name="60% - Акцент2 14 3" xfId="7589"/>
    <cellStyle name="60% - Акцент2 15" xfId="7590"/>
    <cellStyle name="60% — акцент2 15" xfId="2971"/>
    <cellStyle name="60% - Акцент2 15 2" xfId="7591"/>
    <cellStyle name="60% - Акцент2 15 3" xfId="7592"/>
    <cellStyle name="60% - Акцент2 16" xfId="7593"/>
    <cellStyle name="60% — акцент2 16" xfId="2972"/>
    <cellStyle name="60% - Акцент2 16 2" xfId="7594"/>
    <cellStyle name="60% - Акцент2 16 3" xfId="7595"/>
    <cellStyle name="60% - Акцент2 17" xfId="7596"/>
    <cellStyle name="60% — акцент2 17" xfId="2973"/>
    <cellStyle name="60% - Акцент2 18" xfId="7597"/>
    <cellStyle name="60% — акцент2 18" xfId="2974"/>
    <cellStyle name="60% — акцент2 19" xfId="2975"/>
    <cellStyle name="60% - Акцент2 2" xfId="288"/>
    <cellStyle name="60% — акцент2 2" xfId="289"/>
    <cellStyle name="60% - Акцент2 2 1" xfId="7598"/>
    <cellStyle name="60% - Акцент2 2 10" xfId="290"/>
    <cellStyle name="60% - Акцент2 2 10 2" xfId="2978"/>
    <cellStyle name="60% - Акцент2 2 11" xfId="5830"/>
    <cellStyle name="60% - Акцент2 2 11 2" xfId="10883"/>
    <cellStyle name="60% - Акцент2 2 11 3" xfId="6162"/>
    <cellStyle name="60% - Акцент2 2 12" xfId="5901"/>
    <cellStyle name="60% - Акцент2 2 12 2" xfId="10884"/>
    <cellStyle name="60% - Акцент2 2 13" xfId="5955"/>
    <cellStyle name="60% - Акцент2 2 14" xfId="7599"/>
    <cellStyle name="60% - Акцент2 2 15" xfId="7600"/>
    <cellStyle name="60% - Акцент2 2 16" xfId="7601"/>
    <cellStyle name="60% - Акцент2 2 17" xfId="7602"/>
    <cellStyle name="60% - Акцент2 2 17 2" xfId="10885"/>
    <cellStyle name="60% - Акцент2 2 18" xfId="10886"/>
    <cellStyle name="60% - Акцент2 2 19" xfId="10887"/>
    <cellStyle name="60% - Акцент2 2 2" xfId="291"/>
    <cellStyle name="60% — акцент2 2 2" xfId="2977"/>
    <cellStyle name="60% - Акцент2 2 2 10" xfId="11895"/>
    <cellStyle name="60% - Акцент2 2 2 2" xfId="2980"/>
    <cellStyle name="60% - Акцент2 2 2 2 2" xfId="7603"/>
    <cellStyle name="60% - Акцент2 2 2 2 3" xfId="6163"/>
    <cellStyle name="60% - Акцент2 2 2 3" xfId="2979"/>
    <cellStyle name="60% - Акцент2 2 2 4" xfId="11327"/>
    <cellStyle name="60% - Акцент2 2 2 5" xfId="11541"/>
    <cellStyle name="60% - Акцент2 2 2 6" xfId="11140"/>
    <cellStyle name="60% - Акцент2 2 2 7" xfId="11613"/>
    <cellStyle name="60% - Акцент2 2 2 8" xfId="11515"/>
    <cellStyle name="60% - Акцент2 2 2 9" xfId="11601"/>
    <cellStyle name="60% - Акцент2 2 20" xfId="10888"/>
    <cellStyle name="60% - Акцент2 2 21" xfId="6161"/>
    <cellStyle name="60% - Акцент2 2 22" xfId="2976"/>
    <cellStyle name="60% - Акцент2 2 23" xfId="11325"/>
    <cellStyle name="60% - Акцент2 2 24" xfId="11543"/>
    <cellStyle name="60% - Акцент2 2 25" xfId="11964"/>
    <cellStyle name="60% - Акцент2 2 26" xfId="11494"/>
    <cellStyle name="60% - Акцент2 2 27" xfId="11785"/>
    <cellStyle name="60% - Акцент2 2 28" xfId="11312"/>
    <cellStyle name="60% - Акцент2 2 29" xfId="12051"/>
    <cellStyle name="60% - Акцент2 2 3" xfId="292"/>
    <cellStyle name="60% — акцент2 2 3" xfId="11326"/>
    <cellStyle name="60% - Акцент2 2 3 2" xfId="7604"/>
    <cellStyle name="60% - Акцент2 2 3 3" xfId="2981"/>
    <cellStyle name="60% - Акцент2 2 3 4" xfId="11540"/>
    <cellStyle name="60% - Акцент2 2 3 5" xfId="11463"/>
    <cellStyle name="60% - Акцент2 2 3 6" xfId="11794"/>
    <cellStyle name="60% - Акцент2 2 3 7" xfId="11847"/>
    <cellStyle name="60% - Акцент2 2 3 8" xfId="11192"/>
    <cellStyle name="60% - Акцент2 2 3 9" xfId="11652"/>
    <cellStyle name="60% - Акцент2 2 4" xfId="293"/>
    <cellStyle name="60% — акцент2 2 4" xfId="11542"/>
    <cellStyle name="60% - Акцент2 2 4 2" xfId="7605"/>
    <cellStyle name="60% - Акцент2 2 4 3" xfId="2982"/>
    <cellStyle name="60% - Акцент2 2 4 4" xfId="11965"/>
    <cellStyle name="60% - Акцент2 2 4 5" xfId="11207"/>
    <cellStyle name="60% - Акцент2 2 4 6" xfId="11592"/>
    <cellStyle name="60% - Акцент2 2 4 7" xfId="11437"/>
    <cellStyle name="60% - Акцент2 2 4 8" xfId="12230"/>
    <cellStyle name="60% - Акцент2 2 5" xfId="294"/>
    <cellStyle name="60% — акцент2 2 5" xfId="11462"/>
    <cellStyle name="60% - Акцент2 2 5 2" xfId="2983"/>
    <cellStyle name="60% - Акцент2 2 5 3" xfId="11820"/>
    <cellStyle name="60% - Акцент2 2 5 4" xfId="11836"/>
    <cellStyle name="60% - Акцент2 2 5 5" xfId="11117"/>
    <cellStyle name="60% - Акцент2 2 5 6" xfId="11378"/>
    <cellStyle name="60% - Акцент2 2 6" xfId="295"/>
    <cellStyle name="60% — акцент2 2 6" xfId="11208"/>
    <cellStyle name="60% - Акцент2 2 6 2" xfId="2984"/>
    <cellStyle name="60% - Акцент2 2 6 3" xfId="11294"/>
    <cellStyle name="60% - Акцент2 2 6 4" xfId="11835"/>
    <cellStyle name="60% - Акцент2 2 6 5" xfId="11330"/>
    <cellStyle name="60% - Акцент2 2 7" xfId="296"/>
    <cellStyle name="60% — акцент2 2 7" xfId="11591"/>
    <cellStyle name="60% - Акцент2 2 7 2" xfId="2985"/>
    <cellStyle name="60% - Акцент2 2 7 3" xfId="11562"/>
    <cellStyle name="60% - Акцент2 2 7 4" xfId="11599"/>
    <cellStyle name="60% - Акцент2 2 8" xfId="297"/>
    <cellStyle name="60% — акцент2 2 8" xfId="12217"/>
    <cellStyle name="60% - Акцент2 2 8 2" xfId="2986"/>
    <cellStyle name="60% - Акцент2 2 8 3" xfId="11092"/>
    <cellStyle name="60% - Акцент2 2 9" xfId="298"/>
    <cellStyle name="60% — акцент2 2 9" xfId="11972"/>
    <cellStyle name="60% - Акцент2 2 9 2" xfId="2987"/>
    <cellStyle name="60% - Акцент2 2_МФ тепловой баланс 2015 дубль 3" xfId="2988"/>
    <cellStyle name="60% — акцент2 20" xfId="2989"/>
    <cellStyle name="60% — акцент2 21" xfId="2990"/>
    <cellStyle name="60% — акцент2 22" xfId="2964"/>
    <cellStyle name="60% — акцент2 23" xfId="11324"/>
    <cellStyle name="60% — акцент2 24" xfId="11544"/>
    <cellStyle name="60% — акцент2 25" xfId="11411"/>
    <cellStyle name="60% — акцент2 26" xfId="12033"/>
    <cellStyle name="60% — акцент2 27" xfId="11774"/>
    <cellStyle name="60% — акцент2 28" xfId="11108"/>
    <cellStyle name="60% — акцент2 29" xfId="11827"/>
    <cellStyle name="60% - Акцент2 3" xfId="299"/>
    <cellStyle name="60% — акцент2 3" xfId="2992"/>
    <cellStyle name="60% - Акцент2 3 10" xfId="300"/>
    <cellStyle name="60% - Акцент2 3 10 2" xfId="2993"/>
    <cellStyle name="60% - Акцент2 3 11" xfId="2994"/>
    <cellStyle name="60% - Акцент2 3 11 2" xfId="7606"/>
    <cellStyle name="60% - Акцент2 3 12" xfId="5831"/>
    <cellStyle name="60% - Акцент2 3 12 2" xfId="10889"/>
    <cellStyle name="60% - Акцент2 3 13" xfId="5854"/>
    <cellStyle name="60% - Акцент2 3 14" xfId="5954"/>
    <cellStyle name="60% - Акцент2 3 15" xfId="6164"/>
    <cellStyle name="60% - Акцент2 3 16" xfId="2991"/>
    <cellStyle name="60% - Акцент2 3 17" xfId="11328"/>
    <cellStyle name="60% - Акцент2 3 18" xfId="11539"/>
    <cellStyle name="60% - Акцент2 3 19" xfId="11966"/>
    <cellStyle name="60% - Акцент2 3 2" xfId="301"/>
    <cellStyle name="60% - Акцент2 3 2 2" xfId="7607"/>
    <cellStyle name="60% - Акцент2 3 2 3" xfId="10890"/>
    <cellStyle name="60% - Акцент2 3 2 4" xfId="2995"/>
    <cellStyle name="60% - Акцент2 3 20" xfId="11206"/>
    <cellStyle name="60% - Акцент2 3 21" xfId="11593"/>
    <cellStyle name="60% - Акцент2 3 22" xfId="11349"/>
    <cellStyle name="60% - Акцент2 3 23" xfId="11850"/>
    <cellStyle name="60% - Акцент2 3 3" xfId="302"/>
    <cellStyle name="60% - Акцент2 3 3 2" xfId="7608"/>
    <cellStyle name="60% - Акцент2 3 3 2 2" xfId="7609"/>
    <cellStyle name="60% - Акцент2 3 3 3" xfId="2996"/>
    <cellStyle name="60% - Акцент2 3 4" xfId="303"/>
    <cellStyle name="60% - Акцент2 3 4 2" xfId="2997"/>
    <cellStyle name="60% - Акцент2 3 5" xfId="304"/>
    <cellStyle name="60% - Акцент2 3 5 2" xfId="2998"/>
    <cellStyle name="60% - Акцент2 3 6" xfId="305"/>
    <cellStyle name="60% - Акцент2 3 6 2" xfId="2999"/>
    <cellStyle name="60% - Акцент2 3 7" xfId="306"/>
    <cellStyle name="60% - Акцент2 3 7 2" xfId="3000"/>
    <cellStyle name="60% - Акцент2 3 8" xfId="307"/>
    <cellStyle name="60% - Акцент2 3 8 2" xfId="3001"/>
    <cellStyle name="60% - Акцент2 3 9" xfId="308"/>
    <cellStyle name="60% - Акцент2 3 9 2" xfId="3002"/>
    <cellStyle name="60% - Акцент2 3_МФ тепловой баланс 2015 дубль 3" xfId="3003"/>
    <cellStyle name="60% - Акцент2 4" xfId="3004"/>
    <cellStyle name="60% — акцент2 4" xfId="3005"/>
    <cellStyle name="60% - Акцент2 4 2" xfId="3006"/>
    <cellStyle name="60% - Акцент2 4 3" xfId="6165"/>
    <cellStyle name="60% - Акцент2 4 3 2" xfId="7610"/>
    <cellStyle name="60% - Акцент2 4 3 3" xfId="7611"/>
    <cellStyle name="60% - Акцент2 4_МФ тепловой баланс 2015 дубль 3" xfId="3007"/>
    <cellStyle name="60% - Акцент2 5" xfId="3008"/>
    <cellStyle name="60% — акцент2 5" xfId="3009"/>
    <cellStyle name="60% - Акцент2 5 2" xfId="3010"/>
    <cellStyle name="60% - Акцент2 5 3" xfId="6166"/>
    <cellStyle name="60% - Акцент2 5 3 2" xfId="7612"/>
    <cellStyle name="60% - Акцент2 5 3 3" xfId="7613"/>
    <cellStyle name="60% - Акцент2 5_МФ тепловой баланс 2015 дубль 3" xfId="3011"/>
    <cellStyle name="60% - Акцент2 6" xfId="3012"/>
    <cellStyle name="60% — акцент2 6" xfId="3013"/>
    <cellStyle name="60% - Акцент2 6 2" xfId="3014"/>
    <cellStyle name="60% - Акцент2 6 3" xfId="6167"/>
    <cellStyle name="60% - Акцент2 6 3 2" xfId="7614"/>
    <cellStyle name="60% - Акцент2 6 3 3" xfId="7615"/>
    <cellStyle name="60% - Акцент2 6_МФ тепловой баланс 2015 дубль 3" xfId="3015"/>
    <cellStyle name="60% - Акцент2 7" xfId="3016"/>
    <cellStyle name="60% — акцент2 7" xfId="3017"/>
    <cellStyle name="60% - Акцент2 7 2" xfId="3018"/>
    <cellStyle name="60% - Акцент2 7 3" xfId="6168"/>
    <cellStyle name="60% - Акцент2 7 3 2" xfId="7616"/>
    <cellStyle name="60% - Акцент2 7 3 3" xfId="7617"/>
    <cellStyle name="60% - Акцент2 7_МФ тепловой баланс 2015 дубль 3" xfId="3019"/>
    <cellStyle name="60% - Акцент2 8" xfId="3020"/>
    <cellStyle name="60% — акцент2 8" xfId="3021"/>
    <cellStyle name="60% - Акцент2 8 2" xfId="3022"/>
    <cellStyle name="60% - Акцент2 8 3" xfId="7618"/>
    <cellStyle name="60% - Акцент2 8 4" xfId="7619"/>
    <cellStyle name="60% - Акцент2 9" xfId="3023"/>
    <cellStyle name="60% — акцент2 9" xfId="3024"/>
    <cellStyle name="60% - Акцент2 9 2" xfId="3025"/>
    <cellStyle name="60% - Акцент2 9 3" xfId="7620"/>
    <cellStyle name="60% — акцент3" xfId="309"/>
    <cellStyle name="60% - Акцент3 10" xfId="3027"/>
    <cellStyle name="60% — акцент3 10" xfId="3028"/>
    <cellStyle name="60% - Акцент3 10 2" xfId="7621"/>
    <cellStyle name="60% - Акцент3 10 3" xfId="7622"/>
    <cellStyle name="60% - Акцент3 11" xfId="7623"/>
    <cellStyle name="60% — акцент3 11" xfId="3029"/>
    <cellStyle name="60% - Акцент3 11 2" xfId="7624"/>
    <cellStyle name="60% - Акцент3 11 3" xfId="7625"/>
    <cellStyle name="60% - Акцент3 11 4" xfId="7626"/>
    <cellStyle name="60% - Акцент3 12" xfId="7627"/>
    <cellStyle name="60% — акцент3 12" xfId="3030"/>
    <cellStyle name="60% - Акцент3 12 2" xfId="7628"/>
    <cellStyle name="60% - Акцент3 12 3" xfId="7629"/>
    <cellStyle name="60% - Акцент3 12 4" xfId="7630"/>
    <cellStyle name="60% - Акцент3 13" xfId="7631"/>
    <cellStyle name="60% — акцент3 13" xfId="3031"/>
    <cellStyle name="60% - Акцент3 13 2" xfId="7632"/>
    <cellStyle name="60% - Акцент3 13 3" xfId="7633"/>
    <cellStyle name="60% - Акцент3 14" xfId="7634"/>
    <cellStyle name="60% — акцент3 14" xfId="3032"/>
    <cellStyle name="60% - Акцент3 14 2" xfId="7635"/>
    <cellStyle name="60% - Акцент3 14 3" xfId="7636"/>
    <cellStyle name="60% - Акцент3 15" xfId="7637"/>
    <cellStyle name="60% — акцент3 15" xfId="3033"/>
    <cellStyle name="60% - Акцент3 15 2" xfId="7638"/>
    <cellStyle name="60% - Акцент3 15 3" xfId="7639"/>
    <cellStyle name="60% - Акцент3 16" xfId="7640"/>
    <cellStyle name="60% — акцент3 16" xfId="3034"/>
    <cellStyle name="60% - Акцент3 16 2" xfId="7641"/>
    <cellStyle name="60% - Акцент3 16 3" xfId="7642"/>
    <cellStyle name="60% - Акцент3 17" xfId="7643"/>
    <cellStyle name="60% — акцент3 17" xfId="3035"/>
    <cellStyle name="60% - Акцент3 18" xfId="7644"/>
    <cellStyle name="60% — акцент3 18" xfId="3036"/>
    <cellStyle name="60% — акцент3 19" xfId="3037"/>
    <cellStyle name="60% - Акцент3 2" xfId="310"/>
    <cellStyle name="60% — акцент3 2" xfId="311"/>
    <cellStyle name="60% - Акцент3 2 1" xfId="7645"/>
    <cellStyle name="60% - Акцент3 2 10" xfId="312"/>
    <cellStyle name="60% - Акцент3 2 10 2" xfId="3040"/>
    <cellStyle name="60% - Акцент3 2 11" xfId="5832"/>
    <cellStyle name="60% - Акцент3 2 11 2" xfId="10891"/>
    <cellStyle name="60% - Акцент3 2 11 3" xfId="6170"/>
    <cellStyle name="60% - Акцент3 2 12" xfId="5900"/>
    <cellStyle name="60% - Акцент3 2 12 2" xfId="10892"/>
    <cellStyle name="60% - Акцент3 2 13" xfId="5953"/>
    <cellStyle name="60% - Акцент3 2 14" xfId="7646"/>
    <cellStyle name="60% - Акцент3 2 15" xfId="7647"/>
    <cellStyle name="60% - Акцент3 2 16" xfId="7648"/>
    <cellStyle name="60% - Акцент3 2 17" xfId="7649"/>
    <cellStyle name="60% - Акцент3 2 17 2" xfId="10893"/>
    <cellStyle name="60% - Акцент3 2 18" xfId="10894"/>
    <cellStyle name="60% - Акцент3 2 19" xfId="10895"/>
    <cellStyle name="60% - Акцент3 2 2" xfId="313"/>
    <cellStyle name="60% — акцент3 2 2" xfId="3039"/>
    <cellStyle name="60% - Акцент3 2 2 10" xfId="11093"/>
    <cellStyle name="60% - Акцент3 2 2 2" xfId="3042"/>
    <cellStyle name="60% - Акцент3 2 2 2 2" xfId="7650"/>
    <cellStyle name="60% - Акцент3 2 2 2 3" xfId="6171"/>
    <cellStyle name="60% - Акцент3 2 2 3" xfId="3041"/>
    <cellStyle name="60% - Акцент3 2 2 4" xfId="11338"/>
    <cellStyle name="60% - Акцент3 2 2 5" xfId="12063"/>
    <cellStyle name="60% - Акцент3 2 2 6" xfId="11766"/>
    <cellStyle name="60% - Акцент3 2 2 7" xfId="11644"/>
    <cellStyle name="60% - Акцент3 2 2 8" xfId="11296"/>
    <cellStyle name="60% - Акцент3 2 2 9" xfId="11502"/>
    <cellStyle name="60% - Акцент3 2 20" xfId="10896"/>
    <cellStyle name="60% - Акцент3 2 21" xfId="6169"/>
    <cellStyle name="60% - Акцент3 2 22" xfId="3038"/>
    <cellStyle name="60% - Акцент3 2 23" xfId="11336"/>
    <cellStyle name="60% - Акцент3 2 24" xfId="11728"/>
    <cellStyle name="60% - Акцент3 2 25" xfId="11765"/>
    <cellStyle name="60% - Акцент3 2 26" xfId="11863"/>
    <cellStyle name="60% - Акцент3 2 27" xfId="11076"/>
    <cellStyle name="60% - Акцент3 2 28" xfId="11234"/>
    <cellStyle name="60% - Акцент3 2 29" xfId="11624"/>
    <cellStyle name="60% - Акцент3 2 3" xfId="314"/>
    <cellStyle name="60% — акцент3 2 3" xfId="11337"/>
    <cellStyle name="60% - Акцент3 2 3 2" xfId="7651"/>
    <cellStyle name="60% - Акцент3 2 3 3" xfId="3043"/>
    <cellStyle name="60% - Акцент3 2 3 4" xfId="11537"/>
    <cellStyle name="60% - Акцент3 2 3 5" xfId="11464"/>
    <cellStyle name="60% - Акцент3 2 3 6" xfId="11493"/>
    <cellStyle name="60% - Акцент3 2 3 7" xfId="11786"/>
    <cellStyle name="60% - Акцент3 2 3 8" xfId="11632"/>
    <cellStyle name="60% - Акцент3 2 3 9" xfId="11814"/>
    <cellStyle name="60% - Акцент3 2 4" xfId="315"/>
    <cellStyle name="60% — акцент3 2 4" xfId="12064"/>
    <cellStyle name="60% - Акцент3 2 4 2" xfId="7652"/>
    <cellStyle name="60% - Акцент3 2 4 3" xfId="3044"/>
    <cellStyle name="60% - Акцент3 2 4 4" xfId="11465"/>
    <cellStyle name="60% - Акцент3 2 4 5" xfId="12006"/>
    <cellStyle name="60% - Акцент3 2 4 6" xfId="11484"/>
    <cellStyle name="60% - Акцент3 2 4 7" xfId="11486"/>
    <cellStyle name="60% - Акцент3 2 4 8" xfId="11860"/>
    <cellStyle name="60% - Акцент3 2 5" xfId="316"/>
    <cellStyle name="60% — акцент3 2 5" xfId="11880"/>
    <cellStyle name="60% - Акцент3 2 5 2" xfId="3045"/>
    <cellStyle name="60% - Акцент3 2 5 3" xfId="11492"/>
    <cellStyle name="60% - Акцент3 2 5 4" xfId="11787"/>
    <cellStyle name="60% - Акцент3 2 5 5" xfId="12125"/>
    <cellStyle name="60% - Акцент3 2 5 6" xfId="12062"/>
    <cellStyle name="60% - Акцент3 2 6" xfId="317"/>
    <cellStyle name="60% — акцент3 2 6" xfId="11396"/>
    <cellStyle name="60% - Акцент3 2 6 2" xfId="3046"/>
    <cellStyle name="60% - Акцент3 2 6 3" xfId="11988"/>
    <cellStyle name="60% - Акцент3 2 6 4" xfId="12075"/>
    <cellStyle name="60% - Акцент3 2 6 5" xfId="11770"/>
    <cellStyle name="60% - Акцент3 2 7" xfId="318"/>
    <cellStyle name="60% — акцент3 2 7" xfId="11817"/>
    <cellStyle name="60% - Акцент3 2 7 2" xfId="3047"/>
    <cellStyle name="60% - Акцент3 2 7 3" xfId="11993"/>
    <cellStyle name="60% - Акцент3 2 7 4" xfId="11490"/>
    <cellStyle name="60% - Акцент3 2 8" xfId="319"/>
    <cellStyle name="60% — акцент3 2 8" xfId="12028"/>
    <cellStyle name="60% - Акцент3 2 8 2" xfId="3048"/>
    <cellStyle name="60% - Акцент3 2 8 3" xfId="12220"/>
    <cellStyle name="60% - Акцент3 2 9" xfId="320"/>
    <cellStyle name="60% — акцент3 2 9" xfId="11992"/>
    <cellStyle name="60% - Акцент3 2 9 2" xfId="3049"/>
    <cellStyle name="60% - Акцент3 2_МФ тепловой баланс 2015 дубль 3" xfId="3050"/>
    <cellStyle name="60% — акцент3 20" xfId="3051"/>
    <cellStyle name="60% — акцент3 21" xfId="3052"/>
    <cellStyle name="60% — акцент3 22" xfId="3026"/>
    <cellStyle name="60% — акцент3 23" xfId="11335"/>
    <cellStyle name="60% — акцент3 24" xfId="11538"/>
    <cellStyle name="60% — акцент3 25" xfId="11921"/>
    <cellStyle name="60% — акцент3 26" xfId="11245"/>
    <cellStyle name="60% — акцент3 27" xfId="11840"/>
    <cellStyle name="60% — акцент3 28" xfId="12218"/>
    <cellStyle name="60% — акцент3 29" xfId="12179"/>
    <cellStyle name="60% - Акцент3 3" xfId="321"/>
    <cellStyle name="60% — акцент3 3" xfId="3054"/>
    <cellStyle name="60% - Акцент3 3 10" xfId="322"/>
    <cellStyle name="60% - Акцент3 3 10 2" xfId="3055"/>
    <cellStyle name="60% - Акцент3 3 11" xfId="3056"/>
    <cellStyle name="60% - Акцент3 3 11 2" xfId="7653"/>
    <cellStyle name="60% - Акцент3 3 12" xfId="5833"/>
    <cellStyle name="60% - Акцент3 3 12 2" xfId="10897"/>
    <cellStyle name="60% - Акцент3 3 13" xfId="5899"/>
    <cellStyle name="60% - Акцент3 3 14" xfId="5952"/>
    <cellStyle name="60% - Акцент3 3 15" xfId="6172"/>
    <cellStyle name="60% - Акцент3 3 16" xfId="3053"/>
    <cellStyle name="60% - Акцент3 3 17" xfId="11343"/>
    <cellStyle name="60% - Акцент3 3 18" xfId="12061"/>
    <cellStyle name="60% - Акцент3 3 19" xfId="11767"/>
    <cellStyle name="60% - Акцент3 3 2" xfId="323"/>
    <cellStyle name="60% - Акцент3 3 2 2" xfId="7654"/>
    <cellStyle name="60% - Акцент3 3 2 3" xfId="10898"/>
    <cellStyle name="60% - Акцент3 3 2 4" xfId="3057"/>
    <cellStyle name="60% - Акцент3 3 20" xfId="11643"/>
    <cellStyle name="60% - Акцент3 3 21" xfId="11427"/>
    <cellStyle name="60% - Акцент3 3 22" xfId="11819"/>
    <cellStyle name="60% - Акцент3 3 23" xfId="11757"/>
    <cellStyle name="60% - Акцент3 3 3" xfId="324"/>
    <cellStyle name="60% - Акцент3 3 3 2" xfId="7655"/>
    <cellStyle name="60% - Акцент3 3 3 2 2" xfId="7656"/>
    <cellStyle name="60% - Акцент3 3 3 3" xfId="3058"/>
    <cellStyle name="60% - Акцент3 3 4" xfId="325"/>
    <cellStyle name="60% - Акцент3 3 4 2" xfId="3059"/>
    <cellStyle name="60% - Акцент3 3 5" xfId="326"/>
    <cellStyle name="60% - Акцент3 3 5 2" xfId="3060"/>
    <cellStyle name="60% - Акцент3 3 6" xfId="327"/>
    <cellStyle name="60% - Акцент3 3 6 2" xfId="3061"/>
    <cellStyle name="60% - Акцент3 3 7" xfId="328"/>
    <cellStyle name="60% - Акцент3 3 7 2" xfId="3062"/>
    <cellStyle name="60% - Акцент3 3 8" xfId="329"/>
    <cellStyle name="60% - Акцент3 3 8 2" xfId="3063"/>
    <cellStyle name="60% - Акцент3 3 9" xfId="330"/>
    <cellStyle name="60% - Акцент3 3 9 2" xfId="3064"/>
    <cellStyle name="60% - Акцент3 3_МФ тепловой баланс 2015 дубль 3" xfId="3065"/>
    <cellStyle name="60% - Акцент3 4" xfId="3066"/>
    <cellStyle name="60% — акцент3 4" xfId="3067"/>
    <cellStyle name="60% - Акцент3 4 2" xfId="3068"/>
    <cellStyle name="60% - Акцент3 4 3" xfId="6173"/>
    <cellStyle name="60% - Акцент3 4 3 2" xfId="7657"/>
    <cellStyle name="60% - Акцент3 4 3 3" xfId="7658"/>
    <cellStyle name="60% - Акцент3 4_МФ тепловой баланс 2015 дубль 3" xfId="3069"/>
    <cellStyle name="60% - Акцент3 5" xfId="3070"/>
    <cellStyle name="60% — акцент3 5" xfId="3071"/>
    <cellStyle name="60% - Акцент3 5 2" xfId="3072"/>
    <cellStyle name="60% - Акцент3 5 3" xfId="6174"/>
    <cellStyle name="60% - Акцент3 5 3 2" xfId="7659"/>
    <cellStyle name="60% - Акцент3 5 3 3" xfId="7660"/>
    <cellStyle name="60% - Акцент3 5_МФ тепловой баланс 2015 дубль 3" xfId="3073"/>
    <cellStyle name="60% - Акцент3 6" xfId="3074"/>
    <cellStyle name="60% — акцент3 6" xfId="3075"/>
    <cellStyle name="60% - Акцент3 6 2" xfId="3076"/>
    <cellStyle name="60% - Акцент3 6 3" xfId="6175"/>
    <cellStyle name="60% - Акцент3 6 3 2" xfId="7661"/>
    <cellStyle name="60% - Акцент3 6 3 3" xfId="7662"/>
    <cellStyle name="60% - Акцент3 6_МФ тепловой баланс 2015 дубль 3" xfId="3077"/>
    <cellStyle name="60% - Акцент3 7" xfId="3078"/>
    <cellStyle name="60% — акцент3 7" xfId="3079"/>
    <cellStyle name="60% - Акцент3 7 2" xfId="3080"/>
    <cellStyle name="60% - Акцент3 7 3" xfId="6176"/>
    <cellStyle name="60% - Акцент3 7 3 2" xfId="7663"/>
    <cellStyle name="60% - Акцент3 7 3 3" xfId="7664"/>
    <cellStyle name="60% - Акцент3 7_МФ тепловой баланс 2015 дубль 3" xfId="3081"/>
    <cellStyle name="60% - Акцент3 8" xfId="3082"/>
    <cellStyle name="60% — акцент3 8" xfId="3083"/>
    <cellStyle name="60% - Акцент3 8 2" xfId="3084"/>
    <cellStyle name="60% - Акцент3 8 3" xfId="7665"/>
    <cellStyle name="60% - Акцент3 8 4" xfId="7666"/>
    <cellStyle name="60% - Акцент3 9" xfId="3085"/>
    <cellStyle name="60% — акцент3 9" xfId="3086"/>
    <cellStyle name="60% - Акцент3 9 2" xfId="3087"/>
    <cellStyle name="60% - Акцент3 9 3" xfId="7667"/>
    <cellStyle name="60% — акцент4" xfId="331"/>
    <cellStyle name="60% - Акцент4 10" xfId="3089"/>
    <cellStyle name="60% — акцент4 10" xfId="3090"/>
    <cellStyle name="60% - Акцент4 10 2" xfId="7668"/>
    <cellStyle name="60% - Акцент4 10 3" xfId="7669"/>
    <cellStyle name="60% - Акцент4 11" xfId="7670"/>
    <cellStyle name="60% — акцент4 11" xfId="3091"/>
    <cellStyle name="60% - Акцент4 11 2" xfId="7671"/>
    <cellStyle name="60% - Акцент4 11 3" xfId="7672"/>
    <cellStyle name="60% - Акцент4 11 4" xfId="7673"/>
    <cellStyle name="60% - Акцент4 12" xfId="7674"/>
    <cellStyle name="60% — акцент4 12" xfId="3092"/>
    <cellStyle name="60% - Акцент4 12 2" xfId="7675"/>
    <cellStyle name="60% - Акцент4 12 3" xfId="7676"/>
    <cellStyle name="60% - Акцент4 12 4" xfId="7677"/>
    <cellStyle name="60% - Акцент4 13" xfId="7678"/>
    <cellStyle name="60% — акцент4 13" xfId="3093"/>
    <cellStyle name="60% - Акцент4 13 2" xfId="7679"/>
    <cellStyle name="60% - Акцент4 13 3" xfId="7680"/>
    <cellStyle name="60% - Акцент4 14" xfId="7681"/>
    <cellStyle name="60% — акцент4 14" xfId="3094"/>
    <cellStyle name="60% - Акцент4 14 2" xfId="7682"/>
    <cellStyle name="60% - Акцент4 14 3" xfId="7683"/>
    <cellStyle name="60% - Акцент4 15" xfId="7684"/>
    <cellStyle name="60% — акцент4 15" xfId="3095"/>
    <cellStyle name="60% - Акцент4 15 2" xfId="7685"/>
    <cellStyle name="60% - Акцент4 15 3" xfId="7686"/>
    <cellStyle name="60% - Акцент4 16" xfId="7687"/>
    <cellStyle name="60% — акцент4 16" xfId="3096"/>
    <cellStyle name="60% - Акцент4 16 2" xfId="7688"/>
    <cellStyle name="60% - Акцент4 16 3" xfId="7689"/>
    <cellStyle name="60% - Акцент4 17" xfId="7690"/>
    <cellStyle name="60% — акцент4 17" xfId="3097"/>
    <cellStyle name="60% - Акцент4 18" xfId="7691"/>
    <cellStyle name="60% — акцент4 18" xfId="3098"/>
    <cellStyle name="60% — акцент4 19" xfId="3099"/>
    <cellStyle name="60% - Акцент4 2" xfId="332"/>
    <cellStyle name="60% — акцент4 2" xfId="333"/>
    <cellStyle name="60% - Акцент4 2 1" xfId="7692"/>
    <cellStyle name="60% - Акцент4 2 10" xfId="334"/>
    <cellStyle name="60% - Акцент4 2 10 2" xfId="3102"/>
    <cellStyle name="60% - Акцент4 2 11" xfId="5834"/>
    <cellStyle name="60% - Акцент4 2 11 2" xfId="10899"/>
    <cellStyle name="60% - Акцент4 2 11 3" xfId="6178"/>
    <cellStyle name="60% - Акцент4 2 12" xfId="5898"/>
    <cellStyle name="60% - Акцент4 2 12 2" xfId="10900"/>
    <cellStyle name="60% - Акцент4 2 13" xfId="5951"/>
    <cellStyle name="60% - Акцент4 2 14" xfId="7693"/>
    <cellStyle name="60% - Акцент4 2 15" xfId="7694"/>
    <cellStyle name="60% - Акцент4 2 16" xfId="7695"/>
    <cellStyle name="60% - Акцент4 2 17" xfId="7696"/>
    <cellStyle name="60% - Акцент4 2 17 2" xfId="10901"/>
    <cellStyle name="60% - Акцент4 2 18" xfId="10902"/>
    <cellStyle name="60% - Акцент4 2 19" xfId="10903"/>
    <cellStyle name="60% - Акцент4 2 2" xfId="335"/>
    <cellStyle name="60% — акцент4 2 2" xfId="3101"/>
    <cellStyle name="60% - Акцент4 2 2 10" xfId="11581"/>
    <cellStyle name="60% - Акцент4 2 2 2" xfId="3104"/>
    <cellStyle name="60% - Акцент4 2 2 2 2" xfId="7697"/>
    <cellStyle name="60% - Акцент4 2 2 2 3" xfId="6179"/>
    <cellStyle name="60% - Акцент4 2 2 3" xfId="3103"/>
    <cellStyle name="60% - Акцент4 2 2 4" xfId="11353"/>
    <cellStyle name="60% - Акцент4 2 2 5" xfId="12059"/>
    <cellStyle name="60% - Акцент4 2 2 6" xfId="11769"/>
    <cellStyle name="60% - Акцент4 2 2 7" xfId="11861"/>
    <cellStyle name="60% - Акцент4 2 2 8" xfId="11297"/>
    <cellStyle name="60% - Акцент4 2 2 9" xfId="12087"/>
    <cellStyle name="60% - Акцент4 2 20" xfId="10904"/>
    <cellStyle name="60% - Акцент4 2 21" xfId="6177"/>
    <cellStyle name="60% - Акцент4 2 22" xfId="3100"/>
    <cellStyle name="60% - Акцент4 2 23" xfId="11351"/>
    <cellStyle name="60% - Акцент4 2 24" xfId="11638"/>
    <cellStyle name="60% - Акцент4 2 25" xfId="11768"/>
    <cellStyle name="60% - Акцент4 2 26" xfId="12143"/>
    <cellStyle name="60% - Акцент4 2 27" xfId="11941"/>
    <cellStyle name="60% - Акцент4 2 28" xfId="11855"/>
    <cellStyle name="60% - Акцент4 2 29" xfId="11535"/>
    <cellStyle name="60% - Акцент4 2 3" xfId="336"/>
    <cellStyle name="60% — акцент4 2 3" xfId="11352"/>
    <cellStyle name="60% - Акцент4 2 3 2" xfId="7698"/>
    <cellStyle name="60% - Акцент4 2 3 3" xfId="3105"/>
    <cellStyle name="60% - Акцент4 2 3 4" xfId="12058"/>
    <cellStyle name="60% - Акцент4 2 3 5" xfId="11918"/>
    <cellStyle name="60% - Акцент4 2 3 6" xfId="11247"/>
    <cellStyle name="60% - Акцент4 2 3 7" xfId="11839"/>
    <cellStyle name="60% - Акцент4 2 3 8" xfId="11854"/>
    <cellStyle name="60% - Акцент4 2 3 9" xfId="11331"/>
    <cellStyle name="60% - Акцент4 2 4" xfId="337"/>
    <cellStyle name="60% — акцент4 2 4" xfId="11534"/>
    <cellStyle name="60% - Акцент4 2 4 2" xfId="7699"/>
    <cellStyle name="60% - Акцент4 2 4 3" xfId="3106"/>
    <cellStyle name="60% - Акцент4 2 4 4" xfId="12174"/>
    <cellStyle name="60% - Акцент4 2 4 5" xfId="11381"/>
    <cellStyle name="60% - Акцент4 2 4 6" xfId="11635"/>
    <cellStyle name="60% - Акцент4 2 4 7" xfId="11191"/>
    <cellStyle name="60% - Акцент4 2 4 8" xfId="12187"/>
    <cellStyle name="60% - Акцент4 2 5" xfId="338"/>
    <cellStyle name="60% — акцент4 2 5" xfId="12183"/>
    <cellStyle name="60% - Акцент4 2 5 2" xfId="3107"/>
    <cellStyle name="60% - Акцент4 2 5 3" xfId="12005"/>
    <cellStyle name="60% - Акцент4 2 5 4" xfId="11989"/>
    <cellStyle name="60% - Акцент4 2 5 5" xfId="11853"/>
    <cellStyle name="60% - Акцент4 2 5 6" xfId="11882"/>
    <cellStyle name="60% - Акцент4 2 6" xfId="339"/>
    <cellStyle name="60% — акцент4 2 6" xfId="12032"/>
    <cellStyle name="60% - Акцент4 2 6 2" xfId="3108"/>
    <cellStyle name="60% - Акцент4 2 6 3" xfId="11715"/>
    <cellStyle name="60% - Акцент4 2 6 4" xfId="11745"/>
    <cellStyle name="60% - Акцент4 2 6 5" xfId="12105"/>
    <cellStyle name="60% - Акцент4 2 7" xfId="340"/>
    <cellStyle name="60% — акцент4 2 7" xfId="11881"/>
    <cellStyle name="60% - Акцент4 2 7 2" xfId="3109"/>
    <cellStyle name="60% - Акцент4 2 7 3" xfId="11736"/>
    <cellStyle name="60% - Акцент4 2 7 4" xfId="11957"/>
    <cellStyle name="60% - Акцент4 2 8" xfId="341"/>
    <cellStyle name="60% — акцент4 2 8" xfId="11485"/>
    <cellStyle name="60% - Акцент4 2 8 2" xfId="3110"/>
    <cellStyle name="60% - Акцент4 2 8 3" xfId="11956"/>
    <cellStyle name="60% - Акцент4 2 9" xfId="342"/>
    <cellStyle name="60% — акцент4 2 9" xfId="11653"/>
    <cellStyle name="60% - Акцент4 2 9 2" xfId="3111"/>
    <cellStyle name="60% - Акцент4 2_МФ тепловой баланс 2015 дубль 3" xfId="3112"/>
    <cellStyle name="60% — акцент4 20" xfId="3113"/>
    <cellStyle name="60% — акцент4 21" xfId="3114"/>
    <cellStyle name="60% — акцент4 22" xfId="3088"/>
    <cellStyle name="60% — акцент4 23" xfId="11350"/>
    <cellStyle name="60% — акцент4 24" xfId="12060"/>
    <cellStyle name="60% — акцент4 25" xfId="11692"/>
    <cellStyle name="60% — акцент4 26" xfId="11862"/>
    <cellStyle name="60% — акцент4 27" xfId="11428"/>
    <cellStyle name="60% — акцент4 28" xfId="11803"/>
    <cellStyle name="60% — акцент4 29" xfId="11406"/>
    <cellStyle name="60% - Акцент4 3" xfId="343"/>
    <cellStyle name="60% — акцент4 3" xfId="3116"/>
    <cellStyle name="60% - Акцент4 3 10" xfId="344"/>
    <cellStyle name="60% - Акцент4 3 10 2" xfId="3117"/>
    <cellStyle name="60% - Акцент4 3 11" xfId="3118"/>
    <cellStyle name="60% - Акцент4 3 11 2" xfId="7700"/>
    <cellStyle name="60% - Акцент4 3 12" xfId="5835"/>
    <cellStyle name="60% - Акцент4 3 12 2" xfId="10905"/>
    <cellStyle name="60% - Акцент4 3 13" xfId="5897"/>
    <cellStyle name="60% - Акцент4 3 14" xfId="5950"/>
    <cellStyle name="60% - Акцент4 3 15" xfId="6180"/>
    <cellStyle name="60% - Акцент4 3 16" xfId="3115"/>
    <cellStyle name="60% - Акцент4 3 17" xfId="11354"/>
    <cellStyle name="60% - Акцент4 3 18" xfId="12056"/>
    <cellStyle name="60% - Акцент4 3 19" xfId="11967"/>
    <cellStyle name="60% - Акцент4 3 2" xfId="345"/>
    <cellStyle name="60% - Акцент4 3 2 2" xfId="7701"/>
    <cellStyle name="60% - Акцент4 3 2 3" xfId="10906"/>
    <cellStyle name="60% - Акцент4 3 2 4" xfId="3119"/>
    <cellStyle name="60% - Акцент4 3 20" xfId="11491"/>
    <cellStyle name="60% - Акцент4 3 21" xfId="11788"/>
    <cellStyle name="60% - Акцент4 3 22" xfId="11916"/>
    <cellStyle name="60% - Акцент4 3 23" xfId="11758"/>
    <cellStyle name="60% - Акцент4 3 3" xfId="346"/>
    <cellStyle name="60% - Акцент4 3 3 2" xfId="7702"/>
    <cellStyle name="60% - Акцент4 3 3 2 2" xfId="7703"/>
    <cellStyle name="60% - Акцент4 3 3 3" xfId="3120"/>
    <cellStyle name="60% - Акцент4 3 4" xfId="347"/>
    <cellStyle name="60% - Акцент4 3 4 2" xfId="3121"/>
    <cellStyle name="60% - Акцент4 3 5" xfId="348"/>
    <cellStyle name="60% - Акцент4 3 5 2" xfId="3122"/>
    <cellStyle name="60% - Акцент4 3 6" xfId="349"/>
    <cellStyle name="60% - Акцент4 3 6 2" xfId="3123"/>
    <cellStyle name="60% - Акцент4 3 7" xfId="350"/>
    <cellStyle name="60% - Акцент4 3 7 2" xfId="3124"/>
    <cellStyle name="60% - Акцент4 3 8" xfId="351"/>
    <cellStyle name="60% - Акцент4 3 8 2" xfId="3125"/>
    <cellStyle name="60% - Акцент4 3 9" xfId="352"/>
    <cellStyle name="60% - Акцент4 3 9 2" xfId="3126"/>
    <cellStyle name="60% - Акцент4 3_МФ тепловой баланс 2015 дубль 3" xfId="3127"/>
    <cellStyle name="60% - Акцент4 4" xfId="3128"/>
    <cellStyle name="60% — акцент4 4" xfId="3129"/>
    <cellStyle name="60% - Акцент4 4 2" xfId="3130"/>
    <cellStyle name="60% - Акцент4 4 3" xfId="6181"/>
    <cellStyle name="60% - Акцент4 4 3 2" xfId="7704"/>
    <cellStyle name="60% - Акцент4 4 3 3" xfId="7705"/>
    <cellStyle name="60% - Акцент4 4_МФ тепловой баланс 2015 дубль 3" xfId="3131"/>
    <cellStyle name="60% - Акцент4 5" xfId="3132"/>
    <cellStyle name="60% — акцент4 5" xfId="3133"/>
    <cellStyle name="60% - Акцент4 5 2" xfId="3134"/>
    <cellStyle name="60% - Акцент4 5 3" xfId="6182"/>
    <cellStyle name="60% - Акцент4 5 3 2" xfId="7706"/>
    <cellStyle name="60% - Акцент4 5 3 3" xfId="7707"/>
    <cellStyle name="60% - Акцент4 5_МФ тепловой баланс 2015 дубль 3" xfId="3135"/>
    <cellStyle name="60% - Акцент4 6" xfId="3136"/>
    <cellStyle name="60% — акцент4 6" xfId="3137"/>
    <cellStyle name="60% - Акцент4 6 2" xfId="3138"/>
    <cellStyle name="60% - Акцент4 6 3" xfId="6183"/>
    <cellStyle name="60% - Акцент4 6 3 2" xfId="7708"/>
    <cellStyle name="60% - Акцент4 6 3 3" xfId="7709"/>
    <cellStyle name="60% - Акцент4 6_МФ тепловой баланс 2015 дубль 3" xfId="3139"/>
    <cellStyle name="60% - Акцент4 7" xfId="3140"/>
    <cellStyle name="60% — акцент4 7" xfId="3141"/>
    <cellStyle name="60% - Акцент4 7 2" xfId="3142"/>
    <cellStyle name="60% - Акцент4 7 3" xfId="6184"/>
    <cellStyle name="60% - Акцент4 7 3 2" xfId="7710"/>
    <cellStyle name="60% - Акцент4 7 3 3" xfId="7711"/>
    <cellStyle name="60% - Акцент4 7_МФ тепловой баланс 2015 дубль 3" xfId="3143"/>
    <cellStyle name="60% - Акцент4 8" xfId="3144"/>
    <cellStyle name="60% — акцент4 8" xfId="3145"/>
    <cellStyle name="60% - Акцент4 8 2" xfId="3146"/>
    <cellStyle name="60% - Акцент4 8 3" xfId="7712"/>
    <cellStyle name="60% - Акцент4 8 4" xfId="7713"/>
    <cellStyle name="60% - Акцент4 9" xfId="3147"/>
    <cellStyle name="60% — акцент4 9" xfId="3148"/>
    <cellStyle name="60% - Акцент4 9 2" xfId="3149"/>
    <cellStyle name="60% - Акцент4 9 3" xfId="7714"/>
    <cellStyle name="60% — акцент5" xfId="353"/>
    <cellStyle name="60% - Акцент5 10" xfId="3151"/>
    <cellStyle name="60% — акцент5 10" xfId="3152"/>
    <cellStyle name="60% - Акцент5 10 2" xfId="7715"/>
    <cellStyle name="60% - Акцент5 10 3" xfId="7716"/>
    <cellStyle name="60% - Акцент5 11" xfId="7717"/>
    <cellStyle name="60% — акцент5 11" xfId="3153"/>
    <cellStyle name="60% - Акцент5 11 2" xfId="7718"/>
    <cellStyle name="60% - Акцент5 11 3" xfId="7719"/>
    <cellStyle name="60% - Акцент5 11 4" xfId="7720"/>
    <cellStyle name="60% - Акцент5 12" xfId="7721"/>
    <cellStyle name="60% — акцент5 12" xfId="3154"/>
    <cellStyle name="60% - Акцент5 12 2" xfId="7722"/>
    <cellStyle name="60% - Акцент5 12 3" xfId="7723"/>
    <cellStyle name="60% - Акцент5 12 4" xfId="7724"/>
    <cellStyle name="60% - Акцент5 13" xfId="7725"/>
    <cellStyle name="60% — акцент5 13" xfId="3155"/>
    <cellStyle name="60% - Акцент5 13 2" xfId="7726"/>
    <cellStyle name="60% - Акцент5 13 3" xfId="7727"/>
    <cellStyle name="60% - Акцент5 14" xfId="7728"/>
    <cellStyle name="60% — акцент5 14" xfId="3156"/>
    <cellStyle name="60% - Акцент5 14 2" xfId="7729"/>
    <cellStyle name="60% - Акцент5 14 3" xfId="7730"/>
    <cellStyle name="60% - Акцент5 15" xfId="7731"/>
    <cellStyle name="60% — акцент5 15" xfId="3157"/>
    <cellStyle name="60% - Акцент5 15 2" xfId="7732"/>
    <cellStyle name="60% - Акцент5 15 3" xfId="7733"/>
    <cellStyle name="60% - Акцент5 16" xfId="7734"/>
    <cellStyle name="60% — акцент5 16" xfId="3158"/>
    <cellStyle name="60% - Акцент5 16 2" xfId="7735"/>
    <cellStyle name="60% - Акцент5 16 3" xfId="7736"/>
    <cellStyle name="60% - Акцент5 17" xfId="7737"/>
    <cellStyle name="60% — акцент5 17" xfId="3159"/>
    <cellStyle name="60% - Акцент5 18" xfId="7738"/>
    <cellStyle name="60% — акцент5 18" xfId="3160"/>
    <cellStyle name="60% — акцент5 19" xfId="3161"/>
    <cellStyle name="60% - Акцент5 2" xfId="354"/>
    <cellStyle name="60% — акцент5 2" xfId="355"/>
    <cellStyle name="60% - Акцент5 2 1" xfId="7739"/>
    <cellStyle name="60% - Акцент5 2 10" xfId="356"/>
    <cellStyle name="60% - Акцент5 2 10 2" xfId="3164"/>
    <cellStyle name="60% - Акцент5 2 11" xfId="5836"/>
    <cellStyle name="60% - Акцент5 2 11 2" xfId="10907"/>
    <cellStyle name="60% - Акцент5 2 11 3" xfId="6186"/>
    <cellStyle name="60% - Акцент5 2 12" xfId="5895"/>
    <cellStyle name="60% - Акцент5 2 12 2" xfId="10908"/>
    <cellStyle name="60% - Акцент5 2 13" xfId="5949"/>
    <cellStyle name="60% - Акцент5 2 14" xfId="7740"/>
    <cellStyle name="60% - Акцент5 2 15" xfId="7741"/>
    <cellStyle name="60% - Акцент5 2 16" xfId="7742"/>
    <cellStyle name="60% - Акцент5 2 17" xfId="7743"/>
    <cellStyle name="60% - Акцент5 2 17 2" xfId="10909"/>
    <cellStyle name="60% - Акцент5 2 18" xfId="10910"/>
    <cellStyle name="60% - Акцент5 2 19" xfId="10911"/>
    <cellStyle name="60% - Акцент5 2 2" xfId="357"/>
    <cellStyle name="60% — акцент5 2 2" xfId="3163"/>
    <cellStyle name="60% - Акцент5 2 2 10" xfId="11825"/>
    <cellStyle name="60% - Акцент5 2 2 2" xfId="3166"/>
    <cellStyle name="60% - Акцент5 2 2 2 2" xfId="7744"/>
    <cellStyle name="60% - Акцент5 2 2 2 3" xfId="6187"/>
    <cellStyle name="60% - Акцент5 2 2 3" xfId="3165"/>
    <cellStyle name="60% - Акцент5 2 2 4" xfId="11362"/>
    <cellStyle name="60% - Акцент5 2 2 5" xfId="11529"/>
    <cellStyle name="60% - Акцент5 2 2 6" xfId="11968"/>
    <cellStyle name="60% - Акцент5 2 2 7" xfId="12002"/>
    <cellStyle name="60% - Акцент5 2 2 8" xfId="11671"/>
    <cellStyle name="60% - Акцент5 2 2 9" xfId="11045"/>
    <cellStyle name="60% - Акцент5 2 20" xfId="10912"/>
    <cellStyle name="60% - Акцент5 2 21" xfId="6185"/>
    <cellStyle name="60% - Акцент5 2 22" xfId="3162"/>
    <cellStyle name="60% - Акцент5 2 23" xfId="11360"/>
    <cellStyle name="60% - Акцент5 2 24" xfId="11531"/>
    <cellStyle name="60% - Акцент5 2 25" xfId="11467"/>
    <cellStyle name="60% - Акцент5 2 26" xfId="12003"/>
    <cellStyle name="60% - Акцент5 2 27" xfId="11180"/>
    <cellStyle name="60% - Акцент5 2 28" xfId="11379"/>
    <cellStyle name="60% - Акцент5 2 29" xfId="11828"/>
    <cellStyle name="60% - Акцент5 2 3" xfId="358"/>
    <cellStyle name="60% — акцент5 2 3" xfId="11361"/>
    <cellStyle name="60% - Акцент5 2 3 2" xfId="7745"/>
    <cellStyle name="60% - Акцент5 2 3 3" xfId="3167"/>
    <cellStyle name="60% - Акцент5 2 3 4" xfId="11528"/>
    <cellStyle name="60% - Акцент5 2 3 5" xfId="11969"/>
    <cellStyle name="60% - Акцент5 2 3 6" xfId="11205"/>
    <cellStyle name="60% - Акцент5 2 3 7" xfId="11594"/>
    <cellStyle name="60% - Акцент5 2 3 8" xfId="11906"/>
    <cellStyle name="60% - Акцент5 2 3 9" xfId="11536"/>
    <cellStyle name="60% - Акцент5 2 4" xfId="359"/>
    <cellStyle name="60% — акцент5 2 4" xfId="11530"/>
    <cellStyle name="60% - Акцент5 2 4 2" xfId="7746"/>
    <cellStyle name="60% - Акцент5 2 4 3" xfId="3168"/>
    <cellStyle name="60% - Акцент5 2 4 4" xfId="11970"/>
    <cellStyle name="60% - Акцент5 2 4 5" xfId="11203"/>
    <cellStyle name="60% - Акцент5 2 4 6" xfId="11849"/>
    <cellStyle name="60% - Акцент5 2 4 7" xfId="11521"/>
    <cellStyle name="60% - Акцент5 2 4 8" xfId="11851"/>
    <cellStyle name="60% - Акцент5 2 5" xfId="360"/>
    <cellStyle name="60% — акцент5 2 5" xfId="11468"/>
    <cellStyle name="60% - Акцент5 2 5 2" xfId="3169"/>
    <cellStyle name="60% - Акцент5 2 5 3" xfId="11202"/>
    <cellStyle name="60% - Акцент5 2 5 4" xfId="12110"/>
    <cellStyle name="60% - Акцент5 2 5 5" xfId="12219"/>
    <cellStyle name="60% - Акцент5 2 5 6" xfId="11742"/>
    <cellStyle name="60% - Акцент5 2 6" xfId="361"/>
    <cellStyle name="60% — акцент5 2 6" xfId="11672"/>
    <cellStyle name="60% - Акцент5 2 6 2" xfId="3170"/>
    <cellStyle name="60% - Акцент5 2 6 3" xfId="11942"/>
    <cellStyle name="60% - Акцент5 2 6 4" xfId="11402"/>
    <cellStyle name="60% - Акцент5 2 6 5" xfId="11833"/>
    <cellStyle name="60% - Акцент5 2 7" xfId="362"/>
    <cellStyle name="60% — акцент5 2 7" xfId="11848"/>
    <cellStyle name="60% - Акцент5 2 7 2" xfId="3171"/>
    <cellStyle name="60% - Акцент5 2 7 3" xfId="11829"/>
    <cellStyle name="60% - Акцент5 2 7 4" xfId="11577"/>
    <cellStyle name="60% - Акцент5 2 8" xfId="363"/>
    <cellStyle name="60% — акцент5 2 8" xfId="11600"/>
    <cellStyle name="60% - Акцент5 2 8 2" xfId="3172"/>
    <cellStyle name="60% - Акцент5 2 8 3" xfId="11852"/>
    <cellStyle name="60% - Акцент5 2 9" xfId="364"/>
    <cellStyle name="60% — акцент5 2 9" xfId="11684"/>
    <cellStyle name="60% - Акцент5 2 9 2" xfId="3173"/>
    <cellStyle name="60% - Акцент5 2_МФ тепловой баланс 2015 дубль 3" xfId="3174"/>
    <cellStyle name="60% — акцент5 20" xfId="3175"/>
    <cellStyle name="60% — акцент5 21" xfId="3176"/>
    <cellStyle name="60% — акцент5 22" xfId="3150"/>
    <cellStyle name="60% — акцент5 23" xfId="11356"/>
    <cellStyle name="60% — акцент5 24" xfId="11532"/>
    <cellStyle name="60% — акцент5 25" xfId="11466"/>
    <cellStyle name="60% — акцент5 26" xfId="12004"/>
    <cellStyle name="60% — акцент5 27" xfId="11789"/>
    <cellStyle name="60% — акцент5 28" xfId="11380"/>
    <cellStyle name="60% — акцент5 29" xfId="11189"/>
    <cellStyle name="60% - Акцент5 3" xfId="365"/>
    <cellStyle name="60% — акцент5 3" xfId="3178"/>
    <cellStyle name="60% - Акцент5 3 10" xfId="366"/>
    <cellStyle name="60% - Акцент5 3 10 2" xfId="3179"/>
    <cellStyle name="60% - Акцент5 3 11" xfId="3180"/>
    <cellStyle name="60% - Акцент5 3 11 2" xfId="7747"/>
    <cellStyle name="60% - Акцент5 3 12" xfId="5837"/>
    <cellStyle name="60% - Акцент5 3 12 2" xfId="10913"/>
    <cellStyle name="60% - Акцент5 3 13" xfId="5894"/>
    <cellStyle name="60% - Акцент5 3 14" xfId="5948"/>
    <cellStyle name="60% - Акцент5 3 15" xfId="6188"/>
    <cellStyle name="60% - Акцент5 3 16" xfId="3177"/>
    <cellStyle name="60% - Акцент5 3 17" xfId="11365"/>
    <cellStyle name="60% - Акцент5 3 18" xfId="12055"/>
    <cellStyle name="60% - Акцент5 3 19" xfId="11971"/>
    <cellStyle name="60% - Акцент5 3 2" xfId="367"/>
    <cellStyle name="60% - Акцент5 3 2 2" xfId="7748"/>
    <cellStyle name="60% - Акцент5 3 2 3" xfId="10914"/>
    <cellStyle name="60% - Акцент5 3 2 4" xfId="3181"/>
    <cellStyle name="60% - Акцент5 3 20" xfId="11201"/>
    <cellStyle name="60% - Акцент5 3 21" xfId="12111"/>
    <cellStyle name="60% - Акцент5 3 22" xfId="11044"/>
    <cellStyle name="60% - Акцент5 3 23" xfId="11698"/>
    <cellStyle name="60% - Акцент5 3 3" xfId="368"/>
    <cellStyle name="60% - Акцент5 3 3 2" xfId="7749"/>
    <cellStyle name="60% - Акцент5 3 3 2 2" xfId="7750"/>
    <cellStyle name="60% - Акцент5 3 3 3" xfId="3182"/>
    <cellStyle name="60% - Акцент5 3 4" xfId="369"/>
    <cellStyle name="60% - Акцент5 3 4 2" xfId="3183"/>
    <cellStyle name="60% - Акцент5 3 5" xfId="370"/>
    <cellStyle name="60% - Акцент5 3 5 2" xfId="3184"/>
    <cellStyle name="60% - Акцент5 3 6" xfId="371"/>
    <cellStyle name="60% - Акцент5 3 6 2" xfId="3185"/>
    <cellStyle name="60% - Акцент5 3 7" xfId="372"/>
    <cellStyle name="60% - Акцент5 3 7 2" xfId="3186"/>
    <cellStyle name="60% - Акцент5 3 8" xfId="373"/>
    <cellStyle name="60% - Акцент5 3 8 2" xfId="3187"/>
    <cellStyle name="60% - Акцент5 3 9" xfId="374"/>
    <cellStyle name="60% - Акцент5 3 9 2" xfId="3188"/>
    <cellStyle name="60% - Акцент5 3_МФ тепловой баланс 2015 дубль 3" xfId="3189"/>
    <cellStyle name="60% - Акцент5 4" xfId="3190"/>
    <cellStyle name="60% — акцент5 4" xfId="3191"/>
    <cellStyle name="60% - Акцент5 4 2" xfId="3192"/>
    <cellStyle name="60% - Акцент5 4 3" xfId="6189"/>
    <cellStyle name="60% - Акцент5 4 3 2" xfId="7751"/>
    <cellStyle name="60% - Акцент5 4 3 3" xfId="7752"/>
    <cellStyle name="60% - Акцент5 4_МФ тепловой баланс 2015 дубль 3" xfId="3193"/>
    <cellStyle name="60% - Акцент5 5" xfId="3194"/>
    <cellStyle name="60% — акцент5 5" xfId="3195"/>
    <cellStyle name="60% - Акцент5 5 2" xfId="3196"/>
    <cellStyle name="60% - Акцент5 5 3" xfId="6190"/>
    <cellStyle name="60% - Акцент5 5 3 2" xfId="7753"/>
    <cellStyle name="60% - Акцент5 5 3 3" xfId="7754"/>
    <cellStyle name="60% - Акцент5 5_МФ тепловой баланс 2015 дубль 3" xfId="3197"/>
    <cellStyle name="60% - Акцент5 6" xfId="3198"/>
    <cellStyle name="60% — акцент5 6" xfId="3199"/>
    <cellStyle name="60% - Акцент5 6 2" xfId="3200"/>
    <cellStyle name="60% - Акцент5 6 3" xfId="6191"/>
    <cellStyle name="60% - Акцент5 6 3 2" xfId="7755"/>
    <cellStyle name="60% - Акцент5 6 3 3" xfId="7756"/>
    <cellStyle name="60% - Акцент5 6_МФ тепловой баланс 2015 дубль 3" xfId="3201"/>
    <cellStyle name="60% - Акцент5 7" xfId="3202"/>
    <cellStyle name="60% — акцент5 7" xfId="3203"/>
    <cellStyle name="60% - Акцент5 7 2" xfId="3204"/>
    <cellStyle name="60% - Акцент5 7 3" xfId="6192"/>
    <cellStyle name="60% - Акцент5 7 3 2" xfId="7757"/>
    <cellStyle name="60% - Акцент5 7 3 3" xfId="7758"/>
    <cellStyle name="60% - Акцент5 7_МФ тепловой баланс 2015 дубль 3" xfId="3205"/>
    <cellStyle name="60% - Акцент5 8" xfId="3206"/>
    <cellStyle name="60% — акцент5 8" xfId="3207"/>
    <cellStyle name="60% - Акцент5 8 2" xfId="3208"/>
    <cellStyle name="60% - Акцент5 8 3" xfId="7759"/>
    <cellStyle name="60% - Акцент5 8 4" xfId="7760"/>
    <cellStyle name="60% - Акцент5 9" xfId="3209"/>
    <cellStyle name="60% — акцент5 9" xfId="3210"/>
    <cellStyle name="60% - Акцент5 9 2" xfId="3211"/>
    <cellStyle name="60% - Акцент5 9 3" xfId="7761"/>
    <cellStyle name="60% — акцент6" xfId="375"/>
    <cellStyle name="60% - Акцент6 10" xfId="3213"/>
    <cellStyle name="60% — акцент6 10" xfId="3214"/>
    <cellStyle name="60% - Акцент6 10 2" xfId="7762"/>
    <cellStyle name="60% - Акцент6 10 3" xfId="7763"/>
    <cellStyle name="60% - Акцент6 11" xfId="7764"/>
    <cellStyle name="60% — акцент6 11" xfId="3215"/>
    <cellStyle name="60% - Акцент6 11 2" xfId="7765"/>
    <cellStyle name="60% - Акцент6 11 3" xfId="7766"/>
    <cellStyle name="60% - Акцент6 11 4" xfId="7767"/>
    <cellStyle name="60% - Акцент6 12" xfId="7768"/>
    <cellStyle name="60% — акцент6 12" xfId="3216"/>
    <cellStyle name="60% - Акцент6 12 2" xfId="7769"/>
    <cellStyle name="60% - Акцент6 12 3" xfId="7770"/>
    <cellStyle name="60% - Акцент6 12 4" xfId="7771"/>
    <cellStyle name="60% - Акцент6 13" xfId="7772"/>
    <cellStyle name="60% — акцент6 13" xfId="3217"/>
    <cellStyle name="60% - Акцент6 13 2" xfId="7773"/>
    <cellStyle name="60% - Акцент6 13 3" xfId="7774"/>
    <cellStyle name="60% - Акцент6 14" xfId="7775"/>
    <cellStyle name="60% — акцент6 14" xfId="3218"/>
    <cellStyle name="60% - Акцент6 14 2" xfId="7776"/>
    <cellStyle name="60% - Акцент6 14 3" xfId="7777"/>
    <cellStyle name="60% - Акцент6 15" xfId="7778"/>
    <cellStyle name="60% — акцент6 15" xfId="3219"/>
    <cellStyle name="60% - Акцент6 15 2" xfId="7779"/>
    <cellStyle name="60% - Акцент6 15 3" xfId="7780"/>
    <cellStyle name="60% - Акцент6 16" xfId="7781"/>
    <cellStyle name="60% — акцент6 16" xfId="3220"/>
    <cellStyle name="60% - Акцент6 16 2" xfId="7782"/>
    <cellStyle name="60% - Акцент6 16 3" xfId="7783"/>
    <cellStyle name="60% - Акцент6 17" xfId="7784"/>
    <cellStyle name="60% — акцент6 17" xfId="3221"/>
    <cellStyle name="60% - Акцент6 18" xfId="7785"/>
    <cellStyle name="60% — акцент6 18" xfId="3222"/>
    <cellStyle name="60% — акцент6 19" xfId="3223"/>
    <cellStyle name="60% - Акцент6 2" xfId="376"/>
    <cellStyle name="60% — акцент6 2" xfId="377"/>
    <cellStyle name="60% - Акцент6 2 1" xfId="7786"/>
    <cellStyle name="60% - Акцент6 2 10" xfId="378"/>
    <cellStyle name="60% - Акцент6 2 10 2" xfId="3226"/>
    <cellStyle name="60% - Акцент6 2 11" xfId="5838"/>
    <cellStyle name="60% - Акцент6 2 11 2" xfId="10915"/>
    <cellStyle name="60% - Акцент6 2 11 3" xfId="6194"/>
    <cellStyle name="60% - Акцент6 2 12" xfId="5892"/>
    <cellStyle name="60% - Акцент6 2 12 2" xfId="10916"/>
    <cellStyle name="60% - Акцент6 2 13" xfId="5947"/>
    <cellStyle name="60% - Акцент6 2 14" xfId="7787"/>
    <cellStyle name="60% - Акцент6 2 15" xfId="7788"/>
    <cellStyle name="60% - Акцент6 2 16" xfId="7789"/>
    <cellStyle name="60% - Акцент6 2 17" xfId="7790"/>
    <cellStyle name="60% - Акцент6 2 17 2" xfId="10917"/>
    <cellStyle name="60% - Акцент6 2 18" xfId="10918"/>
    <cellStyle name="60% - Акцент6 2 19" xfId="10919"/>
    <cellStyle name="60% - Акцент6 2 2" xfId="379"/>
    <cellStyle name="60% — акцент6 2 2" xfId="3225"/>
    <cellStyle name="60% - Акцент6 2 2 10" xfId="11552"/>
    <cellStyle name="60% - Акцент6 2 2 2" xfId="3228"/>
    <cellStyle name="60% - Акцент6 2 2 2 2" xfId="7791"/>
    <cellStyle name="60% - Акцент6 2 2 2 3" xfId="6195"/>
    <cellStyle name="60% - Акцент6 2 2 3" xfId="3227"/>
    <cellStyle name="60% - Акцент6 2 2 4" xfId="11375"/>
    <cellStyle name="60% - Акцент6 2 2 5" xfId="11518"/>
    <cellStyle name="60% - Акцент6 2 2 6" xfId="11477"/>
    <cellStyle name="60% - Акцент6 2 2 7" xfId="11998"/>
    <cellStyle name="60% - Акцент6 2 2 8" xfId="11183"/>
    <cellStyle name="60% - Акцент6 2 2 9" xfId="11389"/>
    <cellStyle name="60% - Акцент6 2 20" xfId="10920"/>
    <cellStyle name="60% - Акцент6 2 21" xfId="6193"/>
    <cellStyle name="60% - Акцент6 2 22" xfId="3224"/>
    <cellStyle name="60% - Акцент6 2 23" xfId="11373"/>
    <cellStyle name="60% - Акцент6 2 24" xfId="11520"/>
    <cellStyle name="60% - Акцент6 2 25" xfId="11475"/>
    <cellStyle name="60% - Акцент6 2 26" xfId="12000"/>
    <cellStyle name="60% - Акцент6 2 27" xfId="11182"/>
    <cellStyle name="60% - Акцент6 2 28" xfId="11436"/>
    <cellStyle name="60% - Акцент6 2 29" xfId="11834"/>
    <cellStyle name="60% - Акцент6 2 3" xfId="380"/>
    <cellStyle name="60% — акцент6 2 3" xfId="11374"/>
    <cellStyle name="60% - Акцент6 2 3 2" xfId="7792"/>
    <cellStyle name="60% - Акцент6 2 3 3" xfId="3229"/>
    <cellStyle name="60% - Акцент6 2 3 4" xfId="11517"/>
    <cellStyle name="60% - Акцент6 2 3 5" xfId="11478"/>
    <cellStyle name="60% - Акцент6 2 3 6" xfId="11884"/>
    <cellStyle name="60% - Акцент6 2 3 7" xfId="11279"/>
    <cellStyle name="60% - Акцент6 2 3 8" xfId="11102"/>
    <cellStyle name="60% - Акцент6 2 3 9" xfId="11333"/>
    <cellStyle name="60% - Акцент6 2 4" xfId="381"/>
    <cellStyle name="60% — акцент6 2 4" xfId="11519"/>
    <cellStyle name="60% - Акцент6 2 4 2" xfId="7793"/>
    <cellStyle name="60% - Акцент6 2 4 3" xfId="3230"/>
    <cellStyle name="60% - Акцент6 2 4 4" xfId="11719"/>
    <cellStyle name="60% - Акцент6 2 4 5" xfId="12177"/>
    <cellStyle name="60% - Акцент6 2 4 6" xfId="11372"/>
    <cellStyle name="60% - Акцент6 2 4 7" xfId="11101"/>
    <cellStyle name="60% - Акцент6 2 4 8" xfId="11472"/>
    <cellStyle name="60% - Акцент6 2 5" xfId="382"/>
    <cellStyle name="60% — акцент6 2 5" xfId="11476"/>
    <cellStyle name="60% - Акцент6 2 5 2" xfId="3231"/>
    <cellStyle name="60% - Акцент6 2 5 3" xfId="11997"/>
    <cellStyle name="60% - Акцент6 2 5 4" xfId="11184"/>
    <cellStyle name="60% - Акцент6 2 5 5" xfId="11946"/>
    <cellStyle name="60% - Акцент6 2 5 6" xfId="11334"/>
    <cellStyle name="60% - Акцент6 2 6" xfId="383"/>
    <cellStyle name="60% — акцент6 2 6" xfId="11999"/>
    <cellStyle name="60% - Акцент6 2 6 2" xfId="3232"/>
    <cellStyle name="60% - Акцент6 2 6 3" xfId="11185"/>
    <cellStyle name="60% - Акцент6 2 6 4" xfId="12121"/>
    <cellStyle name="60% - Акцент6 2 6 5" xfId="11095"/>
    <cellStyle name="60% - Акцент6 2 7" xfId="384"/>
    <cellStyle name="60% — акцент6 2 7" xfId="11791"/>
    <cellStyle name="60% - Акцент6 2 7 2" xfId="3233"/>
    <cellStyle name="60% - Акцент6 2 7 3" xfId="12170"/>
    <cellStyle name="60% - Акцент6 2 7 4" xfId="11473"/>
    <cellStyle name="60% - Акцент6 2 8" xfId="385"/>
    <cellStyle name="60% — акцент6 2 8" xfId="11103"/>
    <cellStyle name="60% - Акцент6 2 8 2" xfId="3234"/>
    <cellStyle name="60% - Акцент6 2 8 3" xfId="11310"/>
    <cellStyle name="60% - Акцент6 2 9" xfId="386"/>
    <cellStyle name="60% — акцент6 2 9" xfId="11973"/>
    <cellStyle name="60% - Акцент6 2 9 2" xfId="3235"/>
    <cellStyle name="60% - Акцент6 2_МФ тепловой баланс 2015 дубль 3" xfId="3236"/>
    <cellStyle name="60% — акцент6 20" xfId="3237"/>
    <cellStyle name="60% — акцент6 21" xfId="3238"/>
    <cellStyle name="60% — акцент6 22" xfId="3212"/>
    <cellStyle name="60% — акцент6 23" xfId="11371"/>
    <cellStyle name="60% — акцент6 24" xfId="11522"/>
    <cellStyle name="60% — акцент6 25" xfId="11470"/>
    <cellStyle name="60% — акцент6 26" xfId="12001"/>
    <cellStyle name="60% — акцент6 27" xfId="11790"/>
    <cellStyle name="60% — акцент6 28" xfId="11947"/>
    <cellStyle name="60% — акцент6 29" xfId="11332"/>
    <cellStyle name="60% - Акцент6 3" xfId="387"/>
    <cellStyle name="60% — акцент6 3" xfId="3240"/>
    <cellStyle name="60% - Акцент6 3 10" xfId="388"/>
    <cellStyle name="60% - Акцент6 3 10 2" xfId="3241"/>
    <cellStyle name="60% - Акцент6 3 11" xfId="3242"/>
    <cellStyle name="60% - Акцент6 3 11 2" xfId="7794"/>
    <cellStyle name="60% - Акцент6 3 12" xfId="5839"/>
    <cellStyle name="60% - Акцент6 3 12 2" xfId="10921"/>
    <cellStyle name="60% - Акцент6 3 13" xfId="5891"/>
    <cellStyle name="60% - Акцент6 3 14" xfId="5946"/>
    <cellStyle name="60% - Акцент6 3 15" xfId="6196"/>
    <cellStyle name="60% - Акцент6 3 16" xfId="3239"/>
    <cellStyle name="60% - Акцент6 3 17" xfId="11377"/>
    <cellStyle name="60% - Акцент6 3 18" xfId="11516"/>
    <cellStyle name="60% - Акцент6 3 19" xfId="11479"/>
    <cellStyle name="60% - Акцент6 3 2" xfId="389"/>
    <cellStyle name="60% - Акцент6 3 2 2" xfId="7795"/>
    <cellStyle name="60% - Акцент6 3 2 3" xfId="10922"/>
    <cellStyle name="60% - Акцент6 3 2 4" xfId="3243"/>
    <cellStyle name="60% - Акцент6 3 20" xfId="11883"/>
    <cellStyle name="60% - Акцент6 3 21" xfId="11280"/>
    <cellStyle name="60% - Акцент6 3 22" xfId="11917"/>
    <cellStyle name="60% - Акцент6 3 23" xfId="11474"/>
    <cellStyle name="60% - Акцент6 3 3" xfId="390"/>
    <cellStyle name="60% - Акцент6 3 3 2" xfId="7796"/>
    <cellStyle name="60% - Акцент6 3 3 2 2" xfId="7797"/>
    <cellStyle name="60% - Акцент6 3 3 3" xfId="3244"/>
    <cellStyle name="60% - Акцент6 3 4" xfId="391"/>
    <cellStyle name="60% - Акцент6 3 4 2" xfId="3245"/>
    <cellStyle name="60% - Акцент6 3 5" xfId="392"/>
    <cellStyle name="60% - Акцент6 3 5 2" xfId="3246"/>
    <cellStyle name="60% - Акцент6 3 6" xfId="393"/>
    <cellStyle name="60% - Акцент6 3 6 2" xfId="3247"/>
    <cellStyle name="60% - Акцент6 3 7" xfId="394"/>
    <cellStyle name="60% - Акцент6 3 7 2" xfId="3248"/>
    <cellStyle name="60% - Акцент6 3 8" xfId="395"/>
    <cellStyle name="60% - Акцент6 3 8 2" xfId="3249"/>
    <cellStyle name="60% - Акцент6 3 9" xfId="396"/>
    <cellStyle name="60% - Акцент6 3 9 2" xfId="3250"/>
    <cellStyle name="60% - Акцент6 3_МФ тепловой баланс 2015 дубль 3" xfId="3251"/>
    <cellStyle name="60% - Акцент6 4" xfId="3252"/>
    <cellStyle name="60% — акцент6 4" xfId="3253"/>
    <cellStyle name="60% - Акцент6 4 2" xfId="3254"/>
    <cellStyle name="60% - Акцент6 4 3" xfId="6197"/>
    <cellStyle name="60% - Акцент6 4 3 2" xfId="7798"/>
    <cellStyle name="60% - Акцент6 4 3 3" xfId="7799"/>
    <cellStyle name="60% - Акцент6 4_МФ тепловой баланс 2015 дубль 3" xfId="3255"/>
    <cellStyle name="60% - Акцент6 5" xfId="3256"/>
    <cellStyle name="60% — акцент6 5" xfId="3257"/>
    <cellStyle name="60% - Акцент6 5 2" xfId="3258"/>
    <cellStyle name="60% - Акцент6 5 3" xfId="6198"/>
    <cellStyle name="60% - Акцент6 5 3 2" xfId="7800"/>
    <cellStyle name="60% - Акцент6 5 3 3" xfId="7801"/>
    <cellStyle name="60% - Акцент6 5_МФ тепловой баланс 2015 дубль 3" xfId="3259"/>
    <cellStyle name="60% - Акцент6 6" xfId="3260"/>
    <cellStyle name="60% — акцент6 6" xfId="3261"/>
    <cellStyle name="60% - Акцент6 6 2" xfId="3262"/>
    <cellStyle name="60% - Акцент6 6 3" xfId="6199"/>
    <cellStyle name="60% - Акцент6 6 3 2" xfId="7802"/>
    <cellStyle name="60% - Акцент6 6 3 3" xfId="7803"/>
    <cellStyle name="60% - Акцент6 6_МФ тепловой баланс 2015 дубль 3" xfId="3263"/>
    <cellStyle name="60% - Акцент6 7" xfId="3264"/>
    <cellStyle name="60% — акцент6 7" xfId="3265"/>
    <cellStyle name="60% - Акцент6 7 2" xfId="3266"/>
    <cellStyle name="60% - Акцент6 7 3" xfId="6200"/>
    <cellStyle name="60% - Акцент6 7 3 2" xfId="7804"/>
    <cellStyle name="60% - Акцент6 7 3 3" xfId="7805"/>
    <cellStyle name="60% - Акцент6 7_МФ тепловой баланс 2015 дубль 3" xfId="3267"/>
    <cellStyle name="60% - Акцент6 8" xfId="3268"/>
    <cellStyle name="60% — акцент6 8" xfId="3269"/>
    <cellStyle name="60% - Акцент6 8 2" xfId="3270"/>
    <cellStyle name="60% - Акцент6 8 3" xfId="7806"/>
    <cellStyle name="60% - Акцент6 8 4" xfId="7807"/>
    <cellStyle name="60% - Акцент6 9" xfId="3271"/>
    <cellStyle name="60% — акцент6 9" xfId="3272"/>
    <cellStyle name="60% - Акцент6 9 2" xfId="3273"/>
    <cellStyle name="60% - Акцент6 9 3" xfId="7808"/>
    <cellStyle name="8pt" xfId="7809"/>
    <cellStyle name="Aaia?iue [0]_vaqduGfTSN7qyUJNWHRlcWo3H" xfId="7810"/>
    <cellStyle name="Aaia?iue_vaqduGfTSN7qyUJNWHRlcWo3H" xfId="7811"/>
    <cellStyle name="Äåíåæíûé [0]_vaqduGfTSN7qyUJNWHRlcWo3H" xfId="7812"/>
    <cellStyle name="Äåíåæíûé_vaqduGfTSN7qyUJNWHRlcWo3H" xfId="7813"/>
    <cellStyle name="Accent1" xfId="3274"/>
    <cellStyle name="Accent1 - 20%" xfId="7814"/>
    <cellStyle name="Accent1 - 20% 2" xfId="7815"/>
    <cellStyle name="Accent1 - 20% 3" xfId="7816"/>
    <cellStyle name="Accent1 - 20% 4" xfId="7817"/>
    <cellStyle name="Accent1 - 20% 5" xfId="7818"/>
    <cellStyle name="Accent1 - 20% 6" xfId="7819"/>
    <cellStyle name="Accent1 - 40%" xfId="7820"/>
    <cellStyle name="Accent1 - 40% 2" xfId="7821"/>
    <cellStyle name="Accent1 - 40% 3" xfId="7822"/>
    <cellStyle name="Accent1 - 40% 4" xfId="7823"/>
    <cellStyle name="Accent1 - 40% 5" xfId="7824"/>
    <cellStyle name="Accent1 - 40% 6" xfId="7825"/>
    <cellStyle name="Accent1 - 60%" xfId="7826"/>
    <cellStyle name="Accent1 - 60% 2" xfId="7827"/>
    <cellStyle name="Accent1 - 60% 3" xfId="7828"/>
    <cellStyle name="Accent1 - 60% 4" xfId="7829"/>
    <cellStyle name="Accent1 - 60% 5" xfId="7830"/>
    <cellStyle name="Accent1 - 60% 6" xfId="7831"/>
    <cellStyle name="Accent1 1" xfId="7832"/>
    <cellStyle name="Accent1 2" xfId="7833"/>
    <cellStyle name="Accent1 3" xfId="7834"/>
    <cellStyle name="Accent1 4" xfId="7835"/>
    <cellStyle name="Accent1_акции по годам 2009-2012" xfId="7836"/>
    <cellStyle name="Accent2" xfId="3275"/>
    <cellStyle name="Accent2 - 20%" xfId="7837"/>
    <cellStyle name="Accent2 - 20% 2" xfId="7838"/>
    <cellStyle name="Accent2 - 20% 3" xfId="7839"/>
    <cellStyle name="Accent2 - 20% 4" xfId="7840"/>
    <cellStyle name="Accent2 - 20% 5" xfId="7841"/>
    <cellStyle name="Accent2 - 20% 6" xfId="7842"/>
    <cellStyle name="Accent2 - 40%" xfId="7843"/>
    <cellStyle name="Accent2 - 40% 2" xfId="7844"/>
    <cellStyle name="Accent2 - 40% 3" xfId="7845"/>
    <cellStyle name="Accent2 - 40% 4" xfId="7846"/>
    <cellStyle name="Accent2 - 40% 5" xfId="7847"/>
    <cellStyle name="Accent2 - 40% 6" xfId="7848"/>
    <cellStyle name="Accent2 - 60%" xfId="7849"/>
    <cellStyle name="Accent2 - 60% 2" xfId="7850"/>
    <cellStyle name="Accent2 - 60% 3" xfId="7851"/>
    <cellStyle name="Accent2 - 60% 4" xfId="7852"/>
    <cellStyle name="Accent2 - 60% 5" xfId="7853"/>
    <cellStyle name="Accent2 - 60% 6" xfId="7854"/>
    <cellStyle name="Accent2 1" xfId="7855"/>
    <cellStyle name="Accent2 2" xfId="7856"/>
    <cellStyle name="Accent2 2 2" xfId="7857"/>
    <cellStyle name="Accent2 3" xfId="7858"/>
    <cellStyle name="Accent2 4" xfId="7859"/>
    <cellStyle name="Accent2_акции по годам 2009-2012" xfId="7860"/>
    <cellStyle name="Accent3" xfId="3276"/>
    <cellStyle name="Accent3 - 20%" xfId="7861"/>
    <cellStyle name="Accent3 - 20% 2" xfId="7862"/>
    <cellStyle name="Accent3 - 20% 3" xfId="7863"/>
    <cellStyle name="Accent3 - 20% 4" xfId="7864"/>
    <cellStyle name="Accent3 - 20% 5" xfId="7865"/>
    <cellStyle name="Accent3 - 20% 6" xfId="7866"/>
    <cellStyle name="Accent3 - 40%" xfId="7867"/>
    <cellStyle name="Accent3 - 40% 2" xfId="7868"/>
    <cellStyle name="Accent3 - 40% 3" xfId="7869"/>
    <cellStyle name="Accent3 - 40% 4" xfId="7870"/>
    <cellStyle name="Accent3 - 40% 5" xfId="7871"/>
    <cellStyle name="Accent3 - 40% 6" xfId="7872"/>
    <cellStyle name="Accent3 - 60%" xfId="7873"/>
    <cellStyle name="Accent3 - 60% 2" xfId="7874"/>
    <cellStyle name="Accent3 - 60% 3" xfId="7875"/>
    <cellStyle name="Accent3 - 60% 4" xfId="7876"/>
    <cellStyle name="Accent3 - 60% 5" xfId="7877"/>
    <cellStyle name="Accent3 - 60% 6" xfId="7878"/>
    <cellStyle name="Accent3 1" xfId="7879"/>
    <cellStyle name="Accent3 2" xfId="7880"/>
    <cellStyle name="Accent3 3" xfId="7881"/>
    <cellStyle name="Accent3 4" xfId="7882"/>
    <cellStyle name="Accent3_7-р" xfId="7883"/>
    <cellStyle name="Accent4" xfId="3277"/>
    <cellStyle name="Accent4 - 20%" xfId="7884"/>
    <cellStyle name="Accent4 - 20% 2" xfId="7885"/>
    <cellStyle name="Accent4 - 20% 3" xfId="7886"/>
    <cellStyle name="Accent4 - 20% 4" xfId="7887"/>
    <cellStyle name="Accent4 - 20% 5" xfId="7888"/>
    <cellStyle name="Accent4 - 20% 6" xfId="7889"/>
    <cellStyle name="Accent4 - 40%" xfId="7890"/>
    <cellStyle name="Accent4 - 40% 2" xfId="7891"/>
    <cellStyle name="Accent4 - 40% 3" xfId="7892"/>
    <cellStyle name="Accent4 - 40% 4" xfId="7893"/>
    <cellStyle name="Accent4 - 40% 5" xfId="7894"/>
    <cellStyle name="Accent4 - 40% 6" xfId="7895"/>
    <cellStyle name="Accent4 - 60%" xfId="7896"/>
    <cellStyle name="Accent4 - 60% 2" xfId="7897"/>
    <cellStyle name="Accent4 - 60% 3" xfId="7898"/>
    <cellStyle name="Accent4 - 60% 4" xfId="7899"/>
    <cellStyle name="Accent4 - 60% 5" xfId="7900"/>
    <cellStyle name="Accent4 - 60% 6" xfId="7901"/>
    <cellStyle name="Accent4 1" xfId="7902"/>
    <cellStyle name="Accent4 2" xfId="7903"/>
    <cellStyle name="Accent4 3" xfId="7904"/>
    <cellStyle name="Accent4 4" xfId="7905"/>
    <cellStyle name="Accent4_7-р" xfId="7906"/>
    <cellStyle name="Accent5" xfId="3278"/>
    <cellStyle name="Accent5 - 20%" xfId="7907"/>
    <cellStyle name="Accent5 - 20% 2" xfId="7908"/>
    <cellStyle name="Accent5 - 20% 3" xfId="7909"/>
    <cellStyle name="Accent5 - 20% 4" xfId="7910"/>
    <cellStyle name="Accent5 - 20% 5" xfId="7911"/>
    <cellStyle name="Accent5 - 20% 6" xfId="7912"/>
    <cellStyle name="Accent5 - 40%" xfId="7913"/>
    <cellStyle name="Accent5 - 60%" xfId="7914"/>
    <cellStyle name="Accent5 - 60% 2" xfId="7915"/>
    <cellStyle name="Accent5 - 60% 3" xfId="7916"/>
    <cellStyle name="Accent5 - 60% 4" xfId="7917"/>
    <cellStyle name="Accent5 - 60% 5" xfId="7918"/>
    <cellStyle name="Accent5 - 60% 6" xfId="7919"/>
    <cellStyle name="Accent5 1" xfId="7920"/>
    <cellStyle name="Accent5 2" xfId="7921"/>
    <cellStyle name="Accent5 3" xfId="7922"/>
    <cellStyle name="Accent5 4" xfId="7923"/>
    <cellStyle name="Accent5_7-р" xfId="7924"/>
    <cellStyle name="Accent6" xfId="3279"/>
    <cellStyle name="Accent6 - 20%" xfId="7925"/>
    <cellStyle name="Accent6 - 40%" xfId="7926"/>
    <cellStyle name="Accent6 - 40% 2" xfId="7927"/>
    <cellStyle name="Accent6 - 40% 3" xfId="7928"/>
    <cellStyle name="Accent6 - 40% 4" xfId="7929"/>
    <cellStyle name="Accent6 - 40% 5" xfId="7930"/>
    <cellStyle name="Accent6 - 40% 6" xfId="7931"/>
    <cellStyle name="Accent6 - 60%" xfId="7932"/>
    <cellStyle name="Accent6 - 60% 2" xfId="7933"/>
    <cellStyle name="Accent6 - 60% 3" xfId="7934"/>
    <cellStyle name="Accent6 - 60% 4" xfId="7935"/>
    <cellStyle name="Accent6 - 60% 5" xfId="7936"/>
    <cellStyle name="Accent6 - 60% 6" xfId="7937"/>
    <cellStyle name="Accent6 1" xfId="7938"/>
    <cellStyle name="Accent6 2" xfId="7939"/>
    <cellStyle name="Accent6 3" xfId="7940"/>
    <cellStyle name="Accent6 4" xfId="7941"/>
    <cellStyle name="Accent6_7-р" xfId="7942"/>
    <cellStyle name="acct" xfId="7943"/>
    <cellStyle name="Ăčďĺđńńűëęŕ" xfId="3280"/>
    <cellStyle name="Action" xfId="3281"/>
    <cellStyle name="AeE­ [0]_?A°??µAoC?" xfId="7944"/>
    <cellStyle name="AeE­_?A°??µAoC?" xfId="7945"/>
    <cellStyle name="AFE" xfId="3282"/>
    <cellStyle name="Áĺççŕůčňíűé" xfId="3283"/>
    <cellStyle name="Äĺíĺćíűé [0]_(ňŕá 3č)" xfId="3284"/>
    <cellStyle name="Äĺíĺćíűé_(ňŕá 3č)" xfId="3285"/>
    <cellStyle name="Annotations Cell - PerformancePoint" xfId="7946"/>
    <cellStyle name="Arial 10" xfId="7947"/>
    <cellStyle name="Arial 12" xfId="7948"/>
    <cellStyle name="Arial007000001514155735" xfId="7949"/>
    <cellStyle name="Arial007000001514155735 2" xfId="7950"/>
    <cellStyle name="Arial0070000015536870911" xfId="7951"/>
    <cellStyle name="Arial0070000015536870911 2" xfId="7952"/>
    <cellStyle name="Arial007000001565535" xfId="7953"/>
    <cellStyle name="Arial007000001565535 2" xfId="7954"/>
    <cellStyle name="Arial0110010000536870911" xfId="7955"/>
    <cellStyle name="Arial01101000015536870911" xfId="7956"/>
    <cellStyle name="Arial017010000536870911" xfId="7957"/>
    <cellStyle name="Arial018000000536870911" xfId="7958"/>
    <cellStyle name="Arial10170100015536870911" xfId="7959"/>
    <cellStyle name="Arial10170100015536870911 2" xfId="7960"/>
    <cellStyle name="Arial107000000536870911" xfId="7961"/>
    <cellStyle name="Arial107000001514155735" xfId="7962"/>
    <cellStyle name="Arial107000001514155735 2" xfId="7963"/>
    <cellStyle name="Arial107000001514155735FMT" xfId="7964"/>
    <cellStyle name="Arial107000001514155735FMT 2" xfId="7965"/>
    <cellStyle name="Arial1070000015536870911" xfId="7966"/>
    <cellStyle name="Arial1070000015536870911 2" xfId="7967"/>
    <cellStyle name="Arial1070000015536870911FMT" xfId="7968"/>
    <cellStyle name="Arial1070000015536870911FMT 2" xfId="7969"/>
    <cellStyle name="Arial107000001565535" xfId="7970"/>
    <cellStyle name="Arial107000001565535 2" xfId="7971"/>
    <cellStyle name="Arial107000001565535FMT" xfId="7972"/>
    <cellStyle name="Arial107000001565535FMT 2" xfId="7973"/>
    <cellStyle name="Arial117100000536870911" xfId="7974"/>
    <cellStyle name="Arial118000000536870911" xfId="7975"/>
    <cellStyle name="Arial2110100000536870911" xfId="7976"/>
    <cellStyle name="Arial21101000015536870911" xfId="7977"/>
    <cellStyle name="Arial2170000015536870911" xfId="7978"/>
    <cellStyle name="Arial2170000015536870911 2" xfId="7979"/>
    <cellStyle name="Arial2170000015536870911FMT" xfId="7980"/>
    <cellStyle name="Arial2170000015536870911FMT 2" xfId="7981"/>
    <cellStyle name="Bad" xfId="3286"/>
    <cellStyle name="Bad 1" xfId="7982"/>
    <cellStyle name="Bad 2" xfId="7983"/>
    <cellStyle name="Bad 3" xfId="7984"/>
    <cellStyle name="Bad 4" xfId="7985"/>
    <cellStyle name="BLACK" xfId="7986"/>
    <cellStyle name="Blue" xfId="3287"/>
    <cellStyle name="Body" xfId="7987"/>
    <cellStyle name="British Pound" xfId="7988"/>
    <cellStyle name="C?AO_?A°??µAoC?" xfId="7989"/>
    <cellStyle name="Calc Currency (0)" xfId="7990"/>
    <cellStyle name="Calc Currency (2)" xfId="7991"/>
    <cellStyle name="Calc Percent (0)" xfId="7992"/>
    <cellStyle name="Calc Percent (1)" xfId="7993"/>
    <cellStyle name="Calc Percent (2)" xfId="7994"/>
    <cellStyle name="Calc Units (0)" xfId="7995"/>
    <cellStyle name="Calc Units (1)" xfId="7996"/>
    <cellStyle name="Calc Units (2)" xfId="7997"/>
    <cellStyle name="Calculation" xfId="3288"/>
    <cellStyle name="Calculation 1" xfId="7998"/>
    <cellStyle name="Calculation 2" xfId="7999"/>
    <cellStyle name="Calculation 3" xfId="8000"/>
    <cellStyle name="Calculation 4" xfId="8001"/>
    <cellStyle name="Case" xfId="8002"/>
    <cellStyle name="Cells" xfId="3289"/>
    <cellStyle name="Cells 2" xfId="3290"/>
    <cellStyle name="Cells 2 2" xfId="3291"/>
    <cellStyle name="Cells 3" xfId="3292"/>
    <cellStyle name="Center Across" xfId="8003"/>
    <cellStyle name="Check" xfId="8004"/>
    <cellStyle name="Check Cell" xfId="3293"/>
    <cellStyle name="Check Cell 1" xfId="8005"/>
    <cellStyle name="Check Cell 2" xfId="8006"/>
    <cellStyle name="Check Cell 3" xfId="8007"/>
    <cellStyle name="Check Cell 4" xfId="8008"/>
    <cellStyle name="Chek" xfId="3294"/>
    <cellStyle name="Column Heading" xfId="8009"/>
    <cellStyle name="Comma [0]_0_Cash" xfId="3295"/>
    <cellStyle name="Comma [00]" xfId="8010"/>
    <cellStyle name="Comma [1]" xfId="8011"/>
    <cellStyle name="Comma 0" xfId="3296"/>
    <cellStyle name="Comma 0*" xfId="3297"/>
    <cellStyle name="Comma 2" xfId="3298"/>
    <cellStyle name="Comma 2 2" xfId="8012"/>
    <cellStyle name="Comma 3" xfId="8013"/>
    <cellStyle name="Comma 3*" xfId="3299"/>
    <cellStyle name="Comma_0_Cash" xfId="3300"/>
    <cellStyle name="Comma0" xfId="3301"/>
    <cellStyle name="Çŕůčňíűé" xfId="3302"/>
    <cellStyle name="Currency [0]" xfId="3303"/>
    <cellStyle name="Currency [0] 2" xfId="3304"/>
    <cellStyle name="Currency [0] 2 10" xfId="6201"/>
    <cellStyle name="Currency [0] 2 11" xfId="6202"/>
    <cellStyle name="Currency [0] 2 2" xfId="3305"/>
    <cellStyle name="Currency [0] 2 2 2" xfId="6203"/>
    <cellStyle name="Currency [0] 2 2 3" xfId="6204"/>
    <cellStyle name="Currency [0] 2 2 4" xfId="6205"/>
    <cellStyle name="Currency [0] 2 3" xfId="3306"/>
    <cellStyle name="Currency [0] 2 3 2" xfId="6206"/>
    <cellStyle name="Currency [0] 2 3 3" xfId="6207"/>
    <cellStyle name="Currency [0] 2 3 4" xfId="6208"/>
    <cellStyle name="Currency [0] 2 4" xfId="3307"/>
    <cellStyle name="Currency [0] 2 4 2" xfId="6209"/>
    <cellStyle name="Currency [0] 2 4 3" xfId="6210"/>
    <cellStyle name="Currency [0] 2 4 4" xfId="6211"/>
    <cellStyle name="Currency [0] 2 5" xfId="3308"/>
    <cellStyle name="Currency [0] 2 5 2" xfId="6212"/>
    <cellStyle name="Currency [0] 2 5 3" xfId="6213"/>
    <cellStyle name="Currency [0] 2 5 4" xfId="6214"/>
    <cellStyle name="Currency [0] 2 6" xfId="3309"/>
    <cellStyle name="Currency [0] 2 6 2" xfId="6215"/>
    <cellStyle name="Currency [0] 2 6 3" xfId="6216"/>
    <cellStyle name="Currency [0] 2 6 4" xfId="6217"/>
    <cellStyle name="Currency [0] 2 7" xfId="3310"/>
    <cellStyle name="Currency [0] 2 7 2" xfId="6218"/>
    <cellStyle name="Currency [0] 2 7 3" xfId="6219"/>
    <cellStyle name="Currency [0] 2 7 4" xfId="6220"/>
    <cellStyle name="Currency [0] 2 8" xfId="3311"/>
    <cellStyle name="Currency [0] 2 8 2" xfId="6221"/>
    <cellStyle name="Currency [0] 2 8 3" xfId="6222"/>
    <cellStyle name="Currency [0] 2 8 4" xfId="6223"/>
    <cellStyle name="Currency [0] 2 9" xfId="3312"/>
    <cellStyle name="Currency [0] 3" xfId="3313"/>
    <cellStyle name="Currency [0] 3 10" xfId="6224"/>
    <cellStyle name="Currency [0] 3 11" xfId="6225"/>
    <cellStyle name="Currency [0] 3 2" xfId="3314"/>
    <cellStyle name="Currency [0] 3 2 2" xfId="6226"/>
    <cellStyle name="Currency [0] 3 2 3" xfId="6227"/>
    <cellStyle name="Currency [0] 3 2 4" xfId="6228"/>
    <cellStyle name="Currency [0] 3 3" xfId="3315"/>
    <cellStyle name="Currency [0] 3 3 2" xfId="6229"/>
    <cellStyle name="Currency [0] 3 3 3" xfId="6230"/>
    <cellStyle name="Currency [0] 3 3 4" xfId="6231"/>
    <cellStyle name="Currency [0] 3 4" xfId="3316"/>
    <cellStyle name="Currency [0] 3 4 2" xfId="6232"/>
    <cellStyle name="Currency [0] 3 4 3" xfId="6233"/>
    <cellStyle name="Currency [0] 3 4 4" xfId="6234"/>
    <cellStyle name="Currency [0] 3 5" xfId="3317"/>
    <cellStyle name="Currency [0] 3 5 2" xfId="6235"/>
    <cellStyle name="Currency [0] 3 5 3" xfId="6236"/>
    <cellStyle name="Currency [0] 3 5 4" xfId="6237"/>
    <cellStyle name="Currency [0] 3 6" xfId="3318"/>
    <cellStyle name="Currency [0] 3 6 2" xfId="6238"/>
    <cellStyle name="Currency [0] 3 6 3" xfId="6239"/>
    <cellStyle name="Currency [0] 3 6 4" xfId="6240"/>
    <cellStyle name="Currency [0] 3 7" xfId="3319"/>
    <cellStyle name="Currency [0] 3 7 2" xfId="6241"/>
    <cellStyle name="Currency [0] 3 7 3" xfId="6242"/>
    <cellStyle name="Currency [0] 3 7 4" xfId="6243"/>
    <cellStyle name="Currency [0] 3 8" xfId="3320"/>
    <cellStyle name="Currency [0] 3 8 2" xfId="6244"/>
    <cellStyle name="Currency [0] 3 8 3" xfId="6245"/>
    <cellStyle name="Currency [0] 3 8 4" xfId="6246"/>
    <cellStyle name="Currency [0] 3 9" xfId="3321"/>
    <cellStyle name="Currency [0] 4" xfId="3322"/>
    <cellStyle name="Currency [0] 4 10" xfId="6247"/>
    <cellStyle name="Currency [0] 4 11" xfId="6248"/>
    <cellStyle name="Currency [0] 4 2" xfId="3323"/>
    <cellStyle name="Currency [0] 4 2 2" xfId="6249"/>
    <cellStyle name="Currency [0] 4 2 3" xfId="6250"/>
    <cellStyle name="Currency [0] 4 2 4" xfId="6251"/>
    <cellStyle name="Currency [0] 4 3" xfId="3324"/>
    <cellStyle name="Currency [0] 4 3 2" xfId="6252"/>
    <cellStyle name="Currency [0] 4 3 3" xfId="6253"/>
    <cellStyle name="Currency [0] 4 3 4" xfId="6254"/>
    <cellStyle name="Currency [0] 4 4" xfId="3325"/>
    <cellStyle name="Currency [0] 4 4 2" xfId="6255"/>
    <cellStyle name="Currency [0] 4 4 3" xfId="6256"/>
    <cellStyle name="Currency [0] 4 4 4" xfId="6257"/>
    <cellStyle name="Currency [0] 4 5" xfId="3326"/>
    <cellStyle name="Currency [0] 4 5 2" xfId="6258"/>
    <cellStyle name="Currency [0] 4 5 3" xfId="6259"/>
    <cellStyle name="Currency [0] 4 5 4" xfId="6260"/>
    <cellStyle name="Currency [0] 4 6" xfId="3327"/>
    <cellStyle name="Currency [0] 4 6 2" xfId="6261"/>
    <cellStyle name="Currency [0] 4 6 3" xfId="6262"/>
    <cellStyle name="Currency [0] 4 6 4" xfId="6263"/>
    <cellStyle name="Currency [0] 4 7" xfId="3328"/>
    <cellStyle name="Currency [0] 4 7 2" xfId="6264"/>
    <cellStyle name="Currency [0] 4 7 3" xfId="6265"/>
    <cellStyle name="Currency [0] 4 7 4" xfId="6266"/>
    <cellStyle name="Currency [0] 4 8" xfId="3329"/>
    <cellStyle name="Currency [0] 4 8 2" xfId="6267"/>
    <cellStyle name="Currency [0] 4 8 3" xfId="6268"/>
    <cellStyle name="Currency [0] 4 8 4" xfId="6269"/>
    <cellStyle name="Currency [0] 4 9" xfId="3330"/>
    <cellStyle name="Currency [0] 5" xfId="3331"/>
    <cellStyle name="Currency [0] 5 10" xfId="6270"/>
    <cellStyle name="Currency [0] 5 11" xfId="6271"/>
    <cellStyle name="Currency [0] 5 2" xfId="3332"/>
    <cellStyle name="Currency [0] 5 2 2" xfId="6272"/>
    <cellStyle name="Currency [0] 5 2 3" xfId="6273"/>
    <cellStyle name="Currency [0] 5 2 4" xfId="6274"/>
    <cellStyle name="Currency [0] 5 3" xfId="3333"/>
    <cellStyle name="Currency [0] 5 3 2" xfId="6275"/>
    <cellStyle name="Currency [0] 5 3 3" xfId="6276"/>
    <cellStyle name="Currency [0] 5 3 4" xfId="6277"/>
    <cellStyle name="Currency [0] 5 4" xfId="3334"/>
    <cellStyle name="Currency [0] 5 4 2" xfId="6278"/>
    <cellStyle name="Currency [0] 5 4 3" xfId="6279"/>
    <cellStyle name="Currency [0] 5 4 4" xfId="6280"/>
    <cellStyle name="Currency [0] 5 5" xfId="3335"/>
    <cellStyle name="Currency [0] 5 5 2" xfId="6281"/>
    <cellStyle name="Currency [0] 5 5 3" xfId="6282"/>
    <cellStyle name="Currency [0] 5 5 4" xfId="6283"/>
    <cellStyle name="Currency [0] 5 6" xfId="3336"/>
    <cellStyle name="Currency [0] 5 6 2" xfId="6284"/>
    <cellStyle name="Currency [0] 5 6 3" xfId="6285"/>
    <cellStyle name="Currency [0] 5 6 4" xfId="6286"/>
    <cellStyle name="Currency [0] 5 7" xfId="3337"/>
    <cellStyle name="Currency [0] 5 7 2" xfId="6287"/>
    <cellStyle name="Currency [0] 5 7 3" xfId="6288"/>
    <cellStyle name="Currency [0] 5 7 4" xfId="6289"/>
    <cellStyle name="Currency [0] 5 8" xfId="3338"/>
    <cellStyle name="Currency [0] 5 8 2" xfId="6290"/>
    <cellStyle name="Currency [0] 5 8 3" xfId="6291"/>
    <cellStyle name="Currency [0] 5 8 4" xfId="6292"/>
    <cellStyle name="Currency [0] 5 9" xfId="3339"/>
    <cellStyle name="Currency [0] 6" xfId="3340"/>
    <cellStyle name="Currency [0] 6 2" xfId="3341"/>
    <cellStyle name="Currency [0] 6 3" xfId="3342"/>
    <cellStyle name="Currency [0] 6 4" xfId="6293"/>
    <cellStyle name="Currency [0] 7" xfId="3343"/>
    <cellStyle name="Currency [0] 7 2" xfId="3344"/>
    <cellStyle name="Currency [0] 7 3" xfId="3345"/>
    <cellStyle name="Currency [0] 7 4" xfId="6294"/>
    <cellStyle name="Currency [0] 8" xfId="3346"/>
    <cellStyle name="Currency [0] 8 2" xfId="3347"/>
    <cellStyle name="Currency [0] 8 3" xfId="3348"/>
    <cellStyle name="Currency [0] 8 4" xfId="6295"/>
    <cellStyle name="Currency [0] 9" xfId="8014"/>
    <cellStyle name="Currency [0]_Приложения ЛФ корр" xfId="3349"/>
    <cellStyle name="Currency [00]" xfId="8015"/>
    <cellStyle name="Currency [1]" xfId="8016"/>
    <cellStyle name="Currency 0" xfId="3350"/>
    <cellStyle name="Currency 2" xfId="3351"/>
    <cellStyle name="Currency_0_Cash" xfId="3352"/>
    <cellStyle name="Currency0" xfId="3353"/>
    <cellStyle name="currency1" xfId="3354"/>
    <cellStyle name="Currency2" xfId="3355"/>
    <cellStyle name="currency3" xfId="3356"/>
    <cellStyle name="currency4" xfId="3357"/>
    <cellStyle name="Đ_x0010_" xfId="5866"/>
    <cellStyle name="Data Cell - PerformancePoint" xfId="8017"/>
    <cellStyle name="Data Entry Cell - PerformancePoint" xfId="8018"/>
    <cellStyle name="Date" xfId="3358"/>
    <cellStyle name="Date 10" xfId="8019"/>
    <cellStyle name="date 11" xfId="10923"/>
    <cellStyle name="date 12" xfId="10924"/>
    <cellStyle name="date 13" xfId="10925"/>
    <cellStyle name="date 2" xfId="5880"/>
    <cellStyle name="Date 2 2" xfId="8020"/>
    <cellStyle name="Date 3" xfId="8021"/>
    <cellStyle name="Date 4" xfId="8022"/>
    <cellStyle name="Date 5" xfId="8023"/>
    <cellStyle name="Date 6" xfId="8024"/>
    <cellStyle name="Date 7" xfId="8025"/>
    <cellStyle name="Date 8" xfId="8026"/>
    <cellStyle name="Date 9" xfId="8027"/>
    <cellStyle name="Date Aligned" xfId="3359"/>
    <cellStyle name="Date Short" xfId="8028"/>
    <cellStyle name="Date_LRP Model (13.05.02)" xfId="8029"/>
    <cellStyle name="Dates" xfId="3360"/>
    <cellStyle name="DblClick" xfId="3361"/>
    <cellStyle name="DblClick 2" xfId="3362"/>
    <cellStyle name="Dec_0" xfId="8030"/>
    <cellStyle name="Default" xfId="8031"/>
    <cellStyle name="Dezimal [0]_NEGS" xfId="3363"/>
    <cellStyle name="Dezimal_NEGS" xfId="3364"/>
    <cellStyle name="Dollars" xfId="8032"/>
    <cellStyle name="Dotted Line" xfId="3365"/>
    <cellStyle name="Double Accounting" xfId="8033"/>
    <cellStyle name="E&amp;Y House" xfId="3366"/>
    <cellStyle name="E-mail" xfId="3367"/>
    <cellStyle name="E-mail 2" xfId="3368"/>
    <cellStyle name="E-mail 2 2" xfId="8034"/>
    <cellStyle name="E-mail 3" xfId="8035"/>
    <cellStyle name="E-mail 3 2" xfId="8036"/>
    <cellStyle name="E-mail 4" xfId="8037"/>
    <cellStyle name="E-mail 5" xfId="10926"/>
    <cellStyle name="E-mail_46EP.2011(v2.0)" xfId="3369"/>
    <cellStyle name="Emphasis 1" xfId="8038"/>
    <cellStyle name="Emphasis 1 2" xfId="8039"/>
    <cellStyle name="Emphasis 1 3" xfId="8040"/>
    <cellStyle name="Emphasis 1 4" xfId="8041"/>
    <cellStyle name="Emphasis 1 5" xfId="8042"/>
    <cellStyle name="Emphasis 1 6" xfId="8043"/>
    <cellStyle name="Emphasis 2" xfId="8044"/>
    <cellStyle name="Emphasis 2 2" xfId="8045"/>
    <cellStyle name="Emphasis 2 3" xfId="8046"/>
    <cellStyle name="Emphasis 2 4" xfId="8047"/>
    <cellStyle name="Emphasis 2 5" xfId="8048"/>
    <cellStyle name="Emphasis 2 6" xfId="8049"/>
    <cellStyle name="Emphasis 3" xfId="8050"/>
    <cellStyle name="Enter Currency (0)" xfId="8051"/>
    <cellStyle name="Enter Currency (2)" xfId="8052"/>
    <cellStyle name="Enter Units (0)" xfId="8053"/>
    <cellStyle name="Enter Units (1)" xfId="8054"/>
    <cellStyle name="Enter Units (2)" xfId="8055"/>
    <cellStyle name="Euro" xfId="3370"/>
    <cellStyle name="Euro 2" xfId="3371"/>
    <cellStyle name="Euro 2 2" xfId="10927"/>
    <cellStyle name="Euro 3" xfId="3372"/>
    <cellStyle name="Euro 3 2" xfId="10928"/>
    <cellStyle name="Euro 4" xfId="3373"/>
    <cellStyle name="Euro 4 2" xfId="10929"/>
    <cellStyle name="Euro 5" xfId="5881"/>
    <cellStyle name="Euro 5 2" xfId="8056"/>
    <cellStyle name="Euro 5 3" xfId="8057"/>
    <cellStyle name="Euro 6" xfId="8058"/>
    <cellStyle name="Euro 7" xfId="8059"/>
    <cellStyle name="ew" xfId="3374"/>
    <cellStyle name="ew 2" xfId="8060"/>
    <cellStyle name="Excel Built-in Comma" xfId="12236"/>
    <cellStyle name="Excel Built-in Normal" xfId="3375"/>
    <cellStyle name="Excel Built-in Normal 1" xfId="3376"/>
    <cellStyle name="Excel Built-in Normal 2" xfId="3377"/>
    <cellStyle name="Excel Built-in Normal 2 2" xfId="10930"/>
    <cellStyle name="Excel Built-in Normal 2 3" xfId="10931"/>
    <cellStyle name="Excel Built-in Normal 2 4" xfId="6296"/>
    <cellStyle name="Excel Built-in Normal 3" xfId="8061"/>
    <cellStyle name="Excel Built-in Normal 4" xfId="8062"/>
    <cellStyle name="Explanatory Text" xfId="3378"/>
    <cellStyle name="Explanatory Text 1" xfId="8063"/>
    <cellStyle name="Explanatory Text 2" xfId="8064"/>
    <cellStyle name="Explanatory Text 3" xfId="8065"/>
    <cellStyle name="Ezres [0]_Document" xfId="8066"/>
    <cellStyle name="Ezres_Document" xfId="8067"/>
    <cellStyle name="F2" xfId="3379"/>
    <cellStyle name="F3" xfId="3380"/>
    <cellStyle name="F4" xfId="3381"/>
    <cellStyle name="F5" xfId="3382"/>
    <cellStyle name="F6" xfId="3383"/>
    <cellStyle name="F7" xfId="3384"/>
    <cellStyle name="F8" xfId="3385"/>
    <cellStyle name="Fixed" xfId="3386"/>
    <cellStyle name="fo]_x000d__x000a_UserName=Murat Zelef_x000d__x000a_UserCompany=Bumerang_x000d__x000a__x000d__x000a_[File Paths]_x000d__x000a_WorkingDirectory=C:\EQUIS\DLWIN_x000d__x000a_DownLoader=C" xfId="3387"/>
    <cellStyle name="Followed Hyperlink" xfId="3388"/>
    <cellStyle name="footer" xfId="8068"/>
    <cellStyle name="Footnote" xfId="3389"/>
    <cellStyle name="Formuls" xfId="3390"/>
    <cellStyle name="Formuls 2" xfId="3391"/>
    <cellStyle name="Good" xfId="3392"/>
    <cellStyle name="Good 1" xfId="8069"/>
    <cellStyle name="Good 2" xfId="8070"/>
    <cellStyle name="Good 2 2" xfId="8071"/>
    <cellStyle name="Good 3" xfId="8072"/>
    <cellStyle name="Good 3 2" xfId="8073"/>
    <cellStyle name="Good 4" xfId="8074"/>
    <cellStyle name="Good 5" xfId="8075"/>
    <cellStyle name="Good_7-р_Из_Системы" xfId="8076"/>
    <cellStyle name="Green" xfId="8077"/>
    <cellStyle name="Green 2" xfId="8078"/>
    <cellStyle name="hard no" xfId="3393"/>
    <cellStyle name="Hard Percent" xfId="3394"/>
    <cellStyle name="hardno" xfId="3395"/>
    <cellStyle name="Head 1" xfId="3396"/>
    <cellStyle name="Header" xfId="3397"/>
    <cellStyle name="Header 3" xfId="3398"/>
    <cellStyle name="Header 3 2" xfId="3399"/>
    <cellStyle name="header1" xfId="3400"/>
    <cellStyle name="Header1 2" xfId="8079"/>
    <cellStyle name="header2" xfId="3401"/>
    <cellStyle name="Header2 2" xfId="8080"/>
    <cellStyle name="Heading" xfId="3402"/>
    <cellStyle name="Heading 1" xfId="3403"/>
    <cellStyle name="Heading 1 1" xfId="8081"/>
    <cellStyle name="Heading 1 2" xfId="3404"/>
    <cellStyle name="Heading 1 2 2" xfId="8082"/>
    <cellStyle name="Heading 1 2 3" xfId="6297"/>
    <cellStyle name="Heading 1 3" xfId="5840"/>
    <cellStyle name="Heading 1 3 2" xfId="8083"/>
    <cellStyle name="Heading 1 4" xfId="10932"/>
    <cellStyle name="Heading 2" xfId="3405"/>
    <cellStyle name="Heading 2 1" xfId="8084"/>
    <cellStyle name="Heading 2 2" xfId="3406"/>
    <cellStyle name="Heading 2 2 2" xfId="8085"/>
    <cellStyle name="Heading 2 2 3" xfId="6298"/>
    <cellStyle name="Heading 2 3" xfId="5841"/>
    <cellStyle name="Heading 2 3 2" xfId="8086"/>
    <cellStyle name="Heading 2 4" xfId="10933"/>
    <cellStyle name="Heading 3" xfId="3407"/>
    <cellStyle name="Heading 3 1" xfId="8087"/>
    <cellStyle name="Heading 3 2" xfId="8088"/>
    <cellStyle name="Heading 3 3" xfId="8089"/>
    <cellStyle name="Heading 4" xfId="3408"/>
    <cellStyle name="Heading 4 1" xfId="8090"/>
    <cellStyle name="Heading 4 2" xfId="8091"/>
    <cellStyle name="Heading 4 3" xfId="8092"/>
    <cellStyle name="heading_a2" xfId="8093"/>
    <cellStyle name="Heading2" xfId="3409"/>
    <cellStyle name="Heading2 2" xfId="3410"/>
    <cellStyle name="Heading2 2 2" xfId="8094"/>
    <cellStyle name="Heading2 3" xfId="8095"/>
    <cellStyle name="Heading2 3 2" xfId="8096"/>
    <cellStyle name="Heading2 4" xfId="8097"/>
    <cellStyle name="Heading2 5" xfId="10934"/>
    <cellStyle name="Heading2_46EP.2011(v2.0)" xfId="3411"/>
    <cellStyle name="HeadingS" xfId="8098"/>
    <cellStyle name="Headline I" xfId="3412"/>
    <cellStyle name="Headline II" xfId="3413"/>
    <cellStyle name="Headline III" xfId="3414"/>
    <cellStyle name="Hide" xfId="8099"/>
    <cellStyle name="Hyperlink" xfId="3415"/>
    <cellStyle name="Hyperlink1" xfId="8100"/>
    <cellStyle name="Hyperlink2" xfId="8101"/>
    <cellStyle name="Hyperlink3" xfId="8102"/>
    <cellStyle name="Iau?iue_130 nnd. are." xfId="3416"/>
    <cellStyle name="Îáű÷íűé__FES" xfId="3417"/>
    <cellStyle name="Îáû÷íûé_cogs" xfId="3418"/>
    <cellStyle name="Îňęđűâŕâřŕ˙ń˙ ăčďĺđńńűëęŕ" xfId="3419"/>
    <cellStyle name="Info" xfId="3420"/>
    <cellStyle name="Input" xfId="3421"/>
    <cellStyle name="Input 1" xfId="8103"/>
    <cellStyle name="Input 2" xfId="8104"/>
    <cellStyle name="Input 3" xfId="8105"/>
    <cellStyle name="Input 4" xfId="8106"/>
    <cellStyle name="InputCurrency" xfId="3422"/>
    <cellStyle name="InputCurrency2" xfId="3423"/>
    <cellStyle name="InputMultiple1" xfId="3424"/>
    <cellStyle name="InputPercent1" xfId="3425"/>
    <cellStyle name="Inputs" xfId="3426"/>
    <cellStyle name="Inputs (const)" xfId="3427"/>
    <cellStyle name="Inputs (const) 2" xfId="3428"/>
    <cellStyle name="Inputs (const) 2 2" xfId="8107"/>
    <cellStyle name="Inputs (const) 3" xfId="8108"/>
    <cellStyle name="Inputs (const) 3 2" xfId="8109"/>
    <cellStyle name="Inputs (const) 4" xfId="8110"/>
    <cellStyle name="Inputs (const) 5" xfId="10935"/>
    <cellStyle name="Inputs (const)_46EP.2011(v2.0)" xfId="3429"/>
    <cellStyle name="Inputs 10" xfId="8111"/>
    <cellStyle name="Inputs 11" xfId="8112"/>
    <cellStyle name="Inputs 12" xfId="8113"/>
    <cellStyle name="Inputs 13" xfId="8114"/>
    <cellStyle name="Inputs 14" xfId="8115"/>
    <cellStyle name="Inputs 15" xfId="8116"/>
    <cellStyle name="Inputs 16" xfId="8117"/>
    <cellStyle name="Inputs 17" xfId="8118"/>
    <cellStyle name="Inputs 18" xfId="8119"/>
    <cellStyle name="Inputs 19" xfId="8120"/>
    <cellStyle name="Inputs 2" xfId="3430"/>
    <cellStyle name="Inputs 2 2" xfId="8121"/>
    <cellStyle name="Inputs 20" xfId="8122"/>
    <cellStyle name="Inputs 21" xfId="10936"/>
    <cellStyle name="Inputs 22" xfId="10937"/>
    <cellStyle name="Inputs 23" xfId="10938"/>
    <cellStyle name="Inputs 24" xfId="10939"/>
    <cellStyle name="Inputs 25" xfId="6299"/>
    <cellStyle name="Inputs 3" xfId="5882"/>
    <cellStyle name="Inputs 3 2" xfId="8123"/>
    <cellStyle name="Inputs 4" xfId="5878"/>
    <cellStyle name="Inputs 5" xfId="5879"/>
    <cellStyle name="Inputs 6" xfId="8124"/>
    <cellStyle name="Inputs 7" xfId="8125"/>
    <cellStyle name="Inputs 8" xfId="8126"/>
    <cellStyle name="Inputs 9" xfId="8127"/>
    <cellStyle name="Inputs Co" xfId="3431"/>
    <cellStyle name="Inputs_46EE.2011(v1.0)" xfId="3432"/>
    <cellStyle name="Komma [0]_Arcen" xfId="8128"/>
    <cellStyle name="Komma_Arcen" xfId="8129"/>
    <cellStyle name="Link Currency (0)" xfId="8130"/>
    <cellStyle name="Link Currency (2)" xfId="8131"/>
    <cellStyle name="Link Units (0)" xfId="8132"/>
    <cellStyle name="Link Units (1)" xfId="8133"/>
    <cellStyle name="Link Units (2)" xfId="8134"/>
    <cellStyle name="Linked Cell" xfId="3433"/>
    <cellStyle name="Linked Cell 1" xfId="8135"/>
    <cellStyle name="Linked Cell 2" xfId="8136"/>
    <cellStyle name="Linked Cell 3" xfId="8137"/>
    <cellStyle name="Locked Cell - PerformancePoint" xfId="8138"/>
    <cellStyle name="Millares [0]_CARAT SAPIC" xfId="8139"/>
    <cellStyle name="Millares_CARAT SAPIC" xfId="8140"/>
    <cellStyle name="Milliers [0]_BUDGET" xfId="8141"/>
    <cellStyle name="Milliers_BUDGET" xfId="8142"/>
    <cellStyle name="mnb" xfId="3434"/>
    <cellStyle name="Moneda [0]_CARAT SAPIC" xfId="8143"/>
    <cellStyle name="Moneda_CARAT SAPIC" xfId="8144"/>
    <cellStyle name="Monétaire [0]_BUDGET" xfId="8145"/>
    <cellStyle name="Monétaire_BUDGET" xfId="8146"/>
    <cellStyle name="Multiple" xfId="3435"/>
    <cellStyle name="Multiple [0]" xfId="8147"/>
    <cellStyle name="Multiple [1]" xfId="8148"/>
    <cellStyle name="Multiple_1 Dec" xfId="8149"/>
    <cellStyle name="Multiple1" xfId="3436"/>
    <cellStyle name="MultipleBelow" xfId="3437"/>
    <cellStyle name="namber" xfId="3438"/>
    <cellStyle name="namber 2" xfId="10940"/>
    <cellStyle name="Neutral" xfId="3439"/>
    <cellStyle name="Neutral 1" xfId="8150"/>
    <cellStyle name="Neutral 2" xfId="8151"/>
    <cellStyle name="Neutral 2 2" xfId="8152"/>
    <cellStyle name="Neutral 3" xfId="8153"/>
    <cellStyle name="Neutral 3 2" xfId="8154"/>
    <cellStyle name="Neutral 4" xfId="8155"/>
    <cellStyle name="Neutral 5" xfId="8156"/>
    <cellStyle name="Neutral_7-р_Из_Системы" xfId="8157"/>
    <cellStyle name="no dec" xfId="8158"/>
    <cellStyle name="Norma11l" xfId="3440"/>
    <cellStyle name="Norma11l 2" xfId="8159"/>
    <cellStyle name="Norma11l 3" xfId="8160"/>
    <cellStyle name="normal" xfId="3441"/>
    <cellStyle name="Normal - Style1" xfId="3442"/>
    <cellStyle name="Normal - Style1 2" xfId="10941"/>
    <cellStyle name="Normal [0]" xfId="8161"/>
    <cellStyle name="Normal [0] 2" xfId="8162"/>
    <cellStyle name="normal 10" xfId="3443"/>
    <cellStyle name="normal 11" xfId="6300"/>
    <cellStyle name="normal 12" xfId="6301"/>
    <cellStyle name="normal 13" xfId="6302"/>
    <cellStyle name="normal 14" xfId="6303"/>
    <cellStyle name="normal 15" xfId="6304"/>
    <cellStyle name="normal 16" xfId="6305"/>
    <cellStyle name="normal 17" xfId="6306"/>
    <cellStyle name="normal 18" xfId="6307"/>
    <cellStyle name="normal 19" xfId="6308"/>
    <cellStyle name="Normal 2" xfId="3444"/>
    <cellStyle name="Normal 2 2" xfId="3445"/>
    <cellStyle name="Normal 2 2 2" xfId="8163"/>
    <cellStyle name="Normal 2 3" xfId="3446"/>
    <cellStyle name="Normal 2 3 2" xfId="10942"/>
    <cellStyle name="Normal 2 4" xfId="6309"/>
    <cellStyle name="Normal 2 4 2" xfId="8164"/>
    <cellStyle name="Normal 2_БВП" xfId="8165"/>
    <cellStyle name="normal 20" xfId="6310"/>
    <cellStyle name="normal 21" xfId="6311"/>
    <cellStyle name="normal 22" xfId="6312"/>
    <cellStyle name="normal 23" xfId="6313"/>
    <cellStyle name="normal 24" xfId="6314"/>
    <cellStyle name="normal 25" xfId="6315"/>
    <cellStyle name="normal 26" xfId="6316"/>
    <cellStyle name="normal 3" xfId="3447"/>
    <cellStyle name="Normal 3 2" xfId="8166"/>
    <cellStyle name="Normal 3 3" xfId="8167"/>
    <cellStyle name="normal 4" xfId="3448"/>
    <cellStyle name="Normal 4 2" xfId="8168"/>
    <cellStyle name="normal 5" xfId="3449"/>
    <cellStyle name="Normal 5 2" xfId="8169"/>
    <cellStyle name="normal 6" xfId="3450"/>
    <cellStyle name="normal 7" xfId="3451"/>
    <cellStyle name="normal 8" xfId="3452"/>
    <cellStyle name="normal 9" xfId="3453"/>
    <cellStyle name="Normal." xfId="3454"/>
    <cellStyle name="Normal_06_9m" xfId="3455"/>
    <cellStyle name="Normál_1." xfId="8170"/>
    <cellStyle name="Normal_38" xfId="8171"/>
    <cellStyle name="Normal1" xfId="3456"/>
    <cellStyle name="Normal2" xfId="3457"/>
    <cellStyle name="NormalGB" xfId="3458"/>
    <cellStyle name="Normalny_24. 02. 97." xfId="3459"/>
    <cellStyle name="normбlnм_laroux" xfId="3460"/>
    <cellStyle name="Note" xfId="3461"/>
    <cellStyle name="Note 1" xfId="8172"/>
    <cellStyle name="Note 2" xfId="3462"/>
    <cellStyle name="Note 2 2" xfId="8173"/>
    <cellStyle name="Note 2 3" xfId="8174"/>
    <cellStyle name="Note 2 4" xfId="8175"/>
    <cellStyle name="Note 3" xfId="3463"/>
    <cellStyle name="Note 3 2" xfId="8176"/>
    <cellStyle name="Note 3 2 2" xfId="8177"/>
    <cellStyle name="Note 3 3" xfId="8178"/>
    <cellStyle name="Note 3 4" xfId="8179"/>
    <cellStyle name="Note 4" xfId="8180"/>
    <cellStyle name="Note 5" xfId="8181"/>
    <cellStyle name="Note 6" xfId="8182"/>
    <cellStyle name="Note_7-р_Из_Системы" xfId="8183"/>
    <cellStyle name="number" xfId="3464"/>
    <cellStyle name="number 2" xfId="10943"/>
    <cellStyle name="Ôčíŕíńîâűé [0]_(ňŕá 3č)" xfId="3465"/>
    <cellStyle name="Ôčíŕíńîâűé_(ňŕá 3č)" xfId="3466"/>
    <cellStyle name="Option" xfId="3467"/>
    <cellStyle name="Òûñÿ÷è [0]_cogs" xfId="3468"/>
    <cellStyle name="Òûñÿ÷è_cogs" xfId="3469"/>
    <cellStyle name="Output" xfId="3470"/>
    <cellStyle name="Output 1" xfId="8184"/>
    <cellStyle name="Output 2" xfId="8185"/>
    <cellStyle name="Output 3" xfId="8186"/>
    <cellStyle name="Output 4" xfId="8187"/>
    <cellStyle name="Output Amounts" xfId="8188"/>
    <cellStyle name="Output Column Headings" xfId="8189"/>
    <cellStyle name="Output Line Items" xfId="8190"/>
    <cellStyle name="Output Report Heading" xfId="8191"/>
    <cellStyle name="Output Report Title" xfId="8192"/>
    <cellStyle name="Outputtitle" xfId="8193"/>
    <cellStyle name="Page Number" xfId="3471"/>
    <cellStyle name="pb_page_heading_LS" xfId="3472"/>
    <cellStyle name="Pénznem [0]_Document" xfId="8194"/>
    <cellStyle name="Pénznem_Document" xfId="8195"/>
    <cellStyle name="Percent [0]" xfId="8196"/>
    <cellStyle name="Percent [0] 2" xfId="8197"/>
    <cellStyle name="Percent [00]" xfId="8198"/>
    <cellStyle name="Percent [1]" xfId="8199"/>
    <cellStyle name="Percent 2" xfId="8200"/>
    <cellStyle name="Percent 3" xfId="8201"/>
    <cellStyle name="Percent_RS_Lianozovo-Samara_9m01" xfId="3473"/>
    <cellStyle name="Percent1" xfId="3474"/>
    <cellStyle name="Piug" xfId="3475"/>
    <cellStyle name="Plug" xfId="3476"/>
    <cellStyle name="Porcentual_PROVBRID (2)" xfId="8202"/>
    <cellStyle name="PrePop Currency (0)" xfId="8203"/>
    <cellStyle name="PrePop Currency (2)" xfId="8204"/>
    <cellStyle name="PrePop Units (0)" xfId="8205"/>
    <cellStyle name="PrePop Units (1)" xfId="8206"/>
    <cellStyle name="PrePop Units (2)" xfId="8207"/>
    <cellStyle name="Price_Body" xfId="3477"/>
    <cellStyle name="prochrek" xfId="3478"/>
    <cellStyle name="Protected" xfId="3479"/>
    <cellStyle name="Red" xfId="8208"/>
    <cellStyle name="S0" xfId="8209"/>
    <cellStyle name="S1" xfId="8210"/>
    <cellStyle name="S10" xfId="8211"/>
    <cellStyle name="S2" xfId="8212"/>
    <cellStyle name="S3" xfId="8213"/>
    <cellStyle name="S4" xfId="8214"/>
    <cellStyle name="S5" xfId="8215"/>
    <cellStyle name="S6" xfId="8216"/>
    <cellStyle name="S7" xfId="8217"/>
    <cellStyle name="S8" xfId="8218"/>
    <cellStyle name="S9" xfId="8219"/>
    <cellStyle name="Salomon Logo" xfId="3480"/>
    <cellStyle name="SAPBEXaggData" xfId="3481"/>
    <cellStyle name="SAPBEXaggData 2" xfId="8220"/>
    <cellStyle name="SAPBEXaggData 3" xfId="8221"/>
    <cellStyle name="SAPBEXaggData 4" xfId="8222"/>
    <cellStyle name="SAPBEXaggData 5" xfId="8223"/>
    <cellStyle name="SAPBEXaggData 6" xfId="8224"/>
    <cellStyle name="SAPBEXaggDataEmph" xfId="3482"/>
    <cellStyle name="SAPBEXaggDataEmph 2" xfId="8225"/>
    <cellStyle name="SAPBEXaggDataEmph 3" xfId="8226"/>
    <cellStyle name="SAPBEXaggDataEmph 4" xfId="8227"/>
    <cellStyle name="SAPBEXaggDataEmph 5" xfId="8228"/>
    <cellStyle name="SAPBEXaggDataEmph 6" xfId="8229"/>
    <cellStyle name="SAPBEXaggItem" xfId="3483"/>
    <cellStyle name="SAPBEXaggItem 2" xfId="8230"/>
    <cellStyle name="SAPBEXaggItem 3" xfId="8231"/>
    <cellStyle name="SAPBEXaggItem 4" xfId="8232"/>
    <cellStyle name="SAPBEXaggItem 5" xfId="8233"/>
    <cellStyle name="SAPBEXaggItem 6" xfId="8234"/>
    <cellStyle name="SAPBEXaggItemX" xfId="3484"/>
    <cellStyle name="SAPBEXaggItemX 2" xfId="8235"/>
    <cellStyle name="SAPBEXaggItemX 3" xfId="8236"/>
    <cellStyle name="SAPBEXaggItemX 4" xfId="8237"/>
    <cellStyle name="SAPBEXaggItemX 5" xfId="8238"/>
    <cellStyle name="SAPBEXaggItemX 6" xfId="8239"/>
    <cellStyle name="SAPBEXchaText" xfId="3485"/>
    <cellStyle name="SAPBEXchaText 2" xfId="8240"/>
    <cellStyle name="SAPBEXchaText 3" xfId="8241"/>
    <cellStyle name="SAPBEXchaText 4" xfId="8242"/>
    <cellStyle name="SAPBEXchaText 5" xfId="8243"/>
    <cellStyle name="SAPBEXchaText 6" xfId="8244"/>
    <cellStyle name="SAPBEXchaText 7" xfId="8245"/>
    <cellStyle name="SAPBEXchaText_Приложение_1_к_7-у-о_2009_Кв_1_ФСТ" xfId="8246"/>
    <cellStyle name="SAPBEXexcBad7" xfId="3486"/>
    <cellStyle name="SAPBEXexcBad7 2" xfId="8247"/>
    <cellStyle name="SAPBEXexcBad7 3" xfId="8248"/>
    <cellStyle name="SAPBEXexcBad7 4" xfId="8249"/>
    <cellStyle name="SAPBEXexcBad7 5" xfId="8250"/>
    <cellStyle name="SAPBEXexcBad7 6" xfId="8251"/>
    <cellStyle name="SAPBEXexcBad8" xfId="3487"/>
    <cellStyle name="SAPBEXexcBad8 2" xfId="8252"/>
    <cellStyle name="SAPBEXexcBad8 3" xfId="8253"/>
    <cellStyle name="SAPBEXexcBad8 4" xfId="8254"/>
    <cellStyle name="SAPBEXexcBad8 5" xfId="8255"/>
    <cellStyle name="SAPBEXexcBad8 6" xfId="8256"/>
    <cellStyle name="SAPBEXexcBad9" xfId="3488"/>
    <cellStyle name="SAPBEXexcBad9 2" xfId="8257"/>
    <cellStyle name="SAPBEXexcBad9 3" xfId="8258"/>
    <cellStyle name="SAPBEXexcBad9 4" xfId="8259"/>
    <cellStyle name="SAPBEXexcBad9 5" xfId="8260"/>
    <cellStyle name="SAPBEXexcBad9 6" xfId="8261"/>
    <cellStyle name="SAPBEXexcCritical4" xfId="3489"/>
    <cellStyle name="SAPBEXexcCritical4 2" xfId="8262"/>
    <cellStyle name="SAPBEXexcCritical4 3" xfId="8263"/>
    <cellStyle name="SAPBEXexcCritical4 4" xfId="8264"/>
    <cellStyle name="SAPBEXexcCritical4 5" xfId="8265"/>
    <cellStyle name="SAPBEXexcCritical4 6" xfId="8266"/>
    <cellStyle name="SAPBEXexcCritical5" xfId="3490"/>
    <cellStyle name="SAPBEXexcCritical5 2" xfId="8267"/>
    <cellStyle name="SAPBEXexcCritical5 3" xfId="8268"/>
    <cellStyle name="SAPBEXexcCritical5 4" xfId="8269"/>
    <cellStyle name="SAPBEXexcCritical5 5" xfId="8270"/>
    <cellStyle name="SAPBEXexcCritical5 6" xfId="8271"/>
    <cellStyle name="SAPBEXexcCritical6" xfId="3491"/>
    <cellStyle name="SAPBEXexcCritical6 2" xfId="8272"/>
    <cellStyle name="SAPBEXexcCritical6 3" xfId="8273"/>
    <cellStyle name="SAPBEXexcCritical6 4" xfId="8274"/>
    <cellStyle name="SAPBEXexcCritical6 5" xfId="8275"/>
    <cellStyle name="SAPBEXexcCritical6 6" xfId="8276"/>
    <cellStyle name="SAPBEXexcGood1" xfId="3492"/>
    <cellStyle name="SAPBEXexcGood1 2" xfId="8277"/>
    <cellStyle name="SAPBEXexcGood1 3" xfId="8278"/>
    <cellStyle name="SAPBEXexcGood1 4" xfId="8279"/>
    <cellStyle name="SAPBEXexcGood1 5" xfId="8280"/>
    <cellStyle name="SAPBEXexcGood1 6" xfId="8281"/>
    <cellStyle name="SAPBEXexcGood2" xfId="3493"/>
    <cellStyle name="SAPBEXexcGood2 2" xfId="8282"/>
    <cellStyle name="SAPBEXexcGood2 3" xfId="8283"/>
    <cellStyle name="SAPBEXexcGood2 4" xfId="8284"/>
    <cellStyle name="SAPBEXexcGood2 5" xfId="8285"/>
    <cellStyle name="SAPBEXexcGood2 6" xfId="8286"/>
    <cellStyle name="SAPBEXexcGood3" xfId="3494"/>
    <cellStyle name="SAPBEXexcGood3 2" xfId="8287"/>
    <cellStyle name="SAPBEXexcGood3 3" xfId="8288"/>
    <cellStyle name="SAPBEXexcGood3 4" xfId="8289"/>
    <cellStyle name="SAPBEXexcGood3 5" xfId="8290"/>
    <cellStyle name="SAPBEXexcGood3 6" xfId="8291"/>
    <cellStyle name="SAPBEXfilterDrill" xfId="3495"/>
    <cellStyle name="SAPBEXfilterDrill 2" xfId="8292"/>
    <cellStyle name="SAPBEXfilterDrill 3" xfId="8293"/>
    <cellStyle name="SAPBEXfilterDrill 4" xfId="8294"/>
    <cellStyle name="SAPBEXfilterDrill 5" xfId="8295"/>
    <cellStyle name="SAPBEXfilterDrill 6" xfId="8296"/>
    <cellStyle name="SAPBEXfilterItem" xfId="3496"/>
    <cellStyle name="SAPBEXfilterItem 2" xfId="8297"/>
    <cellStyle name="SAPBEXfilterItem 3" xfId="8298"/>
    <cellStyle name="SAPBEXfilterItem 4" xfId="8299"/>
    <cellStyle name="SAPBEXfilterItem 5" xfId="8300"/>
    <cellStyle name="SAPBEXfilterItem 6" xfId="8301"/>
    <cellStyle name="SAPBEXfilterText" xfId="3497"/>
    <cellStyle name="SAPBEXfilterText 2" xfId="8302"/>
    <cellStyle name="SAPBEXfilterText 3" xfId="8303"/>
    <cellStyle name="SAPBEXfilterText 4" xfId="8304"/>
    <cellStyle name="SAPBEXfilterText 5" xfId="8305"/>
    <cellStyle name="SAPBEXfilterText 6" xfId="8306"/>
    <cellStyle name="SAPBEXformats" xfId="3498"/>
    <cellStyle name="SAPBEXformats 2" xfId="8307"/>
    <cellStyle name="SAPBEXformats 3" xfId="8308"/>
    <cellStyle name="SAPBEXformats 4" xfId="8309"/>
    <cellStyle name="SAPBEXformats 5" xfId="8310"/>
    <cellStyle name="SAPBEXformats 6" xfId="8311"/>
    <cellStyle name="SAPBEXformats 7" xfId="8312"/>
    <cellStyle name="SAPBEXheaderItem" xfId="3499"/>
    <cellStyle name="SAPBEXheaderItem 2" xfId="8313"/>
    <cellStyle name="SAPBEXheaderItem 3" xfId="8314"/>
    <cellStyle name="SAPBEXheaderItem 4" xfId="8315"/>
    <cellStyle name="SAPBEXheaderItem 5" xfId="8316"/>
    <cellStyle name="SAPBEXheaderItem 6" xfId="8317"/>
    <cellStyle name="SAPBEXheaderItem 7" xfId="8318"/>
    <cellStyle name="SAPBEXheaderText" xfId="3500"/>
    <cellStyle name="SAPBEXheaderText 2" xfId="8319"/>
    <cellStyle name="SAPBEXheaderText 3" xfId="8320"/>
    <cellStyle name="SAPBEXheaderText 4" xfId="8321"/>
    <cellStyle name="SAPBEXheaderText 5" xfId="8322"/>
    <cellStyle name="SAPBEXheaderText 6" xfId="8323"/>
    <cellStyle name="SAPBEXheaderText 7" xfId="8324"/>
    <cellStyle name="SAPBEXHLevel0" xfId="3501"/>
    <cellStyle name="SAPBEXHLevel0 2" xfId="8325"/>
    <cellStyle name="SAPBEXHLevel0 3" xfId="8326"/>
    <cellStyle name="SAPBEXHLevel0 4" xfId="8327"/>
    <cellStyle name="SAPBEXHLevel0 5" xfId="8328"/>
    <cellStyle name="SAPBEXHLevel0 6" xfId="8329"/>
    <cellStyle name="SAPBEXHLevel0 7" xfId="8330"/>
    <cellStyle name="SAPBEXHLevel0 8" xfId="8331"/>
    <cellStyle name="SAPBEXHLevel0_7y-отчетная_РЖД_2009_04" xfId="8332"/>
    <cellStyle name="SAPBEXHLevel0X" xfId="3502"/>
    <cellStyle name="SAPBEXHLevel0X 10" xfId="8333"/>
    <cellStyle name="SAPBEXHLevel0X 2" xfId="8334"/>
    <cellStyle name="SAPBEXHLevel0X 3" xfId="8335"/>
    <cellStyle name="SAPBEXHLevel0X 4" xfId="8336"/>
    <cellStyle name="SAPBEXHLevel0X 5" xfId="8337"/>
    <cellStyle name="SAPBEXHLevel0X 6" xfId="8338"/>
    <cellStyle name="SAPBEXHLevel0X 7" xfId="8339"/>
    <cellStyle name="SAPBEXHLevel0X 8" xfId="8340"/>
    <cellStyle name="SAPBEXHLevel0X 9" xfId="8341"/>
    <cellStyle name="SAPBEXHLevel0X_7-р_Из_Системы" xfId="8342"/>
    <cellStyle name="SAPBEXHLevel1" xfId="3503"/>
    <cellStyle name="SAPBEXHLevel1 2" xfId="8343"/>
    <cellStyle name="SAPBEXHLevel1 3" xfId="8344"/>
    <cellStyle name="SAPBEXHLevel1 4" xfId="8345"/>
    <cellStyle name="SAPBEXHLevel1 5" xfId="8346"/>
    <cellStyle name="SAPBEXHLevel1 6" xfId="8347"/>
    <cellStyle name="SAPBEXHLevel1 7" xfId="8348"/>
    <cellStyle name="SAPBEXHLevel1 8" xfId="8349"/>
    <cellStyle name="SAPBEXHLevel1_7y-отчетная_РЖД_2009_04" xfId="8350"/>
    <cellStyle name="SAPBEXHLevel1X" xfId="3504"/>
    <cellStyle name="SAPBEXHLevel1X 10" xfId="8351"/>
    <cellStyle name="SAPBEXHLevel1X 2" xfId="8352"/>
    <cellStyle name="SAPBEXHLevel1X 3" xfId="8353"/>
    <cellStyle name="SAPBEXHLevel1X 4" xfId="8354"/>
    <cellStyle name="SAPBEXHLevel1X 5" xfId="8355"/>
    <cellStyle name="SAPBEXHLevel1X 6" xfId="8356"/>
    <cellStyle name="SAPBEXHLevel1X 7" xfId="8357"/>
    <cellStyle name="SAPBEXHLevel1X 8" xfId="8358"/>
    <cellStyle name="SAPBEXHLevel1X 9" xfId="8359"/>
    <cellStyle name="SAPBEXHLevel1X_7-р_Из_Системы" xfId="8360"/>
    <cellStyle name="SAPBEXHLevel2" xfId="3505"/>
    <cellStyle name="SAPBEXHLevel2 2" xfId="8361"/>
    <cellStyle name="SAPBEXHLevel2 3" xfId="8362"/>
    <cellStyle name="SAPBEXHLevel2 4" xfId="8363"/>
    <cellStyle name="SAPBEXHLevel2 5" xfId="8364"/>
    <cellStyle name="SAPBEXHLevel2 6" xfId="8365"/>
    <cellStyle name="SAPBEXHLevel2 7" xfId="8366"/>
    <cellStyle name="SAPBEXHLevel2_Приложение_1_к_7-у-о_2009_Кв_1_ФСТ" xfId="8367"/>
    <cellStyle name="SAPBEXHLevel2X" xfId="3506"/>
    <cellStyle name="SAPBEXHLevel2X 2" xfId="8368"/>
    <cellStyle name="SAPBEXHLevel2X 3" xfId="8369"/>
    <cellStyle name="SAPBEXHLevel2X 4" xfId="8370"/>
    <cellStyle name="SAPBEXHLevel2X 5" xfId="8371"/>
    <cellStyle name="SAPBEXHLevel2X 6" xfId="8372"/>
    <cellStyle name="SAPBEXHLevel2X 7" xfId="8373"/>
    <cellStyle name="SAPBEXHLevel2X 8" xfId="8374"/>
    <cellStyle name="SAPBEXHLevel2X 9" xfId="8375"/>
    <cellStyle name="SAPBEXHLevel2X_7-р_Из_Системы" xfId="8376"/>
    <cellStyle name="SAPBEXHLevel3" xfId="3507"/>
    <cellStyle name="SAPBEXHLevel3 2" xfId="8377"/>
    <cellStyle name="SAPBEXHLevel3 3" xfId="8378"/>
    <cellStyle name="SAPBEXHLevel3 4" xfId="8379"/>
    <cellStyle name="SAPBEXHLevel3 5" xfId="8380"/>
    <cellStyle name="SAPBEXHLevel3 6" xfId="8381"/>
    <cellStyle name="SAPBEXHLevel3 7" xfId="8382"/>
    <cellStyle name="SAPBEXHLevel3_Приложение_1_к_7-у-о_2009_Кв_1_ФСТ" xfId="8383"/>
    <cellStyle name="SAPBEXHLevel3X" xfId="3508"/>
    <cellStyle name="SAPBEXHLevel3X 2" xfId="8384"/>
    <cellStyle name="SAPBEXHLevel3X 3" xfId="8385"/>
    <cellStyle name="SAPBEXHLevel3X 4" xfId="8386"/>
    <cellStyle name="SAPBEXHLevel3X 5" xfId="8387"/>
    <cellStyle name="SAPBEXHLevel3X 6" xfId="8388"/>
    <cellStyle name="SAPBEXHLevel3X 7" xfId="8389"/>
    <cellStyle name="SAPBEXHLevel3X 8" xfId="8390"/>
    <cellStyle name="SAPBEXHLevel3X 9" xfId="8391"/>
    <cellStyle name="SAPBEXHLevel3X_7-р_Из_Системы" xfId="8392"/>
    <cellStyle name="SAPBEXinputData" xfId="3509"/>
    <cellStyle name="SAPBEXinputData 10" xfId="8393"/>
    <cellStyle name="SAPBEXinputData 11" xfId="8394"/>
    <cellStyle name="SAPBEXinputData 2" xfId="6317"/>
    <cellStyle name="SAPBEXinputData 2 2" xfId="8395"/>
    <cellStyle name="SAPBEXinputData 3" xfId="6318"/>
    <cellStyle name="SAPBEXinputData 3 2" xfId="8396"/>
    <cellStyle name="SAPBEXinputData 4" xfId="6319"/>
    <cellStyle name="SAPBEXinputData 4 2" xfId="8397"/>
    <cellStyle name="SAPBEXinputData 5" xfId="8398"/>
    <cellStyle name="SAPBEXinputData 6" xfId="8399"/>
    <cellStyle name="SAPBEXinputData 7" xfId="8400"/>
    <cellStyle name="SAPBEXinputData 8" xfId="8401"/>
    <cellStyle name="SAPBEXinputData 9" xfId="8402"/>
    <cellStyle name="SAPBEXinputData_7-р_Из_Системы" xfId="8403"/>
    <cellStyle name="SAPBEXItemHeader" xfId="8404"/>
    <cellStyle name="SAPBEXresData" xfId="3510"/>
    <cellStyle name="SAPBEXresData 2" xfId="8405"/>
    <cellStyle name="SAPBEXresData 3" xfId="8406"/>
    <cellStyle name="SAPBEXresData 4" xfId="8407"/>
    <cellStyle name="SAPBEXresData 5" xfId="8408"/>
    <cellStyle name="SAPBEXresData 6" xfId="8409"/>
    <cellStyle name="SAPBEXresDataEmph" xfId="3511"/>
    <cellStyle name="SAPBEXresDataEmph 2" xfId="8410"/>
    <cellStyle name="SAPBEXresDataEmph 2 2" xfId="8411"/>
    <cellStyle name="SAPBEXresDataEmph 3" xfId="8412"/>
    <cellStyle name="SAPBEXresDataEmph 3 2" xfId="8413"/>
    <cellStyle name="SAPBEXresDataEmph 4" xfId="8414"/>
    <cellStyle name="SAPBEXresDataEmph 4 2" xfId="8415"/>
    <cellStyle name="SAPBEXresDataEmph 5" xfId="8416"/>
    <cellStyle name="SAPBEXresDataEmph 5 2" xfId="8417"/>
    <cellStyle name="SAPBEXresDataEmph 6" xfId="8418"/>
    <cellStyle name="SAPBEXresDataEmph 6 2" xfId="8419"/>
    <cellStyle name="SAPBEXresItem" xfId="3512"/>
    <cellStyle name="SAPBEXresItem 2" xfId="8420"/>
    <cellStyle name="SAPBEXresItem 3" xfId="8421"/>
    <cellStyle name="SAPBEXresItem 4" xfId="8422"/>
    <cellStyle name="SAPBEXresItem 5" xfId="8423"/>
    <cellStyle name="SAPBEXresItem 6" xfId="8424"/>
    <cellStyle name="SAPBEXresItemX" xfId="3513"/>
    <cellStyle name="SAPBEXresItemX 2" xfId="8425"/>
    <cellStyle name="SAPBEXresItemX 3" xfId="8426"/>
    <cellStyle name="SAPBEXresItemX 4" xfId="8427"/>
    <cellStyle name="SAPBEXresItemX 5" xfId="8428"/>
    <cellStyle name="SAPBEXresItemX 6" xfId="8429"/>
    <cellStyle name="SAPBEXstdData" xfId="3514"/>
    <cellStyle name="SAPBEXstdData 2" xfId="8430"/>
    <cellStyle name="SAPBEXstdData 3" xfId="8431"/>
    <cellStyle name="SAPBEXstdData 4" xfId="8432"/>
    <cellStyle name="SAPBEXstdData 5" xfId="8433"/>
    <cellStyle name="SAPBEXstdData 6" xfId="8434"/>
    <cellStyle name="SAPBEXstdData_Приложение_1_к_7-у-о_2009_Кв_1_ФСТ" xfId="8435"/>
    <cellStyle name="SAPBEXstdDataEmph" xfId="3515"/>
    <cellStyle name="SAPBEXstdDataEmph 2" xfId="8436"/>
    <cellStyle name="SAPBEXstdDataEmph 3" xfId="8437"/>
    <cellStyle name="SAPBEXstdDataEmph 4" xfId="8438"/>
    <cellStyle name="SAPBEXstdDataEmph 5" xfId="8439"/>
    <cellStyle name="SAPBEXstdDataEmph 6" xfId="8440"/>
    <cellStyle name="SAPBEXstdItem" xfId="3516"/>
    <cellStyle name="SAPBEXstdItem 2" xfId="8441"/>
    <cellStyle name="SAPBEXstdItem 3" xfId="8442"/>
    <cellStyle name="SAPBEXstdItem 4" xfId="8443"/>
    <cellStyle name="SAPBEXstdItem 5" xfId="8444"/>
    <cellStyle name="SAPBEXstdItem 6" xfId="8445"/>
    <cellStyle name="SAPBEXstdItem 7" xfId="8446"/>
    <cellStyle name="SAPBEXstdItem 8" xfId="8447"/>
    <cellStyle name="SAPBEXstdItem_7-р" xfId="8448"/>
    <cellStyle name="SAPBEXstdItemX" xfId="3517"/>
    <cellStyle name="SAPBEXstdItemX 2" xfId="8449"/>
    <cellStyle name="SAPBEXstdItemX 3" xfId="8450"/>
    <cellStyle name="SAPBEXstdItemX 4" xfId="8451"/>
    <cellStyle name="SAPBEXstdItemX 5" xfId="8452"/>
    <cellStyle name="SAPBEXstdItemX 6" xfId="8453"/>
    <cellStyle name="SAPBEXstdItemX 7" xfId="8454"/>
    <cellStyle name="SAPBEXtitle" xfId="3518"/>
    <cellStyle name="SAPBEXtitle 2" xfId="8455"/>
    <cellStyle name="SAPBEXtitle 3" xfId="8456"/>
    <cellStyle name="SAPBEXtitle 4" xfId="8457"/>
    <cellStyle name="SAPBEXtitle 5" xfId="8458"/>
    <cellStyle name="SAPBEXtitle 6" xfId="8459"/>
    <cellStyle name="SAPBEXtitle 7" xfId="8460"/>
    <cellStyle name="SAPBEXunassignedItem" xfId="8461"/>
    <cellStyle name="SAPBEXunassignedItem 2" xfId="8462"/>
    <cellStyle name="SAPBEXundefined" xfId="3519"/>
    <cellStyle name="SAPBEXundefined 2" xfId="8463"/>
    <cellStyle name="SAPBEXundefined 3" xfId="8464"/>
    <cellStyle name="SAPBEXundefined 4" xfId="8465"/>
    <cellStyle name="SAPBEXundefined 5" xfId="8466"/>
    <cellStyle name="SAPBEXundefined 6" xfId="8467"/>
    <cellStyle name="ScotchRule" xfId="8468"/>
    <cellStyle name="Sheet Title" xfId="8469"/>
    <cellStyle name="Single Accounting" xfId="8470"/>
    <cellStyle name="small" xfId="8471"/>
    <cellStyle name="st1" xfId="3520"/>
    <cellStyle name="stand_bord" xfId="3521"/>
    <cellStyle name="Standard_NEGS" xfId="3522"/>
    <cellStyle name="Style 1" xfId="3523"/>
    <cellStyle name="Style 1 2" xfId="8472"/>
    <cellStyle name="styleColumnTitles" xfId="3524"/>
    <cellStyle name="styleDateRange" xfId="3525"/>
    <cellStyle name="styleHidden" xfId="3526"/>
    <cellStyle name="styleNormal" xfId="3527"/>
    <cellStyle name="styleSeriesAttributes" xfId="3528"/>
    <cellStyle name="styleSeriesData" xfId="3529"/>
    <cellStyle name="styleSeriesDataForecast" xfId="3530"/>
    <cellStyle name="styleSeriesDataForecastNA" xfId="3531"/>
    <cellStyle name="styleSeriesDataNA" xfId="3532"/>
    <cellStyle name="Subtitle" xfId="8473"/>
    <cellStyle name="Table Head" xfId="3533"/>
    <cellStyle name="Table Head Aligned" xfId="3534"/>
    <cellStyle name="Table Head Blue" xfId="3535"/>
    <cellStyle name="Table Head Green" xfId="3536"/>
    <cellStyle name="Table Head_Val_Sum_Graph" xfId="3537"/>
    <cellStyle name="Table Heading" xfId="3538"/>
    <cellStyle name="Table Heading 2" xfId="3539"/>
    <cellStyle name="Table Heading 2 2" xfId="8474"/>
    <cellStyle name="Table Heading 3" xfId="8475"/>
    <cellStyle name="Table Heading 3 2" xfId="8476"/>
    <cellStyle name="Table Heading 4" xfId="8477"/>
    <cellStyle name="Table Heading 5" xfId="10944"/>
    <cellStyle name="Table Heading_46EP.2011(v2.0)" xfId="3540"/>
    <cellStyle name="Table Text" xfId="3541"/>
    <cellStyle name="Table Title" xfId="3542"/>
    <cellStyle name="Table Units" xfId="3543"/>
    <cellStyle name="Table_Header" xfId="3544"/>
    <cellStyle name="TableStyleLight1" xfId="3545"/>
    <cellStyle name="TableStyleLight1 2" xfId="3546"/>
    <cellStyle name="TableStyleLight1 2 2" xfId="8478"/>
    <cellStyle name="TableStyleLight1 3" xfId="10945"/>
    <cellStyle name="Text" xfId="3547"/>
    <cellStyle name="Text 1" xfId="3548"/>
    <cellStyle name="Text Head" xfId="3549"/>
    <cellStyle name="Text Head 1" xfId="3550"/>
    <cellStyle name="Text Indent A" xfId="8479"/>
    <cellStyle name="Text Indent B" xfId="8480"/>
    <cellStyle name="Text Indent C" xfId="8481"/>
    <cellStyle name="Times 10" xfId="8482"/>
    <cellStyle name="Times 12" xfId="8483"/>
    <cellStyle name="Times New Roman0181000015536870911" xfId="8484"/>
    <cellStyle name="Title" xfId="3551"/>
    <cellStyle name="Title 1" xfId="8485"/>
    <cellStyle name="Title 2" xfId="3552"/>
    <cellStyle name="Title 2 2" xfId="8486"/>
    <cellStyle name="Title 2 3" xfId="8487"/>
    <cellStyle name="Title 3" xfId="8488"/>
    <cellStyle name="Title 4" xfId="3553"/>
    <cellStyle name="Total" xfId="3554"/>
    <cellStyle name="Total 1" xfId="8489"/>
    <cellStyle name="Total 2" xfId="3555"/>
    <cellStyle name="Total 2 2" xfId="8490"/>
    <cellStyle name="Total 2 3" xfId="6320"/>
    <cellStyle name="Total 3" xfId="5842"/>
    <cellStyle name="Total 3 2" xfId="8491"/>
    <cellStyle name="Total 4" xfId="10946"/>
    <cellStyle name="TotalCurrency" xfId="3556"/>
    <cellStyle name="Underline_Single" xfId="3557"/>
    <cellStyle name="Unit" xfId="3558"/>
    <cellStyle name="Valuta [0]_Arcen" xfId="8492"/>
    <cellStyle name="Valuta_Arcen" xfId="8493"/>
    <cellStyle name="Warning Text" xfId="3559"/>
    <cellStyle name="Warning Text 1" xfId="8494"/>
    <cellStyle name="Warning Text 2" xfId="8495"/>
    <cellStyle name="Warning Text 3" xfId="8496"/>
    <cellStyle name="year" xfId="3560"/>
    <cellStyle name="Yen" xfId="8497"/>
    <cellStyle name="Акцент1" xfId="397"/>
    <cellStyle name="Акцент1 10" xfId="3561"/>
    <cellStyle name="Акцент1 10 2" xfId="8498"/>
    <cellStyle name="Акцент1 10 3" xfId="8499"/>
    <cellStyle name="Акцент1 11" xfId="8500"/>
    <cellStyle name="Акцент1 11 2" xfId="8501"/>
    <cellStyle name="Акцент1 11 3" xfId="8502"/>
    <cellStyle name="Акцент1 11 4" xfId="8503"/>
    <cellStyle name="Акцент1 12" xfId="8504"/>
    <cellStyle name="Акцент1 12 2" xfId="8505"/>
    <cellStyle name="Акцент1 12 3" xfId="8506"/>
    <cellStyle name="Акцент1 12 4" xfId="8507"/>
    <cellStyle name="Акцент1 13" xfId="8508"/>
    <cellStyle name="Акцент1 13 2" xfId="8509"/>
    <cellStyle name="Акцент1 13 3" xfId="8510"/>
    <cellStyle name="Акцент1 14" xfId="8511"/>
    <cellStyle name="Акцент1 14 2" xfId="8512"/>
    <cellStyle name="Акцент1 14 3" xfId="8513"/>
    <cellStyle name="Акцент1 15" xfId="8514"/>
    <cellStyle name="Акцент1 15 2" xfId="8515"/>
    <cellStyle name="Акцент1 15 3" xfId="8516"/>
    <cellStyle name="Акцент1 16" xfId="8517"/>
    <cellStyle name="Акцент1 16 2" xfId="8518"/>
    <cellStyle name="Акцент1 16 3" xfId="8519"/>
    <cellStyle name="Акцент1 17" xfId="8520"/>
    <cellStyle name="Акцент1 18" xfId="8521"/>
    <cellStyle name="Акцент1 2" xfId="398"/>
    <cellStyle name="Акцент1 2 1" xfId="8522"/>
    <cellStyle name="Акцент1 2 10" xfId="399"/>
    <cellStyle name="Акцент1 2 10 2" xfId="3563"/>
    <cellStyle name="Акцент1 2 11" xfId="8523"/>
    <cellStyle name="Акцент1 2 12" xfId="10947"/>
    <cellStyle name="Акцент1 2 13" xfId="3562"/>
    <cellStyle name="Акцент1 2 2" xfId="400"/>
    <cellStyle name="Акцент1 2 2 2" xfId="3565"/>
    <cellStyle name="Акцент1 2 2 2 2" xfId="8524"/>
    <cellStyle name="Акцент1 2 2 2 3" xfId="6321"/>
    <cellStyle name="Акцент1 2 2 3" xfId="3564"/>
    <cellStyle name="Акцент1 2 3" xfId="401"/>
    <cellStyle name="Акцент1 2 3 2" xfId="8525"/>
    <cellStyle name="Акцент1 2 3 3" xfId="3566"/>
    <cellStyle name="Акцент1 2 4" xfId="402"/>
    <cellStyle name="Акцент1 2 4 2" xfId="8526"/>
    <cellStyle name="Акцент1 2 4 3" xfId="3567"/>
    <cellStyle name="Акцент1 2 5" xfId="403"/>
    <cellStyle name="Акцент1 2 5 2" xfId="3568"/>
    <cellStyle name="Акцент1 2 6" xfId="404"/>
    <cellStyle name="Акцент1 2 6 2" xfId="3569"/>
    <cellStyle name="Акцент1 2 7" xfId="405"/>
    <cellStyle name="Акцент1 2 7 2" xfId="3570"/>
    <cellStyle name="Акцент1 2 8" xfId="406"/>
    <cellStyle name="Акцент1 2 8 2" xfId="3571"/>
    <cellStyle name="Акцент1 2 9" xfId="407"/>
    <cellStyle name="Акцент1 2 9 2" xfId="3572"/>
    <cellStyle name="Акцент1 2_МФ тепловой баланс 2015 дубль 3" xfId="3573"/>
    <cellStyle name="Акцент1 3" xfId="408"/>
    <cellStyle name="Акцент1 3 10" xfId="409"/>
    <cellStyle name="Акцент1 3 10 2" xfId="3575"/>
    <cellStyle name="Акцент1 3 11" xfId="3576"/>
    <cellStyle name="Акцент1 3 11 2" xfId="8527"/>
    <cellStyle name="Акцент1 3 12" xfId="10948"/>
    <cellStyle name="Акцент1 3 13" xfId="3574"/>
    <cellStyle name="Акцент1 3 2" xfId="410"/>
    <cellStyle name="Акцент1 3 2 2" xfId="8528"/>
    <cellStyle name="Акцент1 3 2 3" xfId="10949"/>
    <cellStyle name="Акцент1 3 2 4" xfId="3577"/>
    <cellStyle name="Акцент1 3 3" xfId="411"/>
    <cellStyle name="Акцент1 3 3 2" xfId="8529"/>
    <cellStyle name="Акцент1 3 3 2 2" xfId="8530"/>
    <cellStyle name="Акцент1 3 3 3" xfId="3578"/>
    <cellStyle name="Акцент1 3 4" xfId="412"/>
    <cellStyle name="Акцент1 3 4 2" xfId="3579"/>
    <cellStyle name="Акцент1 3 5" xfId="413"/>
    <cellStyle name="Акцент1 3 5 2" xfId="3580"/>
    <cellStyle name="Акцент1 3 6" xfId="414"/>
    <cellStyle name="Акцент1 3 6 2" xfId="3581"/>
    <cellStyle name="Акцент1 3 7" xfId="415"/>
    <cellStyle name="Акцент1 3 7 2" xfId="3582"/>
    <cellStyle name="Акцент1 3 8" xfId="416"/>
    <cellStyle name="Акцент1 3 8 2" xfId="3583"/>
    <cellStyle name="Акцент1 3 9" xfId="417"/>
    <cellStyle name="Акцент1 3 9 2" xfId="3584"/>
    <cellStyle name="Акцент1 3_МФ тепловой баланс 2015 дубль 3" xfId="3585"/>
    <cellStyle name="Акцент1 4" xfId="3586"/>
    <cellStyle name="Акцент1 4 2" xfId="3587"/>
    <cellStyle name="Акцент1 4 3" xfId="6322"/>
    <cellStyle name="Акцент1 4 3 2" xfId="8531"/>
    <cellStyle name="Акцент1 4 3 3" xfId="8532"/>
    <cellStyle name="Акцент1 4_МФ тепловой баланс 2015 дубль 3" xfId="3588"/>
    <cellStyle name="Акцент1 5" xfId="3589"/>
    <cellStyle name="Акцент1 5 2" xfId="3590"/>
    <cellStyle name="Акцент1 5 3" xfId="6323"/>
    <cellStyle name="Акцент1 5 3 2" xfId="8533"/>
    <cellStyle name="Акцент1 5 3 3" xfId="8534"/>
    <cellStyle name="Акцент1 5_МФ тепловой баланс 2015 дубль 3" xfId="3591"/>
    <cellStyle name="Акцент1 6" xfId="3592"/>
    <cellStyle name="Акцент1 6 2" xfId="3593"/>
    <cellStyle name="Акцент1 6 3" xfId="6324"/>
    <cellStyle name="Акцент1 6 3 2" xfId="8535"/>
    <cellStyle name="Акцент1 6 3 3" xfId="8536"/>
    <cellStyle name="Акцент1 6_МФ тепловой баланс 2015 дубль 3" xfId="3594"/>
    <cellStyle name="Акцент1 7" xfId="3595"/>
    <cellStyle name="Акцент1 7 2" xfId="3596"/>
    <cellStyle name="Акцент1 7 3" xfId="6325"/>
    <cellStyle name="Акцент1 7 3 2" xfId="8537"/>
    <cellStyle name="Акцент1 7 3 3" xfId="8538"/>
    <cellStyle name="Акцент1 7_МФ тепловой баланс 2015 дубль 3" xfId="3597"/>
    <cellStyle name="Акцент1 8" xfId="3598"/>
    <cellStyle name="Акцент1 8 2" xfId="3599"/>
    <cellStyle name="Акцент1 8 3" xfId="8539"/>
    <cellStyle name="Акцент1 8 4" xfId="8540"/>
    <cellStyle name="Акцент1 9" xfId="3600"/>
    <cellStyle name="Акцент1 9 2" xfId="3601"/>
    <cellStyle name="Акцент1 9 3" xfId="8541"/>
    <cellStyle name="Акцент2" xfId="418"/>
    <cellStyle name="Акцент2 10" xfId="3602"/>
    <cellStyle name="Акцент2 10 2" xfId="8542"/>
    <cellStyle name="Акцент2 10 3" xfId="8543"/>
    <cellStyle name="Акцент2 11" xfId="8544"/>
    <cellStyle name="Акцент2 11 2" xfId="8545"/>
    <cellStyle name="Акцент2 11 3" xfId="8546"/>
    <cellStyle name="Акцент2 11 4" xfId="8547"/>
    <cellStyle name="Акцент2 12" xfId="8548"/>
    <cellStyle name="Акцент2 12 2" xfId="8549"/>
    <cellStyle name="Акцент2 12 3" xfId="8550"/>
    <cellStyle name="Акцент2 12 4" xfId="8551"/>
    <cellStyle name="Акцент2 13" xfId="8552"/>
    <cellStyle name="Акцент2 13 2" xfId="8553"/>
    <cellStyle name="Акцент2 13 3" xfId="8554"/>
    <cellStyle name="Акцент2 14" xfId="8555"/>
    <cellStyle name="Акцент2 14 2" xfId="8556"/>
    <cellStyle name="Акцент2 14 3" xfId="8557"/>
    <cellStyle name="Акцент2 15" xfId="8558"/>
    <cellStyle name="Акцент2 15 2" xfId="8559"/>
    <cellStyle name="Акцент2 15 3" xfId="8560"/>
    <cellStyle name="Акцент2 16" xfId="8561"/>
    <cellStyle name="Акцент2 16 2" xfId="8562"/>
    <cellStyle name="Акцент2 16 3" xfId="8563"/>
    <cellStyle name="Акцент2 17" xfId="8564"/>
    <cellStyle name="Акцент2 18" xfId="8565"/>
    <cellStyle name="Акцент2 2" xfId="419"/>
    <cellStyle name="Акцент2 2 1" xfId="8566"/>
    <cellStyle name="Акцент2 2 10" xfId="420"/>
    <cellStyle name="Акцент2 2 10 2" xfId="3604"/>
    <cellStyle name="Акцент2 2 11" xfId="8567"/>
    <cellStyle name="Акцент2 2 12" xfId="10950"/>
    <cellStyle name="Акцент2 2 13" xfId="3603"/>
    <cellStyle name="Акцент2 2 2" xfId="421"/>
    <cellStyle name="Акцент2 2 2 2" xfId="3606"/>
    <cellStyle name="Акцент2 2 2 2 2" xfId="8568"/>
    <cellStyle name="Акцент2 2 2 2 3" xfId="6326"/>
    <cellStyle name="Акцент2 2 2 3" xfId="3605"/>
    <cellStyle name="Акцент2 2 3" xfId="422"/>
    <cellStyle name="Акцент2 2 3 2" xfId="8569"/>
    <cellStyle name="Акцент2 2 3 3" xfId="3607"/>
    <cellStyle name="Акцент2 2 4" xfId="423"/>
    <cellStyle name="Акцент2 2 4 2" xfId="8570"/>
    <cellStyle name="Акцент2 2 4 3" xfId="3608"/>
    <cellStyle name="Акцент2 2 5" xfId="424"/>
    <cellStyle name="Акцент2 2 5 2" xfId="3609"/>
    <cellStyle name="Акцент2 2 6" xfId="425"/>
    <cellStyle name="Акцент2 2 6 2" xfId="3610"/>
    <cellStyle name="Акцент2 2 7" xfId="426"/>
    <cellStyle name="Акцент2 2 7 2" xfId="3611"/>
    <cellStyle name="Акцент2 2 8" xfId="427"/>
    <cellStyle name="Акцент2 2 8 2" xfId="3612"/>
    <cellStyle name="Акцент2 2 9" xfId="428"/>
    <cellStyle name="Акцент2 2 9 2" xfId="3613"/>
    <cellStyle name="Акцент2 2_МФ тепловой баланс 2015 дубль 3" xfId="3614"/>
    <cellStyle name="Акцент2 3" xfId="429"/>
    <cellStyle name="Акцент2 3 10" xfId="430"/>
    <cellStyle name="Акцент2 3 10 2" xfId="3616"/>
    <cellStyle name="Акцент2 3 11" xfId="3617"/>
    <cellStyle name="Акцент2 3 11 2" xfId="8571"/>
    <cellStyle name="Акцент2 3 12" xfId="10951"/>
    <cellStyle name="Акцент2 3 13" xfId="3615"/>
    <cellStyle name="Акцент2 3 2" xfId="431"/>
    <cellStyle name="Акцент2 3 2 2" xfId="8572"/>
    <cellStyle name="Акцент2 3 2 3" xfId="10952"/>
    <cellStyle name="Акцент2 3 2 4" xfId="3618"/>
    <cellStyle name="Акцент2 3 3" xfId="432"/>
    <cellStyle name="Акцент2 3 3 2" xfId="8573"/>
    <cellStyle name="Акцент2 3 3 2 2" xfId="8574"/>
    <cellStyle name="Акцент2 3 3 3" xfId="3619"/>
    <cellStyle name="Акцент2 3 4" xfId="433"/>
    <cellStyle name="Акцент2 3 4 2" xfId="3620"/>
    <cellStyle name="Акцент2 3 5" xfId="434"/>
    <cellStyle name="Акцент2 3 5 2" xfId="3621"/>
    <cellStyle name="Акцент2 3 6" xfId="435"/>
    <cellStyle name="Акцент2 3 6 2" xfId="3622"/>
    <cellStyle name="Акцент2 3 7" xfId="436"/>
    <cellStyle name="Акцент2 3 7 2" xfId="3623"/>
    <cellStyle name="Акцент2 3 8" xfId="437"/>
    <cellStyle name="Акцент2 3 8 2" xfId="3624"/>
    <cellStyle name="Акцент2 3 9" xfId="438"/>
    <cellStyle name="Акцент2 3 9 2" xfId="3625"/>
    <cellStyle name="Акцент2 3_МФ тепловой баланс 2015 дубль 3" xfId="3626"/>
    <cellStyle name="Акцент2 4" xfId="3627"/>
    <cellStyle name="Акцент2 4 2" xfId="3628"/>
    <cellStyle name="Акцент2 4 3" xfId="6327"/>
    <cellStyle name="Акцент2 4 3 2" xfId="8575"/>
    <cellStyle name="Акцент2 4 3 3" xfId="8576"/>
    <cellStyle name="Акцент2 4_МФ тепловой баланс 2015 дубль 3" xfId="3629"/>
    <cellStyle name="Акцент2 5" xfId="3630"/>
    <cellStyle name="Акцент2 5 2" xfId="3631"/>
    <cellStyle name="Акцент2 5 3" xfId="6328"/>
    <cellStyle name="Акцент2 5 3 2" xfId="8577"/>
    <cellStyle name="Акцент2 5 3 3" xfId="8578"/>
    <cellStyle name="Акцент2 5_МФ тепловой баланс 2015 дубль 3" xfId="3632"/>
    <cellStyle name="Акцент2 6" xfId="3633"/>
    <cellStyle name="Акцент2 6 2" xfId="3634"/>
    <cellStyle name="Акцент2 6 3" xfId="6329"/>
    <cellStyle name="Акцент2 6 3 2" xfId="8579"/>
    <cellStyle name="Акцент2 6 3 3" xfId="8580"/>
    <cellStyle name="Акцент2 6_МФ тепловой баланс 2015 дубль 3" xfId="3635"/>
    <cellStyle name="Акцент2 7" xfId="3636"/>
    <cellStyle name="Акцент2 7 2" xfId="3637"/>
    <cellStyle name="Акцент2 7 3" xfId="6330"/>
    <cellStyle name="Акцент2 7 3 2" xfId="8581"/>
    <cellStyle name="Акцент2 7 3 3" xfId="8582"/>
    <cellStyle name="Акцент2 7_МФ тепловой баланс 2015 дубль 3" xfId="3638"/>
    <cellStyle name="Акцент2 8" xfId="3639"/>
    <cellStyle name="Акцент2 8 2" xfId="3640"/>
    <cellStyle name="Акцент2 8 3" xfId="8583"/>
    <cellStyle name="Акцент2 8 4" xfId="8584"/>
    <cellStyle name="Акцент2 9" xfId="3641"/>
    <cellStyle name="Акцент2 9 2" xfId="3642"/>
    <cellStyle name="Акцент2 9 3" xfId="8585"/>
    <cellStyle name="Акцент3" xfId="439"/>
    <cellStyle name="Акцент3 10" xfId="3643"/>
    <cellStyle name="Акцент3 10 2" xfId="8586"/>
    <cellStyle name="Акцент3 10 3" xfId="8587"/>
    <cellStyle name="Акцент3 11" xfId="8588"/>
    <cellStyle name="Акцент3 11 2" xfId="8589"/>
    <cellStyle name="Акцент3 11 3" xfId="8590"/>
    <cellStyle name="Акцент3 11 4" xfId="8591"/>
    <cellStyle name="Акцент3 12" xfId="8592"/>
    <cellStyle name="Акцент3 12 2" xfId="8593"/>
    <cellStyle name="Акцент3 12 3" xfId="8594"/>
    <cellStyle name="Акцент3 12 4" xfId="8595"/>
    <cellStyle name="Акцент3 13" xfId="8596"/>
    <cellStyle name="Акцент3 13 2" xfId="8597"/>
    <cellStyle name="Акцент3 13 3" xfId="8598"/>
    <cellStyle name="Акцент3 14" xfId="8599"/>
    <cellStyle name="Акцент3 14 2" xfId="8600"/>
    <cellStyle name="Акцент3 14 3" xfId="8601"/>
    <cellStyle name="Акцент3 15" xfId="8602"/>
    <cellStyle name="Акцент3 15 2" xfId="8603"/>
    <cellStyle name="Акцент3 15 3" xfId="8604"/>
    <cellStyle name="Акцент3 16" xfId="8605"/>
    <cellStyle name="Акцент3 16 2" xfId="8606"/>
    <cellStyle name="Акцент3 16 3" xfId="8607"/>
    <cellStyle name="Акцент3 17" xfId="8608"/>
    <cellStyle name="Акцент3 18" xfId="8609"/>
    <cellStyle name="Акцент3 2" xfId="440"/>
    <cellStyle name="Акцент3 2 1" xfId="8610"/>
    <cellStyle name="Акцент3 2 10" xfId="441"/>
    <cellStyle name="Акцент3 2 10 2" xfId="3645"/>
    <cellStyle name="Акцент3 2 11" xfId="8611"/>
    <cellStyle name="Акцент3 2 12" xfId="10953"/>
    <cellStyle name="Акцент3 2 13" xfId="3644"/>
    <cellStyle name="Акцент3 2 2" xfId="442"/>
    <cellStyle name="Акцент3 2 2 2" xfId="3647"/>
    <cellStyle name="Акцент3 2 2 2 2" xfId="8612"/>
    <cellStyle name="Акцент3 2 2 2 3" xfId="6331"/>
    <cellStyle name="Акцент3 2 2 3" xfId="3646"/>
    <cellStyle name="Акцент3 2 3" xfId="443"/>
    <cellStyle name="Акцент3 2 3 2" xfId="8613"/>
    <cellStyle name="Акцент3 2 3 3" xfId="3648"/>
    <cellStyle name="Акцент3 2 4" xfId="444"/>
    <cellStyle name="Акцент3 2 4 2" xfId="8614"/>
    <cellStyle name="Акцент3 2 4 3" xfId="3649"/>
    <cellStyle name="Акцент3 2 5" xfId="445"/>
    <cellStyle name="Акцент3 2 5 2" xfId="3650"/>
    <cellStyle name="Акцент3 2 6" xfId="446"/>
    <cellStyle name="Акцент3 2 6 2" xfId="3651"/>
    <cellStyle name="Акцент3 2 7" xfId="447"/>
    <cellStyle name="Акцент3 2 7 2" xfId="3652"/>
    <cellStyle name="Акцент3 2 8" xfId="448"/>
    <cellStyle name="Акцент3 2 8 2" xfId="3653"/>
    <cellStyle name="Акцент3 2 9" xfId="449"/>
    <cellStyle name="Акцент3 2 9 2" xfId="3654"/>
    <cellStyle name="Акцент3 2_МФ тепловой баланс 2015 дубль 3" xfId="3655"/>
    <cellStyle name="Акцент3 3" xfId="450"/>
    <cellStyle name="Акцент3 3 10" xfId="451"/>
    <cellStyle name="Акцент3 3 10 2" xfId="3657"/>
    <cellStyle name="Акцент3 3 11" xfId="3658"/>
    <cellStyle name="Акцент3 3 11 2" xfId="8615"/>
    <cellStyle name="Акцент3 3 12" xfId="10954"/>
    <cellStyle name="Акцент3 3 13" xfId="3656"/>
    <cellStyle name="Акцент3 3 2" xfId="452"/>
    <cellStyle name="Акцент3 3 2 2" xfId="8616"/>
    <cellStyle name="Акцент3 3 2 3" xfId="10955"/>
    <cellStyle name="Акцент3 3 2 4" xfId="3659"/>
    <cellStyle name="Акцент3 3 3" xfId="453"/>
    <cellStyle name="Акцент3 3 3 2" xfId="8617"/>
    <cellStyle name="Акцент3 3 3 2 2" xfId="8618"/>
    <cellStyle name="Акцент3 3 3 3" xfId="3660"/>
    <cellStyle name="Акцент3 3 4" xfId="454"/>
    <cellStyle name="Акцент3 3 4 2" xfId="3661"/>
    <cellStyle name="Акцент3 3 5" xfId="455"/>
    <cellStyle name="Акцент3 3 5 2" xfId="3662"/>
    <cellStyle name="Акцент3 3 6" xfId="456"/>
    <cellStyle name="Акцент3 3 6 2" xfId="3663"/>
    <cellStyle name="Акцент3 3 7" xfId="457"/>
    <cellStyle name="Акцент3 3 7 2" xfId="3664"/>
    <cellStyle name="Акцент3 3 8" xfId="458"/>
    <cellStyle name="Акцент3 3 8 2" xfId="3665"/>
    <cellStyle name="Акцент3 3 9" xfId="459"/>
    <cellStyle name="Акцент3 3 9 2" xfId="3666"/>
    <cellStyle name="Акцент3 3_МФ тепловой баланс 2015 дубль 3" xfId="3667"/>
    <cellStyle name="Акцент3 4" xfId="3668"/>
    <cellStyle name="Акцент3 4 2" xfId="3669"/>
    <cellStyle name="Акцент3 4 3" xfId="6332"/>
    <cellStyle name="Акцент3 4 3 2" xfId="8619"/>
    <cellStyle name="Акцент3 4 3 3" xfId="8620"/>
    <cellStyle name="Акцент3 4_МФ тепловой баланс 2015 дубль 3" xfId="3670"/>
    <cellStyle name="Акцент3 5" xfId="3671"/>
    <cellStyle name="Акцент3 5 2" xfId="3672"/>
    <cellStyle name="Акцент3 5 3" xfId="6333"/>
    <cellStyle name="Акцент3 5 3 2" xfId="8621"/>
    <cellStyle name="Акцент3 5 3 3" xfId="8622"/>
    <cellStyle name="Акцент3 5_МФ тепловой баланс 2015 дубль 3" xfId="3673"/>
    <cellStyle name="Акцент3 6" xfId="3674"/>
    <cellStyle name="Акцент3 6 2" xfId="3675"/>
    <cellStyle name="Акцент3 6 3" xfId="6334"/>
    <cellStyle name="Акцент3 6 3 2" xfId="8623"/>
    <cellStyle name="Акцент3 6 3 3" xfId="8624"/>
    <cellStyle name="Акцент3 6_МФ тепловой баланс 2015 дубль 3" xfId="3676"/>
    <cellStyle name="Акцент3 7" xfId="3677"/>
    <cellStyle name="Акцент3 7 2" xfId="3678"/>
    <cellStyle name="Акцент3 7 3" xfId="6335"/>
    <cellStyle name="Акцент3 7 3 2" xfId="8625"/>
    <cellStyle name="Акцент3 7 3 3" xfId="8626"/>
    <cellStyle name="Акцент3 7_МФ тепловой баланс 2015 дубль 3" xfId="3679"/>
    <cellStyle name="Акцент3 8" xfId="3680"/>
    <cellStyle name="Акцент3 8 2" xfId="3681"/>
    <cellStyle name="Акцент3 8 3" xfId="8627"/>
    <cellStyle name="Акцент3 8 4" xfId="8628"/>
    <cellStyle name="Акцент3 9" xfId="3682"/>
    <cellStyle name="Акцент3 9 2" xfId="3683"/>
    <cellStyle name="Акцент3 9 3" xfId="8629"/>
    <cellStyle name="Акцент4" xfId="460"/>
    <cellStyle name="Акцент4 10" xfId="3684"/>
    <cellStyle name="Акцент4 10 2" xfId="8630"/>
    <cellStyle name="Акцент4 10 3" xfId="8631"/>
    <cellStyle name="Акцент4 11" xfId="8632"/>
    <cellStyle name="Акцент4 11 2" xfId="8633"/>
    <cellStyle name="Акцент4 11 3" xfId="8634"/>
    <cellStyle name="Акцент4 11 4" xfId="8635"/>
    <cellStyle name="Акцент4 12" xfId="8636"/>
    <cellStyle name="Акцент4 12 2" xfId="8637"/>
    <cellStyle name="Акцент4 12 3" xfId="8638"/>
    <cellStyle name="Акцент4 12 4" xfId="8639"/>
    <cellStyle name="Акцент4 13" xfId="8640"/>
    <cellStyle name="Акцент4 13 2" xfId="8641"/>
    <cellStyle name="Акцент4 13 3" xfId="8642"/>
    <cellStyle name="Акцент4 14" xfId="8643"/>
    <cellStyle name="Акцент4 14 2" xfId="8644"/>
    <cellStyle name="Акцент4 14 3" xfId="8645"/>
    <cellStyle name="Акцент4 15" xfId="8646"/>
    <cellStyle name="Акцент4 15 2" xfId="8647"/>
    <cellStyle name="Акцент4 15 3" xfId="8648"/>
    <cellStyle name="Акцент4 16" xfId="8649"/>
    <cellStyle name="Акцент4 16 2" xfId="8650"/>
    <cellStyle name="Акцент4 16 3" xfId="8651"/>
    <cellStyle name="Акцент4 17" xfId="8652"/>
    <cellStyle name="Акцент4 18" xfId="8653"/>
    <cellStyle name="Акцент4 2" xfId="461"/>
    <cellStyle name="Акцент4 2 1" xfId="8654"/>
    <cellStyle name="Акцент4 2 10" xfId="462"/>
    <cellStyle name="Акцент4 2 10 2" xfId="3686"/>
    <cellStyle name="Акцент4 2 11" xfId="8655"/>
    <cellStyle name="Акцент4 2 12" xfId="10956"/>
    <cellStyle name="Акцент4 2 13" xfId="3685"/>
    <cellStyle name="Акцент4 2 2" xfId="463"/>
    <cellStyle name="Акцент4 2 2 2" xfId="3688"/>
    <cellStyle name="Акцент4 2 2 2 2" xfId="8656"/>
    <cellStyle name="Акцент4 2 2 2 3" xfId="6336"/>
    <cellStyle name="Акцент4 2 2 3" xfId="3687"/>
    <cellStyle name="Акцент4 2 3" xfId="464"/>
    <cellStyle name="Акцент4 2 3 2" xfId="8657"/>
    <cellStyle name="Акцент4 2 3 3" xfId="3689"/>
    <cellStyle name="Акцент4 2 4" xfId="465"/>
    <cellStyle name="Акцент4 2 4 2" xfId="8658"/>
    <cellStyle name="Акцент4 2 4 3" xfId="3690"/>
    <cellStyle name="Акцент4 2 5" xfId="466"/>
    <cellStyle name="Акцент4 2 5 2" xfId="3691"/>
    <cellStyle name="Акцент4 2 6" xfId="467"/>
    <cellStyle name="Акцент4 2 6 2" xfId="3692"/>
    <cellStyle name="Акцент4 2 7" xfId="468"/>
    <cellStyle name="Акцент4 2 7 2" xfId="3693"/>
    <cellStyle name="Акцент4 2 8" xfId="469"/>
    <cellStyle name="Акцент4 2 8 2" xfId="3694"/>
    <cellStyle name="Акцент4 2 9" xfId="470"/>
    <cellStyle name="Акцент4 2 9 2" xfId="3695"/>
    <cellStyle name="Акцент4 2_МФ тепловой баланс 2015 дубль 3" xfId="3696"/>
    <cellStyle name="Акцент4 3" xfId="471"/>
    <cellStyle name="Акцент4 3 10" xfId="472"/>
    <cellStyle name="Акцент4 3 10 2" xfId="3698"/>
    <cellStyle name="Акцент4 3 11" xfId="3699"/>
    <cellStyle name="Акцент4 3 11 2" xfId="8659"/>
    <cellStyle name="Акцент4 3 12" xfId="10957"/>
    <cellStyle name="Акцент4 3 13" xfId="3697"/>
    <cellStyle name="Акцент4 3 2" xfId="473"/>
    <cellStyle name="Акцент4 3 2 2" xfId="8660"/>
    <cellStyle name="Акцент4 3 2 3" xfId="10958"/>
    <cellStyle name="Акцент4 3 2 4" xfId="3700"/>
    <cellStyle name="Акцент4 3 3" xfId="474"/>
    <cellStyle name="Акцент4 3 3 2" xfId="8661"/>
    <cellStyle name="Акцент4 3 3 2 2" xfId="8662"/>
    <cellStyle name="Акцент4 3 3 3" xfId="3701"/>
    <cellStyle name="Акцент4 3 4" xfId="475"/>
    <cellStyle name="Акцент4 3 4 2" xfId="3702"/>
    <cellStyle name="Акцент4 3 5" xfId="476"/>
    <cellStyle name="Акцент4 3 5 2" xfId="3703"/>
    <cellStyle name="Акцент4 3 6" xfId="477"/>
    <cellStyle name="Акцент4 3 6 2" xfId="3704"/>
    <cellStyle name="Акцент4 3 7" xfId="478"/>
    <cellStyle name="Акцент4 3 7 2" xfId="3705"/>
    <cellStyle name="Акцент4 3 8" xfId="479"/>
    <cellStyle name="Акцент4 3 8 2" xfId="3706"/>
    <cellStyle name="Акцент4 3 9" xfId="480"/>
    <cellStyle name="Акцент4 3 9 2" xfId="3707"/>
    <cellStyle name="Акцент4 3_МФ тепловой баланс 2015 дубль 3" xfId="3708"/>
    <cellStyle name="Акцент4 4" xfId="3709"/>
    <cellStyle name="Акцент4 4 2" xfId="3710"/>
    <cellStyle name="Акцент4 4 3" xfId="6337"/>
    <cellStyle name="Акцент4 4 3 2" xfId="8663"/>
    <cellStyle name="Акцент4 4 3 3" xfId="8664"/>
    <cellStyle name="Акцент4 4_МФ тепловой баланс 2015 дубль 3" xfId="3711"/>
    <cellStyle name="Акцент4 5" xfId="3712"/>
    <cellStyle name="Акцент4 5 2" xfId="3713"/>
    <cellStyle name="Акцент4 5 3" xfId="6338"/>
    <cellStyle name="Акцент4 5 3 2" xfId="8665"/>
    <cellStyle name="Акцент4 5 3 3" xfId="8666"/>
    <cellStyle name="Акцент4 5_МФ тепловой баланс 2015 дубль 3" xfId="3714"/>
    <cellStyle name="Акцент4 6" xfId="3715"/>
    <cellStyle name="Акцент4 6 2" xfId="3716"/>
    <cellStyle name="Акцент4 6 3" xfId="6339"/>
    <cellStyle name="Акцент4 6 3 2" xfId="8667"/>
    <cellStyle name="Акцент4 6 3 3" xfId="8668"/>
    <cellStyle name="Акцент4 6_МФ тепловой баланс 2015 дубль 3" xfId="3717"/>
    <cellStyle name="Акцент4 7" xfId="3718"/>
    <cellStyle name="Акцент4 7 2" xfId="3719"/>
    <cellStyle name="Акцент4 7 3" xfId="6340"/>
    <cellStyle name="Акцент4 7 3 2" xfId="8669"/>
    <cellStyle name="Акцент4 7 3 3" xfId="8670"/>
    <cellStyle name="Акцент4 7_МФ тепловой баланс 2015 дубль 3" xfId="3720"/>
    <cellStyle name="Акцент4 8" xfId="3721"/>
    <cellStyle name="Акцент4 8 2" xfId="3722"/>
    <cellStyle name="Акцент4 8 3" xfId="8671"/>
    <cellStyle name="Акцент4 8 4" xfId="8672"/>
    <cellStyle name="Акцент4 9" xfId="3723"/>
    <cellStyle name="Акцент4 9 2" xfId="3724"/>
    <cellStyle name="Акцент4 9 3" xfId="8673"/>
    <cellStyle name="Акцент5" xfId="481"/>
    <cellStyle name="Акцент5 10" xfId="3725"/>
    <cellStyle name="Акцент5 10 2" xfId="8674"/>
    <cellStyle name="Акцент5 10 3" xfId="8675"/>
    <cellStyle name="Акцент5 11" xfId="8676"/>
    <cellStyle name="Акцент5 11 2" xfId="8677"/>
    <cellStyle name="Акцент5 11 3" xfId="8678"/>
    <cellStyle name="Акцент5 11 4" xfId="8679"/>
    <cellStyle name="Акцент5 12" xfId="8680"/>
    <cellStyle name="Акцент5 12 2" xfId="8681"/>
    <cellStyle name="Акцент5 12 3" xfId="8682"/>
    <cellStyle name="Акцент5 12 4" xfId="8683"/>
    <cellStyle name="Акцент5 13" xfId="8684"/>
    <cellStyle name="Акцент5 13 2" xfId="8685"/>
    <cellStyle name="Акцент5 13 3" xfId="8686"/>
    <cellStyle name="Акцент5 14" xfId="8687"/>
    <cellStyle name="Акцент5 14 2" xfId="8688"/>
    <cellStyle name="Акцент5 14 3" xfId="8689"/>
    <cellStyle name="Акцент5 15" xfId="8690"/>
    <cellStyle name="Акцент5 15 2" xfId="8691"/>
    <cellStyle name="Акцент5 15 3" xfId="8692"/>
    <cellStyle name="Акцент5 16" xfId="8693"/>
    <cellStyle name="Акцент5 16 2" xfId="8694"/>
    <cellStyle name="Акцент5 16 3" xfId="8695"/>
    <cellStyle name="Акцент5 17" xfId="8696"/>
    <cellStyle name="Акцент5 18" xfId="8697"/>
    <cellStyle name="Акцент5 2" xfId="482"/>
    <cellStyle name="Акцент5 2 1" xfId="8698"/>
    <cellStyle name="Акцент5 2 10" xfId="483"/>
    <cellStyle name="Акцент5 2 10 2" xfId="3727"/>
    <cellStyle name="Акцент5 2 11" xfId="8699"/>
    <cellStyle name="Акцент5 2 12" xfId="10959"/>
    <cellStyle name="Акцент5 2 13" xfId="3726"/>
    <cellStyle name="Акцент5 2 2" xfId="484"/>
    <cellStyle name="Акцент5 2 2 2" xfId="3729"/>
    <cellStyle name="Акцент5 2 2 2 2" xfId="8700"/>
    <cellStyle name="Акцент5 2 2 2 3" xfId="6341"/>
    <cellStyle name="Акцент5 2 2 3" xfId="3728"/>
    <cellStyle name="Акцент5 2 3" xfId="485"/>
    <cellStyle name="Акцент5 2 3 2" xfId="8701"/>
    <cellStyle name="Акцент5 2 3 3" xfId="3730"/>
    <cellStyle name="Акцент5 2 4" xfId="486"/>
    <cellStyle name="Акцент5 2 4 2" xfId="8702"/>
    <cellStyle name="Акцент5 2 4 3" xfId="3731"/>
    <cellStyle name="Акцент5 2 5" xfId="487"/>
    <cellStyle name="Акцент5 2 5 2" xfId="3732"/>
    <cellStyle name="Акцент5 2 6" xfId="488"/>
    <cellStyle name="Акцент5 2 6 2" xfId="3733"/>
    <cellStyle name="Акцент5 2 7" xfId="489"/>
    <cellStyle name="Акцент5 2 7 2" xfId="3734"/>
    <cellStyle name="Акцент5 2 8" xfId="490"/>
    <cellStyle name="Акцент5 2 8 2" xfId="3735"/>
    <cellStyle name="Акцент5 2 9" xfId="491"/>
    <cellStyle name="Акцент5 2 9 2" xfId="3736"/>
    <cellStyle name="Акцент5 2_МФ тепловой баланс 2015 дубль 3" xfId="3737"/>
    <cellStyle name="Акцент5 3" xfId="492"/>
    <cellStyle name="Акцент5 3 10" xfId="493"/>
    <cellStyle name="Акцент5 3 10 2" xfId="3739"/>
    <cellStyle name="Акцент5 3 11" xfId="3740"/>
    <cellStyle name="Акцент5 3 11 2" xfId="8703"/>
    <cellStyle name="Акцент5 3 12" xfId="10960"/>
    <cellStyle name="Акцент5 3 13" xfId="3738"/>
    <cellStyle name="Акцент5 3 2" xfId="494"/>
    <cellStyle name="Акцент5 3 2 2" xfId="8704"/>
    <cellStyle name="Акцент5 3 2 3" xfId="10961"/>
    <cellStyle name="Акцент5 3 2 4" xfId="3741"/>
    <cellStyle name="Акцент5 3 3" xfId="495"/>
    <cellStyle name="Акцент5 3 3 2" xfId="8705"/>
    <cellStyle name="Акцент5 3 3 2 2" xfId="8706"/>
    <cellStyle name="Акцент5 3 3 3" xfId="3742"/>
    <cellStyle name="Акцент5 3 4" xfId="496"/>
    <cellStyle name="Акцент5 3 4 2" xfId="3743"/>
    <cellStyle name="Акцент5 3 5" xfId="497"/>
    <cellStyle name="Акцент5 3 5 2" xfId="3744"/>
    <cellStyle name="Акцент5 3 6" xfId="498"/>
    <cellStyle name="Акцент5 3 6 2" xfId="3745"/>
    <cellStyle name="Акцент5 3 7" xfId="499"/>
    <cellStyle name="Акцент5 3 7 2" xfId="3746"/>
    <cellStyle name="Акцент5 3 8" xfId="500"/>
    <cellStyle name="Акцент5 3 8 2" xfId="3747"/>
    <cellStyle name="Акцент5 3 9" xfId="501"/>
    <cellStyle name="Акцент5 3 9 2" xfId="3748"/>
    <cellStyle name="Акцент5 3_МФ тепловой баланс 2015 дубль 3" xfId="3749"/>
    <cellStyle name="Акцент5 4" xfId="3750"/>
    <cellStyle name="Акцент5 4 2" xfId="3751"/>
    <cellStyle name="Акцент5 4 3" xfId="6342"/>
    <cellStyle name="Акцент5 4 3 2" xfId="8707"/>
    <cellStyle name="Акцент5 4 3 3" xfId="8708"/>
    <cellStyle name="Акцент5 4_МФ тепловой баланс 2015 дубль 3" xfId="3752"/>
    <cellStyle name="Акцент5 5" xfId="3753"/>
    <cellStyle name="Акцент5 5 2" xfId="3754"/>
    <cellStyle name="Акцент5 5 3" xfId="6343"/>
    <cellStyle name="Акцент5 5 3 2" xfId="8709"/>
    <cellStyle name="Акцент5 5 3 3" xfId="8710"/>
    <cellStyle name="Акцент5 5_МФ тепловой баланс 2015 дубль 3" xfId="3755"/>
    <cellStyle name="Акцент5 6" xfId="3756"/>
    <cellStyle name="Акцент5 6 2" xfId="3757"/>
    <cellStyle name="Акцент5 6 3" xfId="6344"/>
    <cellStyle name="Акцент5 6 3 2" xfId="8711"/>
    <cellStyle name="Акцент5 6 3 3" xfId="8712"/>
    <cellStyle name="Акцент5 6_МФ тепловой баланс 2015 дубль 3" xfId="3758"/>
    <cellStyle name="Акцент5 7" xfId="3759"/>
    <cellStyle name="Акцент5 7 2" xfId="3760"/>
    <cellStyle name="Акцент5 7 3" xfId="6345"/>
    <cellStyle name="Акцент5 7 3 2" xfId="8713"/>
    <cellStyle name="Акцент5 7 3 3" xfId="8714"/>
    <cellStyle name="Акцент5 7_МФ тепловой баланс 2015 дубль 3" xfId="3761"/>
    <cellStyle name="Акцент5 8" xfId="3762"/>
    <cellStyle name="Акцент5 8 2" xfId="3763"/>
    <cellStyle name="Акцент5 8 3" xfId="8715"/>
    <cellStyle name="Акцент5 8 4" xfId="8716"/>
    <cellStyle name="Акцент5 9" xfId="3764"/>
    <cellStyle name="Акцент5 9 2" xfId="3765"/>
    <cellStyle name="Акцент5 9 3" xfId="8717"/>
    <cellStyle name="Акцент6" xfId="502"/>
    <cellStyle name="Акцент6 10" xfId="3766"/>
    <cellStyle name="Акцент6 10 2" xfId="8718"/>
    <cellStyle name="Акцент6 10 3" xfId="8719"/>
    <cellStyle name="Акцент6 11" xfId="8720"/>
    <cellStyle name="Акцент6 11 2" xfId="8721"/>
    <cellStyle name="Акцент6 11 3" xfId="8722"/>
    <cellStyle name="Акцент6 11 4" xfId="8723"/>
    <cellStyle name="Акцент6 12" xfId="8724"/>
    <cellStyle name="Акцент6 12 2" xfId="8725"/>
    <cellStyle name="Акцент6 12 3" xfId="8726"/>
    <cellStyle name="Акцент6 12 4" xfId="8727"/>
    <cellStyle name="Акцент6 13" xfId="8728"/>
    <cellStyle name="Акцент6 13 2" xfId="8729"/>
    <cellStyle name="Акцент6 13 3" xfId="8730"/>
    <cellStyle name="Акцент6 14" xfId="8731"/>
    <cellStyle name="Акцент6 14 2" xfId="8732"/>
    <cellStyle name="Акцент6 14 3" xfId="8733"/>
    <cellStyle name="Акцент6 15" xfId="8734"/>
    <cellStyle name="Акцент6 15 2" xfId="8735"/>
    <cellStyle name="Акцент6 15 3" xfId="8736"/>
    <cellStyle name="Акцент6 16" xfId="8737"/>
    <cellStyle name="Акцент6 16 2" xfId="8738"/>
    <cellStyle name="Акцент6 16 3" xfId="8739"/>
    <cellStyle name="Акцент6 17" xfId="8740"/>
    <cellStyle name="Акцент6 18" xfId="8741"/>
    <cellStyle name="Акцент6 2" xfId="503"/>
    <cellStyle name="Акцент6 2 1" xfId="8742"/>
    <cellStyle name="Акцент6 2 10" xfId="504"/>
    <cellStyle name="Акцент6 2 10 2" xfId="3768"/>
    <cellStyle name="Акцент6 2 11" xfId="8743"/>
    <cellStyle name="Акцент6 2 12" xfId="10962"/>
    <cellStyle name="Акцент6 2 13" xfId="3767"/>
    <cellStyle name="Акцент6 2 2" xfId="505"/>
    <cellStyle name="Акцент6 2 2 2" xfId="3770"/>
    <cellStyle name="Акцент6 2 2 2 2" xfId="8744"/>
    <cellStyle name="Акцент6 2 2 2 3" xfId="6346"/>
    <cellStyle name="Акцент6 2 2 3" xfId="3769"/>
    <cellStyle name="Акцент6 2 3" xfId="506"/>
    <cellStyle name="Акцент6 2 3 2" xfId="8745"/>
    <cellStyle name="Акцент6 2 3 3" xfId="3771"/>
    <cellStyle name="Акцент6 2 4" xfId="507"/>
    <cellStyle name="Акцент6 2 4 2" xfId="8746"/>
    <cellStyle name="Акцент6 2 4 3" xfId="3772"/>
    <cellStyle name="Акцент6 2 5" xfId="508"/>
    <cellStyle name="Акцент6 2 5 2" xfId="3773"/>
    <cellStyle name="Акцент6 2 6" xfId="509"/>
    <cellStyle name="Акцент6 2 6 2" xfId="3774"/>
    <cellStyle name="Акцент6 2 7" xfId="510"/>
    <cellStyle name="Акцент6 2 7 2" xfId="3775"/>
    <cellStyle name="Акцент6 2 8" xfId="511"/>
    <cellStyle name="Акцент6 2 8 2" xfId="3776"/>
    <cellStyle name="Акцент6 2 9" xfId="512"/>
    <cellStyle name="Акцент6 2 9 2" xfId="3777"/>
    <cellStyle name="Акцент6 2_МФ тепловой баланс 2015 дубль 3" xfId="3778"/>
    <cellStyle name="Акцент6 3" xfId="513"/>
    <cellStyle name="Акцент6 3 10" xfId="514"/>
    <cellStyle name="Акцент6 3 10 2" xfId="3780"/>
    <cellStyle name="Акцент6 3 11" xfId="3781"/>
    <cellStyle name="Акцент6 3 11 2" xfId="8747"/>
    <cellStyle name="Акцент6 3 12" xfId="10963"/>
    <cellStyle name="Акцент6 3 13" xfId="3779"/>
    <cellStyle name="Акцент6 3 2" xfId="515"/>
    <cellStyle name="Акцент6 3 2 2" xfId="8748"/>
    <cellStyle name="Акцент6 3 2 3" xfId="10964"/>
    <cellStyle name="Акцент6 3 2 4" xfId="3782"/>
    <cellStyle name="Акцент6 3 3" xfId="516"/>
    <cellStyle name="Акцент6 3 3 2" xfId="8749"/>
    <cellStyle name="Акцент6 3 3 2 2" xfId="8750"/>
    <cellStyle name="Акцент6 3 3 3" xfId="3783"/>
    <cellStyle name="Акцент6 3 4" xfId="517"/>
    <cellStyle name="Акцент6 3 4 2" xfId="3784"/>
    <cellStyle name="Акцент6 3 5" xfId="518"/>
    <cellStyle name="Акцент6 3 5 2" xfId="3785"/>
    <cellStyle name="Акцент6 3 6" xfId="519"/>
    <cellStyle name="Акцент6 3 6 2" xfId="3786"/>
    <cellStyle name="Акцент6 3 7" xfId="520"/>
    <cellStyle name="Акцент6 3 7 2" xfId="3787"/>
    <cellStyle name="Акцент6 3 8" xfId="521"/>
    <cellStyle name="Акцент6 3 8 2" xfId="3788"/>
    <cellStyle name="Акцент6 3 9" xfId="522"/>
    <cellStyle name="Акцент6 3 9 2" xfId="3789"/>
    <cellStyle name="Акцент6 3_МФ тепловой баланс 2015 дубль 3" xfId="3790"/>
    <cellStyle name="Акцент6 4" xfId="3791"/>
    <cellStyle name="Акцент6 4 2" xfId="3792"/>
    <cellStyle name="Акцент6 4 3" xfId="6347"/>
    <cellStyle name="Акцент6 4 3 2" xfId="8751"/>
    <cellStyle name="Акцент6 4 3 3" xfId="8752"/>
    <cellStyle name="Акцент6 4_МФ тепловой баланс 2015 дубль 3" xfId="3793"/>
    <cellStyle name="Акцент6 5" xfId="3794"/>
    <cellStyle name="Акцент6 5 2" xfId="3795"/>
    <cellStyle name="Акцент6 5 3" xfId="6348"/>
    <cellStyle name="Акцент6 5 3 2" xfId="8753"/>
    <cellStyle name="Акцент6 5 3 3" xfId="8754"/>
    <cellStyle name="Акцент6 5_МФ тепловой баланс 2015 дубль 3" xfId="3796"/>
    <cellStyle name="Акцент6 6" xfId="3797"/>
    <cellStyle name="Акцент6 6 2" xfId="3798"/>
    <cellStyle name="Акцент6 6 3" xfId="6349"/>
    <cellStyle name="Акцент6 6 3 2" xfId="8755"/>
    <cellStyle name="Акцент6 6 3 3" xfId="8756"/>
    <cellStyle name="Акцент6 6_МФ тепловой баланс 2015 дубль 3" xfId="3799"/>
    <cellStyle name="Акцент6 7" xfId="3800"/>
    <cellStyle name="Акцент6 7 2" xfId="3801"/>
    <cellStyle name="Акцент6 7 3" xfId="6350"/>
    <cellStyle name="Акцент6 7 3 2" xfId="8757"/>
    <cellStyle name="Акцент6 7 3 3" xfId="8758"/>
    <cellStyle name="Акцент6 7_МФ тепловой баланс 2015 дубль 3" xfId="3802"/>
    <cellStyle name="Акцент6 8" xfId="3803"/>
    <cellStyle name="Акцент6 8 2" xfId="3804"/>
    <cellStyle name="Акцент6 8 3" xfId="8759"/>
    <cellStyle name="Акцент6 8 4" xfId="8760"/>
    <cellStyle name="Акцент6 9" xfId="3805"/>
    <cellStyle name="Акцент6 9 2" xfId="3806"/>
    <cellStyle name="Акцент6 9 3" xfId="8761"/>
    <cellStyle name="Беззащитный" xfId="3807"/>
    <cellStyle name="Ввод " xfId="523"/>
    <cellStyle name="Ввод  10" xfId="3808"/>
    <cellStyle name="Ввод  10 2" xfId="3809"/>
    <cellStyle name="Ввод  10 3" xfId="8762"/>
    <cellStyle name="Ввод  11" xfId="3810"/>
    <cellStyle name="Ввод  11 2" xfId="8763"/>
    <cellStyle name="Ввод  11 3" xfId="8764"/>
    <cellStyle name="Ввод  12" xfId="3811"/>
    <cellStyle name="Ввод  12 2" xfId="8765"/>
    <cellStyle name="Ввод  12 3" xfId="8766"/>
    <cellStyle name="Ввод  13" xfId="3812"/>
    <cellStyle name="Ввод  13 2" xfId="8767"/>
    <cellStyle name="Ввод  13 3" xfId="8768"/>
    <cellStyle name="Ввод  14" xfId="3813"/>
    <cellStyle name="Ввод  14 2" xfId="8769"/>
    <cellStyle name="Ввод  14 3" xfId="8770"/>
    <cellStyle name="Ввод  15" xfId="3814"/>
    <cellStyle name="Ввод  15 2" xfId="8771"/>
    <cellStyle name="Ввод  15 3" xfId="8772"/>
    <cellStyle name="Ввод  16" xfId="3815"/>
    <cellStyle name="Ввод  16 2" xfId="8773"/>
    <cellStyle name="Ввод  16 3" xfId="8774"/>
    <cellStyle name="Ввод  17" xfId="3816"/>
    <cellStyle name="Ввод  18" xfId="8775"/>
    <cellStyle name="Ввод  18 2" xfId="8776"/>
    <cellStyle name="Ввод  2" xfId="524"/>
    <cellStyle name="Ввод  2 1" xfId="8777"/>
    <cellStyle name="Ввод  2 10" xfId="525"/>
    <cellStyle name="Ввод  2 10 2" xfId="3818"/>
    <cellStyle name="Ввод  2 11" xfId="8778"/>
    <cellStyle name="Ввод  2 12" xfId="10965"/>
    <cellStyle name="Ввод  2 13" xfId="3817"/>
    <cellStyle name="Ввод  2 2" xfId="526"/>
    <cellStyle name="Ввод  2 2 2" xfId="3820"/>
    <cellStyle name="Ввод  2 2 2 2" xfId="8779"/>
    <cellStyle name="Ввод  2 2 2 3" xfId="6351"/>
    <cellStyle name="Ввод  2 2 3" xfId="3819"/>
    <cellStyle name="Ввод  2 3" xfId="527"/>
    <cellStyle name="Ввод  2 3 2" xfId="8780"/>
    <cellStyle name="Ввод  2 3 3" xfId="3821"/>
    <cellStyle name="Ввод  2 4" xfId="528"/>
    <cellStyle name="Ввод  2 4 2" xfId="8781"/>
    <cellStyle name="Ввод  2 4 3" xfId="3822"/>
    <cellStyle name="Ввод  2 5" xfId="529"/>
    <cellStyle name="Ввод  2 5 2" xfId="3823"/>
    <cellStyle name="Ввод  2 6" xfId="530"/>
    <cellStyle name="Ввод  2 6 2" xfId="3824"/>
    <cellStyle name="Ввод  2 7" xfId="531"/>
    <cellStyle name="Ввод  2 7 2" xfId="3825"/>
    <cellStyle name="Ввод  2 8" xfId="532"/>
    <cellStyle name="Ввод  2 8 2" xfId="3826"/>
    <cellStyle name="Ввод  2 9" xfId="533"/>
    <cellStyle name="Ввод  2 9 2" xfId="3827"/>
    <cellStyle name="Ввод  2_46EE.2011(v1.0)" xfId="3828"/>
    <cellStyle name="Ввод  3" xfId="534"/>
    <cellStyle name="Ввод  3 10" xfId="535"/>
    <cellStyle name="Ввод  3 10 2" xfId="3830"/>
    <cellStyle name="Ввод  3 11" xfId="3831"/>
    <cellStyle name="Ввод  3 11 2" xfId="8782"/>
    <cellStyle name="Ввод  3 12" xfId="10966"/>
    <cellStyle name="Ввод  3 12 2" xfId="10967"/>
    <cellStyle name="Ввод  3 13" xfId="3829"/>
    <cellStyle name="Ввод  3 2" xfId="536"/>
    <cellStyle name="Ввод  3 2 2" xfId="8783"/>
    <cellStyle name="Ввод  3 2 3" xfId="10968"/>
    <cellStyle name="Ввод  3 2 4" xfId="3832"/>
    <cellStyle name="Ввод  3 3" xfId="537"/>
    <cellStyle name="Ввод  3 3 2" xfId="3834"/>
    <cellStyle name="Ввод  3 3 2 2" xfId="8784"/>
    <cellStyle name="Ввод  3 3 2 3" xfId="6352"/>
    <cellStyle name="Ввод  3 3 3" xfId="8785"/>
    <cellStyle name="Ввод  3 3 4" xfId="3833"/>
    <cellStyle name="Ввод  3 4" xfId="538"/>
    <cellStyle name="Ввод  3 4 2" xfId="8786"/>
    <cellStyle name="Ввод  3 4 3" xfId="3835"/>
    <cellStyle name="Ввод  3 5" xfId="539"/>
    <cellStyle name="Ввод  3 5 2" xfId="3836"/>
    <cellStyle name="Ввод  3 6" xfId="540"/>
    <cellStyle name="Ввод  3 6 2" xfId="3837"/>
    <cellStyle name="Ввод  3 7" xfId="541"/>
    <cellStyle name="Ввод  3 7 2" xfId="3838"/>
    <cellStyle name="Ввод  3 8" xfId="542"/>
    <cellStyle name="Ввод  3 8 2" xfId="3839"/>
    <cellStyle name="Ввод  3 9" xfId="543"/>
    <cellStyle name="Ввод  3 9 2" xfId="3840"/>
    <cellStyle name="Ввод  3_46EE.2011(v1.0)" xfId="3841"/>
    <cellStyle name="Ввод  4" xfId="3842"/>
    <cellStyle name="Ввод  4 2" xfId="3843"/>
    <cellStyle name="Ввод  4 3" xfId="3844"/>
    <cellStyle name="Ввод  4 4" xfId="8787"/>
    <cellStyle name="Ввод  4 5" xfId="10969"/>
    <cellStyle name="Ввод  4_46EE.2011(v1.0)" xfId="3845"/>
    <cellStyle name="Ввод  5" xfId="3846"/>
    <cellStyle name="Ввод  5 2" xfId="3847"/>
    <cellStyle name="Ввод  5 3" xfId="3848"/>
    <cellStyle name="Ввод  5 4" xfId="8788"/>
    <cellStyle name="Ввод  5 5" xfId="10970"/>
    <cellStyle name="Ввод  5_46EE.2011(v1.0)" xfId="3849"/>
    <cellStyle name="Ввод  6" xfId="3850"/>
    <cellStyle name="Ввод  6 2" xfId="3851"/>
    <cellStyle name="Ввод  6 3" xfId="3852"/>
    <cellStyle name="Ввод  6 4" xfId="8789"/>
    <cellStyle name="Ввод  6 5" xfId="10971"/>
    <cellStyle name="Ввод  6_46EE.2011(v1.0)" xfId="3853"/>
    <cellStyle name="Ввод  7" xfId="3854"/>
    <cellStyle name="Ввод  7 2" xfId="3855"/>
    <cellStyle name="Ввод  7 3" xfId="3856"/>
    <cellStyle name="Ввод  7 4" xfId="8790"/>
    <cellStyle name="Ввод  7 5" xfId="10972"/>
    <cellStyle name="Ввод  7_46EE.2011(v1.0)" xfId="3857"/>
    <cellStyle name="Ввод  8" xfId="3858"/>
    <cellStyle name="Ввод  8 2" xfId="3859"/>
    <cellStyle name="Ввод  8 3" xfId="3860"/>
    <cellStyle name="Ввод  8 4" xfId="8791"/>
    <cellStyle name="Ввод  8 5" xfId="8792"/>
    <cellStyle name="Ввод  8_46EE.2011(v1.0)" xfId="3861"/>
    <cellStyle name="Ввод  9" xfId="3862"/>
    <cellStyle name="Ввод  9 2" xfId="3863"/>
    <cellStyle name="Ввод  9 3" xfId="3864"/>
    <cellStyle name="Ввод  9_46EE.2011(v1.0)" xfId="3865"/>
    <cellStyle name="Ввод данных" xfId="8793"/>
    <cellStyle name="Верт. заголовок" xfId="3866"/>
    <cellStyle name="Вес_продукта" xfId="3867"/>
    <cellStyle name="Вывод" xfId="544"/>
    <cellStyle name="Вывод 10" xfId="3868"/>
    <cellStyle name="Вывод 10 2" xfId="8794"/>
    <cellStyle name="Вывод 10 3" xfId="8795"/>
    <cellStyle name="Вывод 11" xfId="8796"/>
    <cellStyle name="Вывод 11 2" xfId="8797"/>
    <cellStyle name="Вывод 11 3" xfId="8798"/>
    <cellStyle name="Вывод 11 4" xfId="8799"/>
    <cellStyle name="Вывод 12" xfId="8800"/>
    <cellStyle name="Вывод 12 2" xfId="8801"/>
    <cellStyle name="Вывод 12 3" xfId="8802"/>
    <cellStyle name="Вывод 12 4" xfId="8803"/>
    <cellStyle name="Вывод 13" xfId="8804"/>
    <cellStyle name="Вывод 13 2" xfId="8805"/>
    <cellStyle name="Вывод 13 3" xfId="8806"/>
    <cellStyle name="Вывод 14" xfId="8807"/>
    <cellStyle name="Вывод 14 2" xfId="8808"/>
    <cellStyle name="Вывод 14 3" xfId="8809"/>
    <cellStyle name="Вывод 15" xfId="8810"/>
    <cellStyle name="Вывод 15 2" xfId="8811"/>
    <cellStyle name="Вывод 15 3" xfId="8812"/>
    <cellStyle name="Вывод 16" xfId="8813"/>
    <cellStyle name="Вывод 16 2" xfId="8814"/>
    <cellStyle name="Вывод 16 3" xfId="8815"/>
    <cellStyle name="Вывод 17" xfId="8816"/>
    <cellStyle name="Вывод 18" xfId="8817"/>
    <cellStyle name="Вывод 2" xfId="545"/>
    <cellStyle name="Вывод 2 1" xfId="8818"/>
    <cellStyle name="Вывод 2 10" xfId="546"/>
    <cellStyle name="Вывод 2 10 2" xfId="3870"/>
    <cellStyle name="Вывод 2 11" xfId="8819"/>
    <cellStyle name="Вывод 2 12" xfId="10973"/>
    <cellStyle name="Вывод 2 13" xfId="3869"/>
    <cellStyle name="Вывод 2 2" xfId="547"/>
    <cellStyle name="Вывод 2 2 2" xfId="3872"/>
    <cellStyle name="Вывод 2 2 2 2" xfId="8820"/>
    <cellStyle name="Вывод 2 2 2 3" xfId="6353"/>
    <cellStyle name="Вывод 2 2 3" xfId="3871"/>
    <cellStyle name="Вывод 2 3" xfId="548"/>
    <cellStyle name="Вывод 2 3 2" xfId="8821"/>
    <cellStyle name="Вывод 2 3 3" xfId="3873"/>
    <cellStyle name="Вывод 2 4" xfId="549"/>
    <cellStyle name="Вывод 2 4 2" xfId="8822"/>
    <cellStyle name="Вывод 2 4 3" xfId="3874"/>
    <cellStyle name="Вывод 2 5" xfId="550"/>
    <cellStyle name="Вывод 2 5 2" xfId="3875"/>
    <cellStyle name="Вывод 2 6" xfId="551"/>
    <cellStyle name="Вывод 2 6 2" xfId="3876"/>
    <cellStyle name="Вывод 2 7" xfId="552"/>
    <cellStyle name="Вывод 2 7 2" xfId="3877"/>
    <cellStyle name="Вывод 2 8" xfId="553"/>
    <cellStyle name="Вывод 2 8 2" xfId="3878"/>
    <cellStyle name="Вывод 2 9" xfId="554"/>
    <cellStyle name="Вывод 2 9 2" xfId="3879"/>
    <cellStyle name="Вывод 2_46EE.2011(v1.0)" xfId="3880"/>
    <cellStyle name="Вывод 3" xfId="555"/>
    <cellStyle name="Вывод 3 10" xfId="556"/>
    <cellStyle name="Вывод 3 10 2" xfId="3882"/>
    <cellStyle name="Вывод 3 11" xfId="3883"/>
    <cellStyle name="Вывод 3 11 2" xfId="8823"/>
    <cellStyle name="Вывод 3 12" xfId="10974"/>
    <cellStyle name="Вывод 3 13" xfId="3881"/>
    <cellStyle name="Вывод 3 2" xfId="557"/>
    <cellStyle name="Вывод 3 2 2" xfId="8824"/>
    <cellStyle name="Вывод 3 2 3" xfId="10975"/>
    <cellStyle name="Вывод 3 2 4" xfId="3884"/>
    <cellStyle name="Вывод 3 3" xfId="558"/>
    <cellStyle name="Вывод 3 3 2" xfId="8825"/>
    <cellStyle name="Вывод 3 3 2 2" xfId="8826"/>
    <cellStyle name="Вывод 3 3 3" xfId="3885"/>
    <cellStyle name="Вывод 3 4" xfId="559"/>
    <cellStyle name="Вывод 3 4 2" xfId="3886"/>
    <cellStyle name="Вывод 3 5" xfId="560"/>
    <cellStyle name="Вывод 3 5 2" xfId="3887"/>
    <cellStyle name="Вывод 3 6" xfId="561"/>
    <cellStyle name="Вывод 3 6 2" xfId="3888"/>
    <cellStyle name="Вывод 3 7" xfId="562"/>
    <cellStyle name="Вывод 3 7 2" xfId="3889"/>
    <cellStyle name="Вывод 3 8" xfId="563"/>
    <cellStyle name="Вывод 3 8 2" xfId="3890"/>
    <cellStyle name="Вывод 3 9" xfId="564"/>
    <cellStyle name="Вывод 3 9 2" xfId="3891"/>
    <cellStyle name="Вывод 3_46EE.2011(v1.0)" xfId="3892"/>
    <cellStyle name="Вывод 4" xfId="3893"/>
    <cellStyle name="Вывод 4 2" xfId="3894"/>
    <cellStyle name="Вывод 4 3" xfId="6354"/>
    <cellStyle name="Вывод 4 3 2" xfId="8827"/>
    <cellStyle name="Вывод 4 3 3" xfId="8828"/>
    <cellStyle name="Вывод 4_46EE.2011(v1.0)" xfId="3895"/>
    <cellStyle name="Вывод 5" xfId="3896"/>
    <cellStyle name="Вывод 5 2" xfId="3897"/>
    <cellStyle name="Вывод 5 3" xfId="6355"/>
    <cellStyle name="Вывод 5 3 2" xfId="8829"/>
    <cellStyle name="Вывод 5 3 3" xfId="8830"/>
    <cellStyle name="Вывод 5_46EE.2011(v1.0)" xfId="3898"/>
    <cellStyle name="Вывод 6" xfId="3899"/>
    <cellStyle name="Вывод 6 2" xfId="3900"/>
    <cellStyle name="Вывод 6 3" xfId="6356"/>
    <cellStyle name="Вывод 6 3 2" xfId="8831"/>
    <cellStyle name="Вывод 6 3 3" xfId="8832"/>
    <cellStyle name="Вывод 6_46EE.2011(v1.0)" xfId="3901"/>
    <cellStyle name="Вывод 7" xfId="3902"/>
    <cellStyle name="Вывод 7 2" xfId="3903"/>
    <cellStyle name="Вывод 7 3" xfId="6357"/>
    <cellStyle name="Вывод 7 3 2" xfId="8833"/>
    <cellStyle name="Вывод 7 3 3" xfId="8834"/>
    <cellStyle name="Вывод 7_46EE.2011(v1.0)" xfId="3904"/>
    <cellStyle name="Вывод 8" xfId="3905"/>
    <cellStyle name="Вывод 8 2" xfId="3906"/>
    <cellStyle name="Вывод 8 3" xfId="8835"/>
    <cellStyle name="Вывод 8 4" xfId="8836"/>
    <cellStyle name="Вывод 8_46EE.2011(v1.0)" xfId="3907"/>
    <cellStyle name="Вывод 9" xfId="3908"/>
    <cellStyle name="Вывод 9 2" xfId="3909"/>
    <cellStyle name="Вывод 9 3" xfId="8837"/>
    <cellStyle name="Вывод 9_46EE.2011(v1.0)" xfId="3910"/>
    <cellStyle name="Вычисление" xfId="565"/>
    <cellStyle name="Вычисление 10" xfId="3911"/>
    <cellStyle name="Вычисление 10 2" xfId="8838"/>
    <cellStyle name="Вычисление 10 3" xfId="8839"/>
    <cellStyle name="Вычисление 11" xfId="8840"/>
    <cellStyle name="Вычисление 11 2" xfId="8841"/>
    <cellStyle name="Вычисление 11 3" xfId="8842"/>
    <cellStyle name="Вычисление 11 4" xfId="8843"/>
    <cellStyle name="Вычисление 12" xfId="8844"/>
    <cellStyle name="Вычисление 12 2" xfId="8845"/>
    <cellStyle name="Вычисление 12 3" xfId="8846"/>
    <cellStyle name="Вычисление 12 4" xfId="8847"/>
    <cellStyle name="Вычисление 13" xfId="8848"/>
    <cellStyle name="Вычисление 13 2" xfId="8849"/>
    <cellStyle name="Вычисление 13 3" xfId="8850"/>
    <cellStyle name="Вычисление 14" xfId="8851"/>
    <cellStyle name="Вычисление 14 2" xfId="8852"/>
    <cellStyle name="Вычисление 14 3" xfId="8853"/>
    <cellStyle name="Вычисление 15" xfId="8854"/>
    <cellStyle name="Вычисление 15 2" xfId="8855"/>
    <cellStyle name="Вычисление 15 3" xfId="8856"/>
    <cellStyle name="Вычисление 16" xfId="8857"/>
    <cellStyle name="Вычисление 16 2" xfId="8858"/>
    <cellStyle name="Вычисление 16 3" xfId="8859"/>
    <cellStyle name="Вычисление 17" xfId="8860"/>
    <cellStyle name="Вычисление 18" xfId="8861"/>
    <cellStyle name="Вычисление 2" xfId="566"/>
    <cellStyle name="Вычисление 2 1" xfId="8862"/>
    <cellStyle name="Вычисление 2 10" xfId="567"/>
    <cellStyle name="Вычисление 2 10 2" xfId="3913"/>
    <cellStyle name="Вычисление 2 11" xfId="8863"/>
    <cellStyle name="Вычисление 2 12" xfId="10976"/>
    <cellStyle name="Вычисление 2 13" xfId="3912"/>
    <cellStyle name="Вычисление 2 2" xfId="568"/>
    <cellStyle name="Вычисление 2 2 2" xfId="3915"/>
    <cellStyle name="Вычисление 2 2 2 2" xfId="8864"/>
    <cellStyle name="Вычисление 2 2 2 3" xfId="6358"/>
    <cellStyle name="Вычисление 2 2 3" xfId="3914"/>
    <cellStyle name="Вычисление 2 3" xfId="569"/>
    <cellStyle name="Вычисление 2 3 2" xfId="8865"/>
    <cellStyle name="Вычисление 2 3 3" xfId="3916"/>
    <cellStyle name="Вычисление 2 4" xfId="570"/>
    <cellStyle name="Вычисление 2 4 2" xfId="8866"/>
    <cellStyle name="Вычисление 2 4 3" xfId="3917"/>
    <cellStyle name="Вычисление 2 5" xfId="571"/>
    <cellStyle name="Вычисление 2 5 2" xfId="3918"/>
    <cellStyle name="Вычисление 2 6" xfId="572"/>
    <cellStyle name="Вычисление 2 6 2" xfId="3919"/>
    <cellStyle name="Вычисление 2 7" xfId="573"/>
    <cellStyle name="Вычисление 2 7 2" xfId="3920"/>
    <cellStyle name="Вычисление 2 8" xfId="574"/>
    <cellStyle name="Вычисление 2 8 2" xfId="3921"/>
    <cellStyle name="Вычисление 2 9" xfId="575"/>
    <cellStyle name="Вычисление 2 9 2" xfId="3922"/>
    <cellStyle name="Вычисление 2_46EE.2011(v1.0)" xfId="3923"/>
    <cellStyle name="Вычисление 3" xfId="576"/>
    <cellStyle name="Вычисление 3 10" xfId="577"/>
    <cellStyle name="Вычисление 3 10 2" xfId="3925"/>
    <cellStyle name="Вычисление 3 11" xfId="3926"/>
    <cellStyle name="Вычисление 3 11 2" xfId="8867"/>
    <cellStyle name="Вычисление 3 12" xfId="10977"/>
    <cellStyle name="Вычисление 3 13" xfId="3924"/>
    <cellStyle name="Вычисление 3 2" xfId="578"/>
    <cellStyle name="Вычисление 3 2 2" xfId="8868"/>
    <cellStyle name="Вычисление 3 2 3" xfId="10978"/>
    <cellStyle name="Вычисление 3 2 4" xfId="3927"/>
    <cellStyle name="Вычисление 3 3" xfId="579"/>
    <cellStyle name="Вычисление 3 3 2" xfId="8869"/>
    <cellStyle name="Вычисление 3 3 2 2" xfId="8870"/>
    <cellStyle name="Вычисление 3 3 3" xfId="3928"/>
    <cellStyle name="Вычисление 3 4" xfId="580"/>
    <cellStyle name="Вычисление 3 4 2" xfId="3929"/>
    <cellStyle name="Вычисление 3 5" xfId="581"/>
    <cellStyle name="Вычисление 3 5 2" xfId="3930"/>
    <cellStyle name="Вычисление 3 6" xfId="582"/>
    <cellStyle name="Вычисление 3 6 2" xfId="3931"/>
    <cellStyle name="Вычисление 3 7" xfId="583"/>
    <cellStyle name="Вычисление 3 7 2" xfId="3932"/>
    <cellStyle name="Вычисление 3 8" xfId="584"/>
    <cellStyle name="Вычисление 3 8 2" xfId="3933"/>
    <cellStyle name="Вычисление 3 9" xfId="585"/>
    <cellStyle name="Вычисление 3 9 2" xfId="3934"/>
    <cellStyle name="Вычисление 3_46EE.2011(v1.0)" xfId="3935"/>
    <cellStyle name="Вычисление 4" xfId="3936"/>
    <cellStyle name="Вычисление 4 2" xfId="3937"/>
    <cellStyle name="Вычисление 4 3" xfId="6359"/>
    <cellStyle name="Вычисление 4 3 2" xfId="8871"/>
    <cellStyle name="Вычисление 4 3 3" xfId="8872"/>
    <cellStyle name="Вычисление 4_46EE.2011(v1.0)" xfId="3938"/>
    <cellStyle name="Вычисление 5" xfId="3939"/>
    <cellStyle name="Вычисление 5 2" xfId="3940"/>
    <cellStyle name="Вычисление 5 3" xfId="6360"/>
    <cellStyle name="Вычисление 5 3 2" xfId="8873"/>
    <cellStyle name="Вычисление 5 3 3" xfId="8874"/>
    <cellStyle name="Вычисление 5_46EE.2011(v1.0)" xfId="3941"/>
    <cellStyle name="Вычисление 6" xfId="3942"/>
    <cellStyle name="Вычисление 6 2" xfId="3943"/>
    <cellStyle name="Вычисление 6 3" xfId="6361"/>
    <cellStyle name="Вычисление 6 3 2" xfId="8875"/>
    <cellStyle name="Вычисление 6 3 3" xfId="8876"/>
    <cellStyle name="Вычисление 6_46EE.2011(v1.0)" xfId="3944"/>
    <cellStyle name="Вычисление 7" xfId="3945"/>
    <cellStyle name="Вычисление 7 2" xfId="3946"/>
    <cellStyle name="Вычисление 7 3" xfId="6362"/>
    <cellStyle name="Вычисление 7 3 2" xfId="8877"/>
    <cellStyle name="Вычисление 7 3 3" xfId="8878"/>
    <cellStyle name="Вычисление 7_46EE.2011(v1.0)" xfId="3947"/>
    <cellStyle name="Вычисление 8" xfId="3948"/>
    <cellStyle name="Вычисление 8 2" xfId="3949"/>
    <cellStyle name="Вычисление 8 3" xfId="8879"/>
    <cellStyle name="Вычисление 8 4" xfId="8880"/>
    <cellStyle name="Вычисление 8_46EE.2011(v1.0)" xfId="3950"/>
    <cellStyle name="Вычисление 9" xfId="3951"/>
    <cellStyle name="Вычисление 9 2" xfId="3952"/>
    <cellStyle name="Вычисление 9 3" xfId="8881"/>
    <cellStyle name="Вычисление 9_46EE.2011(v1.0)" xfId="3953"/>
    <cellStyle name="Гиперссылка 2" xfId="3954"/>
    <cellStyle name="Гиперссылка 2 10" xfId="3955"/>
    <cellStyle name="Гиперссылка 2 11" xfId="3956"/>
    <cellStyle name="Гиперссылка 2 12" xfId="3957"/>
    <cellStyle name="Гиперссылка 2 13" xfId="3958"/>
    <cellStyle name="Гиперссылка 2 14" xfId="3959"/>
    <cellStyle name="Гиперссылка 2 15" xfId="3960"/>
    <cellStyle name="Гиперссылка 2 16" xfId="3961"/>
    <cellStyle name="Гиперссылка 2 17" xfId="3962"/>
    <cellStyle name="Гиперссылка 2 18" xfId="6650"/>
    <cellStyle name="Гиперссылка 2 2" xfId="3963"/>
    <cellStyle name="Гиперссылка 2 2 10" xfId="3964"/>
    <cellStyle name="Гиперссылка 2 2 11" xfId="3965"/>
    <cellStyle name="Гиперссылка 2 2 12" xfId="3966"/>
    <cellStyle name="Гиперссылка 2 2 13" xfId="3967"/>
    <cellStyle name="Гиперссылка 2 2 14" xfId="3968"/>
    <cellStyle name="Гиперссылка 2 2 15" xfId="3969"/>
    <cellStyle name="Гиперссылка 2 2 16" xfId="3970"/>
    <cellStyle name="Гиперссылка 2 2 17" xfId="3971"/>
    <cellStyle name="Гиперссылка 2 2 18" xfId="8882"/>
    <cellStyle name="Гиперссылка 2 2 19" xfId="8883"/>
    <cellStyle name="Гиперссылка 2 2 2" xfId="3972"/>
    <cellStyle name="Гиперссылка 2 2 2 2" xfId="3973"/>
    <cellStyle name="Гиперссылка 2 2 2 3" xfId="3974"/>
    <cellStyle name="Гиперссылка 2 2 20" xfId="10979"/>
    <cellStyle name="Гиперссылка 2 2 3" xfId="3975"/>
    <cellStyle name="Гиперссылка 2 2 4" xfId="3976"/>
    <cellStyle name="Гиперссылка 2 2 5" xfId="3977"/>
    <cellStyle name="Гиперссылка 2 2 6" xfId="3978"/>
    <cellStyle name="Гиперссылка 2 2 7" xfId="3979"/>
    <cellStyle name="Гиперссылка 2 2 8" xfId="3980"/>
    <cellStyle name="Гиперссылка 2 2 9" xfId="3981"/>
    <cellStyle name="Гиперссылка 2 3" xfId="3982"/>
    <cellStyle name="Гиперссылка 2 4" xfId="3983"/>
    <cellStyle name="Гиперссылка 2 5" xfId="3984"/>
    <cellStyle name="Гиперссылка 2 6" xfId="3985"/>
    <cellStyle name="Гиперссылка 2 7" xfId="3986"/>
    <cellStyle name="Гиперссылка 2 8" xfId="3987"/>
    <cellStyle name="Гиперссылка 2 9" xfId="3988"/>
    <cellStyle name="Гиперссылка 3" xfId="3989"/>
    <cellStyle name="Гиперссылка 3 2" xfId="3990"/>
    <cellStyle name="Гиперссылка 3 3" xfId="8884"/>
    <cellStyle name="Гиперссылка 4" xfId="3991"/>
    <cellStyle name="Гиперссылка 4 2" xfId="3992"/>
    <cellStyle name="Гиперссылка 5" xfId="6363"/>
    <cellStyle name="Гиперссылка 5 2" xfId="10980"/>
    <cellStyle name="Гиперссылка 6" xfId="6364"/>
    <cellStyle name="Гиперссылка 7" xfId="6365"/>
    <cellStyle name="Гиперссылка 7 2" xfId="8885"/>
    <cellStyle name="Группа" xfId="3993"/>
    <cellStyle name="Группа 0" xfId="3994"/>
    <cellStyle name="Группа 1" xfId="3995"/>
    <cellStyle name="Группа 2" xfId="3996"/>
    <cellStyle name="Группа 3" xfId="3997"/>
    <cellStyle name="Группа 4" xfId="3998"/>
    <cellStyle name="Группа 5" xfId="3999"/>
    <cellStyle name="Группа 6" xfId="4000"/>
    <cellStyle name="Группа 7" xfId="4001"/>
    <cellStyle name="Группа 8" xfId="4002"/>
    <cellStyle name="Группа_4DNS.UPDATE.EXAMPLE" xfId="4003"/>
    <cellStyle name="ДАТА" xfId="4004"/>
    <cellStyle name="ДАТА 2" xfId="4005"/>
    <cellStyle name="ДАТА 3" xfId="4006"/>
    <cellStyle name="ДАТА 4" xfId="4007"/>
    <cellStyle name="ДАТА 5" xfId="4008"/>
    <cellStyle name="ДАТА 6" xfId="4009"/>
    <cellStyle name="ДАТА 7" xfId="4010"/>
    <cellStyle name="ДАТА 8" xfId="4011"/>
    <cellStyle name="ДАТА 9" xfId="4012"/>
    <cellStyle name="ДАТА_1" xfId="4013"/>
    <cellStyle name="Денежный 2" xfId="4014"/>
    <cellStyle name="Денежный 2 2" xfId="4015"/>
    <cellStyle name="Денежный 2 2 2" xfId="4016"/>
    <cellStyle name="Денежный 2 2 2 2" xfId="8887"/>
    <cellStyle name="Денежный 2 2 2 3" xfId="8888"/>
    <cellStyle name="Денежный 2 2 2 4" xfId="8886"/>
    <cellStyle name="Денежный 2 2 3" xfId="8889"/>
    <cellStyle name="Денежный 2 3" xfId="6367"/>
    <cellStyle name="Денежный 2 3 2" xfId="8890"/>
    <cellStyle name="Денежный 2 4" xfId="6368"/>
    <cellStyle name="Денежный 2 5" xfId="6369"/>
    <cellStyle name="Денежный 2 6" xfId="8891"/>
    <cellStyle name="Денежный 2 7" xfId="8892"/>
    <cellStyle name="Денежный 2 8" xfId="10981"/>
    <cellStyle name="Денежный 2 9" xfId="6366"/>
    <cellStyle name="Денежный 2_INDEX.STATION.2012(v1.0)_" xfId="4017"/>
    <cellStyle name="Денежный 3" xfId="8893"/>
    <cellStyle name="Денежный 3 2" xfId="8894"/>
    <cellStyle name="Денежный 3 3" xfId="8895"/>
    <cellStyle name="Денежный 4" xfId="8896"/>
    <cellStyle name="Денежный 4 2" xfId="8897"/>
    <cellStyle name="Денежный 5" xfId="8898"/>
    <cellStyle name="Денежный 6" xfId="8899"/>
    <cellStyle name="Є_x0004_ЄЄЄЄ_x0004_ЄЄ_x0004_" xfId="4018"/>
    <cellStyle name="Є_x0004_ЄЄЄЄ_x0004_ЄЄ_x0004_ 2" xfId="4019"/>
    <cellStyle name="Є_x0004_ЄЄЄЄ_x0004_ЄЄ_x0004_ 2 2" xfId="8900"/>
    <cellStyle name="Є_x0004_ЄЄЄЄ_x0004_ЄЄ_x0004_ 3" xfId="8901"/>
    <cellStyle name="Заголовок" xfId="4020"/>
    <cellStyle name="Заголовок 1" xfId="586"/>
    <cellStyle name="Заголовок 1 10" xfId="4021"/>
    <cellStyle name="Заголовок 1 10 2" xfId="8902"/>
    <cellStyle name="Заголовок 1 10 3" xfId="8903"/>
    <cellStyle name="Заголовок 1 11" xfId="8904"/>
    <cellStyle name="Заголовок 1 11 2" xfId="8905"/>
    <cellStyle name="Заголовок 1 11 3" xfId="8906"/>
    <cellStyle name="Заголовок 1 11 4" xfId="8907"/>
    <cellStyle name="Заголовок 1 12" xfId="8908"/>
    <cellStyle name="Заголовок 1 12 2" xfId="8909"/>
    <cellStyle name="Заголовок 1 12 3" xfId="8910"/>
    <cellStyle name="Заголовок 1 12 4" xfId="8911"/>
    <cellStyle name="Заголовок 1 13" xfId="8912"/>
    <cellStyle name="Заголовок 1 13 2" xfId="8913"/>
    <cellStyle name="Заголовок 1 13 3" xfId="8914"/>
    <cellStyle name="Заголовок 1 14" xfId="8915"/>
    <cellStyle name="Заголовок 1 14 2" xfId="8916"/>
    <cellStyle name="Заголовок 1 14 3" xfId="8917"/>
    <cellStyle name="Заголовок 1 15" xfId="8918"/>
    <cellStyle name="Заголовок 1 15 2" xfId="8919"/>
    <cellStyle name="Заголовок 1 15 3" xfId="8920"/>
    <cellStyle name="Заголовок 1 16" xfId="8921"/>
    <cellStyle name="Заголовок 1 16 2" xfId="8922"/>
    <cellStyle name="Заголовок 1 16 3" xfId="8923"/>
    <cellStyle name="Заголовок 1 17" xfId="8924"/>
    <cellStyle name="Заголовок 1 18" xfId="8925"/>
    <cellStyle name="Заголовок 1 2" xfId="587"/>
    <cellStyle name="Заголовок 1 2 1" xfId="8926"/>
    <cellStyle name="Заголовок 1 2 10" xfId="588"/>
    <cellStyle name="Заголовок 1 2 10 2" xfId="4023"/>
    <cellStyle name="Заголовок 1 2 11" xfId="8927"/>
    <cellStyle name="Заголовок 1 2 12" xfId="10982"/>
    <cellStyle name="Заголовок 1 2 13" xfId="4022"/>
    <cellStyle name="Заголовок 1 2 2" xfId="589"/>
    <cellStyle name="Заголовок 1 2 2 2" xfId="4025"/>
    <cellStyle name="Заголовок 1 2 2 2 2" xfId="8928"/>
    <cellStyle name="Заголовок 1 2 2 2 3" xfId="6370"/>
    <cellStyle name="Заголовок 1 2 2 3" xfId="4024"/>
    <cellStyle name="Заголовок 1 2 3" xfId="590"/>
    <cellStyle name="Заголовок 1 2 3 2" xfId="8929"/>
    <cellStyle name="Заголовок 1 2 3 3" xfId="4026"/>
    <cellStyle name="Заголовок 1 2 4" xfId="591"/>
    <cellStyle name="Заголовок 1 2 4 2" xfId="4027"/>
    <cellStyle name="Заголовок 1 2 5" xfId="592"/>
    <cellStyle name="Заголовок 1 2 5 2" xfId="4028"/>
    <cellStyle name="Заголовок 1 2 6" xfId="593"/>
    <cellStyle name="Заголовок 1 2 6 2" xfId="4029"/>
    <cellStyle name="Заголовок 1 2 7" xfId="594"/>
    <cellStyle name="Заголовок 1 2 7 2" xfId="4030"/>
    <cellStyle name="Заголовок 1 2 8" xfId="595"/>
    <cellStyle name="Заголовок 1 2 8 2" xfId="4031"/>
    <cellStyle name="Заголовок 1 2 9" xfId="596"/>
    <cellStyle name="Заголовок 1 2 9 2" xfId="4032"/>
    <cellStyle name="Заголовок 1 2_46EE.2011(v1.0)" xfId="4033"/>
    <cellStyle name="Заголовок 1 3" xfId="597"/>
    <cellStyle name="Заголовок 1 3 10" xfId="598"/>
    <cellStyle name="Заголовок 1 3 10 2" xfId="4035"/>
    <cellStyle name="Заголовок 1 3 11" xfId="4036"/>
    <cellStyle name="Заголовок 1 3 11 2" xfId="8930"/>
    <cellStyle name="Заголовок 1 3 12" xfId="4034"/>
    <cellStyle name="Заголовок 1 3 2" xfId="599"/>
    <cellStyle name="Заголовок 1 3 2 2" xfId="8931"/>
    <cellStyle name="Заголовок 1 3 2 3" xfId="10983"/>
    <cellStyle name="Заголовок 1 3 2 4" xfId="4037"/>
    <cellStyle name="Заголовок 1 3 3" xfId="600"/>
    <cellStyle name="Заголовок 1 3 3 2" xfId="8932"/>
    <cellStyle name="Заголовок 1 3 3 3" xfId="4038"/>
    <cellStyle name="Заголовок 1 3 4" xfId="601"/>
    <cellStyle name="Заголовок 1 3 4 2" xfId="4039"/>
    <cellStyle name="Заголовок 1 3 5" xfId="602"/>
    <cellStyle name="Заголовок 1 3 5 2" xfId="4040"/>
    <cellStyle name="Заголовок 1 3 6" xfId="603"/>
    <cellStyle name="Заголовок 1 3 6 2" xfId="4041"/>
    <cellStyle name="Заголовок 1 3 7" xfId="604"/>
    <cellStyle name="Заголовок 1 3 7 2" xfId="4042"/>
    <cellStyle name="Заголовок 1 3 8" xfId="605"/>
    <cellStyle name="Заголовок 1 3 8 2" xfId="4043"/>
    <cellStyle name="Заголовок 1 3 9" xfId="606"/>
    <cellStyle name="Заголовок 1 3 9 2" xfId="4044"/>
    <cellStyle name="Заголовок 1 3_46EE.2011(v1.0)" xfId="4045"/>
    <cellStyle name="Заголовок 1 4" xfId="4046"/>
    <cellStyle name="Заголовок 1 4 2" xfId="4047"/>
    <cellStyle name="Заголовок 1 4 3" xfId="6371"/>
    <cellStyle name="Заголовок 1 4 3 2" xfId="8933"/>
    <cellStyle name="Заголовок 1 4_46EE.2011(v1.0)" xfId="4048"/>
    <cellStyle name="Заголовок 1 5" xfId="4049"/>
    <cellStyle name="Заголовок 1 5 2" xfId="4050"/>
    <cellStyle name="Заголовок 1 5 3" xfId="6372"/>
    <cellStyle name="Заголовок 1 5 3 2" xfId="8934"/>
    <cellStyle name="Заголовок 1 5_46EE.2011(v1.0)" xfId="4051"/>
    <cellStyle name="Заголовок 1 6" xfId="4052"/>
    <cellStyle name="Заголовок 1 6 2" xfId="4053"/>
    <cellStyle name="Заголовок 1 6 3" xfId="6373"/>
    <cellStyle name="Заголовок 1 6 3 2" xfId="8935"/>
    <cellStyle name="Заголовок 1 6_46EE.2011(v1.0)" xfId="4054"/>
    <cellStyle name="Заголовок 1 7" xfId="4055"/>
    <cellStyle name="Заголовок 1 7 2" xfId="4056"/>
    <cellStyle name="Заголовок 1 7 3" xfId="6374"/>
    <cellStyle name="Заголовок 1 7 3 2" xfId="8936"/>
    <cellStyle name="Заголовок 1 7_46EE.2011(v1.0)" xfId="4057"/>
    <cellStyle name="Заголовок 1 8" xfId="4058"/>
    <cellStyle name="Заголовок 1 8 2" xfId="4059"/>
    <cellStyle name="Заголовок 1 8 3" xfId="8937"/>
    <cellStyle name="Заголовок 1 8_46EE.2011(v1.0)" xfId="4060"/>
    <cellStyle name="Заголовок 1 9" xfId="4061"/>
    <cellStyle name="Заголовок 1 9 2" xfId="4062"/>
    <cellStyle name="Заголовок 1 9 3" xfId="8938"/>
    <cellStyle name="Заголовок 1 9_46EE.2011(v1.0)" xfId="4063"/>
    <cellStyle name="Заголовок 10" xfId="8939"/>
    <cellStyle name="Заголовок 2" xfId="607"/>
    <cellStyle name="Заголовок 2 10" xfId="4064"/>
    <cellStyle name="Заголовок 2 10 2" xfId="8940"/>
    <cellStyle name="Заголовок 2 10 3" xfId="8941"/>
    <cellStyle name="Заголовок 2 11" xfId="4065"/>
    <cellStyle name="Заголовок 2 11 2" xfId="8942"/>
    <cellStyle name="Заголовок 2 11 3" xfId="8943"/>
    <cellStyle name="Заголовок 2 12" xfId="8944"/>
    <cellStyle name="Заголовок 2 12 2" xfId="8945"/>
    <cellStyle name="Заголовок 2 12 3" xfId="8946"/>
    <cellStyle name="Заголовок 2 12 4" xfId="8947"/>
    <cellStyle name="Заголовок 2 13" xfId="8948"/>
    <cellStyle name="Заголовок 2 13 2" xfId="8949"/>
    <cellStyle name="Заголовок 2 13 3" xfId="8950"/>
    <cellStyle name="Заголовок 2 13 4" xfId="8951"/>
    <cellStyle name="Заголовок 2 14" xfId="8952"/>
    <cellStyle name="Заголовок 2 14 2" xfId="8953"/>
    <cellStyle name="Заголовок 2 14 3" xfId="8954"/>
    <cellStyle name="Заголовок 2 15" xfId="8955"/>
    <cellStyle name="Заголовок 2 15 2" xfId="8956"/>
    <cellStyle name="Заголовок 2 15 3" xfId="8957"/>
    <cellStyle name="Заголовок 2 16" xfId="8958"/>
    <cellStyle name="Заголовок 2 16 2" xfId="8959"/>
    <cellStyle name="Заголовок 2 16 3" xfId="8960"/>
    <cellStyle name="Заголовок 2 17" xfId="8961"/>
    <cellStyle name="Заголовок 2 18" xfId="8962"/>
    <cellStyle name="Заголовок 2 2" xfId="608"/>
    <cellStyle name="Заголовок 2 2 1" xfId="8963"/>
    <cellStyle name="Заголовок 2 2 10" xfId="609"/>
    <cellStyle name="Заголовок 2 2 10 2" xfId="4067"/>
    <cellStyle name="Заголовок 2 2 11" xfId="8964"/>
    <cellStyle name="Заголовок 2 2 12" xfId="10984"/>
    <cellStyle name="Заголовок 2 2 13" xfId="4066"/>
    <cellStyle name="Заголовок 2 2 2" xfId="610"/>
    <cellStyle name="Заголовок 2 2 2 2" xfId="4069"/>
    <cellStyle name="Заголовок 2 2 2 2 2" xfId="8965"/>
    <cellStyle name="Заголовок 2 2 2 2 3" xfId="6375"/>
    <cellStyle name="Заголовок 2 2 2 3" xfId="4068"/>
    <cellStyle name="Заголовок 2 2 3" xfId="611"/>
    <cellStyle name="Заголовок 2 2 3 2" xfId="8966"/>
    <cellStyle name="Заголовок 2 2 3 3" xfId="4070"/>
    <cellStyle name="Заголовок 2 2 4" xfId="612"/>
    <cellStyle name="Заголовок 2 2 4 2" xfId="4071"/>
    <cellStyle name="Заголовок 2 2 5" xfId="613"/>
    <cellStyle name="Заголовок 2 2 5 2" xfId="4072"/>
    <cellStyle name="Заголовок 2 2 6" xfId="614"/>
    <cellStyle name="Заголовок 2 2 6 2" xfId="4073"/>
    <cellStyle name="Заголовок 2 2 7" xfId="615"/>
    <cellStyle name="Заголовок 2 2 7 2" xfId="4074"/>
    <cellStyle name="Заголовок 2 2 8" xfId="616"/>
    <cellStyle name="Заголовок 2 2 8 2" xfId="4075"/>
    <cellStyle name="Заголовок 2 2 9" xfId="617"/>
    <cellStyle name="Заголовок 2 2 9 2" xfId="4076"/>
    <cellStyle name="Заголовок 2 2_46EE.2011(v1.0)" xfId="4077"/>
    <cellStyle name="Заголовок 2 3" xfId="618"/>
    <cellStyle name="Заголовок 2 3 10" xfId="619"/>
    <cellStyle name="Заголовок 2 3 10 2" xfId="4079"/>
    <cellStyle name="Заголовок 2 3 11" xfId="4080"/>
    <cellStyle name="Заголовок 2 3 11 2" xfId="8967"/>
    <cellStyle name="Заголовок 2 3 12" xfId="4078"/>
    <cellStyle name="Заголовок 2 3 2" xfId="620"/>
    <cellStyle name="Заголовок 2 3 2 2" xfId="8968"/>
    <cellStyle name="Заголовок 2 3 2 3" xfId="10985"/>
    <cellStyle name="Заголовок 2 3 2 4" xfId="4081"/>
    <cellStyle name="Заголовок 2 3 3" xfId="621"/>
    <cellStyle name="Заголовок 2 3 3 2" xfId="8969"/>
    <cellStyle name="Заголовок 2 3 3 3" xfId="4082"/>
    <cellStyle name="Заголовок 2 3 4" xfId="622"/>
    <cellStyle name="Заголовок 2 3 4 2" xfId="4083"/>
    <cellStyle name="Заголовок 2 3 5" xfId="623"/>
    <cellStyle name="Заголовок 2 3 5 2" xfId="4084"/>
    <cellStyle name="Заголовок 2 3 6" xfId="624"/>
    <cellStyle name="Заголовок 2 3 6 2" xfId="4085"/>
    <cellStyle name="Заголовок 2 3 7" xfId="625"/>
    <cellStyle name="Заголовок 2 3 7 2" xfId="4086"/>
    <cellStyle name="Заголовок 2 3 8" xfId="626"/>
    <cellStyle name="Заголовок 2 3 8 2" xfId="4087"/>
    <cellStyle name="Заголовок 2 3 9" xfId="627"/>
    <cellStyle name="Заголовок 2 3 9 2" xfId="4088"/>
    <cellStyle name="Заголовок 2 3_46EE.2011(v1.0)" xfId="4089"/>
    <cellStyle name="Заголовок 2 4" xfId="4090"/>
    <cellStyle name="Заголовок 2 4 2" xfId="4091"/>
    <cellStyle name="Заголовок 2 4 3" xfId="6376"/>
    <cellStyle name="Заголовок 2 4 3 2" xfId="8970"/>
    <cellStyle name="Заголовок 2 4_46EE.2011(v1.0)" xfId="4092"/>
    <cellStyle name="Заголовок 2 5" xfId="4093"/>
    <cellStyle name="Заголовок 2 5 2" xfId="4094"/>
    <cellStyle name="Заголовок 2 5 3" xfId="6377"/>
    <cellStyle name="Заголовок 2 5 3 2" xfId="8971"/>
    <cellStyle name="Заголовок 2 5_46EE.2011(v1.0)" xfId="4095"/>
    <cellStyle name="Заголовок 2 6" xfId="4096"/>
    <cellStyle name="Заголовок 2 6 2" xfId="4097"/>
    <cellStyle name="Заголовок 2 6 3" xfId="6378"/>
    <cellStyle name="Заголовок 2 6 3 2" xfId="8972"/>
    <cellStyle name="Заголовок 2 6_46EE.2011(v1.0)" xfId="4098"/>
    <cellStyle name="Заголовок 2 7" xfId="4099"/>
    <cellStyle name="Заголовок 2 7 2" xfId="4100"/>
    <cellStyle name="Заголовок 2 7 3" xfId="6379"/>
    <cellStyle name="Заголовок 2 7 3 2" xfId="8973"/>
    <cellStyle name="Заголовок 2 7_46EE.2011(v1.0)" xfId="4101"/>
    <cellStyle name="Заголовок 2 8" xfId="4102"/>
    <cellStyle name="Заголовок 2 8 2" xfId="4103"/>
    <cellStyle name="Заголовок 2 8 3" xfId="8974"/>
    <cellStyle name="Заголовок 2 8_46EE.2011(v1.0)" xfId="4104"/>
    <cellStyle name="Заголовок 2 9" xfId="4105"/>
    <cellStyle name="Заголовок 2 9 2" xfId="4106"/>
    <cellStyle name="Заголовок 2 9 3" xfId="8975"/>
    <cellStyle name="Заголовок 2 9_46EE.2011(v1.0)" xfId="4107"/>
    <cellStyle name="Заголовок 3" xfId="628"/>
    <cellStyle name="Заголовок 3 10" xfId="4108"/>
    <cellStyle name="Заголовок 3 10 2" xfId="8976"/>
    <cellStyle name="Заголовок 3 10 3" xfId="8977"/>
    <cellStyle name="Заголовок 3 11" xfId="4109"/>
    <cellStyle name="Заголовок 3 11 2" xfId="8978"/>
    <cellStyle name="Заголовок 3 11 3" xfId="8979"/>
    <cellStyle name="Заголовок 3 12" xfId="8980"/>
    <cellStyle name="Заголовок 3 12 2" xfId="8981"/>
    <cellStyle name="Заголовок 3 12 3" xfId="8982"/>
    <cellStyle name="Заголовок 3 12 4" xfId="8983"/>
    <cellStyle name="Заголовок 3 13" xfId="8984"/>
    <cellStyle name="Заголовок 3 13 2" xfId="8985"/>
    <cellStyle name="Заголовок 3 13 3" xfId="8986"/>
    <cellStyle name="Заголовок 3 13 4" xfId="8987"/>
    <cellStyle name="Заголовок 3 14" xfId="8988"/>
    <cellStyle name="Заголовок 3 14 2" xfId="8989"/>
    <cellStyle name="Заголовок 3 14 3" xfId="8990"/>
    <cellStyle name="Заголовок 3 15" xfId="8991"/>
    <cellStyle name="Заголовок 3 15 2" xfId="8992"/>
    <cellStyle name="Заголовок 3 15 3" xfId="8993"/>
    <cellStyle name="Заголовок 3 16" xfId="8994"/>
    <cellStyle name="Заголовок 3 16 2" xfId="8995"/>
    <cellStyle name="Заголовок 3 16 3" xfId="8996"/>
    <cellStyle name="Заголовок 3 17" xfId="8997"/>
    <cellStyle name="Заголовок 3 18" xfId="8998"/>
    <cellStyle name="Заголовок 3 2" xfId="629"/>
    <cellStyle name="Заголовок 3 2 1" xfId="8999"/>
    <cellStyle name="Заголовок 3 2 10" xfId="630"/>
    <cellStyle name="Заголовок 3 2 10 2" xfId="4111"/>
    <cellStyle name="Заголовок 3 2 11" xfId="9000"/>
    <cellStyle name="Заголовок 3 2 12" xfId="10986"/>
    <cellStyle name="Заголовок 3 2 13" xfId="4110"/>
    <cellStyle name="Заголовок 3 2 2" xfId="631"/>
    <cellStyle name="Заголовок 3 2 2 2" xfId="4113"/>
    <cellStyle name="Заголовок 3 2 2 2 2" xfId="9001"/>
    <cellStyle name="Заголовок 3 2 2 2 3" xfId="6380"/>
    <cellStyle name="Заголовок 3 2 2 3" xfId="4112"/>
    <cellStyle name="Заголовок 3 2 3" xfId="632"/>
    <cellStyle name="Заголовок 3 2 3 2" xfId="9002"/>
    <cellStyle name="Заголовок 3 2 3 3" xfId="4114"/>
    <cellStyle name="Заголовок 3 2 4" xfId="633"/>
    <cellStyle name="Заголовок 3 2 4 2" xfId="4115"/>
    <cellStyle name="Заголовок 3 2 5" xfId="634"/>
    <cellStyle name="Заголовок 3 2 5 2" xfId="4116"/>
    <cellStyle name="Заголовок 3 2 6" xfId="635"/>
    <cellStyle name="Заголовок 3 2 6 2" xfId="4117"/>
    <cellStyle name="Заголовок 3 2 7" xfId="636"/>
    <cellStyle name="Заголовок 3 2 7 2" xfId="4118"/>
    <cellStyle name="Заголовок 3 2 8" xfId="637"/>
    <cellStyle name="Заголовок 3 2 8 2" xfId="4119"/>
    <cellStyle name="Заголовок 3 2 9" xfId="638"/>
    <cellStyle name="Заголовок 3 2 9 2" xfId="4120"/>
    <cellStyle name="Заголовок 3 2_46EE.2011(v1.0)" xfId="4121"/>
    <cellStyle name="Заголовок 3 3" xfId="639"/>
    <cellStyle name="Заголовок 3 3 10" xfId="640"/>
    <cellStyle name="Заголовок 3 3 10 2" xfId="4123"/>
    <cellStyle name="Заголовок 3 3 11" xfId="4124"/>
    <cellStyle name="Заголовок 3 3 11 2" xfId="9003"/>
    <cellStyle name="Заголовок 3 3 12" xfId="4122"/>
    <cellStyle name="Заголовок 3 3 2" xfId="641"/>
    <cellStyle name="Заголовок 3 3 2 2" xfId="9004"/>
    <cellStyle name="Заголовок 3 3 2 3" xfId="10987"/>
    <cellStyle name="Заголовок 3 3 2 4" xfId="4125"/>
    <cellStyle name="Заголовок 3 3 3" xfId="642"/>
    <cellStyle name="Заголовок 3 3 3 2" xfId="9005"/>
    <cellStyle name="Заголовок 3 3 3 3" xfId="4126"/>
    <cellStyle name="Заголовок 3 3 4" xfId="643"/>
    <cellStyle name="Заголовок 3 3 4 2" xfId="4127"/>
    <cellStyle name="Заголовок 3 3 5" xfId="644"/>
    <cellStyle name="Заголовок 3 3 5 2" xfId="4128"/>
    <cellStyle name="Заголовок 3 3 6" xfId="645"/>
    <cellStyle name="Заголовок 3 3 6 2" xfId="4129"/>
    <cellStyle name="Заголовок 3 3 7" xfId="646"/>
    <cellStyle name="Заголовок 3 3 7 2" xfId="4130"/>
    <cellStyle name="Заголовок 3 3 8" xfId="647"/>
    <cellStyle name="Заголовок 3 3 8 2" xfId="4131"/>
    <cellStyle name="Заголовок 3 3 9" xfId="648"/>
    <cellStyle name="Заголовок 3 3 9 2" xfId="4132"/>
    <cellStyle name="Заголовок 3 3_46EE.2011(v1.0)" xfId="4133"/>
    <cellStyle name="Заголовок 3 4" xfId="4134"/>
    <cellStyle name="Заголовок 3 4 2" xfId="4135"/>
    <cellStyle name="Заголовок 3 4 3" xfId="6381"/>
    <cellStyle name="Заголовок 3 4 3 2" xfId="9006"/>
    <cellStyle name="Заголовок 3 4_46EE.2011(v1.0)" xfId="4136"/>
    <cellStyle name="Заголовок 3 5" xfId="4137"/>
    <cellStyle name="Заголовок 3 5 2" xfId="4138"/>
    <cellStyle name="Заголовок 3 5 3" xfId="6382"/>
    <cellStyle name="Заголовок 3 5 3 2" xfId="9007"/>
    <cellStyle name="Заголовок 3 5_46EE.2011(v1.0)" xfId="4139"/>
    <cellStyle name="Заголовок 3 6" xfId="4140"/>
    <cellStyle name="Заголовок 3 6 2" xfId="4141"/>
    <cellStyle name="Заголовок 3 6 3" xfId="6383"/>
    <cellStyle name="Заголовок 3 6 3 2" xfId="9008"/>
    <cellStyle name="Заголовок 3 6_46EE.2011(v1.0)" xfId="4142"/>
    <cellStyle name="Заголовок 3 7" xfId="4143"/>
    <cellStyle name="Заголовок 3 7 2" xfId="4144"/>
    <cellStyle name="Заголовок 3 7 3" xfId="6384"/>
    <cellStyle name="Заголовок 3 7 3 2" xfId="9009"/>
    <cellStyle name="Заголовок 3 7_46EE.2011(v1.0)" xfId="4145"/>
    <cellStyle name="Заголовок 3 8" xfId="4146"/>
    <cellStyle name="Заголовок 3 8 2" xfId="4147"/>
    <cellStyle name="Заголовок 3 8 3" xfId="9010"/>
    <cellStyle name="Заголовок 3 8_46EE.2011(v1.0)" xfId="4148"/>
    <cellStyle name="Заголовок 3 9" xfId="4149"/>
    <cellStyle name="Заголовок 3 9 2" xfId="4150"/>
    <cellStyle name="Заголовок 3 9 3" xfId="9011"/>
    <cellStyle name="Заголовок 3 9_46EE.2011(v1.0)" xfId="4151"/>
    <cellStyle name="Заголовок 4" xfId="649"/>
    <cellStyle name="Заголовок 4 10" xfId="4152"/>
    <cellStyle name="Заголовок 4 10 2" xfId="9012"/>
    <cellStyle name="Заголовок 4 10 3" xfId="9013"/>
    <cellStyle name="Заголовок 4 11" xfId="9014"/>
    <cellStyle name="Заголовок 4 11 2" xfId="9015"/>
    <cellStyle name="Заголовок 4 11 3" xfId="9016"/>
    <cellStyle name="Заголовок 4 11 4" xfId="9017"/>
    <cellStyle name="Заголовок 4 12" xfId="9018"/>
    <cellStyle name="Заголовок 4 12 2" xfId="9019"/>
    <cellStyle name="Заголовок 4 12 3" xfId="9020"/>
    <cellStyle name="Заголовок 4 12 4" xfId="9021"/>
    <cellStyle name="Заголовок 4 13" xfId="9022"/>
    <cellStyle name="Заголовок 4 13 2" xfId="9023"/>
    <cellStyle name="Заголовок 4 13 3" xfId="9024"/>
    <cellStyle name="Заголовок 4 14" xfId="9025"/>
    <cellStyle name="Заголовок 4 14 2" xfId="9026"/>
    <cellStyle name="Заголовок 4 14 3" xfId="9027"/>
    <cellStyle name="Заголовок 4 15" xfId="9028"/>
    <cellStyle name="Заголовок 4 15 2" xfId="9029"/>
    <cellStyle name="Заголовок 4 15 3" xfId="9030"/>
    <cellStyle name="Заголовок 4 16" xfId="9031"/>
    <cellStyle name="Заголовок 4 16 2" xfId="9032"/>
    <cellStyle name="Заголовок 4 16 3" xfId="9033"/>
    <cellStyle name="Заголовок 4 17" xfId="9034"/>
    <cellStyle name="Заголовок 4 18" xfId="9035"/>
    <cellStyle name="Заголовок 4 2" xfId="650"/>
    <cellStyle name="Заголовок 4 2 1" xfId="9036"/>
    <cellStyle name="Заголовок 4 2 10" xfId="651"/>
    <cellStyle name="Заголовок 4 2 10 2" xfId="4154"/>
    <cellStyle name="Заголовок 4 2 11" xfId="9037"/>
    <cellStyle name="Заголовок 4 2 12" xfId="10988"/>
    <cellStyle name="Заголовок 4 2 13" xfId="4153"/>
    <cellStyle name="Заголовок 4 2 2" xfId="652"/>
    <cellStyle name="Заголовок 4 2 2 2" xfId="4156"/>
    <cellStyle name="Заголовок 4 2 2 2 2" xfId="9038"/>
    <cellStyle name="Заголовок 4 2 2 2 3" xfId="6385"/>
    <cellStyle name="Заголовок 4 2 2 3" xfId="4155"/>
    <cellStyle name="Заголовок 4 2 3" xfId="653"/>
    <cellStyle name="Заголовок 4 2 3 2" xfId="9039"/>
    <cellStyle name="Заголовок 4 2 3 3" xfId="4157"/>
    <cellStyle name="Заголовок 4 2 4" xfId="654"/>
    <cellStyle name="Заголовок 4 2 4 2" xfId="4158"/>
    <cellStyle name="Заголовок 4 2 5" xfId="655"/>
    <cellStyle name="Заголовок 4 2 5 2" xfId="4159"/>
    <cellStyle name="Заголовок 4 2 6" xfId="656"/>
    <cellStyle name="Заголовок 4 2 6 2" xfId="4160"/>
    <cellStyle name="Заголовок 4 2 7" xfId="657"/>
    <cellStyle name="Заголовок 4 2 7 2" xfId="4161"/>
    <cellStyle name="Заголовок 4 2 8" xfId="658"/>
    <cellStyle name="Заголовок 4 2 8 2" xfId="4162"/>
    <cellStyle name="Заголовок 4 2 9" xfId="659"/>
    <cellStyle name="Заголовок 4 2 9 2" xfId="4163"/>
    <cellStyle name="Заголовок 4 2_МФ тепловой баланс 2015 дубль 3" xfId="4164"/>
    <cellStyle name="Заголовок 4 3" xfId="660"/>
    <cellStyle name="Заголовок 4 3 10" xfId="661"/>
    <cellStyle name="Заголовок 4 3 10 2" xfId="4166"/>
    <cellStyle name="Заголовок 4 3 11" xfId="4167"/>
    <cellStyle name="Заголовок 4 3 11 2" xfId="9040"/>
    <cellStyle name="Заголовок 4 3 12" xfId="4165"/>
    <cellStyle name="Заголовок 4 3 2" xfId="662"/>
    <cellStyle name="Заголовок 4 3 2 2" xfId="9041"/>
    <cellStyle name="Заголовок 4 3 2 3" xfId="10989"/>
    <cellStyle name="Заголовок 4 3 2 4" xfId="4168"/>
    <cellStyle name="Заголовок 4 3 3" xfId="663"/>
    <cellStyle name="Заголовок 4 3 3 2" xfId="9042"/>
    <cellStyle name="Заголовок 4 3 3 3" xfId="4169"/>
    <cellStyle name="Заголовок 4 3 4" xfId="664"/>
    <cellStyle name="Заголовок 4 3 4 2" xfId="4170"/>
    <cellStyle name="Заголовок 4 3 5" xfId="665"/>
    <cellStyle name="Заголовок 4 3 5 2" xfId="4171"/>
    <cellStyle name="Заголовок 4 3 6" xfId="666"/>
    <cellStyle name="Заголовок 4 3 6 2" xfId="4172"/>
    <cellStyle name="Заголовок 4 3 7" xfId="667"/>
    <cellStyle name="Заголовок 4 3 7 2" xfId="4173"/>
    <cellStyle name="Заголовок 4 3 8" xfId="668"/>
    <cellStyle name="Заголовок 4 3 8 2" xfId="4174"/>
    <cellStyle name="Заголовок 4 3 9" xfId="669"/>
    <cellStyle name="Заголовок 4 3 9 2" xfId="4175"/>
    <cellStyle name="Заголовок 4 3_МФ тепловой баланс 2015 дубль 3" xfId="4176"/>
    <cellStyle name="Заголовок 4 4" xfId="4177"/>
    <cellStyle name="Заголовок 4 4 2" xfId="4178"/>
    <cellStyle name="Заголовок 4 4 3" xfId="6386"/>
    <cellStyle name="Заголовок 4 4 3 2" xfId="9043"/>
    <cellStyle name="Заголовок 4 4_МФ тепловой баланс 2015 дубль 3" xfId="4179"/>
    <cellStyle name="Заголовок 4 5" xfId="4180"/>
    <cellStyle name="Заголовок 4 5 2" xfId="4181"/>
    <cellStyle name="Заголовок 4 5 3" xfId="6387"/>
    <cellStyle name="Заголовок 4 5 3 2" xfId="9044"/>
    <cellStyle name="Заголовок 4 5_МФ тепловой баланс 2015 дубль 3" xfId="4182"/>
    <cellStyle name="Заголовок 4 6" xfId="4183"/>
    <cellStyle name="Заголовок 4 6 2" xfId="4184"/>
    <cellStyle name="Заголовок 4 6 3" xfId="6388"/>
    <cellStyle name="Заголовок 4 6 3 2" xfId="9045"/>
    <cellStyle name="Заголовок 4 6_МФ тепловой баланс 2015 дубль 3" xfId="4185"/>
    <cellStyle name="Заголовок 4 7" xfId="4186"/>
    <cellStyle name="Заголовок 4 7 2" xfId="4187"/>
    <cellStyle name="Заголовок 4 7 3" xfId="6389"/>
    <cellStyle name="Заголовок 4 7 3 2" xfId="9046"/>
    <cellStyle name="Заголовок 4 7_МФ тепловой баланс 2015 дубль 3" xfId="4188"/>
    <cellStyle name="Заголовок 4 8" xfId="4189"/>
    <cellStyle name="Заголовок 4 8 2" xfId="4190"/>
    <cellStyle name="Заголовок 4 8 3" xfId="9047"/>
    <cellStyle name="Заголовок 4 9" xfId="4191"/>
    <cellStyle name="Заголовок 4 9 2" xfId="4192"/>
    <cellStyle name="Заголовок 4 9 3" xfId="9048"/>
    <cellStyle name="Заголовок 5" xfId="4193"/>
    <cellStyle name="Заголовок 5 2" xfId="9049"/>
    <cellStyle name="Заголовок 6" xfId="4194"/>
    <cellStyle name="Заголовок 7" xfId="6390"/>
    <cellStyle name="Заголовок 7 2" xfId="9050"/>
    <cellStyle name="Заголовок 8" xfId="6391"/>
    <cellStyle name="Заголовок 9" xfId="9051"/>
    <cellStyle name="ЗАГОЛОВОК1" xfId="4195"/>
    <cellStyle name="ЗАГОЛОВОК2" xfId="4196"/>
    <cellStyle name="ЗаголовокСтолбца" xfId="4197"/>
    <cellStyle name="Защитный" xfId="4198"/>
    <cellStyle name="Значение" xfId="4199"/>
    <cellStyle name="Зоголовок" xfId="4200"/>
    <cellStyle name="Итог" xfId="670"/>
    <cellStyle name="Итог 10" xfId="4201"/>
    <cellStyle name="Итог 10 2" xfId="9052"/>
    <cellStyle name="Итог 10 3" xfId="9053"/>
    <cellStyle name="Итог 11" xfId="9054"/>
    <cellStyle name="Итог 11 2" xfId="9055"/>
    <cellStyle name="Итог 11 3" xfId="9056"/>
    <cellStyle name="Итог 11 4" xfId="9057"/>
    <cellStyle name="Итог 12" xfId="9058"/>
    <cellStyle name="Итог 12 2" xfId="9059"/>
    <cellStyle name="Итог 12 3" xfId="9060"/>
    <cellStyle name="Итог 12 4" xfId="9061"/>
    <cellStyle name="Итог 13" xfId="9062"/>
    <cellStyle name="Итог 13 2" xfId="9063"/>
    <cellStyle name="Итог 13 3" xfId="9064"/>
    <cellStyle name="Итог 14" xfId="9065"/>
    <cellStyle name="Итог 14 2" xfId="9066"/>
    <cellStyle name="Итог 14 3" xfId="9067"/>
    <cellStyle name="Итог 15" xfId="9068"/>
    <cellStyle name="Итог 15 2" xfId="9069"/>
    <cellStyle name="Итог 15 3" xfId="9070"/>
    <cellStyle name="Итог 16" xfId="9071"/>
    <cellStyle name="Итог 16 2" xfId="9072"/>
    <cellStyle name="Итог 16 3" xfId="9073"/>
    <cellStyle name="Итог 17" xfId="9074"/>
    <cellStyle name="Итог 18" xfId="9075"/>
    <cellStyle name="Итог 2" xfId="671"/>
    <cellStyle name="Итог 2 1" xfId="9076"/>
    <cellStyle name="Итог 2 10" xfId="672"/>
    <cellStyle name="Итог 2 10 2" xfId="4203"/>
    <cellStyle name="Итог 2 11" xfId="9077"/>
    <cellStyle name="Итог 2 12" xfId="10990"/>
    <cellStyle name="Итог 2 13" xfId="4202"/>
    <cellStyle name="Итог 2 2" xfId="673"/>
    <cellStyle name="Итог 2 2 2" xfId="4205"/>
    <cellStyle name="Итог 2 2 2 2" xfId="9078"/>
    <cellStyle name="Итог 2 2 2 3" xfId="6392"/>
    <cellStyle name="Итог 2 2 3" xfId="4204"/>
    <cellStyle name="Итог 2 3" xfId="674"/>
    <cellStyle name="Итог 2 3 2" xfId="9079"/>
    <cellStyle name="Итог 2 3 3" xfId="4206"/>
    <cellStyle name="Итог 2 4" xfId="675"/>
    <cellStyle name="Итог 2 4 2" xfId="4207"/>
    <cellStyle name="Итог 2 5" xfId="676"/>
    <cellStyle name="Итог 2 5 2" xfId="4208"/>
    <cellStyle name="Итог 2 6" xfId="677"/>
    <cellStyle name="Итог 2 6 2" xfId="4209"/>
    <cellStyle name="Итог 2 7" xfId="678"/>
    <cellStyle name="Итог 2 7 2" xfId="4210"/>
    <cellStyle name="Итог 2 8" xfId="679"/>
    <cellStyle name="Итог 2 8 2" xfId="9080"/>
    <cellStyle name="Итог 2 8 3" xfId="4211"/>
    <cellStyle name="Итог 2 9" xfId="680"/>
    <cellStyle name="Итог 2 9 2" xfId="9081"/>
    <cellStyle name="Итог 2 9 3" xfId="4212"/>
    <cellStyle name="Итог 2_46EE.2011(v1.0)" xfId="4213"/>
    <cellStyle name="Итог 3" xfId="681"/>
    <cellStyle name="Итог 3 10" xfId="682"/>
    <cellStyle name="Итог 3 10 2" xfId="9082"/>
    <cellStyle name="Итог 3 10 3" xfId="4215"/>
    <cellStyle name="Итог 3 11" xfId="4216"/>
    <cellStyle name="Итог 3 11 2" xfId="9084"/>
    <cellStyle name="Итог 3 11 3" xfId="9083"/>
    <cellStyle name="Итог 3 12" xfId="9085"/>
    <cellStyle name="Итог 3 13" xfId="4214"/>
    <cellStyle name="Итог 3 2" xfId="683"/>
    <cellStyle name="Итог 3 2 2" xfId="9086"/>
    <cellStyle name="Итог 3 2 3" xfId="9087"/>
    <cellStyle name="Итог 3 2 4" xfId="4217"/>
    <cellStyle name="Итог 3 3" xfId="684"/>
    <cellStyle name="Итог 3 3 2" xfId="9088"/>
    <cellStyle name="Итог 3 3 2 2" xfId="9089"/>
    <cellStyle name="Итог 3 3 3" xfId="9090"/>
    <cellStyle name="Итог 3 3 4" xfId="4218"/>
    <cellStyle name="Итог 3 4" xfId="685"/>
    <cellStyle name="Итог 3 4 2" xfId="9091"/>
    <cellStyle name="Итог 3 4 3" xfId="4219"/>
    <cellStyle name="Итог 3 5" xfId="686"/>
    <cellStyle name="Итог 3 5 2" xfId="9092"/>
    <cellStyle name="Итог 3 5 3" xfId="4220"/>
    <cellStyle name="Итог 3 6" xfId="687"/>
    <cellStyle name="Итог 3 6 2" xfId="9093"/>
    <cellStyle name="Итог 3 6 3" xfId="4221"/>
    <cellStyle name="Итог 3 7" xfId="688"/>
    <cellStyle name="Итог 3 7 2" xfId="9094"/>
    <cellStyle name="Итог 3 7 3" xfId="4222"/>
    <cellStyle name="Итог 3 8" xfId="689"/>
    <cellStyle name="Итог 3 8 2" xfId="9095"/>
    <cellStyle name="Итог 3 8 3" xfId="4223"/>
    <cellStyle name="Итог 3 9" xfId="690"/>
    <cellStyle name="Итог 3 9 2" xfId="9096"/>
    <cellStyle name="Итог 3 9 3" xfId="4224"/>
    <cellStyle name="Итог 3_46EE.2011(v1.0)" xfId="4225"/>
    <cellStyle name="Итог 4" xfId="4226"/>
    <cellStyle name="Итог 4 2" xfId="4227"/>
    <cellStyle name="Итог 4 2 2" xfId="9097"/>
    <cellStyle name="Итог 4 3" xfId="6393"/>
    <cellStyle name="Итог 4 3 2" xfId="9098"/>
    <cellStyle name="Итог 4 4" xfId="9099"/>
    <cellStyle name="Итог 4_46EE.2011(v1.0)" xfId="4228"/>
    <cellStyle name="Итог 5" xfId="4229"/>
    <cellStyle name="Итог 5 2" xfId="4230"/>
    <cellStyle name="Итог 5 2 2" xfId="9100"/>
    <cellStyle name="Итог 5 3" xfId="6394"/>
    <cellStyle name="Итог 5 3 2" xfId="9101"/>
    <cellStyle name="Итог 5 4" xfId="9102"/>
    <cellStyle name="Итог 5_46EE.2011(v1.0)" xfId="4231"/>
    <cellStyle name="Итог 6" xfId="4232"/>
    <cellStyle name="Итог 6 2" xfId="4233"/>
    <cellStyle name="Итог 6 2 2" xfId="9103"/>
    <cellStyle name="Итог 6 3" xfId="6395"/>
    <cellStyle name="Итог 6 3 2" xfId="9104"/>
    <cellStyle name="Итог 6 4" xfId="9105"/>
    <cellStyle name="Итог 6_46EE.2011(v1.0)" xfId="4234"/>
    <cellStyle name="Итог 7" xfId="4235"/>
    <cellStyle name="Итог 7 2" xfId="4236"/>
    <cellStyle name="Итог 7 2 2" xfId="9106"/>
    <cellStyle name="Итог 7 3" xfId="6396"/>
    <cellStyle name="Итог 7 3 2" xfId="9107"/>
    <cellStyle name="Итог 7 4" xfId="9108"/>
    <cellStyle name="Итог 7_46EE.2011(v1.0)" xfId="4237"/>
    <cellStyle name="Итог 8" xfId="4238"/>
    <cellStyle name="Итог 8 2" xfId="4239"/>
    <cellStyle name="Итог 8 2 2" xfId="9109"/>
    <cellStyle name="Итог 8 3" xfId="9110"/>
    <cellStyle name="Итог 8 3 2" xfId="9111"/>
    <cellStyle name="Итог 8 4" xfId="9112"/>
    <cellStyle name="Итог 8_46EE.2011(v1.0)" xfId="4240"/>
    <cellStyle name="Итог 9" xfId="4241"/>
    <cellStyle name="Итог 9 2" xfId="4242"/>
    <cellStyle name="Итог 9 2 2" xfId="9113"/>
    <cellStyle name="Итог 9 3" xfId="9114"/>
    <cellStyle name="Итог 9 3 2" xfId="9115"/>
    <cellStyle name="Итог 9 4" xfId="9116"/>
    <cellStyle name="Итог 9_46EE.2011(v1.0)" xfId="4243"/>
    <cellStyle name="Итого" xfId="4244"/>
    <cellStyle name="Итого 2" xfId="9117"/>
    <cellStyle name="ИТОГОВЫЙ" xfId="4245"/>
    <cellStyle name="ИТОГОВЫЙ 10" xfId="9118"/>
    <cellStyle name="ИТОГОВЫЙ 2" xfId="4246"/>
    <cellStyle name="ИТОГОВЫЙ 2 2" xfId="9119"/>
    <cellStyle name="ИТОГОВЫЙ 3" xfId="4247"/>
    <cellStyle name="ИТОГОВЫЙ 3 2" xfId="9120"/>
    <cellStyle name="ИТОГОВЫЙ 4" xfId="4248"/>
    <cellStyle name="ИТОГОВЫЙ 4 2" xfId="9121"/>
    <cellStyle name="ИТОГОВЫЙ 5" xfId="4249"/>
    <cellStyle name="ИТОГОВЫЙ 5 2" xfId="9122"/>
    <cellStyle name="ИТОГОВЫЙ 6" xfId="4250"/>
    <cellStyle name="ИТОГОВЫЙ 6 2" xfId="9123"/>
    <cellStyle name="ИТОГОВЫЙ 7" xfId="4251"/>
    <cellStyle name="ИТОГОВЫЙ 7 2" xfId="9124"/>
    <cellStyle name="ИТОГОВЫЙ 8" xfId="4252"/>
    <cellStyle name="ИТОГОВЫЙ 8 2" xfId="9125"/>
    <cellStyle name="ИТОГОВЫЙ 9" xfId="4253"/>
    <cellStyle name="ИТОГОВЫЙ 9 2" xfId="9126"/>
    <cellStyle name="ИТОГОВЫЙ_1" xfId="4254"/>
    <cellStyle name="Контрольная ячейка" xfId="691"/>
    <cellStyle name="Контрольная ячейка 10" xfId="4255"/>
    <cellStyle name="Контрольная ячейка 10 2" xfId="9127"/>
    <cellStyle name="Контрольная ячейка 10 2 2" xfId="9128"/>
    <cellStyle name="Контрольная ячейка 10 3" xfId="9129"/>
    <cellStyle name="Контрольная ячейка 10 3 2" xfId="9130"/>
    <cellStyle name="Контрольная ячейка 10 4" xfId="9131"/>
    <cellStyle name="Контрольная ячейка 11" xfId="9132"/>
    <cellStyle name="Контрольная ячейка 11 2" xfId="9133"/>
    <cellStyle name="Контрольная ячейка 11 2 2" xfId="9134"/>
    <cellStyle name="Контрольная ячейка 11 3" xfId="9135"/>
    <cellStyle name="Контрольная ячейка 11 3 2" xfId="9136"/>
    <cellStyle name="Контрольная ячейка 11 4" xfId="9137"/>
    <cellStyle name="Контрольная ячейка 12" xfId="9138"/>
    <cellStyle name="Контрольная ячейка 12 2" xfId="9139"/>
    <cellStyle name="Контрольная ячейка 12 2 2" xfId="9140"/>
    <cellStyle name="Контрольная ячейка 12 3" xfId="9141"/>
    <cellStyle name="Контрольная ячейка 12 3 2" xfId="9142"/>
    <cellStyle name="Контрольная ячейка 12 4" xfId="9143"/>
    <cellStyle name="Контрольная ячейка 13" xfId="9144"/>
    <cellStyle name="Контрольная ячейка 13 2" xfId="9145"/>
    <cellStyle name="Контрольная ячейка 13 2 2" xfId="9146"/>
    <cellStyle name="Контрольная ячейка 13 3" xfId="9147"/>
    <cellStyle name="Контрольная ячейка 13 3 2" xfId="9148"/>
    <cellStyle name="Контрольная ячейка 13 4" xfId="9149"/>
    <cellStyle name="Контрольная ячейка 14" xfId="9150"/>
    <cellStyle name="Контрольная ячейка 14 2" xfId="9151"/>
    <cellStyle name="Контрольная ячейка 14 2 2" xfId="9152"/>
    <cellStyle name="Контрольная ячейка 14 3" xfId="9153"/>
    <cellStyle name="Контрольная ячейка 14 3 2" xfId="9154"/>
    <cellStyle name="Контрольная ячейка 14 4" xfId="9155"/>
    <cellStyle name="Контрольная ячейка 15" xfId="9156"/>
    <cellStyle name="Контрольная ячейка 15 2" xfId="9157"/>
    <cellStyle name="Контрольная ячейка 15 2 2" xfId="9158"/>
    <cellStyle name="Контрольная ячейка 15 3" xfId="9159"/>
    <cellStyle name="Контрольная ячейка 15 3 2" xfId="9160"/>
    <cellStyle name="Контрольная ячейка 15 4" xfId="9161"/>
    <cellStyle name="Контрольная ячейка 16" xfId="9162"/>
    <cellStyle name="Контрольная ячейка 16 2" xfId="9163"/>
    <cellStyle name="Контрольная ячейка 16 2 2" xfId="9164"/>
    <cellStyle name="Контрольная ячейка 16 3" xfId="9165"/>
    <cellStyle name="Контрольная ячейка 16 3 2" xfId="9166"/>
    <cellStyle name="Контрольная ячейка 16 4" xfId="9167"/>
    <cellStyle name="Контрольная ячейка 17" xfId="9168"/>
    <cellStyle name="Контрольная ячейка 17 2" xfId="9169"/>
    <cellStyle name="Контрольная ячейка 18" xfId="9170"/>
    <cellStyle name="Контрольная ячейка 18 2" xfId="9171"/>
    <cellStyle name="Контрольная ячейка 2" xfId="692"/>
    <cellStyle name="Контрольная ячейка 2 1" xfId="9172"/>
    <cellStyle name="Контрольная ячейка 2 1 2" xfId="9173"/>
    <cellStyle name="Контрольная ячейка 2 10" xfId="693"/>
    <cellStyle name="Контрольная ячейка 2 10 2" xfId="9174"/>
    <cellStyle name="Контрольная ячейка 2 10 3" xfId="4257"/>
    <cellStyle name="Контрольная ячейка 2 11" xfId="9175"/>
    <cellStyle name="Контрольная ячейка 2 12" xfId="9176"/>
    <cellStyle name="Контрольная ячейка 2 13" xfId="4256"/>
    <cellStyle name="Контрольная ячейка 2 2" xfId="694"/>
    <cellStyle name="Контрольная ячейка 2 2 2" xfId="4259"/>
    <cellStyle name="Контрольная ячейка 2 2 2 2" xfId="9177"/>
    <cellStyle name="Контрольная ячейка 2 2 2 2 2" xfId="9178"/>
    <cellStyle name="Контрольная ячейка 2 2 2 3" xfId="9179"/>
    <cellStyle name="Контрольная ячейка 2 2 2 4" xfId="6397"/>
    <cellStyle name="Контрольная ячейка 2 2 3" xfId="9180"/>
    <cellStyle name="Контрольная ячейка 2 2 4" xfId="4258"/>
    <cellStyle name="Контрольная ячейка 2 3" xfId="695"/>
    <cellStyle name="Контрольная ячейка 2 3 2" xfId="9181"/>
    <cellStyle name="Контрольная ячейка 2 3 3" xfId="9182"/>
    <cellStyle name="Контрольная ячейка 2 3 4" xfId="4260"/>
    <cellStyle name="Контрольная ячейка 2 4" xfId="696"/>
    <cellStyle name="Контрольная ячейка 2 4 2" xfId="9183"/>
    <cellStyle name="Контрольная ячейка 2 4 3" xfId="9184"/>
    <cellStyle name="Контрольная ячейка 2 4 4" xfId="4261"/>
    <cellStyle name="Контрольная ячейка 2 5" xfId="697"/>
    <cellStyle name="Контрольная ячейка 2 5 2" xfId="9185"/>
    <cellStyle name="Контрольная ячейка 2 5 3" xfId="4262"/>
    <cellStyle name="Контрольная ячейка 2 6" xfId="698"/>
    <cellStyle name="Контрольная ячейка 2 6 2" xfId="9186"/>
    <cellStyle name="Контрольная ячейка 2 6 3" xfId="4263"/>
    <cellStyle name="Контрольная ячейка 2 7" xfId="699"/>
    <cellStyle name="Контрольная ячейка 2 7 2" xfId="9187"/>
    <cellStyle name="Контрольная ячейка 2 7 3" xfId="4264"/>
    <cellStyle name="Контрольная ячейка 2 8" xfId="700"/>
    <cellStyle name="Контрольная ячейка 2 8 2" xfId="9188"/>
    <cellStyle name="Контрольная ячейка 2 8 3" xfId="4265"/>
    <cellStyle name="Контрольная ячейка 2 9" xfId="701"/>
    <cellStyle name="Контрольная ячейка 2 9 2" xfId="9189"/>
    <cellStyle name="Контрольная ячейка 2 9 3" xfId="4266"/>
    <cellStyle name="Контрольная ячейка 2_46EE.2011(v1.0)" xfId="4267"/>
    <cellStyle name="Контрольная ячейка 3" xfId="702"/>
    <cellStyle name="Контрольная ячейка 3 10" xfId="703"/>
    <cellStyle name="Контрольная ячейка 3 10 2" xfId="9190"/>
    <cellStyle name="Контрольная ячейка 3 10 3" xfId="4269"/>
    <cellStyle name="Контрольная ячейка 3 11" xfId="4270"/>
    <cellStyle name="Контрольная ячейка 3 11 2" xfId="9192"/>
    <cellStyle name="Контрольная ячейка 3 11 3" xfId="9191"/>
    <cellStyle name="Контрольная ячейка 3 12" xfId="9193"/>
    <cellStyle name="Контрольная ячейка 3 13" xfId="4268"/>
    <cellStyle name="Контрольная ячейка 3 2" xfId="704"/>
    <cellStyle name="Контрольная ячейка 3 2 2" xfId="9194"/>
    <cellStyle name="Контрольная ячейка 3 2 3" xfId="9195"/>
    <cellStyle name="Контрольная ячейка 3 2 4" xfId="4271"/>
    <cellStyle name="Контрольная ячейка 3 3" xfId="705"/>
    <cellStyle name="Контрольная ячейка 3 3 2" xfId="9196"/>
    <cellStyle name="Контрольная ячейка 3 3 2 2" xfId="9197"/>
    <cellStyle name="Контрольная ячейка 3 3 3" xfId="9198"/>
    <cellStyle name="Контрольная ячейка 3 3 4" xfId="4272"/>
    <cellStyle name="Контрольная ячейка 3 4" xfId="706"/>
    <cellStyle name="Контрольная ячейка 3 4 2" xfId="9199"/>
    <cellStyle name="Контрольная ячейка 3 4 3" xfId="4273"/>
    <cellStyle name="Контрольная ячейка 3 5" xfId="707"/>
    <cellStyle name="Контрольная ячейка 3 5 2" xfId="9200"/>
    <cellStyle name="Контрольная ячейка 3 5 3" xfId="4274"/>
    <cellStyle name="Контрольная ячейка 3 6" xfId="708"/>
    <cellStyle name="Контрольная ячейка 3 6 2" xfId="9201"/>
    <cellStyle name="Контрольная ячейка 3 6 3" xfId="4275"/>
    <cellStyle name="Контрольная ячейка 3 7" xfId="709"/>
    <cellStyle name="Контрольная ячейка 3 7 2" xfId="9202"/>
    <cellStyle name="Контрольная ячейка 3 7 3" xfId="4276"/>
    <cellStyle name="Контрольная ячейка 3 8" xfId="710"/>
    <cellStyle name="Контрольная ячейка 3 8 2" xfId="9203"/>
    <cellStyle name="Контрольная ячейка 3 8 3" xfId="4277"/>
    <cellStyle name="Контрольная ячейка 3 9" xfId="711"/>
    <cellStyle name="Контрольная ячейка 3 9 2" xfId="9204"/>
    <cellStyle name="Контрольная ячейка 3 9 3" xfId="4278"/>
    <cellStyle name="Контрольная ячейка 3_46EE.2011(v1.0)" xfId="4279"/>
    <cellStyle name="Контрольная ячейка 4" xfId="4280"/>
    <cellStyle name="Контрольная ячейка 4 2" xfId="4281"/>
    <cellStyle name="Контрольная ячейка 4 2 2" xfId="9205"/>
    <cellStyle name="Контрольная ячейка 4 3" xfId="6398"/>
    <cellStyle name="Контрольная ячейка 4 3 2" xfId="9206"/>
    <cellStyle name="Контрольная ячейка 4 3 3" xfId="9207"/>
    <cellStyle name="Контрольная ячейка 4 4" xfId="9208"/>
    <cellStyle name="Контрольная ячейка 4_46EE.2011(v1.0)" xfId="4282"/>
    <cellStyle name="Контрольная ячейка 5" xfId="4283"/>
    <cellStyle name="Контрольная ячейка 5 2" xfId="4284"/>
    <cellStyle name="Контрольная ячейка 5 2 2" xfId="9209"/>
    <cellStyle name="Контрольная ячейка 5 3" xfId="6399"/>
    <cellStyle name="Контрольная ячейка 5 3 2" xfId="9210"/>
    <cellStyle name="Контрольная ячейка 5 3 3" xfId="9211"/>
    <cellStyle name="Контрольная ячейка 5 4" xfId="9212"/>
    <cellStyle name="Контрольная ячейка 5_46EE.2011(v1.0)" xfId="4285"/>
    <cellStyle name="Контрольная ячейка 6" xfId="4286"/>
    <cellStyle name="Контрольная ячейка 6 2" xfId="4287"/>
    <cellStyle name="Контрольная ячейка 6 2 2" xfId="9213"/>
    <cellStyle name="Контрольная ячейка 6 3" xfId="6400"/>
    <cellStyle name="Контрольная ячейка 6 3 2" xfId="9214"/>
    <cellStyle name="Контрольная ячейка 6 3 3" xfId="9215"/>
    <cellStyle name="Контрольная ячейка 6 4" xfId="9216"/>
    <cellStyle name="Контрольная ячейка 6_46EE.2011(v1.0)" xfId="4288"/>
    <cellStyle name="Контрольная ячейка 7" xfId="4289"/>
    <cellStyle name="Контрольная ячейка 7 2" xfId="4290"/>
    <cellStyle name="Контрольная ячейка 7 2 2" xfId="9217"/>
    <cellStyle name="Контрольная ячейка 7 3" xfId="6401"/>
    <cellStyle name="Контрольная ячейка 7 3 2" xfId="9218"/>
    <cellStyle name="Контрольная ячейка 7 3 3" xfId="9219"/>
    <cellStyle name="Контрольная ячейка 7 4" xfId="9220"/>
    <cellStyle name="Контрольная ячейка 7_46EE.2011(v1.0)" xfId="4291"/>
    <cellStyle name="Контрольная ячейка 8" xfId="4292"/>
    <cellStyle name="Контрольная ячейка 8 2" xfId="4293"/>
    <cellStyle name="Контрольная ячейка 8 2 2" xfId="9221"/>
    <cellStyle name="Контрольная ячейка 8 3" xfId="9222"/>
    <cellStyle name="Контрольная ячейка 8 3 2" xfId="9223"/>
    <cellStyle name="Контрольная ячейка 8 4" xfId="9224"/>
    <cellStyle name="Контрольная ячейка 8_46EE.2011(v1.0)" xfId="4294"/>
    <cellStyle name="Контрольная ячейка 9" xfId="4295"/>
    <cellStyle name="Контрольная ячейка 9 2" xfId="4296"/>
    <cellStyle name="Контрольная ячейка 9 2 2" xfId="9225"/>
    <cellStyle name="Контрольная ячейка 9 3" xfId="9226"/>
    <cellStyle name="Контрольная ячейка 9 3 2" xfId="9227"/>
    <cellStyle name="Контрольная ячейка 9 4" xfId="9228"/>
    <cellStyle name="Контрольная ячейка 9_46EE.2011(v1.0)" xfId="4297"/>
    <cellStyle name="Миша (бланки отчетности)" xfId="4298"/>
    <cellStyle name="Миша (бланки отчетности) 2" xfId="9229"/>
    <cellStyle name="Мои наименования показателей" xfId="4299"/>
    <cellStyle name="Мои наименования показателей 10" xfId="6402"/>
    <cellStyle name="Мои наименования показателей 10 2" xfId="9233"/>
    <cellStyle name="Мои наименования показателей 11" xfId="6403"/>
    <cellStyle name="Мои наименования показателей 11 2" xfId="9234"/>
    <cellStyle name="Мои наименования показателей 12" xfId="9235"/>
    <cellStyle name="Мои наименования показателей 2" xfId="4300"/>
    <cellStyle name="Мои наименования показателей 2 10" xfId="9236"/>
    <cellStyle name="Мои наименования показателей 2 2" xfId="4301"/>
    <cellStyle name="Мои наименования показателей 2 2 2" xfId="9237"/>
    <cellStyle name="Мои наименования показателей 2 3" xfId="4302"/>
    <cellStyle name="Мои наименования показателей 2 3 2" xfId="9238"/>
    <cellStyle name="Мои наименования показателей 2 4" xfId="4303"/>
    <cellStyle name="Мои наименования показателей 2 4 2" xfId="9239"/>
    <cellStyle name="Мои наименования показателей 2 5" xfId="4304"/>
    <cellStyle name="Мои наименования показателей 2 5 2" xfId="9240"/>
    <cellStyle name="Мои наименования показателей 2 6" xfId="4305"/>
    <cellStyle name="Мои наименования показателей 2 6 2" xfId="9241"/>
    <cellStyle name="Мои наименования показателей 2 7" xfId="4306"/>
    <cellStyle name="Мои наименования показателей 2 7 2" xfId="9242"/>
    <cellStyle name="Мои наименования показателей 2 8" xfId="4307"/>
    <cellStyle name="Мои наименования показателей 2 8 2" xfId="9243"/>
    <cellStyle name="Мои наименования показателей 2 9" xfId="4308"/>
    <cellStyle name="Мои наименования показателей 2 9 2" xfId="9244"/>
    <cellStyle name="Мои наименования показателей 2_1" xfId="4309"/>
    <cellStyle name="Мои наименования показателей 3" xfId="4310"/>
    <cellStyle name="Мои наименования показателей 3 10" xfId="9245"/>
    <cellStyle name="Мои наименования показателей 3 2" xfId="4311"/>
    <cellStyle name="Мои наименования показателей 3 2 2" xfId="9246"/>
    <cellStyle name="Мои наименования показателей 3 3" xfId="4312"/>
    <cellStyle name="Мои наименования показателей 3 3 2" xfId="9247"/>
    <cellStyle name="Мои наименования показателей 3 4" xfId="4313"/>
    <cellStyle name="Мои наименования показателей 3 4 2" xfId="9248"/>
    <cellStyle name="Мои наименования показателей 3 5" xfId="4314"/>
    <cellStyle name="Мои наименования показателей 3 5 2" xfId="9249"/>
    <cellStyle name="Мои наименования показателей 3 6" xfId="4315"/>
    <cellStyle name="Мои наименования показателей 3 6 2" xfId="9250"/>
    <cellStyle name="Мои наименования показателей 3 7" xfId="4316"/>
    <cellStyle name="Мои наименования показателей 3 7 2" xfId="9251"/>
    <cellStyle name="Мои наименования показателей 3 8" xfId="4317"/>
    <cellStyle name="Мои наименования показателей 3 8 2" xfId="9252"/>
    <cellStyle name="Мои наименования показателей 3 9" xfId="4318"/>
    <cellStyle name="Мои наименования показателей 3 9 2" xfId="9253"/>
    <cellStyle name="Мои наименования показателей 3_1" xfId="4319"/>
    <cellStyle name="Мои наименования показателей 4" xfId="4320"/>
    <cellStyle name="Мои наименования показателей 4 10" xfId="9254"/>
    <cellStyle name="Мои наименования показателей 4 2" xfId="4321"/>
    <cellStyle name="Мои наименования показателей 4 2 2" xfId="9255"/>
    <cellStyle name="Мои наименования показателей 4 3" xfId="4322"/>
    <cellStyle name="Мои наименования показателей 4 3 2" xfId="9256"/>
    <cellStyle name="Мои наименования показателей 4 4" xfId="4323"/>
    <cellStyle name="Мои наименования показателей 4 4 2" xfId="9257"/>
    <cellStyle name="Мои наименования показателей 4 5" xfId="4324"/>
    <cellStyle name="Мои наименования показателей 4 5 2" xfId="9258"/>
    <cellStyle name="Мои наименования показателей 4 6" xfId="4325"/>
    <cellStyle name="Мои наименования показателей 4 6 2" xfId="9259"/>
    <cellStyle name="Мои наименования показателей 4 7" xfId="4326"/>
    <cellStyle name="Мои наименования показателей 4 7 2" xfId="9260"/>
    <cellStyle name="Мои наименования показателей 4 8" xfId="4327"/>
    <cellStyle name="Мои наименования показателей 4 8 2" xfId="9261"/>
    <cellStyle name="Мои наименования показателей 4 9" xfId="4328"/>
    <cellStyle name="Мои наименования показателей 4 9 2" xfId="9262"/>
    <cellStyle name="Мои наименования показателей 4_1" xfId="4329"/>
    <cellStyle name="Мои наименования показателей 5" xfId="4330"/>
    <cellStyle name="Мои наименования показателей 5 10" xfId="9263"/>
    <cellStyle name="Мои наименования показателей 5 2" xfId="4331"/>
    <cellStyle name="Мои наименования показателей 5 2 2" xfId="9264"/>
    <cellStyle name="Мои наименования показателей 5 3" xfId="4332"/>
    <cellStyle name="Мои наименования показателей 5 3 2" xfId="9265"/>
    <cellStyle name="Мои наименования показателей 5 4" xfId="4333"/>
    <cellStyle name="Мои наименования показателей 5 4 2" xfId="9266"/>
    <cellStyle name="Мои наименования показателей 5 5" xfId="4334"/>
    <cellStyle name="Мои наименования показателей 5 5 2" xfId="9267"/>
    <cellStyle name="Мои наименования показателей 5 6" xfId="4335"/>
    <cellStyle name="Мои наименования показателей 5 6 2" xfId="9268"/>
    <cellStyle name="Мои наименования показателей 5 7" xfId="4336"/>
    <cellStyle name="Мои наименования показателей 5 7 2" xfId="9269"/>
    <cellStyle name="Мои наименования показателей 5 8" xfId="4337"/>
    <cellStyle name="Мои наименования показателей 5 8 2" xfId="9270"/>
    <cellStyle name="Мои наименования показателей 5 9" xfId="4338"/>
    <cellStyle name="Мои наименования показателей 5 9 2" xfId="9271"/>
    <cellStyle name="Мои наименования показателей 5_1" xfId="4339"/>
    <cellStyle name="Мои наименования показателей 6" xfId="4340"/>
    <cellStyle name="Мои наименования показателей 6 2" xfId="4341"/>
    <cellStyle name="Мои наименования показателей 6 2 2" xfId="9272"/>
    <cellStyle name="Мои наименования показателей 6 3" xfId="4342"/>
    <cellStyle name="Мои наименования показателей 6 3 2" xfId="9273"/>
    <cellStyle name="Мои наименования показателей 6 4" xfId="9274"/>
    <cellStyle name="Мои наименования показателей 6_46EE.2011(v1.0)" xfId="4343"/>
    <cellStyle name="Мои наименования показателей 7" xfId="4344"/>
    <cellStyle name="Мои наименования показателей 7 2" xfId="4345"/>
    <cellStyle name="Мои наименования показателей 7 2 2" xfId="9275"/>
    <cellStyle name="Мои наименования показателей 7 3" xfId="4346"/>
    <cellStyle name="Мои наименования показателей 7 3 2" xfId="9276"/>
    <cellStyle name="Мои наименования показателей 7 4" xfId="9277"/>
    <cellStyle name="Мои наименования показателей 7_46EE.2011(v1.0)" xfId="4347"/>
    <cellStyle name="Мои наименования показателей 8" xfId="4348"/>
    <cellStyle name="Мои наименования показателей 8 2" xfId="4349"/>
    <cellStyle name="Мои наименования показателей 8 2 2" xfId="9278"/>
    <cellStyle name="Мои наименования показателей 8 3" xfId="4350"/>
    <cellStyle name="Мои наименования показателей 8 3 2" xfId="9279"/>
    <cellStyle name="Мои наименования показателей 8 4" xfId="9280"/>
    <cellStyle name="Мои наименования показателей 8_46EE.2011(v1.0)" xfId="4351"/>
    <cellStyle name="Мои наименования показателей 9" xfId="6404"/>
    <cellStyle name="Мои наименования показателей 9 2" xfId="9281"/>
    <cellStyle name="Мои наименования показателей_46EE.2011" xfId="4352"/>
    <cellStyle name="Мой заголовок" xfId="4353"/>
    <cellStyle name="Мой заголовок 2" xfId="9230"/>
    <cellStyle name="Мой заголовок листа" xfId="4354"/>
    <cellStyle name="Мой заголовок листа 2" xfId="4355"/>
    <cellStyle name="Мой заголовок листа 2 2" xfId="9231"/>
    <cellStyle name="Мой заголовок листа 2 3" xfId="6405"/>
    <cellStyle name="Мой заголовок листа 3" xfId="5843"/>
    <cellStyle name="Мой заголовок листа 3 2" xfId="9232"/>
    <cellStyle name="Мой заголовок_Новая инструкция1_фст" xfId="4356"/>
    <cellStyle name="назв фил" xfId="4357"/>
    <cellStyle name="назв фил 2" xfId="9282"/>
    <cellStyle name="Название" xfId="712"/>
    <cellStyle name="Название 10" xfId="4358"/>
    <cellStyle name="Название 10 2" xfId="9283"/>
    <cellStyle name="Название 10 2 2" xfId="9284"/>
    <cellStyle name="Название 10 3" xfId="9285"/>
    <cellStyle name="Название 10 3 2" xfId="9286"/>
    <cellStyle name="Название 10 4" xfId="9287"/>
    <cellStyle name="Название 11" xfId="6651" hidden="1"/>
    <cellStyle name="Название 11" xfId="9288"/>
    <cellStyle name="Название 11 2" xfId="9289"/>
    <cellStyle name="Название 11 2 2" xfId="9290"/>
    <cellStyle name="Название 11 3" xfId="9291"/>
    <cellStyle name="Название 11 3 2" xfId="9292"/>
    <cellStyle name="Название 11 4" xfId="9293"/>
    <cellStyle name="Название 11 5" xfId="11033" hidden="1"/>
    <cellStyle name="Название 11 5" xfId="12192" hidden="1"/>
    <cellStyle name="Название 11 5" xfId="12204" hidden="1"/>
    <cellStyle name="Название 11 5" xfId="12213" hidden="1"/>
    <cellStyle name="Название 11 5" xfId="12223" hidden="1"/>
    <cellStyle name="Название 11 5" xfId="12232" hidden="1"/>
    <cellStyle name="Название 11 5" xfId="12234" hidden="1"/>
    <cellStyle name="Название 11 5" xfId="12235"/>
    <cellStyle name="Название 12" xfId="9294"/>
    <cellStyle name="Название 12 2" xfId="9295"/>
    <cellStyle name="Название 12 2 2" xfId="9296"/>
    <cellStyle name="Название 12 3" xfId="9297"/>
    <cellStyle name="Название 12 3 2" xfId="9298"/>
    <cellStyle name="Название 12 4" xfId="9299"/>
    <cellStyle name="Название 13" xfId="9300"/>
    <cellStyle name="Название 13 2" xfId="9301"/>
    <cellStyle name="Название 13 2 2" xfId="9302"/>
    <cellStyle name="Название 13 3" xfId="9303"/>
    <cellStyle name="Название 13 3 2" xfId="9304"/>
    <cellStyle name="Название 13 4" xfId="9305"/>
    <cellStyle name="Название 14" xfId="9306"/>
    <cellStyle name="Название 14 2" xfId="9307"/>
    <cellStyle name="Название 14 2 2" xfId="9308"/>
    <cellStyle name="Название 14 3" xfId="9309"/>
    <cellStyle name="Название 14 3 2" xfId="9310"/>
    <cellStyle name="Название 14 4" xfId="9311"/>
    <cellStyle name="Название 15" xfId="9312"/>
    <cellStyle name="Название 15 2" xfId="9313"/>
    <cellStyle name="Название 15 2 2" xfId="9314"/>
    <cellStyle name="Название 15 3" xfId="9315"/>
    <cellStyle name="Название 15 3 2" xfId="9316"/>
    <cellStyle name="Название 15 4" xfId="9317"/>
    <cellStyle name="Название 16" xfId="9318"/>
    <cellStyle name="Название 16 2" xfId="9319"/>
    <cellStyle name="Название 16 2 2" xfId="9320"/>
    <cellStyle name="Название 16 3" xfId="9321"/>
    <cellStyle name="Название 16 3 2" xfId="9322"/>
    <cellStyle name="Название 16 4" xfId="9323"/>
    <cellStyle name="Название 17" xfId="9324"/>
    <cellStyle name="Название 17 2" xfId="9325"/>
    <cellStyle name="Название 18" xfId="9326"/>
    <cellStyle name="Название 18 2" xfId="9327"/>
    <cellStyle name="Название 2" xfId="713"/>
    <cellStyle name="Название 2 1" xfId="9328"/>
    <cellStyle name="Название 2 1 2" xfId="9329"/>
    <cellStyle name="Название 2 10" xfId="714"/>
    <cellStyle name="Название 2 10 2" xfId="9330"/>
    <cellStyle name="Название 2 10 3" xfId="4360"/>
    <cellStyle name="Название 2 11" xfId="9331"/>
    <cellStyle name="Название 2 12" xfId="4359"/>
    <cellStyle name="Название 2 2" xfId="715"/>
    <cellStyle name="Название 2 2 2" xfId="9332"/>
    <cellStyle name="Название 2 2 3" xfId="4361"/>
    <cellStyle name="Название 2 3" xfId="716"/>
    <cellStyle name="Название 2 3 2" xfId="9333"/>
    <cellStyle name="Название 2 3 3" xfId="4362"/>
    <cellStyle name="Название 2 4" xfId="717"/>
    <cellStyle name="Название 2 4 2" xfId="9334"/>
    <cellStyle name="Название 2 4 3" xfId="4363"/>
    <cellStyle name="Название 2 5" xfId="718"/>
    <cellStyle name="Название 2 5 2" xfId="9335"/>
    <cellStyle name="Название 2 5 3" xfId="4364"/>
    <cellStyle name="Название 2 6" xfId="719"/>
    <cellStyle name="Название 2 6 2" xfId="9336"/>
    <cellStyle name="Название 2 6 3" xfId="4365"/>
    <cellStyle name="Название 2 7" xfId="720"/>
    <cellStyle name="Название 2 7 2" xfId="9337"/>
    <cellStyle name="Название 2 7 3" xfId="4366"/>
    <cellStyle name="Название 2 8" xfId="721"/>
    <cellStyle name="Название 2 8 2" xfId="9338"/>
    <cellStyle name="Название 2 8 3" xfId="4367"/>
    <cellStyle name="Название 2 9" xfId="722"/>
    <cellStyle name="Название 2 9 2" xfId="9339"/>
    <cellStyle name="Название 2 9 3" xfId="4368"/>
    <cellStyle name="Название 3" xfId="723"/>
    <cellStyle name="Название 3 10" xfId="724"/>
    <cellStyle name="Название 3 10 2" xfId="9340"/>
    <cellStyle name="Название 3 10 3" xfId="4370"/>
    <cellStyle name="Название 3 11" xfId="9341"/>
    <cellStyle name="Название 3 12" xfId="4369"/>
    <cellStyle name="Название 3 2" xfId="725"/>
    <cellStyle name="Название 3 2 2" xfId="9342"/>
    <cellStyle name="Название 3 2 3" xfId="4371"/>
    <cellStyle name="Название 3 3" xfId="726"/>
    <cellStyle name="Название 3 3 2" xfId="9343"/>
    <cellStyle name="Название 3 3 3" xfId="4372"/>
    <cellStyle name="Название 3 4" xfId="727"/>
    <cellStyle name="Название 3 4 2" xfId="9344"/>
    <cellStyle name="Название 3 4 3" xfId="4373"/>
    <cellStyle name="Название 3 5" xfId="728"/>
    <cellStyle name="Название 3 5 2" xfId="9345"/>
    <cellStyle name="Название 3 5 3" xfId="4374"/>
    <cellStyle name="Название 3 6" xfId="729"/>
    <cellStyle name="Название 3 6 2" xfId="9346"/>
    <cellStyle name="Название 3 6 3" xfId="4375"/>
    <cellStyle name="Название 3 7" xfId="730"/>
    <cellStyle name="Название 3 7 2" xfId="9347"/>
    <cellStyle name="Название 3 7 3" xfId="4376"/>
    <cellStyle name="Название 3 8" xfId="731"/>
    <cellStyle name="Название 3 8 2" xfId="9348"/>
    <cellStyle name="Название 3 8 3" xfId="4377"/>
    <cellStyle name="Название 3 9" xfId="732"/>
    <cellStyle name="Название 3 9 2" xfId="9349"/>
    <cellStyle name="Название 3 9 3" xfId="4378"/>
    <cellStyle name="Название 4" xfId="4379"/>
    <cellStyle name="Название 4 2" xfId="4380"/>
    <cellStyle name="Название 4 2 2" xfId="9350"/>
    <cellStyle name="Название 4 3" xfId="9351"/>
    <cellStyle name="Название 4 3 2" xfId="9352"/>
    <cellStyle name="Название 4 4" xfId="9353"/>
    <cellStyle name="Название 5" xfId="4381"/>
    <cellStyle name="Название 5 2" xfId="4382"/>
    <cellStyle name="Название 5 2 2" xfId="9354"/>
    <cellStyle name="Название 5 3" xfId="9355"/>
    <cellStyle name="Название 5 3 2" xfId="9356"/>
    <cellStyle name="Название 5 4" xfId="9357"/>
    <cellStyle name="Название 6" xfId="4383"/>
    <cellStyle name="Название 6 2" xfId="4384"/>
    <cellStyle name="Название 6 2 2" xfId="9358"/>
    <cellStyle name="Название 6 3" xfId="9359"/>
    <cellStyle name="Название 6 3 2" xfId="9360"/>
    <cellStyle name="Название 6 4" xfId="9361"/>
    <cellStyle name="Название 7" xfId="4385"/>
    <cellStyle name="Название 7 2" xfId="4386"/>
    <cellStyle name="Название 7 2 2" xfId="9362"/>
    <cellStyle name="Название 7 3" xfId="9363"/>
    <cellStyle name="Название 7 3 2" xfId="9364"/>
    <cellStyle name="Название 7 4" xfId="9365"/>
    <cellStyle name="Название 8" xfId="4387"/>
    <cellStyle name="Название 8 2" xfId="4388"/>
    <cellStyle name="Название 8 2 2" xfId="9366"/>
    <cellStyle name="Название 8 3" xfId="9367"/>
    <cellStyle name="Название 8 3 2" xfId="9368"/>
    <cellStyle name="Название 8 4" xfId="9369"/>
    <cellStyle name="Название 9" xfId="4389"/>
    <cellStyle name="Название 9 2" xfId="4390"/>
    <cellStyle name="Название 9 2 2" xfId="9370"/>
    <cellStyle name="Название 9 3" xfId="9371"/>
    <cellStyle name="Название 9 3 2" xfId="9372"/>
    <cellStyle name="Название 9 4" xfId="9373"/>
    <cellStyle name="Невидимый" xfId="4391"/>
    <cellStyle name="Невидимый 2" xfId="9374"/>
    <cellStyle name="Нейтральный" xfId="733"/>
    <cellStyle name="Нейтральный 10" xfId="4392"/>
    <cellStyle name="Нейтральный 10 2" xfId="9375"/>
    <cellStyle name="Нейтральный 10 2 2" xfId="9376"/>
    <cellStyle name="Нейтральный 10 3" xfId="9377"/>
    <cellStyle name="Нейтральный 10 3 2" xfId="9378"/>
    <cellStyle name="Нейтральный 10 4" xfId="9379"/>
    <cellStyle name="Нейтральный 11" xfId="9380"/>
    <cellStyle name="Нейтральный 11 2" xfId="9381"/>
    <cellStyle name="Нейтральный 11 2 2" xfId="9382"/>
    <cellStyle name="Нейтральный 11 3" xfId="9383"/>
    <cellStyle name="Нейтральный 11 3 2" xfId="9384"/>
    <cellStyle name="Нейтральный 11 4" xfId="9385"/>
    <cellStyle name="Нейтральный 12" xfId="9386"/>
    <cellStyle name="Нейтральный 12 2" xfId="9387"/>
    <cellStyle name="Нейтральный 12 2 2" xfId="9388"/>
    <cellStyle name="Нейтральный 12 3" xfId="9389"/>
    <cellStyle name="Нейтральный 12 3 2" xfId="9390"/>
    <cellStyle name="Нейтральный 12 4" xfId="9391"/>
    <cellStyle name="Нейтральный 13" xfId="9392"/>
    <cellStyle name="Нейтральный 13 2" xfId="9393"/>
    <cellStyle name="Нейтральный 13 2 2" xfId="9394"/>
    <cellStyle name="Нейтральный 13 3" xfId="9395"/>
    <cellStyle name="Нейтральный 13 3 2" xfId="9396"/>
    <cellStyle name="Нейтральный 13 4" xfId="9397"/>
    <cellStyle name="Нейтральный 14" xfId="9398"/>
    <cellStyle name="Нейтральный 14 2" xfId="9399"/>
    <cellStyle name="Нейтральный 14 2 2" xfId="9400"/>
    <cellStyle name="Нейтральный 14 3" xfId="9401"/>
    <cellStyle name="Нейтральный 14 3 2" xfId="9402"/>
    <cellStyle name="Нейтральный 14 4" xfId="9403"/>
    <cellStyle name="Нейтральный 15" xfId="9404"/>
    <cellStyle name="Нейтральный 15 2" xfId="9405"/>
    <cellStyle name="Нейтральный 15 2 2" xfId="9406"/>
    <cellStyle name="Нейтральный 15 3" xfId="9407"/>
    <cellStyle name="Нейтральный 15 3 2" xfId="9408"/>
    <cellStyle name="Нейтральный 15 4" xfId="9409"/>
    <cellStyle name="Нейтральный 16" xfId="9410"/>
    <cellStyle name="Нейтральный 16 2" xfId="9411"/>
    <cellStyle name="Нейтральный 16 2 2" xfId="9412"/>
    <cellStyle name="Нейтральный 16 3" xfId="9413"/>
    <cellStyle name="Нейтральный 16 3 2" xfId="9414"/>
    <cellStyle name="Нейтральный 16 4" xfId="9415"/>
    <cellStyle name="Нейтральный 17" xfId="9416"/>
    <cellStyle name="Нейтральный 17 2" xfId="9417"/>
    <cellStyle name="Нейтральный 18" xfId="9418"/>
    <cellStyle name="Нейтральный 18 2" xfId="9419"/>
    <cellStyle name="Нейтральный 2" xfId="734"/>
    <cellStyle name="Нейтральный 2 1" xfId="9420"/>
    <cellStyle name="Нейтральный 2 1 2" xfId="9421"/>
    <cellStyle name="Нейтральный 2 10" xfId="735"/>
    <cellStyle name="Нейтральный 2 10 2" xfId="9422"/>
    <cellStyle name="Нейтральный 2 10 3" xfId="4394"/>
    <cellStyle name="Нейтральный 2 11" xfId="9423"/>
    <cellStyle name="Нейтральный 2 12" xfId="9424"/>
    <cellStyle name="Нейтральный 2 13" xfId="4393"/>
    <cellStyle name="Нейтральный 2 2" xfId="736"/>
    <cellStyle name="Нейтральный 2 2 2" xfId="4396"/>
    <cellStyle name="Нейтральный 2 2 2 2" xfId="9425"/>
    <cellStyle name="Нейтральный 2 2 2 2 2" xfId="9426"/>
    <cellStyle name="Нейтральный 2 2 2 3" xfId="9427"/>
    <cellStyle name="Нейтральный 2 2 2 4" xfId="6406"/>
    <cellStyle name="Нейтральный 2 2 3" xfId="9428"/>
    <cellStyle name="Нейтральный 2 2 4" xfId="4395"/>
    <cellStyle name="Нейтральный 2 3" xfId="737"/>
    <cellStyle name="Нейтральный 2 3 2" xfId="9429"/>
    <cellStyle name="Нейтральный 2 3 3" xfId="9430"/>
    <cellStyle name="Нейтральный 2 3 4" xfId="4397"/>
    <cellStyle name="Нейтральный 2 4" xfId="738"/>
    <cellStyle name="Нейтральный 2 4 2" xfId="9431"/>
    <cellStyle name="Нейтральный 2 4 3" xfId="9432"/>
    <cellStyle name="Нейтральный 2 4 4" xfId="4398"/>
    <cellStyle name="Нейтральный 2 5" xfId="739"/>
    <cellStyle name="Нейтральный 2 5 2" xfId="9433"/>
    <cellStyle name="Нейтральный 2 5 3" xfId="4399"/>
    <cellStyle name="Нейтральный 2 6" xfId="740"/>
    <cellStyle name="Нейтральный 2 6 2" xfId="9434"/>
    <cellStyle name="Нейтральный 2 6 3" xfId="4400"/>
    <cellStyle name="Нейтральный 2 7" xfId="741"/>
    <cellStyle name="Нейтральный 2 7 2" xfId="9435"/>
    <cellStyle name="Нейтральный 2 7 3" xfId="4401"/>
    <cellStyle name="Нейтральный 2 8" xfId="742"/>
    <cellStyle name="Нейтральный 2 8 2" xfId="9436"/>
    <cellStyle name="Нейтральный 2 8 3" xfId="4402"/>
    <cellStyle name="Нейтральный 2 9" xfId="743"/>
    <cellStyle name="Нейтральный 2 9 2" xfId="9437"/>
    <cellStyle name="Нейтральный 2 9 3" xfId="4403"/>
    <cellStyle name="Нейтральный 2_МФ тепловой баланс 2015 дубль 3" xfId="4404"/>
    <cellStyle name="Нейтральный 3" xfId="744"/>
    <cellStyle name="Нейтральный 3 10" xfId="745"/>
    <cellStyle name="Нейтральный 3 10 2" xfId="9438"/>
    <cellStyle name="Нейтральный 3 10 3" xfId="4406"/>
    <cellStyle name="Нейтральный 3 11" xfId="4407"/>
    <cellStyle name="Нейтральный 3 11 2" xfId="9440"/>
    <cellStyle name="Нейтральный 3 11 3" xfId="9439"/>
    <cellStyle name="Нейтральный 3 12" xfId="9441"/>
    <cellStyle name="Нейтральный 3 13" xfId="4405"/>
    <cellStyle name="Нейтральный 3 2" xfId="746"/>
    <cellStyle name="Нейтральный 3 2 2" xfId="9442"/>
    <cellStyle name="Нейтральный 3 2 3" xfId="9443"/>
    <cellStyle name="Нейтральный 3 2 4" xfId="4408"/>
    <cellStyle name="Нейтральный 3 3" xfId="747"/>
    <cellStyle name="Нейтральный 3 3 2" xfId="9444"/>
    <cellStyle name="Нейтральный 3 3 2 2" xfId="9445"/>
    <cellStyle name="Нейтральный 3 3 3" xfId="9446"/>
    <cellStyle name="Нейтральный 3 3 4" xfId="4409"/>
    <cellStyle name="Нейтральный 3 4" xfId="748"/>
    <cellStyle name="Нейтральный 3 4 2" xfId="9447"/>
    <cellStyle name="Нейтральный 3 4 3" xfId="4410"/>
    <cellStyle name="Нейтральный 3 5" xfId="749"/>
    <cellStyle name="Нейтральный 3 5 2" xfId="9448"/>
    <cellStyle name="Нейтральный 3 5 3" xfId="4411"/>
    <cellStyle name="Нейтральный 3 6" xfId="750"/>
    <cellStyle name="Нейтральный 3 6 2" xfId="9449"/>
    <cellStyle name="Нейтральный 3 6 3" xfId="4412"/>
    <cellStyle name="Нейтральный 3 7" xfId="751"/>
    <cellStyle name="Нейтральный 3 7 2" xfId="9450"/>
    <cellStyle name="Нейтральный 3 7 3" xfId="4413"/>
    <cellStyle name="Нейтральный 3 8" xfId="752"/>
    <cellStyle name="Нейтральный 3 8 2" xfId="9451"/>
    <cellStyle name="Нейтральный 3 8 3" xfId="4414"/>
    <cellStyle name="Нейтральный 3 9" xfId="753"/>
    <cellStyle name="Нейтральный 3 9 2" xfId="9452"/>
    <cellStyle name="Нейтральный 3 9 3" xfId="4415"/>
    <cellStyle name="Нейтральный 3_МФ тепловой баланс 2015 дубль 3" xfId="4416"/>
    <cellStyle name="Нейтральный 4" xfId="4417"/>
    <cellStyle name="Нейтральный 4 2" xfId="4418"/>
    <cellStyle name="Нейтральный 4 2 2" xfId="9453"/>
    <cellStyle name="Нейтральный 4 3" xfId="6407"/>
    <cellStyle name="Нейтральный 4 3 2" xfId="9454"/>
    <cellStyle name="Нейтральный 4 3 3" xfId="9455"/>
    <cellStyle name="Нейтральный 4 4" xfId="9456"/>
    <cellStyle name="Нейтральный 4_МФ тепловой баланс 2015 дубль 3" xfId="4419"/>
    <cellStyle name="Нейтральный 5" xfId="4420"/>
    <cellStyle name="Нейтральный 5 2" xfId="4421"/>
    <cellStyle name="Нейтральный 5 2 2" xfId="9457"/>
    <cellStyle name="Нейтральный 5 3" xfId="6408"/>
    <cellStyle name="Нейтральный 5 3 2" xfId="9458"/>
    <cellStyle name="Нейтральный 5 3 3" xfId="9459"/>
    <cellStyle name="Нейтральный 5 4" xfId="9460"/>
    <cellStyle name="Нейтральный 5_МФ тепловой баланс 2015 дубль 3" xfId="4422"/>
    <cellStyle name="Нейтральный 6" xfId="4423"/>
    <cellStyle name="Нейтральный 6 2" xfId="4424"/>
    <cellStyle name="Нейтральный 6 2 2" xfId="9461"/>
    <cellStyle name="Нейтральный 6 3" xfId="6409"/>
    <cellStyle name="Нейтральный 6 3 2" xfId="9462"/>
    <cellStyle name="Нейтральный 6 3 3" xfId="9463"/>
    <cellStyle name="Нейтральный 6 4" xfId="9464"/>
    <cellStyle name="Нейтральный 6_МФ тепловой баланс 2015 дубль 3" xfId="4425"/>
    <cellStyle name="Нейтральный 7" xfId="4426"/>
    <cellStyle name="Нейтральный 7 2" xfId="4427"/>
    <cellStyle name="Нейтральный 7 2 2" xfId="9465"/>
    <cellStyle name="Нейтральный 7 3" xfId="6410"/>
    <cellStyle name="Нейтральный 7 3 2" xfId="9466"/>
    <cellStyle name="Нейтральный 7 3 3" xfId="9467"/>
    <cellStyle name="Нейтральный 7 4" xfId="9468"/>
    <cellStyle name="Нейтральный 7_МФ тепловой баланс 2015 дубль 3" xfId="4428"/>
    <cellStyle name="Нейтральный 8" xfId="4429"/>
    <cellStyle name="Нейтральный 8 2" xfId="4430"/>
    <cellStyle name="Нейтральный 8 2 2" xfId="9469"/>
    <cellStyle name="Нейтральный 8 3" xfId="9470"/>
    <cellStyle name="Нейтральный 8 3 2" xfId="9471"/>
    <cellStyle name="Нейтральный 8 4" xfId="9472"/>
    <cellStyle name="Нейтральный 9" xfId="4431"/>
    <cellStyle name="Нейтральный 9 2" xfId="4432"/>
    <cellStyle name="Нейтральный 9 2 2" xfId="9473"/>
    <cellStyle name="Нейтральный 9 3" xfId="9474"/>
    <cellStyle name="Нейтральный 9 3 2" xfId="9475"/>
    <cellStyle name="Нейтральный 9 4" xfId="9476"/>
    <cellStyle name="Низ1" xfId="4433"/>
    <cellStyle name="Низ1 2" xfId="9477"/>
    <cellStyle name="Низ2" xfId="4434"/>
    <cellStyle name="Низ2 2" xfId="9478"/>
    <cellStyle name="Обычный" xfId="0" builtinId="0"/>
    <cellStyle name="Обычный 10" xfId="754"/>
    <cellStyle name="Обычный 10 2" xfId="4435"/>
    <cellStyle name="Обычный 10 2 2" xfId="4436"/>
    <cellStyle name="Обычный 10 2 2 2" xfId="4437"/>
    <cellStyle name="Обычный 10 2 2 3" xfId="9479"/>
    <cellStyle name="Обычный 10 2 2 4" xfId="6411"/>
    <cellStyle name="Обычный 10 2 3" xfId="4438"/>
    <cellStyle name="Обычный 10 2 3 2" xfId="9481"/>
    <cellStyle name="Обычный 10 2 3 3" xfId="9480"/>
    <cellStyle name="Обычный 10 2 4" xfId="4439"/>
    <cellStyle name="Обычный 10 2 4 2" xfId="965"/>
    <cellStyle name="Обычный 10 2 4 3" xfId="9482"/>
    <cellStyle name="Обычный 10 2 5" xfId="4440"/>
    <cellStyle name="Обычный 10 3" xfId="4441"/>
    <cellStyle name="Обычный 10 3 2" xfId="4442"/>
    <cellStyle name="Обычный 10 3 3" xfId="5525"/>
    <cellStyle name="Обычный 10 4" xfId="4443"/>
    <cellStyle name="Обычный 10 4 2" xfId="5526"/>
    <cellStyle name="Обычный 10 4 2 2" xfId="5944"/>
    <cellStyle name="Обычный 10 4 3" xfId="5926"/>
    <cellStyle name="Обычный 10 4 3 2" xfId="9483"/>
    <cellStyle name="Обычный 10 4 4" xfId="9484"/>
    <cellStyle name="Обычный 10 4 5" xfId="6412"/>
    <cellStyle name="Обычный 10 5" xfId="4444"/>
    <cellStyle name="Обычный 10 5 2" xfId="9485"/>
    <cellStyle name="Обычный 10 5 3" xfId="9486"/>
    <cellStyle name="Обычный 10 5 4" xfId="6413"/>
    <cellStyle name="Обычный 10 6" xfId="4445"/>
    <cellStyle name="Обычный 10 6 2" xfId="4446"/>
    <cellStyle name="Обычный 10 6 2 2" xfId="9487"/>
    <cellStyle name="Обычный 10 6 3" xfId="6414"/>
    <cellStyle name="Обычный 10 6 4" xfId="5801"/>
    <cellStyle name="Обычный 10 7" xfId="4447"/>
    <cellStyle name="Обычный 10 7 2" xfId="9489"/>
    <cellStyle name="Обычный 10 7 3" xfId="9488"/>
    <cellStyle name="Обычный 10 8" xfId="9490"/>
    <cellStyle name="Обычный 10 9" xfId="963"/>
    <cellStyle name="Обычный 11" xfId="4448"/>
    <cellStyle name="Обычный 11 2" xfId="4449"/>
    <cellStyle name="Обычный 11 2 2" xfId="9491"/>
    <cellStyle name="Обычный 11 2 3" xfId="5942"/>
    <cellStyle name="Обычный 11 3" xfId="4450"/>
    <cellStyle name="Обычный 11 3 2" xfId="5527"/>
    <cellStyle name="Обычный 11 4" xfId="4451"/>
    <cellStyle name="Обычный 11 4 2" xfId="4452"/>
    <cellStyle name="Обычный 11 5" xfId="4453"/>
    <cellStyle name="Обычный 11 5 2" xfId="4454"/>
    <cellStyle name="Обычный 11 6" xfId="4455"/>
    <cellStyle name="Обычный 11 6 2" xfId="9492"/>
    <cellStyle name="Обычный 11 6 3" xfId="9493"/>
    <cellStyle name="Обычный 11 6 4" xfId="6415"/>
    <cellStyle name="Обычный 11 7" xfId="4456"/>
    <cellStyle name="Обычный 11 7 2" xfId="9494"/>
    <cellStyle name="Обычный 11 8" xfId="4457"/>
    <cellStyle name="Обычный 11_46EE.2011(v1.2)" xfId="4458"/>
    <cellStyle name="Обычный 12" xfId="4459"/>
    <cellStyle name="Обычный 12 2" xfId="4460"/>
    <cellStyle name="Обычный 12 2 2" xfId="4461"/>
    <cellStyle name="Обычный 12 2 2 2" xfId="4462"/>
    <cellStyle name="Обычный 12 2 2 3" xfId="9495"/>
    <cellStyle name="Обычный 12 2 3" xfId="4463"/>
    <cellStyle name="Обычный 12 2 4" xfId="9496"/>
    <cellStyle name="Обычный 12 3" xfId="4464"/>
    <cellStyle name="Обычный 12 3 2" xfId="4465"/>
    <cellStyle name="Обычный 12 3 2 2" xfId="4466"/>
    <cellStyle name="Обычный 12 3 2 3" xfId="9497"/>
    <cellStyle name="Обычный 12 3 3" xfId="9498"/>
    <cellStyle name="Обычный 12 4" xfId="4467"/>
    <cellStyle name="Обычный 12 4 2" xfId="9499"/>
    <cellStyle name="Обычный 12 4 3" xfId="9500"/>
    <cellStyle name="Обычный 12 5" xfId="4468"/>
    <cellStyle name="Обычный 12 5 2" xfId="4469"/>
    <cellStyle name="Обычный 12 5 2 2" xfId="4470"/>
    <cellStyle name="Обычный 12 5 3" xfId="4471"/>
    <cellStyle name="Обычный 12 5 4" xfId="6416"/>
    <cellStyle name="Обычный 12 6" xfId="4472"/>
    <cellStyle name="Обычный 12 6 2" xfId="10991"/>
    <cellStyle name="Обычный 12 7" xfId="5867"/>
    <cellStyle name="Обычный 12 7 2" xfId="9501"/>
    <cellStyle name="Обычный 12 8" xfId="9502"/>
    <cellStyle name="Обычный 12 9" xfId="10992"/>
    <cellStyle name="Обычный 12_амортизация2017" xfId="10993"/>
    <cellStyle name="Обычный 13" xfId="4473"/>
    <cellStyle name="Обычный 13 2" xfId="4474"/>
    <cellStyle name="Обычный 13 2 2" xfId="9503"/>
    <cellStyle name="Обычный 13 2 3" xfId="9504"/>
    <cellStyle name="Обычный 13 2 4" xfId="10994"/>
    <cellStyle name="Обычный 13 3" xfId="5528"/>
    <cellStyle name="Обычный 13 3 2" xfId="9506"/>
    <cellStyle name="Обычный 13 3 3" xfId="9507"/>
    <cellStyle name="Обычный 13 3 4" xfId="9505"/>
    <cellStyle name="Обычный 13 4" xfId="5800"/>
    <cellStyle name="Обычный 13 4 2" xfId="9508"/>
    <cellStyle name="Обычный 13 5" xfId="9509"/>
    <cellStyle name="Обычный 13 6" xfId="9510"/>
    <cellStyle name="Обычный 13 7" xfId="6417"/>
    <cellStyle name="Обычный 14" xfId="4475"/>
    <cellStyle name="Обычный 14 2" xfId="4476"/>
    <cellStyle name="Обычный 14 2 2" xfId="9511"/>
    <cellStyle name="Обычный 14 2 3" xfId="9512"/>
    <cellStyle name="Обычный 14 2 4" xfId="9513"/>
    <cellStyle name="Обычный 14 2 5" xfId="10995"/>
    <cellStyle name="Обычный 14 3" xfId="5529"/>
    <cellStyle name="Обычный 14 3 2" xfId="9515"/>
    <cellStyle name="Обычный 14 3 3" xfId="9516"/>
    <cellStyle name="Обычный 14 3 4" xfId="9514"/>
    <cellStyle name="Обычный 14 4" xfId="9517"/>
    <cellStyle name="Обычный 14 5" xfId="9518"/>
    <cellStyle name="Обычный 14 6" xfId="9519"/>
    <cellStyle name="Обычный 15" xfId="4477"/>
    <cellStyle name="Обычный 15 2" xfId="4478"/>
    <cellStyle name="Обычный 15 2 2" xfId="4479"/>
    <cellStyle name="Обычный 15 2 3" xfId="9520"/>
    <cellStyle name="Обычный 15 3" xfId="4480"/>
    <cellStyle name="Обычный 15 3 2" xfId="9521"/>
    <cellStyle name="Обычный 15 4" xfId="5530"/>
    <cellStyle name="Обычный 15 4 2" xfId="9522"/>
    <cellStyle name="Обычный 15 5" xfId="5928"/>
    <cellStyle name="Обычный 15 5 2" xfId="9523"/>
    <cellStyle name="Обычный 15 6" xfId="9524"/>
    <cellStyle name="Обычный 16" xfId="4481"/>
    <cellStyle name="Обычный 16 2" xfId="4482"/>
    <cellStyle name="Обычный 16 2 2" xfId="9525"/>
    <cellStyle name="Обычный 16 3" xfId="4483"/>
    <cellStyle name="Обычный 16 3 2" xfId="9526"/>
    <cellStyle name="Обычный 16 4" xfId="5927"/>
    <cellStyle name="Обычный 16 4 2" xfId="9527"/>
    <cellStyle name="Обычный 16 5" xfId="9528"/>
    <cellStyle name="Обычный 16 6" xfId="6418"/>
    <cellStyle name="Обычный 17" xfId="4484"/>
    <cellStyle name="Обычный 17 2" xfId="4485"/>
    <cellStyle name="Обычный 17 2 2" xfId="9529"/>
    <cellStyle name="Обычный 17 3" xfId="4486"/>
    <cellStyle name="Обычный 17 3 2" xfId="9530"/>
    <cellStyle name="Обычный 17 4" xfId="9531"/>
    <cellStyle name="Обычный 17 5" xfId="6419"/>
    <cellStyle name="Обычный 18" xfId="4487"/>
    <cellStyle name="Обычный 18 2" xfId="4488"/>
    <cellStyle name="Обычный 18 2 2" xfId="9532"/>
    <cellStyle name="Обычный 18 3" xfId="9533"/>
    <cellStyle name="Обычный 18 3 2" xfId="9534"/>
    <cellStyle name="Обычный 18 4" xfId="6420"/>
    <cellStyle name="Обычный 19" xfId="5453"/>
    <cellStyle name="Обычный 19 2" xfId="4489"/>
    <cellStyle name="Обычный 19 2 2" xfId="9535"/>
    <cellStyle name="Обычный 19 3" xfId="5760"/>
    <cellStyle name="Обычный 19 3 2" xfId="9537"/>
    <cellStyle name="Обычный 19 3 3" xfId="9536"/>
    <cellStyle name="Обычный 19 4" xfId="6421"/>
    <cellStyle name="Обычный 2" xfId="755"/>
    <cellStyle name="Обычный 2 1" xfId="9538"/>
    <cellStyle name="Обычный 2 1 2" xfId="9539"/>
    <cellStyle name="Обычный 2 10" xfId="756"/>
    <cellStyle name="Обычный 2 10 2" xfId="4491"/>
    <cellStyle name="Обычный 2 10 2 2" xfId="9540"/>
    <cellStyle name="Обычный 2 10 3" xfId="4492"/>
    <cellStyle name="Обычный 2 10 3 2" xfId="9542"/>
    <cellStyle name="Обычный 2 10 3 3" xfId="9541"/>
    <cellStyle name="Обычный 2 10 4" xfId="9543"/>
    <cellStyle name="Обычный 2 10 5" xfId="4490"/>
    <cellStyle name="Обычный 2 11" xfId="757"/>
    <cellStyle name="Обычный 2 11 2" xfId="4494"/>
    <cellStyle name="Обычный 2 11 2 2" xfId="9544"/>
    <cellStyle name="Обычный 2 11 2 2 2" xfId="9545"/>
    <cellStyle name="Обычный 2 11 2 3" xfId="9546"/>
    <cellStyle name="Обычный 2 11 2 4" xfId="6422"/>
    <cellStyle name="Обычный 2 11 3" xfId="9547"/>
    <cellStyle name="Обычный 2 11 3 2" xfId="9548"/>
    <cellStyle name="Обычный 2 11 4" xfId="9549"/>
    <cellStyle name="Обычный 2 11 5" xfId="4493"/>
    <cellStyle name="Обычный 2 11_Т-НахВТО-газ-28.09.12" xfId="9550"/>
    <cellStyle name="Обычный 2 12" xfId="758"/>
    <cellStyle name="Обычный 2 12 2" xfId="4496"/>
    <cellStyle name="Обычный 2 12 2 2" xfId="9551"/>
    <cellStyle name="Обычный 2 12 2 3" xfId="9552"/>
    <cellStyle name="Обычный 2 12 3" xfId="6423"/>
    <cellStyle name="Обычный 2 12 3 2" xfId="9553"/>
    <cellStyle name="Обычный 2 12 3 3" xfId="9554"/>
    <cellStyle name="Обычный 2 12 4" xfId="9555"/>
    <cellStyle name="Обычный 2 12 5" xfId="9556"/>
    <cellStyle name="Обычный 2 12 6" xfId="4495"/>
    <cellStyle name="Обычный 2 12_Т-НахВТО-газ-28.09.12" xfId="9557"/>
    <cellStyle name="Обычный 2 13" xfId="759"/>
    <cellStyle name="Обычный 2 13 2" xfId="4498"/>
    <cellStyle name="Обычный 2 13 2 2" xfId="9558"/>
    <cellStyle name="Обычный 2 13 2 2 2" xfId="9559"/>
    <cellStyle name="Обычный 2 13 2 3" xfId="9560"/>
    <cellStyle name="Обычный 2 13 2 4" xfId="6424"/>
    <cellStyle name="Обычный 2 13 3" xfId="9561"/>
    <cellStyle name="Обычный 2 13 4" xfId="9562"/>
    <cellStyle name="Обычный 2 13 5" xfId="4497"/>
    <cellStyle name="Обычный 2 14" xfId="4499"/>
    <cellStyle name="Обычный 2 14 2" xfId="9563"/>
    <cellStyle name="Обычный 2 14 2 2" xfId="9564"/>
    <cellStyle name="Обычный 2 14 3" xfId="9565"/>
    <cellStyle name="Обычный 2 14 4" xfId="9566"/>
    <cellStyle name="Обычный 2 15" xfId="4500"/>
    <cellStyle name="Обычный 2 15 2" xfId="5925"/>
    <cellStyle name="Обычный 2 15 2 2" xfId="9567"/>
    <cellStyle name="Обычный 2 15 3" xfId="9568"/>
    <cellStyle name="Обычный 2 15 4" xfId="9569"/>
    <cellStyle name="Обычный 2 16" xfId="4501"/>
    <cellStyle name="Обычный 2 16 2" xfId="9570"/>
    <cellStyle name="Обычный 2 17" xfId="5463"/>
    <cellStyle name="Обычный 2 17 2" xfId="5493"/>
    <cellStyle name="Обычный 2 17 2 2" xfId="9571"/>
    <cellStyle name="Обычный 2 18" xfId="9572"/>
    <cellStyle name="Обычный 2 19" xfId="964"/>
    <cellStyle name="Обычный 2 2" xfId="760"/>
    <cellStyle name="Обычный 2 2 1" xfId="9573"/>
    <cellStyle name="Обычный 2 2 1 2" xfId="9574"/>
    <cellStyle name="Обычный 2 2 10" xfId="9575"/>
    <cellStyle name="Обычный 2 2 11" xfId="9576"/>
    <cellStyle name="Обычный 2 2 12" xfId="9577"/>
    <cellStyle name="Обычный 2 2 13" xfId="4502"/>
    <cellStyle name="Обычный 2 2 2" xfId="4503"/>
    <cellStyle name="Обычный 2 2 2 2" xfId="4504"/>
    <cellStyle name="Обычный 2 2 2 2 2" xfId="6425"/>
    <cellStyle name="Обычный 2 2 2 2 2 2" xfId="9578"/>
    <cellStyle name="Обычный 2 2 2 2 3" xfId="9579"/>
    <cellStyle name="Обычный 2 2 2 2 4" xfId="9580"/>
    <cellStyle name="Обычный 2 2 2 2 5" xfId="10996"/>
    <cellStyle name="Обычный 2 2 2 3" xfId="5868"/>
    <cellStyle name="Обычный 2 2 2 3 2" xfId="9581"/>
    <cellStyle name="Обычный 2 2 2 3 2 2" xfId="9582"/>
    <cellStyle name="Обычный 2 2 2 3 3" xfId="9583"/>
    <cellStyle name="Обычный 2 2 2 3 3 2" xfId="9584"/>
    <cellStyle name="Обычный 2 2 2 3 4" xfId="9585"/>
    <cellStyle name="Обычный 2 2 2 3 5" xfId="6426"/>
    <cellStyle name="Обычный 2 2 2 4" xfId="6427"/>
    <cellStyle name="Обычный 2 2 2 4 2" xfId="9586"/>
    <cellStyle name="Обычный 2 2 2 4 2 2" xfId="9587"/>
    <cellStyle name="Обычный 2 2 2 5" xfId="6428"/>
    <cellStyle name="Обычный 2 2 2 5 2" xfId="9588"/>
    <cellStyle name="Обычный 2 2 2 6" xfId="6429"/>
    <cellStyle name="Обычный 2 2 2 6 2" xfId="9589"/>
    <cellStyle name="Обычный 2 2 2 7" xfId="9590"/>
    <cellStyle name="Обычный 2 2 2 7 2" xfId="9591"/>
    <cellStyle name="Обычный 2 2 2 8" xfId="9592"/>
    <cellStyle name="Обычный 2 2 2 8 2" xfId="10997"/>
    <cellStyle name="Обычный 2 2 2_Расчет тарифа 2016 тепло МО Шилегское" xfId="6430"/>
    <cellStyle name="Обычный 2 2 3" xfId="4505"/>
    <cellStyle name="Обычный 2 2 3 2" xfId="6431"/>
    <cellStyle name="Обычный 2 2 3 2 2" xfId="9593"/>
    <cellStyle name="Обычный 2 2 3 2 2 2" xfId="9594"/>
    <cellStyle name="Обычный 2 2 3 2 3" xfId="9595"/>
    <cellStyle name="Обычный 2 2 3 3" xfId="9596"/>
    <cellStyle name="Обычный 2 2 3 4" xfId="9597"/>
    <cellStyle name="Обычный 2 2 4" xfId="4506"/>
    <cellStyle name="Обычный 2 2 4 2" xfId="4507"/>
    <cellStyle name="Обычный 2 2 4 3" xfId="9598"/>
    <cellStyle name="Обычный 2 2 5" xfId="4508"/>
    <cellStyle name="Обычный 2 2 5 2" xfId="9599"/>
    <cellStyle name="Обычный 2 2 6" xfId="4509"/>
    <cellStyle name="Обычный 2 2 6 2" xfId="9600"/>
    <cellStyle name="Обычный 2 2 7" xfId="4510"/>
    <cellStyle name="Обычный 2 2 7 2" xfId="9601"/>
    <cellStyle name="Обычный 2 2 8" xfId="4511"/>
    <cellStyle name="Обычный 2 2 8 2" xfId="5929"/>
    <cellStyle name="Обычный 2 2 8 2 2" xfId="9602"/>
    <cellStyle name="Обычный 2 2 8 3" xfId="9603"/>
    <cellStyle name="Обычный 2 2 8 4" xfId="9604"/>
    <cellStyle name="Обычный 2 2 8 5" xfId="6655"/>
    <cellStyle name="Обычный 2 2 9" xfId="9605"/>
    <cellStyle name="Обычный 2 2_!!!!!ТАРИФ на 2013 ТеплоСнаб" xfId="9606"/>
    <cellStyle name="Обычный 2 20" xfId="11040"/>
    <cellStyle name="Обычный 2 21" xfId="12169"/>
    <cellStyle name="Обычный 2 22" xfId="11051"/>
    <cellStyle name="Обычный 2 23" xfId="12168"/>
    <cellStyle name="Обычный 2 24" xfId="11415"/>
    <cellStyle name="Обычный 2 25" xfId="12216"/>
    <cellStyle name="Обычный 2 26" xfId="11482"/>
    <cellStyle name="Обычный 2 3" xfId="761"/>
    <cellStyle name="Обычный 2 3 10" xfId="4512"/>
    <cellStyle name="Обычный 2 3 2" xfId="4513"/>
    <cellStyle name="Обычный 2 3 2 2" xfId="6432"/>
    <cellStyle name="Обычный 2 3 2 2 2" xfId="9607"/>
    <cellStyle name="Обычный 2 3 2 3" xfId="9608"/>
    <cellStyle name="Обычный 2 3 2 3 2" xfId="9609"/>
    <cellStyle name="Обычный 2 3 2 4" xfId="9610"/>
    <cellStyle name="Обычный 2 3 2 5" xfId="9611"/>
    <cellStyle name="Обычный 2 3 3" xfId="4514"/>
    <cellStyle name="Обычный 2 3 3 2" xfId="4515"/>
    <cellStyle name="Обычный 2 3 3 3" xfId="9612"/>
    <cellStyle name="Обычный 2 3 4" xfId="4516"/>
    <cellStyle name="Обычный 2 3 4 2" xfId="9613"/>
    <cellStyle name="Обычный 2 3 5" xfId="4517"/>
    <cellStyle name="Обычный 2 3 5 2" xfId="4518"/>
    <cellStyle name="Обычный 2 3 5 2 2" xfId="9614"/>
    <cellStyle name="Обычный 2 3 5 3" xfId="10998"/>
    <cellStyle name="Обычный 2 3 6" xfId="4519"/>
    <cellStyle name="Обычный 2 3 6 2" xfId="9615"/>
    <cellStyle name="Обычный 2 3 6 3" xfId="6433"/>
    <cellStyle name="Обычный 2 3 7" xfId="9616"/>
    <cellStyle name="Обычный 2 3 8" xfId="9617"/>
    <cellStyle name="Обычный 2 3 9" xfId="9618"/>
    <cellStyle name="Обычный 2 3_46EE.2011(v1.0)" xfId="4520"/>
    <cellStyle name="Обычный 2 4" xfId="762"/>
    <cellStyle name="Обычный 2 4 2" xfId="4522"/>
    <cellStyle name="Обычный 2 4 2 2" xfId="4523"/>
    <cellStyle name="Обычный 2 4 2 2 2" xfId="4524"/>
    <cellStyle name="Обычный 2 4 2 2 3" xfId="9619"/>
    <cellStyle name="Обычный 2 4 2 3" xfId="6434"/>
    <cellStyle name="Обычный 2 4 2 3 2" xfId="9620"/>
    <cellStyle name="Обычный 2 4 2 4" xfId="9621"/>
    <cellStyle name="Обычный 2 4 3" xfId="4525"/>
    <cellStyle name="Обычный 2 4 3 2" xfId="4526"/>
    <cellStyle name="Обычный 2 4 3 3" xfId="9622"/>
    <cellStyle name="Обычный 2 4 4" xfId="4527"/>
    <cellStyle name="Обычный 2 4 4 2" xfId="9623"/>
    <cellStyle name="Обычный 2 4 4 3" xfId="10999"/>
    <cellStyle name="Обычный 2 4 4 4" xfId="6435"/>
    <cellStyle name="Обычный 2 4 5" xfId="6436"/>
    <cellStyle name="Обычный 2 4 5 2" xfId="9624"/>
    <cellStyle name="Обычный 2 4 5 3" xfId="9625"/>
    <cellStyle name="Обычный 2 4 6" xfId="9626"/>
    <cellStyle name="Обычный 2 4 7" xfId="9627"/>
    <cellStyle name="Обычный 2 4 8" xfId="4521"/>
    <cellStyle name="Обычный 2 4_46EE.2011(v1.0)" xfId="4528"/>
    <cellStyle name="Обычный 2 5" xfId="763"/>
    <cellStyle name="Обычный 2 5 2" xfId="4530"/>
    <cellStyle name="Обычный 2 5 2 2" xfId="4531"/>
    <cellStyle name="Обычный 2 5 2 3" xfId="9628"/>
    <cellStyle name="Обычный 2 5 3" xfId="4532"/>
    <cellStyle name="Обычный 2 5 3 2" xfId="4533"/>
    <cellStyle name="Обычный 2 5 3 3" xfId="9629"/>
    <cellStyle name="Обычный 2 5 4" xfId="4534"/>
    <cellStyle name="Обычный 2 5 4 2" xfId="9630"/>
    <cellStyle name="Обычный 2 5 4 3" xfId="11000"/>
    <cellStyle name="Обычный 2 5 4 4" xfId="6437"/>
    <cellStyle name="Обычный 2 5 5" xfId="4535"/>
    <cellStyle name="Обычный 2 5 5 2" xfId="9632"/>
    <cellStyle name="Обычный 2 5 5 3" xfId="9633"/>
    <cellStyle name="Обычный 2 5 5 4" xfId="9631"/>
    <cellStyle name="Обычный 2 5 6" xfId="5869"/>
    <cellStyle name="Обычный 2 5 6 2" xfId="9634"/>
    <cellStyle name="Обычный 2 5 7" xfId="9635"/>
    <cellStyle name="Обычный 2 5 8" xfId="4529"/>
    <cellStyle name="Обычный 2 5_46EE.2011(v1.0)" xfId="4536"/>
    <cellStyle name="Обычный 2 6" xfId="764"/>
    <cellStyle name="Обычный 2 6 2" xfId="4538"/>
    <cellStyle name="Обычный 2 6 2 2" xfId="4539"/>
    <cellStyle name="Обычный 2 6 2 2 2" xfId="4540"/>
    <cellStyle name="Обычный 2 6 2 2 3" xfId="9636"/>
    <cellStyle name="Обычный 2 6 2 3" xfId="6438"/>
    <cellStyle name="Обычный 2 6 2 3 2" xfId="9637"/>
    <cellStyle name="Обычный 2 6 2 4" xfId="9638"/>
    <cellStyle name="Обычный 2 6 3" xfId="4541"/>
    <cellStyle name="Обычный 2 6 3 2" xfId="4542"/>
    <cellStyle name="Обычный 2 6 3 3" xfId="9639"/>
    <cellStyle name="Обычный 2 6 4" xfId="6439"/>
    <cellStyle name="Обычный 2 6 4 2" xfId="9640"/>
    <cellStyle name="Обычный 2 6 4 3" xfId="9641"/>
    <cellStyle name="Обычный 2 6 4 4" xfId="9642"/>
    <cellStyle name="Обычный 2 6 5" xfId="9643"/>
    <cellStyle name="Обычный 2 6 6" xfId="4537"/>
    <cellStyle name="Обычный 2 6_46EE.2011(v1.0)" xfId="4543"/>
    <cellStyle name="Обычный 2 7" xfId="765"/>
    <cellStyle name="Обычный 2 7 2" xfId="4545"/>
    <cellStyle name="Обычный 2 7 2 2" xfId="4546"/>
    <cellStyle name="Обычный 2 7 2 2 2" xfId="9644"/>
    <cellStyle name="Обычный 2 7 2 2 3" xfId="6442"/>
    <cellStyle name="Обычный 2 7 2 3" xfId="9645"/>
    <cellStyle name="Обычный 2 7 2 4" xfId="9646"/>
    <cellStyle name="Обычный 2 7 2 5" xfId="6441"/>
    <cellStyle name="Обычный 2 7 3" xfId="4547"/>
    <cellStyle name="Обычный 2 7 3 2" xfId="9648"/>
    <cellStyle name="Обычный 2 7 3 3" xfId="9647"/>
    <cellStyle name="Обычный 2 7 4" xfId="9649"/>
    <cellStyle name="Обычный 2 7 4 2" xfId="11001"/>
    <cellStyle name="Обычный 2 7 5" xfId="11002"/>
    <cellStyle name="Обычный 2 7 6" xfId="6440"/>
    <cellStyle name="Обычный 2 7 7" xfId="4544"/>
    <cellStyle name="Обычный 2 8" xfId="766"/>
    <cellStyle name="Обычный 2 8 2" xfId="4549"/>
    <cellStyle name="Обычный 2 8 2 2" xfId="9650"/>
    <cellStyle name="Обычный 2 8 2 3" xfId="9651"/>
    <cellStyle name="Обычный 2 8 2 4" xfId="6443"/>
    <cellStyle name="Обычный 2 8 3" xfId="9652"/>
    <cellStyle name="Обычный 2 8 4" xfId="9653"/>
    <cellStyle name="Обычный 2 8 5" xfId="4548"/>
    <cellStyle name="Обычный 2 9" xfId="767"/>
    <cellStyle name="Обычный 2 9 2" xfId="4551"/>
    <cellStyle name="Обычный 2 9 2 2" xfId="9654"/>
    <cellStyle name="Обычный 2 9 2 3" xfId="9655"/>
    <cellStyle name="Обычный 2 9 2 4" xfId="6444"/>
    <cellStyle name="Обычный 2 9 3" xfId="9656"/>
    <cellStyle name="Обычный 2 9 4" xfId="9657"/>
    <cellStyle name="Обычный 2 9 5" xfId="4550"/>
    <cellStyle name="Обычный 2_!!!!!ТАРИФ на 2013 ТеплоСнаб" xfId="9658"/>
    <cellStyle name="Обычный 20" xfId="4552"/>
    <cellStyle name="Обычный 20 2" xfId="4553"/>
    <cellStyle name="Обычный 20 2 2" xfId="9659"/>
    <cellStyle name="Обычный 20 3" xfId="4554"/>
    <cellStyle name="Обычный 20 3 2" xfId="9661"/>
    <cellStyle name="Обычный 20 3 3" xfId="9660"/>
    <cellStyle name="Обычный 20 4" xfId="9662"/>
    <cellStyle name="Обычный 21" xfId="4555"/>
    <cellStyle name="Обычный 21 2" xfId="4556"/>
    <cellStyle name="Обычный 21 2 2" xfId="9663"/>
    <cellStyle name="Обычный 21 3" xfId="4557"/>
    <cellStyle name="Обычный 21 3 2" xfId="9665"/>
    <cellStyle name="Обычный 21 3 3" xfId="9664"/>
    <cellStyle name="Обычный 21 4" xfId="9666"/>
    <cellStyle name="Обычный 22" xfId="4558"/>
    <cellStyle name="Обычный 22 2" xfId="4559"/>
    <cellStyle name="Обычный 22 2 2" xfId="9667"/>
    <cellStyle name="Обычный 22 3" xfId="4560"/>
    <cellStyle name="Обычный 22 3 2" xfId="9669"/>
    <cellStyle name="Обычный 22 3 3" xfId="9668"/>
    <cellStyle name="Обычный 22 4" xfId="9670"/>
    <cellStyle name="Обычный 23" xfId="4561"/>
    <cellStyle name="Обычный 23 2" xfId="4562"/>
    <cellStyle name="Обычный 23 2 2" xfId="9672"/>
    <cellStyle name="Обычный 23 2 3" xfId="9671"/>
    <cellStyle name="Обычный 23 3" xfId="9673"/>
    <cellStyle name="Обычный 24" xfId="4563"/>
    <cellStyle name="Обычный 24 2" xfId="4564"/>
    <cellStyle name="Обычный 24 2 2" xfId="9674"/>
    <cellStyle name="Обычный 24 3" xfId="9675"/>
    <cellStyle name="Обычный 24 4" xfId="6445"/>
    <cellStyle name="Обычный 25" xfId="5455"/>
    <cellStyle name="Обычный 25 2" xfId="5466"/>
    <cellStyle name="Обычный 25 2 2" xfId="9676"/>
    <cellStyle name="Обычный 25 3" xfId="5761"/>
    <cellStyle name="Обычный 25 3 2" xfId="9677"/>
    <cellStyle name="Обычный 25 4" xfId="6446"/>
    <cellStyle name="Обычный 26" xfId="5460"/>
    <cellStyle name="Обычный 26 2" xfId="5465"/>
    <cellStyle name="Обычный 26 2 2" xfId="9678"/>
    <cellStyle name="Обычный 26 3" xfId="9679"/>
    <cellStyle name="Обычный 26 4" xfId="6447"/>
    <cellStyle name="Обычный 27" xfId="4565"/>
    <cellStyle name="Обычный 27 2" xfId="9680"/>
    <cellStyle name="Обычный 28" xfId="5461"/>
    <cellStyle name="Обычный 28 2" xfId="9681"/>
    <cellStyle name="Обычный 28 3" xfId="9682"/>
    <cellStyle name="Обычный 28 4" xfId="6448"/>
    <cellStyle name="Обычный 29" xfId="5462"/>
    <cellStyle name="Обычный 29 2" xfId="5464"/>
    <cellStyle name="Обычный 29 2 2" xfId="9683"/>
    <cellStyle name="Обычный 29 3" xfId="6449"/>
    <cellStyle name="Обычный 3" xfId="768"/>
    <cellStyle name="Обычный 3 10" xfId="9684"/>
    <cellStyle name="Обычный 3 11" xfId="11003"/>
    <cellStyle name="Обычный 3 12" xfId="4566"/>
    <cellStyle name="Обычный 3 2" xfId="769"/>
    <cellStyle name="Обычный 3 2 2" xfId="4568"/>
    <cellStyle name="Обычный 3 2 2 2" xfId="9685"/>
    <cellStyle name="Обычный 3 2 2 3" xfId="9686"/>
    <cellStyle name="Обычный 3 2 3" xfId="4569"/>
    <cellStyle name="Обычный 3 2 3 2" xfId="6450"/>
    <cellStyle name="Обычный 3 2 3 2 2" xfId="9687"/>
    <cellStyle name="Обычный 3 2 3 3" xfId="9688"/>
    <cellStyle name="Обычный 3 2 4" xfId="4570"/>
    <cellStyle name="Обычный 3 2 5" xfId="9689"/>
    <cellStyle name="Обычный 3 2 6" xfId="9690"/>
    <cellStyle name="Обычный 3 2 7" xfId="4567"/>
    <cellStyle name="Обычный 3 3" xfId="770"/>
    <cellStyle name="Обычный 3 3 2" xfId="4572"/>
    <cellStyle name="Обычный 3 3 2 2" xfId="4573"/>
    <cellStyle name="Обычный 3 3 2 2 2" xfId="9691"/>
    <cellStyle name="Обычный 3 3 2 3" xfId="4574"/>
    <cellStyle name="Обычный 3 3 2 3 2" xfId="9692"/>
    <cellStyle name="Обычный 3 3 2 4" xfId="9693"/>
    <cellStyle name="Обычный 3 3 2 5" xfId="9694"/>
    <cellStyle name="Обычный 3 3 3" xfId="4575"/>
    <cellStyle name="Обычный 3 3 3 2" xfId="9695"/>
    <cellStyle name="Обычный 3 3 4" xfId="4576"/>
    <cellStyle name="Обычный 3 3 4 2" xfId="9696"/>
    <cellStyle name="Обычный 3 3 5" xfId="6452"/>
    <cellStyle name="Обычный 3 3 5 2" xfId="6453"/>
    <cellStyle name="Обычный 3 3 5 3" xfId="9697"/>
    <cellStyle name="Обычный 3 3 6" xfId="9698"/>
    <cellStyle name="Обычный 3 3 7" xfId="9699"/>
    <cellStyle name="Обычный 3 3 8" xfId="6451"/>
    <cellStyle name="Обычный 3 3 9" xfId="4571"/>
    <cellStyle name="Обычный 3 4" xfId="771"/>
    <cellStyle name="Обычный 3 4 2" xfId="4578"/>
    <cellStyle name="Обычный 3 4 2 2" xfId="9700"/>
    <cellStyle name="Обычный 3 4 2 3" xfId="9701"/>
    <cellStyle name="Обычный 3 4 3" xfId="4579"/>
    <cellStyle name="Обычный 3 4 3 2" xfId="9703"/>
    <cellStyle name="Обычный 3 4 3 3" xfId="9702"/>
    <cellStyle name="Обычный 3 4 4" xfId="9704"/>
    <cellStyle name="Обычный 3 4 5" xfId="11004"/>
    <cellStyle name="Обычный 3 4 6" xfId="4577"/>
    <cellStyle name="Обычный 3 5" xfId="772"/>
    <cellStyle name="Обычный 3 5 2" xfId="4581"/>
    <cellStyle name="Обычный 3 5 2 2" xfId="9705"/>
    <cellStyle name="Обычный 3 5 2 2 2" xfId="9706"/>
    <cellStyle name="Обычный 3 5 2 3" xfId="9707"/>
    <cellStyle name="Обычный 3 5 2 4" xfId="6454"/>
    <cellStyle name="Обычный 3 5 3" xfId="5871"/>
    <cellStyle name="Обычный 3 5 3 2" xfId="9708"/>
    <cellStyle name="Обычный 3 5 4" xfId="9709"/>
    <cellStyle name="Обычный 3 5 5" xfId="11005"/>
    <cellStyle name="Обычный 3 5 6" xfId="4580"/>
    <cellStyle name="Обычный 3 6" xfId="773"/>
    <cellStyle name="Обычный 3 6 2" xfId="4583"/>
    <cellStyle name="Обычный 3 6 2 2" xfId="4584"/>
    <cellStyle name="Обычный 3 6 3" xfId="9710"/>
    <cellStyle name="Обычный 3 6 4" xfId="4582"/>
    <cellStyle name="Обычный 3 7" xfId="774"/>
    <cellStyle name="Обычный 3 7 2" xfId="9711"/>
    <cellStyle name="Обычный 3 7 3" xfId="4585"/>
    <cellStyle name="Обычный 3 8" xfId="4586"/>
    <cellStyle name="Обычный 3 8 2" xfId="5531"/>
    <cellStyle name="Обычный 3 8 2 2" xfId="9712"/>
    <cellStyle name="Обычный 3 8 3" xfId="6455"/>
    <cellStyle name="Обычный 3 9" xfId="4587"/>
    <cellStyle name="Обычный 3 9 2" xfId="11006"/>
    <cellStyle name="Обычный 3 9 3" xfId="9713"/>
    <cellStyle name="Обычный 3___Тариф ТЭ 2012 Мезенский филиал 26.04.11" xfId="4588"/>
    <cellStyle name="Обычный 30" xfId="6456"/>
    <cellStyle name="Обычный 30 2" xfId="9714"/>
    <cellStyle name="Обычный 31" xfId="6457"/>
    <cellStyle name="Обычный 31 2" xfId="9715"/>
    <cellStyle name="Обычный 32" xfId="6458"/>
    <cellStyle name="Обычный 32 2" xfId="9716"/>
    <cellStyle name="Обычный 32 3" xfId="9717"/>
    <cellStyle name="Обычный 33" xfId="6459"/>
    <cellStyle name="Обычный 33 2" xfId="9718"/>
    <cellStyle name="Обычный 34" xfId="6460"/>
    <cellStyle name="Обычный 34 2" xfId="9719"/>
    <cellStyle name="Обычный 35" xfId="6461"/>
    <cellStyle name="Обычный 35 2" xfId="9720"/>
    <cellStyle name="Обычный 36" xfId="6462"/>
    <cellStyle name="Обычный 36 2" xfId="9721"/>
    <cellStyle name="Обычный 37" xfId="6463"/>
    <cellStyle name="Обычный 37 2" xfId="9722"/>
    <cellStyle name="Обычный 38" xfId="6464"/>
    <cellStyle name="Обычный 38 2" xfId="9723"/>
    <cellStyle name="Обычный 39" xfId="6465"/>
    <cellStyle name="Обычный 39 2" xfId="9724"/>
    <cellStyle name="Обычный 4" xfId="775"/>
    <cellStyle name="Обычный 4 10" xfId="4590"/>
    <cellStyle name="Обычный 4 10 2" xfId="5532"/>
    <cellStyle name="Обычный 4 10 2 2" xfId="9726"/>
    <cellStyle name="Обычный 4 10 2 3" xfId="9725"/>
    <cellStyle name="Обычный 4 10 3" xfId="5797"/>
    <cellStyle name="Обычный 4 10 3 2" xfId="9727"/>
    <cellStyle name="Обычный 4 10 4" xfId="6466"/>
    <cellStyle name="Обычный 4 11" xfId="4591"/>
    <cellStyle name="Обычный 4 11 2" xfId="4592"/>
    <cellStyle name="Обычный 4 11 2 2" xfId="9728"/>
    <cellStyle name="Обычный 4 11 3" xfId="9729"/>
    <cellStyle name="Обычный 4 11 4" xfId="6467"/>
    <cellStyle name="Обычный 4 12" xfId="9730"/>
    <cellStyle name="Обычный 4 13" xfId="9731"/>
    <cellStyle name="Обычный 4 14" xfId="4589"/>
    <cellStyle name="Обычный 4 2" xfId="776"/>
    <cellStyle name="Обычный 4 2 2" xfId="4594"/>
    <cellStyle name="Обычный 4 2 2 2" xfId="4595"/>
    <cellStyle name="Обычный 4 2 2 2 2" xfId="4596"/>
    <cellStyle name="Обычный 4 2 2 2 3" xfId="9732"/>
    <cellStyle name="Обычный 4 2 2 3" xfId="4597"/>
    <cellStyle name="Обычный 4 2 2 3 2" xfId="4598"/>
    <cellStyle name="Обычный 4 2 2 3 3" xfId="9733"/>
    <cellStyle name="Обычный 4 2 2 4" xfId="6468"/>
    <cellStyle name="Обычный 4 2 2 4 2" xfId="9734"/>
    <cellStyle name="Обычный 4 2 2 5" xfId="9735"/>
    <cellStyle name="Обычный 4 2 3" xfId="4599"/>
    <cellStyle name="Обычный 4 2 3 2" xfId="4600"/>
    <cellStyle name="Обычный 4 2 3 3" xfId="9736"/>
    <cellStyle name="Обычный 4 2 4" xfId="4601"/>
    <cellStyle name="Обычный 4 2 4 2" xfId="9737"/>
    <cellStyle name="Обычный 4 2 5" xfId="5886"/>
    <cellStyle name="Обычный 4 2 5 2" xfId="9738"/>
    <cellStyle name="Обычный 4 2 6" xfId="9739"/>
    <cellStyle name="Обычный 4 2 6 2" xfId="9740"/>
    <cellStyle name="Обычный 4 2 7" xfId="9741"/>
    <cellStyle name="Обычный 4 2 8" xfId="9742"/>
    <cellStyle name="Обычный 4 2 8 2" xfId="11007"/>
    <cellStyle name="Обычный 4 2 9" xfId="4593"/>
    <cellStyle name="Обычный 4 2_46EP.2012(v0.1)" xfId="4602"/>
    <cellStyle name="Обычный 4 3" xfId="777"/>
    <cellStyle name="Обычный 4 3 2" xfId="4604"/>
    <cellStyle name="Обычный 4 3 2 2" xfId="9743"/>
    <cellStyle name="Обычный 4 3 2 3" xfId="9744"/>
    <cellStyle name="Обычный 4 3 2 4" xfId="6469"/>
    <cellStyle name="Обычный 4 3 3" xfId="9745"/>
    <cellStyle name="Обычный 4 3 3 2" xfId="9746"/>
    <cellStyle name="Обычный 4 3 4" xfId="9747"/>
    <cellStyle name="Обычный 4 3 5" xfId="4603"/>
    <cellStyle name="Обычный 4 4" xfId="778"/>
    <cellStyle name="Обычный 4 4 2" xfId="4606"/>
    <cellStyle name="Обычный 4 4 2 2" xfId="9748"/>
    <cellStyle name="Обычный 4 4 2 3" xfId="9749"/>
    <cellStyle name="Обычный 4 4 2 4" xfId="6470"/>
    <cellStyle name="Обычный 4 4 3" xfId="9750"/>
    <cellStyle name="Обычный 4 4 3 2" xfId="9751"/>
    <cellStyle name="Обычный 4 4 4" xfId="9752"/>
    <cellStyle name="Обычный 4 4 5" xfId="4605"/>
    <cellStyle name="Обычный 4 5" xfId="779"/>
    <cellStyle name="Обычный 4 5 2" xfId="4608"/>
    <cellStyle name="Обычный 4 5 2 2" xfId="9753"/>
    <cellStyle name="Обычный 4 5 2 3" xfId="9754"/>
    <cellStyle name="Обычный 4 5 2 4" xfId="6471"/>
    <cellStyle name="Обычный 4 5 3" xfId="9755"/>
    <cellStyle name="Обычный 4 5 4" xfId="9756"/>
    <cellStyle name="Обычный 4 5 5" xfId="4607"/>
    <cellStyle name="Обычный 4 6" xfId="780"/>
    <cellStyle name="Обычный 4 6 10" xfId="4610"/>
    <cellStyle name="Обычный 4 6 10 2" xfId="4611"/>
    <cellStyle name="Обычный 4 6 11" xfId="4612"/>
    <cellStyle name="Обычный 4 6 11 2" xfId="4613"/>
    <cellStyle name="Обычный 4 6 11 2 2" xfId="9757"/>
    <cellStyle name="Обычный 4 6 11 3" xfId="5533"/>
    <cellStyle name="Обычный 4 6 12" xfId="4614"/>
    <cellStyle name="Обычный 4 6 12 2" xfId="4615"/>
    <cellStyle name="Обычный 4 6 12 3" xfId="9758"/>
    <cellStyle name="Обычный 4 6 13" xfId="4616"/>
    <cellStyle name="Обычный 4 6 13 2" xfId="11008"/>
    <cellStyle name="Обычный 4 6 14" xfId="4609"/>
    <cellStyle name="Обычный 4 6 2" xfId="781"/>
    <cellStyle name="Обычный 4 6 2 2" xfId="4618"/>
    <cellStyle name="Обычный 4 6 2 2 2" xfId="4619"/>
    <cellStyle name="Обычный 4 6 2 3" xfId="4620"/>
    <cellStyle name="Обычный 4 6 2 4" xfId="4617"/>
    <cellStyle name="Обычный 4 6 3" xfId="782"/>
    <cellStyle name="Обычный 4 6 3 2" xfId="4622"/>
    <cellStyle name="Обычный 4 6 3 2 2" xfId="4623"/>
    <cellStyle name="Обычный 4 6 3 3" xfId="4624"/>
    <cellStyle name="Обычный 4 6 3 4" xfId="4621"/>
    <cellStyle name="Обычный 4 6 4" xfId="783"/>
    <cellStyle name="Обычный 4 6 4 2" xfId="4626"/>
    <cellStyle name="Обычный 4 6 4 2 2" xfId="4627"/>
    <cellStyle name="Обычный 4 6 4 3" xfId="4628"/>
    <cellStyle name="Обычный 4 6 4 4" xfId="4625"/>
    <cellStyle name="Обычный 4 6 5" xfId="784"/>
    <cellStyle name="Обычный 4 6 5 2" xfId="4630"/>
    <cellStyle name="Обычный 4 6 5 2 2" xfId="4631"/>
    <cellStyle name="Обычный 4 6 5 3" xfId="4632"/>
    <cellStyle name="Обычный 4 6 5 4" xfId="4629"/>
    <cellStyle name="Обычный 4 6 6" xfId="785"/>
    <cellStyle name="Обычный 4 6 6 2" xfId="4634"/>
    <cellStyle name="Обычный 4 6 6 2 2" xfId="4635"/>
    <cellStyle name="Обычный 4 6 6 3" xfId="4636"/>
    <cellStyle name="Обычный 4 6 6 4" xfId="4633"/>
    <cellStyle name="Обычный 4 6 7" xfId="786"/>
    <cellStyle name="Обычный 4 6 7 2" xfId="4638"/>
    <cellStyle name="Обычный 4 6 7 2 2" xfId="4639"/>
    <cellStyle name="Обычный 4 6 7 3" xfId="4640"/>
    <cellStyle name="Обычный 4 6 7 4" xfId="4637"/>
    <cellStyle name="Обычный 4 6 8" xfId="787"/>
    <cellStyle name="Обычный 4 6 8 2" xfId="4642"/>
    <cellStyle name="Обычный 4 6 8 2 2" xfId="4643"/>
    <cellStyle name="Обычный 4 6 8 3" xfId="4644"/>
    <cellStyle name="Обычный 4 6 8 4" xfId="4641"/>
    <cellStyle name="Обычный 4 6 9" xfId="788"/>
    <cellStyle name="Обычный 4 6 9 2" xfId="4646"/>
    <cellStyle name="Обычный 4 6 9 2 2" xfId="4647"/>
    <cellStyle name="Обычный 4 6 9 3" xfId="4648"/>
    <cellStyle name="Обычный 4 6 9 4" xfId="4645"/>
    <cellStyle name="Обычный 4 7" xfId="789"/>
    <cellStyle name="Обычный 4 7 10" xfId="4650"/>
    <cellStyle name="Обычный 4 7 10 2" xfId="4651"/>
    <cellStyle name="Обычный 4 7 11" xfId="4652"/>
    <cellStyle name="Обычный 4 7 11 2" xfId="4653"/>
    <cellStyle name="Обычный 4 7 12" xfId="4654"/>
    <cellStyle name="Обычный 4 7 13" xfId="4649"/>
    <cellStyle name="Обычный 4 7 2" xfId="790"/>
    <cellStyle name="Обычный 4 7 2 2" xfId="4656"/>
    <cellStyle name="Обычный 4 7 2 2 2" xfId="4657"/>
    <cellStyle name="Обычный 4 7 2 3" xfId="4658"/>
    <cellStyle name="Обычный 4 7 2 4" xfId="4655"/>
    <cellStyle name="Обычный 4 7 3" xfId="791"/>
    <cellStyle name="Обычный 4 7 3 2" xfId="4660"/>
    <cellStyle name="Обычный 4 7 3 2 2" xfId="4661"/>
    <cellStyle name="Обычный 4 7 3 3" xfId="4662"/>
    <cellStyle name="Обычный 4 7 3 4" xfId="4659"/>
    <cellStyle name="Обычный 4 7 4" xfId="792"/>
    <cellStyle name="Обычный 4 7 4 2" xfId="4664"/>
    <cellStyle name="Обычный 4 7 4 2 2" xfId="4665"/>
    <cellStyle name="Обычный 4 7 4 3" xfId="4666"/>
    <cellStyle name="Обычный 4 7 4 4" xfId="4663"/>
    <cellStyle name="Обычный 4 7 5" xfId="793"/>
    <cellStyle name="Обычный 4 7 5 2" xfId="4668"/>
    <cellStyle name="Обычный 4 7 5 2 2" xfId="4669"/>
    <cellStyle name="Обычный 4 7 5 3" xfId="4670"/>
    <cellStyle name="Обычный 4 7 5 4" xfId="4667"/>
    <cellStyle name="Обычный 4 7 6" xfId="794"/>
    <cellStyle name="Обычный 4 7 6 2" xfId="4672"/>
    <cellStyle name="Обычный 4 7 6 2 2" xfId="4673"/>
    <cellStyle name="Обычный 4 7 6 3" xfId="4674"/>
    <cellStyle name="Обычный 4 7 6 4" xfId="4671"/>
    <cellStyle name="Обычный 4 7 7" xfId="795"/>
    <cellStyle name="Обычный 4 7 7 2" xfId="4676"/>
    <cellStyle name="Обычный 4 7 7 2 2" xfId="4677"/>
    <cellStyle name="Обычный 4 7 7 3" xfId="4678"/>
    <cellStyle name="Обычный 4 7 7 4" xfId="4675"/>
    <cellStyle name="Обычный 4 7 8" xfId="796"/>
    <cellStyle name="Обычный 4 7 8 2" xfId="4680"/>
    <cellStyle name="Обычный 4 7 8 2 2" xfId="4681"/>
    <cellStyle name="Обычный 4 7 8 3" xfId="4682"/>
    <cellStyle name="Обычный 4 7 8 4" xfId="4679"/>
    <cellStyle name="Обычный 4 7 9" xfId="797"/>
    <cellStyle name="Обычный 4 7 9 2" xfId="4684"/>
    <cellStyle name="Обычный 4 7 9 2 2" xfId="4685"/>
    <cellStyle name="Обычный 4 7 9 3" xfId="4686"/>
    <cellStyle name="Обычный 4 7 9 4" xfId="4683"/>
    <cellStyle name="Обычный 4 8" xfId="798"/>
    <cellStyle name="Обычный 4 8 10" xfId="4688"/>
    <cellStyle name="Обычный 4 8 10 2" xfId="4689"/>
    <cellStyle name="Обычный 4 8 11" xfId="4690"/>
    <cellStyle name="Обычный 4 8 11 2" xfId="4691"/>
    <cellStyle name="Обычный 4 8 12" xfId="4692"/>
    <cellStyle name="Обычный 4 8 13" xfId="4687"/>
    <cellStyle name="Обычный 4 8 2" xfId="799"/>
    <cellStyle name="Обычный 4 8 2 2" xfId="4694"/>
    <cellStyle name="Обычный 4 8 2 2 2" xfId="4695"/>
    <cellStyle name="Обычный 4 8 2 3" xfId="4696"/>
    <cellStyle name="Обычный 4 8 2 4" xfId="4693"/>
    <cellStyle name="Обычный 4 8 3" xfId="800"/>
    <cellStyle name="Обычный 4 8 3 2" xfId="4698"/>
    <cellStyle name="Обычный 4 8 3 2 2" xfId="4699"/>
    <cellStyle name="Обычный 4 8 3 3" xfId="4700"/>
    <cellStyle name="Обычный 4 8 3 4" xfId="4697"/>
    <cellStyle name="Обычный 4 8 4" xfId="801"/>
    <cellStyle name="Обычный 4 8 4 2" xfId="4702"/>
    <cellStyle name="Обычный 4 8 4 2 2" xfId="4703"/>
    <cellStyle name="Обычный 4 8 4 3" xfId="4704"/>
    <cellStyle name="Обычный 4 8 4 4" xfId="4701"/>
    <cellStyle name="Обычный 4 8 5" xfId="802"/>
    <cellStyle name="Обычный 4 8 5 2" xfId="4706"/>
    <cellStyle name="Обычный 4 8 5 2 2" xfId="4707"/>
    <cellStyle name="Обычный 4 8 5 3" xfId="4708"/>
    <cellStyle name="Обычный 4 8 5 4" xfId="4705"/>
    <cellStyle name="Обычный 4 8 6" xfId="803"/>
    <cellStyle name="Обычный 4 8 6 2" xfId="4710"/>
    <cellStyle name="Обычный 4 8 6 2 2" xfId="4711"/>
    <cellStyle name="Обычный 4 8 6 3" xfId="4712"/>
    <cellStyle name="Обычный 4 8 6 4" xfId="4709"/>
    <cellStyle name="Обычный 4 8 7" xfId="804"/>
    <cellStyle name="Обычный 4 8 7 2" xfId="4714"/>
    <cellStyle name="Обычный 4 8 7 2 2" xfId="4715"/>
    <cellStyle name="Обычный 4 8 7 3" xfId="4716"/>
    <cellStyle name="Обычный 4 8 7 4" xfId="4713"/>
    <cellStyle name="Обычный 4 8 8" xfId="805"/>
    <cellStyle name="Обычный 4 8 8 2" xfId="4718"/>
    <cellStyle name="Обычный 4 8 8 2 2" xfId="4719"/>
    <cellStyle name="Обычный 4 8 8 3" xfId="4720"/>
    <cellStyle name="Обычный 4 8 8 4" xfId="4717"/>
    <cellStyle name="Обычный 4 8 9" xfId="806"/>
    <cellStyle name="Обычный 4 8 9 2" xfId="4722"/>
    <cellStyle name="Обычный 4 8 9 2 2" xfId="4723"/>
    <cellStyle name="Обычный 4 8 9 3" xfId="4724"/>
    <cellStyle name="Обычный 4 8 9 4" xfId="4721"/>
    <cellStyle name="Обычный 4 9" xfId="807"/>
    <cellStyle name="Обычный 4 9 10" xfId="4726"/>
    <cellStyle name="Обычный 4 9 10 2" xfId="4727"/>
    <cellStyle name="Обычный 4 9 11" xfId="4728"/>
    <cellStyle name="Обычный 4 9 11 2" xfId="4729"/>
    <cellStyle name="Обычный 4 9 11 2 2" xfId="9760"/>
    <cellStyle name="Обычный 4 9 11 3" xfId="9759"/>
    <cellStyle name="Обычный 4 9 12" xfId="4730"/>
    <cellStyle name="Обычный 4 9 12 2" xfId="9761"/>
    <cellStyle name="Обычный 4 9 13" xfId="9762"/>
    <cellStyle name="Обычный 4 9 14" xfId="6472"/>
    <cellStyle name="Обычный 4 9 15" xfId="4725"/>
    <cellStyle name="Обычный 4 9 2" xfId="808"/>
    <cellStyle name="Обычный 4 9 2 2" xfId="4732"/>
    <cellStyle name="Обычный 4 9 2 2 2" xfId="4733"/>
    <cellStyle name="Обычный 4 9 2 2 2 2" xfId="9763"/>
    <cellStyle name="Обычный 4 9 2 3" xfId="4734"/>
    <cellStyle name="Обычный 4 9 2 4" xfId="4731"/>
    <cellStyle name="Обычный 4 9 3" xfId="809"/>
    <cellStyle name="Обычный 4 9 3 2" xfId="4736"/>
    <cellStyle name="Обычный 4 9 3 2 2" xfId="4737"/>
    <cellStyle name="Обычный 4 9 3 3" xfId="4738"/>
    <cellStyle name="Обычный 4 9 3 4" xfId="4735"/>
    <cellStyle name="Обычный 4 9 4" xfId="810"/>
    <cellStyle name="Обычный 4 9 4 2" xfId="4740"/>
    <cellStyle name="Обычный 4 9 4 2 2" xfId="4741"/>
    <cellStyle name="Обычный 4 9 4 3" xfId="4742"/>
    <cellStyle name="Обычный 4 9 4 4" xfId="4739"/>
    <cellStyle name="Обычный 4 9 5" xfId="811"/>
    <cellStyle name="Обычный 4 9 5 2" xfId="4744"/>
    <cellStyle name="Обычный 4 9 5 2 2" xfId="4745"/>
    <cellStyle name="Обычный 4 9 5 3" xfId="4746"/>
    <cellStyle name="Обычный 4 9 5 4" xfId="4743"/>
    <cellStyle name="Обычный 4 9 6" xfId="812"/>
    <cellStyle name="Обычный 4 9 6 2" xfId="4748"/>
    <cellStyle name="Обычный 4 9 6 2 2" xfId="4749"/>
    <cellStyle name="Обычный 4 9 6 3" xfId="4750"/>
    <cellStyle name="Обычный 4 9 6 4" xfId="4747"/>
    <cellStyle name="Обычный 4 9 7" xfId="813"/>
    <cellStyle name="Обычный 4 9 7 2" xfId="4752"/>
    <cellStyle name="Обычный 4 9 7 2 2" xfId="4753"/>
    <cellStyle name="Обычный 4 9 7 3" xfId="4754"/>
    <cellStyle name="Обычный 4 9 7 4" xfId="4751"/>
    <cellStyle name="Обычный 4 9 8" xfId="814"/>
    <cellStyle name="Обычный 4 9 8 2" xfId="4756"/>
    <cellStyle name="Обычный 4 9 8 2 2" xfId="4757"/>
    <cellStyle name="Обычный 4 9 8 3" xfId="4758"/>
    <cellStyle name="Обычный 4 9 8 4" xfId="4755"/>
    <cellStyle name="Обычный 4 9 9" xfId="815"/>
    <cellStyle name="Обычный 4 9 9 2" xfId="4760"/>
    <cellStyle name="Обычный 4 9 9 2 2" xfId="4761"/>
    <cellStyle name="Обычный 4 9 9 3" xfId="4762"/>
    <cellStyle name="Обычный 4 9 9 4" xfId="4759"/>
    <cellStyle name="Обычный 4_2014 АрхТепло Производственная" xfId="4763"/>
    <cellStyle name="Обычный 40" xfId="6473"/>
    <cellStyle name="Обычный 40 2" xfId="9764"/>
    <cellStyle name="Обычный 41" xfId="6474"/>
    <cellStyle name="Обычный 41 2" xfId="9765"/>
    <cellStyle name="Обычный 42" xfId="6475"/>
    <cellStyle name="Обычный 42 2" xfId="9766"/>
    <cellStyle name="Обычный 43" xfId="6476"/>
    <cellStyle name="Обычный 43 2" xfId="9767"/>
    <cellStyle name="Обычный 44" xfId="6648"/>
    <cellStyle name="Обычный 44 2" xfId="9768"/>
    <cellStyle name="Обычный 45" xfId="6654"/>
    <cellStyle name="Обычный 45 2" xfId="9769"/>
    <cellStyle name="Обычный 46" xfId="6649"/>
    <cellStyle name="Обычный 46 2" xfId="9770"/>
    <cellStyle name="Обычный 47" xfId="9771"/>
    <cellStyle name="Обычный 47 2" xfId="9772"/>
    <cellStyle name="Обычный 48" xfId="9773"/>
    <cellStyle name="Обычный 49" xfId="9774"/>
    <cellStyle name="Обычный 49 2" xfId="9775"/>
    <cellStyle name="Обычный 5" xfId="816"/>
    <cellStyle name="Обычный 5 10" xfId="9776"/>
    <cellStyle name="Обычный 5 11" xfId="9777"/>
    <cellStyle name="Обычный 5 12" xfId="9778"/>
    <cellStyle name="Обычный 5 13" xfId="9779"/>
    <cellStyle name="Обычный 5 14" xfId="4764"/>
    <cellStyle name="Обычный 5 2" xfId="4765"/>
    <cellStyle name="Обычный 5 2 2" xfId="4766"/>
    <cellStyle name="Обычный 5 2 2 2" xfId="9780"/>
    <cellStyle name="Обычный 5 2 2 3" xfId="9781"/>
    <cellStyle name="Обычный 5 2 2 4" xfId="9782"/>
    <cellStyle name="Обычный 5 2 3" xfId="4767"/>
    <cellStyle name="Обычный 5 2 3 2" xfId="9784"/>
    <cellStyle name="Обычный 5 2 3 3" xfId="9783"/>
    <cellStyle name="Обычный 5 2 4" xfId="4768"/>
    <cellStyle name="Обычный 5 2 4 2" xfId="9785"/>
    <cellStyle name="Обычный 5 2 4 3" xfId="5887"/>
    <cellStyle name="Обычный 5 2 5" xfId="9786"/>
    <cellStyle name="Обычный 5 2_Химреагенты" xfId="9787"/>
    <cellStyle name="Обычный 5 3" xfId="4769"/>
    <cellStyle name="Обычный 5 3 2" xfId="5534"/>
    <cellStyle name="Обычный 5 3 3" xfId="9788"/>
    <cellStyle name="Обычный 5 4" xfId="4770"/>
    <cellStyle name="Обычный 5 4 2" xfId="5535"/>
    <cellStyle name="Обычный 5 4 3" xfId="9789"/>
    <cellStyle name="Обычный 5 5" xfId="4771"/>
    <cellStyle name="Обычный 5 5 2" xfId="4772"/>
    <cellStyle name="Обычный 5 5 3" xfId="9790"/>
    <cellStyle name="Обычный 5 6" xfId="4773"/>
    <cellStyle name="Обычный 5 6 2" xfId="4774"/>
    <cellStyle name="Обычный 5 6 3" xfId="9791"/>
    <cellStyle name="Обычный 5 7" xfId="4775"/>
    <cellStyle name="Обычный 5 7 2" xfId="9792"/>
    <cellStyle name="Обычный 5 7 2 2" xfId="9793"/>
    <cellStyle name="Обычный 5 7 3" xfId="9794"/>
    <cellStyle name="Обычный 5 7 4" xfId="9795"/>
    <cellStyle name="Обычный 5 7 5" xfId="6477"/>
    <cellStyle name="Обычный 5 8" xfId="4776"/>
    <cellStyle name="Обычный 5 8 2" xfId="4777"/>
    <cellStyle name="Обычный 5 8 2 2" xfId="9796"/>
    <cellStyle name="Обычный 5 8 3" xfId="9797"/>
    <cellStyle name="Обычный 5 8 4" xfId="6656"/>
    <cellStyle name="Обычный 5 9" xfId="9798"/>
    <cellStyle name="Обычный 5_Мероприятия для тарифной каипании" xfId="4778"/>
    <cellStyle name="Обычный 50" xfId="9799"/>
    <cellStyle name="Обычный 51" xfId="11032"/>
    <cellStyle name="Обычный 52" xfId="5977"/>
    <cellStyle name="Обычный 53" xfId="961"/>
    <cellStyle name="Обычный 6" xfId="817"/>
    <cellStyle name="Обычный 6 10" xfId="4779"/>
    <cellStyle name="Обычный 6 2" xfId="4780"/>
    <cellStyle name="Обычный 6 2 2" xfId="4781"/>
    <cellStyle name="Обычный 6 2 2 2" xfId="9800"/>
    <cellStyle name="Обычный 6 2 3" xfId="4782"/>
    <cellStyle name="Обычный 6 2 3 2" xfId="9801"/>
    <cellStyle name="Обычный 6 2 3 3" xfId="9802"/>
    <cellStyle name="Обычный 6 2 3 4" xfId="6478"/>
    <cellStyle name="Обычный 6 2 4" xfId="9803"/>
    <cellStyle name="Обычный 6 2 4 2" xfId="11009"/>
    <cellStyle name="Обычный 6 2 5" xfId="9804"/>
    <cellStyle name="Обычный 6 2 6" xfId="9805"/>
    <cellStyle name="Обычный 6 2 7" xfId="9806"/>
    <cellStyle name="Обычный 6 3" xfId="4783"/>
    <cellStyle name="Обычный 6 3 2" xfId="4784"/>
    <cellStyle name="Обычный 6 3 2 2" xfId="9807"/>
    <cellStyle name="Обычный 6 3 2 3" xfId="6479"/>
    <cellStyle name="Обычный 6 3 3" xfId="5888"/>
    <cellStyle name="Обычный 6 3 3 2" xfId="9808"/>
    <cellStyle name="Обычный 6 3 3 3" xfId="6480"/>
    <cellStyle name="Обычный 6 3 4" xfId="9809"/>
    <cellStyle name="Обычный 6 3 5" xfId="9810"/>
    <cellStyle name="Обычный 6 3 6" xfId="9811"/>
    <cellStyle name="Обычный 6 3 7" xfId="9812"/>
    <cellStyle name="Обычный 6 4" xfId="4785"/>
    <cellStyle name="Обычный 6 4 2" xfId="4786"/>
    <cellStyle name="Обычный 6 4 3" xfId="9813"/>
    <cellStyle name="Обычный 6 5" xfId="4787"/>
    <cellStyle name="Обычный 6 5 2" xfId="4788"/>
    <cellStyle name="Обычный 6 6" xfId="4789"/>
    <cellStyle name="Обычный 6 6 2" xfId="4790"/>
    <cellStyle name="Обычный 6 7" xfId="4791"/>
    <cellStyle name="Обычный 6 7 2" xfId="9814"/>
    <cellStyle name="Обычный 6 7 2 2" xfId="9815"/>
    <cellStyle name="Обычный 6 7 3" xfId="9816"/>
    <cellStyle name="Обычный 6 7 4" xfId="6481"/>
    <cellStyle name="Обычный 6 8" xfId="9817"/>
    <cellStyle name="Обычный 6 9" xfId="9818"/>
    <cellStyle name="Обычный 6_Перерасчет тепловой энергии ООО Березниковское ТСП  на 2013" xfId="4792"/>
    <cellStyle name="Обычный 7" xfId="818"/>
    <cellStyle name="Обычный 7 10" xfId="4794"/>
    <cellStyle name="Обычный 7 10 2" xfId="4795"/>
    <cellStyle name="Обычный 7 10 2 2" xfId="9819"/>
    <cellStyle name="Обычный 7 10 3" xfId="5536"/>
    <cellStyle name="Обычный 7 11" xfId="4796"/>
    <cellStyle name="Обычный 7 11 2" xfId="4797"/>
    <cellStyle name="Обычный 7 11 2 2" xfId="9820"/>
    <cellStyle name="Обычный 7 12" xfId="4798"/>
    <cellStyle name="Обычный 7 12 2" xfId="5845"/>
    <cellStyle name="Обычный 7 13" xfId="4793"/>
    <cellStyle name="Обычный 7 2" xfId="819"/>
    <cellStyle name="Обычный 7 2 2" xfId="4800"/>
    <cellStyle name="Обычный 7 2 2 2" xfId="4801"/>
    <cellStyle name="Обычный 7 2 2 3" xfId="5537"/>
    <cellStyle name="Обычный 7 2 2 3 2" xfId="9821"/>
    <cellStyle name="Обычный 7 2 2 4" xfId="6482"/>
    <cellStyle name="Обычный 7 2 3" xfId="4802"/>
    <cellStyle name="Обычный 7 2 3 2" xfId="4803"/>
    <cellStyle name="Обычный 7 2 3 2 2" xfId="9822"/>
    <cellStyle name="Обычный 7 2 4" xfId="4804"/>
    <cellStyle name="Обычный 7 2 4 2" xfId="11010"/>
    <cellStyle name="Обычный 7 2 4 3" xfId="5872"/>
    <cellStyle name="Обычный 7 2 5" xfId="11011"/>
    <cellStyle name="Обычный 7 2 6" xfId="4799"/>
    <cellStyle name="Обычный 7 3" xfId="820"/>
    <cellStyle name="Обычный 7 3 2" xfId="4806"/>
    <cellStyle name="Обычный 7 3 2 2" xfId="5538"/>
    <cellStyle name="Обычный 7 3 2 2 2" xfId="9823"/>
    <cellStyle name="Обычный 7 3 2 3" xfId="9824"/>
    <cellStyle name="Обычный 7 3 2 4" xfId="6483"/>
    <cellStyle name="Обычный 7 3 3" xfId="4807"/>
    <cellStyle name="Обычный 7 3 3 2" xfId="5539"/>
    <cellStyle name="Обычный 7 3 3 3" xfId="9825"/>
    <cellStyle name="Обычный 7 3 4" xfId="4808"/>
    <cellStyle name="Обычный 7 3 4 2" xfId="4809"/>
    <cellStyle name="Обычный 7 3 4 3" xfId="9826"/>
    <cellStyle name="Обычный 7 3 5" xfId="4810"/>
    <cellStyle name="Обычный 7 3 6" xfId="4805"/>
    <cellStyle name="Обычный 7 4" xfId="821"/>
    <cellStyle name="Обычный 7 4 2" xfId="4812"/>
    <cellStyle name="Обычный 7 4 2 2" xfId="4813"/>
    <cellStyle name="Обычный 7 4 3" xfId="4814"/>
    <cellStyle name="Обычный 7 4 4" xfId="4811"/>
    <cellStyle name="Обычный 7 5" xfId="822"/>
    <cellStyle name="Обычный 7 5 2" xfId="4816"/>
    <cellStyle name="Обычный 7 5 2 2" xfId="4817"/>
    <cellStyle name="Обычный 7 5 3" xfId="4818"/>
    <cellStyle name="Обычный 7 5 4" xfId="4815"/>
    <cellStyle name="Обычный 7 6" xfId="823"/>
    <cellStyle name="Обычный 7 6 2" xfId="4820"/>
    <cellStyle name="Обычный 7 6 2 2" xfId="4821"/>
    <cellStyle name="Обычный 7 6 2 2 2" xfId="9827"/>
    <cellStyle name="Обычный 7 6 2 3" xfId="9828"/>
    <cellStyle name="Обычный 7 6 3" xfId="4822"/>
    <cellStyle name="Обычный 7 6 3 2" xfId="9829"/>
    <cellStyle name="Обычный 7 6 4" xfId="9830"/>
    <cellStyle name="Обычный 7 6 5" xfId="6484"/>
    <cellStyle name="Обычный 7 6 6" xfId="4819"/>
    <cellStyle name="Обычный 7 7" xfId="824"/>
    <cellStyle name="Обычный 7 7 2" xfId="4824"/>
    <cellStyle name="Обычный 7 7 2 2" xfId="4825"/>
    <cellStyle name="Обычный 7 7 2 2 2" xfId="9831"/>
    <cellStyle name="Обычный 7 7 3" xfId="4826"/>
    <cellStyle name="Обычный 7 7 4" xfId="4823"/>
    <cellStyle name="Обычный 7 8" xfId="825"/>
    <cellStyle name="Обычный 7 8 2" xfId="4828"/>
    <cellStyle name="Обычный 7 8 2 2" xfId="4829"/>
    <cellStyle name="Обычный 7 8 3" xfId="4830"/>
    <cellStyle name="Обычный 7 8 4" xfId="4827"/>
    <cellStyle name="Обычный 7 9" xfId="826"/>
    <cellStyle name="Обычный 7 9 2" xfId="4832"/>
    <cellStyle name="Обычный 7 9 2 2" xfId="4833"/>
    <cellStyle name="Обычный 7 9 3" xfId="4834"/>
    <cellStyle name="Обычный 7 9 4" xfId="4831"/>
    <cellStyle name="Обычный 8" xfId="827"/>
    <cellStyle name="Обычный 8 10" xfId="4836"/>
    <cellStyle name="Обычный 8 10 2" xfId="9832"/>
    <cellStyle name="Обычный 8 11" xfId="4835"/>
    <cellStyle name="Обычный 8 2" xfId="828"/>
    <cellStyle name="Обычный 8 2 2" xfId="4838"/>
    <cellStyle name="Обычный 8 2 2 2" xfId="5540"/>
    <cellStyle name="Обычный 8 2 2 2 2" xfId="9833"/>
    <cellStyle name="Обычный 8 2 2 3" xfId="9834"/>
    <cellStyle name="Обычный 8 2 2 4" xfId="6485"/>
    <cellStyle name="Обычный 8 2 3" xfId="4839"/>
    <cellStyle name="Обычный 8 2 3 2" xfId="4840"/>
    <cellStyle name="Обычный 8 2 3 2 2" xfId="9836"/>
    <cellStyle name="Обычный 8 2 3 3" xfId="9835"/>
    <cellStyle name="Обычный 8 2 4" xfId="4841"/>
    <cellStyle name="Обычный 8 2 4 2" xfId="9837"/>
    <cellStyle name="Обычный 8 2 4 3" xfId="5876"/>
    <cellStyle name="Обычный 8 2 5" xfId="4837"/>
    <cellStyle name="Обычный 8 3" xfId="829"/>
    <cellStyle name="Обычный 8 3 2" xfId="4843"/>
    <cellStyle name="Обычный 8 3 2 2" xfId="5541"/>
    <cellStyle name="Обычный 8 3 2 2 2" xfId="9838"/>
    <cellStyle name="Обычный 8 3 2 3" xfId="9839"/>
    <cellStyle name="Обычный 8 3 2 4" xfId="6486"/>
    <cellStyle name="Обычный 8 3 3" xfId="4844"/>
    <cellStyle name="Обычный 8 3 3 2" xfId="4845"/>
    <cellStyle name="Обычный 8 3 3 2 2" xfId="9841"/>
    <cellStyle name="Обычный 8 3 3 3" xfId="9840"/>
    <cellStyle name="Обычный 8 3 4" xfId="4846"/>
    <cellStyle name="Обычный 8 3 4 2" xfId="9842"/>
    <cellStyle name="Обычный 8 3 5" xfId="4842"/>
    <cellStyle name="Обычный 8 4" xfId="830"/>
    <cellStyle name="Обычный 8 4 2" xfId="4848"/>
    <cellStyle name="Обычный 8 4 2 2" xfId="4849"/>
    <cellStyle name="Обычный 8 4 3" xfId="4850"/>
    <cellStyle name="Обычный 8 4 4" xfId="4847"/>
    <cellStyle name="Обычный 8 5" xfId="831"/>
    <cellStyle name="Обычный 8 5 2" xfId="4852"/>
    <cellStyle name="Обычный 8 5 2 2" xfId="4853"/>
    <cellStyle name="Обычный 8 5 3" xfId="4854"/>
    <cellStyle name="Обычный 8 5 4" xfId="4851"/>
    <cellStyle name="Обычный 8 6" xfId="832"/>
    <cellStyle name="Обычный 8 6 2" xfId="4856"/>
    <cellStyle name="Обычный 8 6 2 2" xfId="4857"/>
    <cellStyle name="Обычный 8 6 2 2 2" xfId="9844"/>
    <cellStyle name="Обычный 8 6 2 3" xfId="9843"/>
    <cellStyle name="Обычный 8 6 3" xfId="4858"/>
    <cellStyle name="Обычный 8 6 3 2" xfId="9845"/>
    <cellStyle name="Обычный 8 6 4" xfId="6487"/>
    <cellStyle name="Обычный 8 6 5" xfId="4855"/>
    <cellStyle name="Обычный 8 7" xfId="4859"/>
    <cellStyle name="Обычный 8 7 2" xfId="4860"/>
    <cellStyle name="Обычный 8 7 2 2" xfId="9846"/>
    <cellStyle name="Обычный 8 7 3" xfId="9847"/>
    <cellStyle name="Обычный 8 8" xfId="4861"/>
    <cellStyle name="Обычный 8 8 2" xfId="5542"/>
    <cellStyle name="Обычный 8 8 2 2" xfId="9849"/>
    <cellStyle name="Обычный 8 8 3" xfId="9848"/>
    <cellStyle name="Обычный 8 9" xfId="4862"/>
    <cellStyle name="Обычный 8 9 2" xfId="4863"/>
    <cellStyle name="Обычный 8 9 3" xfId="9850"/>
    <cellStyle name="Обычный 9" xfId="833"/>
    <cellStyle name="Обычный 9 10" xfId="4864"/>
    <cellStyle name="Обычный 9 2" xfId="4865"/>
    <cellStyle name="Обычный 9 2 2" xfId="4866"/>
    <cellStyle name="Обычный 9 2 2 2" xfId="9851"/>
    <cellStyle name="Обычный 9 2 2 3" xfId="9852"/>
    <cellStyle name="Обычный 9 2 2 4" xfId="6488"/>
    <cellStyle name="Обычный 9 2 3" xfId="4867"/>
    <cellStyle name="Обычный 9 2 3 2" xfId="9854"/>
    <cellStyle name="Обычный 9 2 3 3" xfId="9853"/>
    <cellStyle name="Обычный 9 2 4" xfId="9855"/>
    <cellStyle name="Обычный 9 2 5" xfId="9856"/>
    <cellStyle name="Обычный 9 2 6" xfId="9857"/>
    <cellStyle name="Обычный 9 2 7" xfId="11012"/>
    <cellStyle name="Обычный 9 3" xfId="4868"/>
    <cellStyle name="Обычный 9 3 2" xfId="5543"/>
    <cellStyle name="Обычный 9 4" xfId="4869"/>
    <cellStyle name="Обычный 9 4 2" xfId="4870"/>
    <cellStyle name="Обычный 9 5" xfId="4871"/>
    <cellStyle name="Обычный 9 5 2" xfId="4872"/>
    <cellStyle name="Обычный 9 6" xfId="4873"/>
    <cellStyle name="Обычный 9 6 2" xfId="9858"/>
    <cellStyle name="Обычный 9 6 3" xfId="9859"/>
    <cellStyle name="Обычный 9 6 4" xfId="9860"/>
    <cellStyle name="Обычный 9 6 5" xfId="6489"/>
    <cellStyle name="Обычный 9 7" xfId="4874"/>
    <cellStyle name="Обычный 9 7 2" xfId="4875"/>
    <cellStyle name="Обычный 9 7 2 2" xfId="9862"/>
    <cellStyle name="Обычный 9 7 3" xfId="9861"/>
    <cellStyle name="Обычный 9 8" xfId="4876"/>
    <cellStyle name="Обычный 9 8 2" xfId="9863"/>
    <cellStyle name="Обычный 9 9" xfId="9864"/>
    <cellStyle name="Обычный 9 9 2" xfId="11013"/>
    <cellStyle name="Основной" xfId="9865"/>
    <cellStyle name="Ошибка" xfId="4877"/>
    <cellStyle name="Ошибка 2" xfId="9866"/>
    <cellStyle name="Плохой" xfId="834"/>
    <cellStyle name="Плохой 10" xfId="4878"/>
    <cellStyle name="Плохой 10 2" xfId="9867"/>
    <cellStyle name="Плохой 10 3" xfId="9868"/>
    <cellStyle name="Плохой 10 4" xfId="9869"/>
    <cellStyle name="Плохой 11" xfId="9870"/>
    <cellStyle name="Плохой 11 2" xfId="9871"/>
    <cellStyle name="Плохой 11 3" xfId="9872"/>
    <cellStyle name="Плохой 11 4" xfId="9873"/>
    <cellStyle name="Плохой 12" xfId="9874"/>
    <cellStyle name="Плохой 12 2" xfId="9875"/>
    <cellStyle name="Плохой 12 3" xfId="9876"/>
    <cellStyle name="Плохой 12 4" xfId="9877"/>
    <cellStyle name="Плохой 13" xfId="9878"/>
    <cellStyle name="Плохой 13 2" xfId="9879"/>
    <cellStyle name="Плохой 13 3" xfId="9880"/>
    <cellStyle name="Плохой 14" xfId="9881"/>
    <cellStyle name="Плохой 14 2" xfId="9882"/>
    <cellStyle name="Плохой 14 3" xfId="9883"/>
    <cellStyle name="Плохой 15" xfId="9884"/>
    <cellStyle name="Плохой 15 2" xfId="9885"/>
    <cellStyle name="Плохой 15 3" xfId="9886"/>
    <cellStyle name="Плохой 16" xfId="9887"/>
    <cellStyle name="Плохой 16 2" xfId="9888"/>
    <cellStyle name="Плохой 16 3" xfId="9889"/>
    <cellStyle name="Плохой 17" xfId="9890"/>
    <cellStyle name="Плохой 18" xfId="9891"/>
    <cellStyle name="Плохой 2" xfId="835"/>
    <cellStyle name="Плохой 2 1" xfId="9892"/>
    <cellStyle name="Плохой 2 1 2" xfId="9893"/>
    <cellStyle name="Плохой 2 10" xfId="836"/>
    <cellStyle name="Плохой 2 10 2" xfId="9894"/>
    <cellStyle name="Плохой 2 10 3" xfId="4880"/>
    <cellStyle name="Плохой 2 11" xfId="9895"/>
    <cellStyle name="Плохой 2 12" xfId="9896"/>
    <cellStyle name="Плохой 2 13" xfId="4879"/>
    <cellStyle name="Плохой 2 2" xfId="837"/>
    <cellStyle name="Плохой 2 2 2" xfId="4882"/>
    <cellStyle name="Плохой 2 2 2 2" xfId="9897"/>
    <cellStyle name="Плохой 2 2 2 3" xfId="9898"/>
    <cellStyle name="Плохой 2 2 2 4" xfId="6490"/>
    <cellStyle name="Плохой 2 2 3" xfId="9899"/>
    <cellStyle name="Плохой 2 2 4" xfId="4881"/>
    <cellStyle name="Плохой 2 3" xfId="838"/>
    <cellStyle name="Плохой 2 3 2" xfId="9900"/>
    <cellStyle name="Плохой 2 3 3" xfId="9901"/>
    <cellStyle name="Плохой 2 3 4" xfId="4883"/>
    <cellStyle name="Плохой 2 4" xfId="839"/>
    <cellStyle name="Плохой 2 4 2" xfId="9902"/>
    <cellStyle name="Плохой 2 4 3" xfId="9903"/>
    <cellStyle name="Плохой 2 4 4" xfId="4884"/>
    <cellStyle name="Плохой 2 5" xfId="840"/>
    <cellStyle name="Плохой 2 5 2" xfId="9904"/>
    <cellStyle name="Плохой 2 5 3" xfId="4885"/>
    <cellStyle name="Плохой 2 6" xfId="841"/>
    <cellStyle name="Плохой 2 6 2" xfId="9905"/>
    <cellStyle name="Плохой 2 6 3" xfId="4886"/>
    <cellStyle name="Плохой 2 7" xfId="842"/>
    <cellStyle name="Плохой 2 7 2" xfId="9906"/>
    <cellStyle name="Плохой 2 7 3" xfId="4887"/>
    <cellStyle name="Плохой 2 8" xfId="843"/>
    <cellStyle name="Плохой 2 8 2" xfId="9907"/>
    <cellStyle name="Плохой 2 8 3" xfId="4888"/>
    <cellStyle name="Плохой 2 9" xfId="844"/>
    <cellStyle name="Плохой 2 9 2" xfId="9908"/>
    <cellStyle name="Плохой 2 9 3" xfId="4889"/>
    <cellStyle name="Плохой 2_МФ тепловой баланс 2015 дубль 3" xfId="4890"/>
    <cellStyle name="Плохой 3" xfId="845"/>
    <cellStyle name="Плохой 3 10" xfId="846"/>
    <cellStyle name="Плохой 3 10 2" xfId="9909"/>
    <cellStyle name="Плохой 3 10 3" xfId="4892"/>
    <cellStyle name="Плохой 3 11" xfId="4893"/>
    <cellStyle name="Плохой 3 11 2" xfId="9911"/>
    <cellStyle name="Плохой 3 11 3" xfId="9910"/>
    <cellStyle name="Плохой 3 12" xfId="9912"/>
    <cellStyle name="Плохой 3 13" xfId="4891"/>
    <cellStyle name="Плохой 3 2" xfId="847"/>
    <cellStyle name="Плохой 3 2 2" xfId="9913"/>
    <cellStyle name="Плохой 3 2 3" xfId="9914"/>
    <cellStyle name="Плохой 3 2 4" xfId="4894"/>
    <cellStyle name="Плохой 3 3" xfId="848"/>
    <cellStyle name="Плохой 3 3 2" xfId="9915"/>
    <cellStyle name="Плохой 3 3 2 2" xfId="9916"/>
    <cellStyle name="Плохой 3 3 3" xfId="9917"/>
    <cellStyle name="Плохой 3 3 4" xfId="4895"/>
    <cellStyle name="Плохой 3 4" xfId="849"/>
    <cellStyle name="Плохой 3 4 2" xfId="9918"/>
    <cellStyle name="Плохой 3 4 3" xfId="4896"/>
    <cellStyle name="Плохой 3 5" xfId="850"/>
    <cellStyle name="Плохой 3 5 2" xfId="9919"/>
    <cellStyle name="Плохой 3 5 3" xfId="4897"/>
    <cellStyle name="Плохой 3 6" xfId="851"/>
    <cellStyle name="Плохой 3 6 2" xfId="9920"/>
    <cellStyle name="Плохой 3 6 3" xfId="4898"/>
    <cellStyle name="Плохой 3 7" xfId="852"/>
    <cellStyle name="Плохой 3 7 2" xfId="9921"/>
    <cellStyle name="Плохой 3 7 3" xfId="4899"/>
    <cellStyle name="Плохой 3 8" xfId="853"/>
    <cellStyle name="Плохой 3 8 2" xfId="9922"/>
    <cellStyle name="Плохой 3 8 3" xfId="4900"/>
    <cellStyle name="Плохой 3 9" xfId="854"/>
    <cellStyle name="Плохой 3 9 2" xfId="9923"/>
    <cellStyle name="Плохой 3 9 3" xfId="4901"/>
    <cellStyle name="Плохой 3_МФ тепловой баланс 2015 дубль 3" xfId="4902"/>
    <cellStyle name="Плохой 4" xfId="4903"/>
    <cellStyle name="Плохой 4 2" xfId="4904"/>
    <cellStyle name="Плохой 4 2 2" xfId="9924"/>
    <cellStyle name="Плохой 4 3" xfId="6491"/>
    <cellStyle name="Плохой 4 3 2" xfId="9925"/>
    <cellStyle name="Плохой 4 3 3" xfId="9926"/>
    <cellStyle name="Плохой 4 4" xfId="9927"/>
    <cellStyle name="Плохой 4_МФ тепловой баланс 2015 дубль 3" xfId="4905"/>
    <cellStyle name="Плохой 5" xfId="4906"/>
    <cellStyle name="Плохой 5 2" xfId="4907"/>
    <cellStyle name="Плохой 5 2 2" xfId="9928"/>
    <cellStyle name="Плохой 5 3" xfId="6492"/>
    <cellStyle name="Плохой 5 3 2" xfId="9929"/>
    <cellStyle name="Плохой 5 3 3" xfId="9930"/>
    <cellStyle name="Плохой 5 4" xfId="9931"/>
    <cellStyle name="Плохой 5_МФ тепловой баланс 2015 дубль 3" xfId="4908"/>
    <cellStyle name="Плохой 6" xfId="4909"/>
    <cellStyle name="Плохой 6 2" xfId="4910"/>
    <cellStyle name="Плохой 6 2 2" xfId="9932"/>
    <cellStyle name="Плохой 6 3" xfId="6493"/>
    <cellStyle name="Плохой 6 3 2" xfId="9933"/>
    <cellStyle name="Плохой 6 3 3" xfId="9934"/>
    <cellStyle name="Плохой 6 4" xfId="9935"/>
    <cellStyle name="Плохой 6_МФ тепловой баланс 2015 дубль 3" xfId="4911"/>
    <cellStyle name="Плохой 7" xfId="4912"/>
    <cellStyle name="Плохой 7 2" xfId="4913"/>
    <cellStyle name="Плохой 7 2 2" xfId="9936"/>
    <cellStyle name="Плохой 7 3" xfId="6494"/>
    <cellStyle name="Плохой 7 3 2" xfId="9937"/>
    <cellStyle name="Плохой 7 3 3" xfId="9938"/>
    <cellStyle name="Плохой 7 4" xfId="9939"/>
    <cellStyle name="Плохой 7_МФ тепловой баланс 2015 дубль 3" xfId="4914"/>
    <cellStyle name="Плохой 8" xfId="4915"/>
    <cellStyle name="Плохой 8 2" xfId="4916"/>
    <cellStyle name="Плохой 8 2 2" xfId="9940"/>
    <cellStyle name="Плохой 8 3" xfId="9941"/>
    <cellStyle name="Плохой 8 4" xfId="9942"/>
    <cellStyle name="Плохой 9" xfId="4917"/>
    <cellStyle name="Плохой 9 2" xfId="4918"/>
    <cellStyle name="Плохой 9 2 2" xfId="9943"/>
    <cellStyle name="Плохой 9 3" xfId="9944"/>
    <cellStyle name="Плохой 9 4" xfId="9945"/>
    <cellStyle name="По центру с переносом" xfId="4919"/>
    <cellStyle name="По центру с переносом 2" xfId="6495"/>
    <cellStyle name="По центру с переносом 2 2" xfId="9946"/>
    <cellStyle name="По центру с переносом 3" xfId="6496"/>
    <cellStyle name="По центру с переносом 3 2" xfId="9947"/>
    <cellStyle name="По центру с переносом 4" xfId="6497"/>
    <cellStyle name="По центру с переносом 4 2" xfId="9948"/>
    <cellStyle name="По центру с переносом 5" xfId="9949"/>
    <cellStyle name="По ширине с переносом" xfId="4920"/>
    <cellStyle name="По ширине с переносом 2" xfId="6498"/>
    <cellStyle name="По ширине с переносом 2 2" xfId="9950"/>
    <cellStyle name="По ширине с переносом 3" xfId="6499"/>
    <cellStyle name="По ширине с переносом 3 2" xfId="9951"/>
    <cellStyle name="По ширине с переносом 4" xfId="6500"/>
    <cellStyle name="По ширине с переносом 4 2" xfId="9952"/>
    <cellStyle name="По ширине с переносом 5" xfId="9953"/>
    <cellStyle name="Подгруппа" xfId="4921"/>
    <cellStyle name="Подгруппа 2" xfId="9954"/>
    <cellStyle name="Поле ввода" xfId="4922"/>
    <cellStyle name="Поле ввода 2" xfId="9955"/>
    <cellStyle name="Пояснение" xfId="855"/>
    <cellStyle name="Пояснение 10" xfId="4923"/>
    <cellStyle name="Пояснение 10 2" xfId="9956"/>
    <cellStyle name="Пояснение 10 3" xfId="9957"/>
    <cellStyle name="Пояснение 10 4" xfId="9958"/>
    <cellStyle name="Пояснение 11" xfId="9959"/>
    <cellStyle name="Пояснение 11 2" xfId="9960"/>
    <cellStyle name="Пояснение 11 3" xfId="9961"/>
    <cellStyle name="Пояснение 11 4" xfId="9962"/>
    <cellStyle name="Пояснение 12" xfId="9963"/>
    <cellStyle name="Пояснение 12 2" xfId="9964"/>
    <cellStyle name="Пояснение 12 3" xfId="9965"/>
    <cellStyle name="Пояснение 13" xfId="9966"/>
    <cellStyle name="Пояснение 13 2" xfId="9967"/>
    <cellStyle name="Пояснение 13 3" xfId="9968"/>
    <cellStyle name="Пояснение 14" xfId="9969"/>
    <cellStyle name="Пояснение 14 2" xfId="9970"/>
    <cellStyle name="Пояснение 14 3" xfId="9971"/>
    <cellStyle name="Пояснение 15" xfId="9972"/>
    <cellStyle name="Пояснение 15 2" xfId="9973"/>
    <cellStyle name="Пояснение 15 3" xfId="9974"/>
    <cellStyle name="Пояснение 16" xfId="9975"/>
    <cellStyle name="Пояснение 16 2" xfId="9976"/>
    <cellStyle name="Пояснение 16 3" xfId="9977"/>
    <cellStyle name="Пояснение 17" xfId="9978"/>
    <cellStyle name="Пояснение 18" xfId="9979"/>
    <cellStyle name="Пояснение 2" xfId="856"/>
    <cellStyle name="Пояснение 2 1" xfId="9980"/>
    <cellStyle name="Пояснение 2 1 2" xfId="9981"/>
    <cellStyle name="Пояснение 2 10" xfId="857"/>
    <cellStyle name="Пояснение 2 10 2" xfId="9982"/>
    <cellStyle name="Пояснение 2 10 3" xfId="4925"/>
    <cellStyle name="Пояснение 2 11" xfId="9983"/>
    <cellStyle name="Пояснение 2 12" xfId="9984"/>
    <cellStyle name="Пояснение 2 13" xfId="4924"/>
    <cellStyle name="Пояснение 2 2" xfId="858"/>
    <cellStyle name="Пояснение 2 2 2" xfId="4927"/>
    <cellStyle name="Пояснение 2 2 2 2" xfId="9985"/>
    <cellStyle name="Пояснение 2 2 2 3" xfId="9986"/>
    <cellStyle name="Пояснение 2 2 2 4" xfId="6501"/>
    <cellStyle name="Пояснение 2 2 3" xfId="9987"/>
    <cellStyle name="Пояснение 2 2 4" xfId="4926"/>
    <cellStyle name="Пояснение 2 3" xfId="859"/>
    <cellStyle name="Пояснение 2 3 2" xfId="9988"/>
    <cellStyle name="Пояснение 2 3 3" xfId="4928"/>
    <cellStyle name="Пояснение 2 4" xfId="860"/>
    <cellStyle name="Пояснение 2 4 2" xfId="9989"/>
    <cellStyle name="Пояснение 2 4 3" xfId="4929"/>
    <cellStyle name="Пояснение 2 5" xfId="861"/>
    <cellStyle name="Пояснение 2 5 2" xfId="9990"/>
    <cellStyle name="Пояснение 2 5 3" xfId="4930"/>
    <cellStyle name="Пояснение 2 6" xfId="862"/>
    <cellStyle name="Пояснение 2 6 2" xfId="9991"/>
    <cellStyle name="Пояснение 2 6 3" xfId="4931"/>
    <cellStyle name="Пояснение 2 7" xfId="863"/>
    <cellStyle name="Пояснение 2 7 2" xfId="9992"/>
    <cellStyle name="Пояснение 2 7 3" xfId="4932"/>
    <cellStyle name="Пояснение 2 8" xfId="864"/>
    <cellStyle name="Пояснение 2 8 2" xfId="9993"/>
    <cellStyle name="Пояснение 2 8 3" xfId="4933"/>
    <cellStyle name="Пояснение 2 9" xfId="865"/>
    <cellStyle name="Пояснение 2 9 2" xfId="9994"/>
    <cellStyle name="Пояснение 2 9 3" xfId="4934"/>
    <cellStyle name="Пояснение 2_МФ тепловой баланс 2015 дубль 3" xfId="4935"/>
    <cellStyle name="Пояснение 3" xfId="866"/>
    <cellStyle name="Пояснение 3 10" xfId="867"/>
    <cellStyle name="Пояснение 3 10 2" xfId="9995"/>
    <cellStyle name="Пояснение 3 10 3" xfId="4937"/>
    <cellStyle name="Пояснение 3 11" xfId="4938"/>
    <cellStyle name="Пояснение 3 11 2" xfId="9997"/>
    <cellStyle name="Пояснение 3 11 3" xfId="9996"/>
    <cellStyle name="Пояснение 3 12" xfId="9998"/>
    <cellStyle name="Пояснение 3 13" xfId="4936"/>
    <cellStyle name="Пояснение 3 2" xfId="868"/>
    <cellStyle name="Пояснение 3 2 2" xfId="9999"/>
    <cellStyle name="Пояснение 3 2 3" xfId="10000"/>
    <cellStyle name="Пояснение 3 2 4" xfId="4939"/>
    <cellStyle name="Пояснение 3 3" xfId="869"/>
    <cellStyle name="Пояснение 3 3 2" xfId="10001"/>
    <cellStyle name="Пояснение 3 3 3" xfId="10002"/>
    <cellStyle name="Пояснение 3 3 4" xfId="4940"/>
    <cellStyle name="Пояснение 3 4" xfId="870"/>
    <cellStyle name="Пояснение 3 4 2" xfId="10003"/>
    <cellStyle name="Пояснение 3 4 3" xfId="4941"/>
    <cellStyle name="Пояснение 3 5" xfId="871"/>
    <cellStyle name="Пояснение 3 5 2" xfId="10004"/>
    <cellStyle name="Пояснение 3 5 3" xfId="4942"/>
    <cellStyle name="Пояснение 3 6" xfId="872"/>
    <cellStyle name="Пояснение 3 6 2" xfId="10005"/>
    <cellStyle name="Пояснение 3 6 3" xfId="4943"/>
    <cellStyle name="Пояснение 3 7" xfId="873"/>
    <cellStyle name="Пояснение 3 7 2" xfId="10006"/>
    <cellStyle name="Пояснение 3 7 3" xfId="4944"/>
    <cellStyle name="Пояснение 3 8" xfId="874"/>
    <cellStyle name="Пояснение 3 8 2" xfId="10007"/>
    <cellStyle name="Пояснение 3 8 3" xfId="4945"/>
    <cellStyle name="Пояснение 3 9" xfId="875"/>
    <cellStyle name="Пояснение 3 9 2" xfId="10008"/>
    <cellStyle name="Пояснение 3 9 3" xfId="4946"/>
    <cellStyle name="Пояснение 3_МФ тепловой баланс 2015 дубль 3" xfId="4947"/>
    <cellStyle name="Пояснение 4" xfId="4948"/>
    <cellStyle name="Пояснение 4 2" xfId="4949"/>
    <cellStyle name="Пояснение 4 2 2" xfId="10009"/>
    <cellStyle name="Пояснение 4 3" xfId="6502"/>
    <cellStyle name="Пояснение 4 3 2" xfId="10010"/>
    <cellStyle name="Пояснение 4 4" xfId="10011"/>
    <cellStyle name="Пояснение 4_МФ тепловой баланс 2015 дубль 3" xfId="4950"/>
    <cellStyle name="Пояснение 5" xfId="4951"/>
    <cellStyle name="Пояснение 5 2" xfId="4952"/>
    <cellStyle name="Пояснение 5 2 2" xfId="10012"/>
    <cellStyle name="Пояснение 5 3" xfId="6503"/>
    <cellStyle name="Пояснение 5 3 2" xfId="10013"/>
    <cellStyle name="Пояснение 5 4" xfId="10014"/>
    <cellStyle name="Пояснение 5_МФ тепловой баланс 2015 дубль 3" xfId="4953"/>
    <cellStyle name="Пояснение 6" xfId="4954"/>
    <cellStyle name="Пояснение 6 2" xfId="4955"/>
    <cellStyle name="Пояснение 6 2 2" xfId="10015"/>
    <cellStyle name="Пояснение 6 3" xfId="6504"/>
    <cellStyle name="Пояснение 6 3 2" xfId="10016"/>
    <cellStyle name="Пояснение 6 4" xfId="10017"/>
    <cellStyle name="Пояснение 6_МФ тепловой баланс 2015 дубль 3" xfId="4956"/>
    <cellStyle name="Пояснение 7" xfId="4957"/>
    <cellStyle name="Пояснение 7 2" xfId="4958"/>
    <cellStyle name="Пояснение 7 2 2" xfId="10018"/>
    <cellStyle name="Пояснение 7 3" xfId="6505"/>
    <cellStyle name="Пояснение 7 3 2" xfId="10019"/>
    <cellStyle name="Пояснение 7 4" xfId="10020"/>
    <cellStyle name="Пояснение 7_МФ тепловой баланс 2015 дубль 3" xfId="4959"/>
    <cellStyle name="Пояснение 8" xfId="4960"/>
    <cellStyle name="Пояснение 8 2" xfId="4961"/>
    <cellStyle name="Пояснение 8 2 2" xfId="10021"/>
    <cellStyle name="Пояснение 8 3" xfId="10022"/>
    <cellStyle name="Пояснение 8 4" xfId="10023"/>
    <cellStyle name="Пояснение 9" xfId="4962"/>
    <cellStyle name="Пояснение 9 2" xfId="4963"/>
    <cellStyle name="Пояснение 9 2 2" xfId="10024"/>
    <cellStyle name="Пояснение 9 3" xfId="10025"/>
    <cellStyle name="Пояснение 9 4" xfId="10026"/>
    <cellStyle name="Примечание" xfId="876"/>
    <cellStyle name="Примечание 10" xfId="4964"/>
    <cellStyle name="Примечание 10 2" xfId="4965"/>
    <cellStyle name="Примечание 10 2 2" xfId="10027"/>
    <cellStyle name="Примечание 10 3" xfId="4966"/>
    <cellStyle name="Примечание 10 3 2" xfId="10028"/>
    <cellStyle name="Примечание 10 4" xfId="6506"/>
    <cellStyle name="Примечание 10 4 2" xfId="10029"/>
    <cellStyle name="Примечание 10 5" xfId="10030"/>
    <cellStyle name="Примечание 10_46EE.2011(v1.0)" xfId="4967"/>
    <cellStyle name="Примечание 11" xfId="4968"/>
    <cellStyle name="Примечание 11 2" xfId="4969"/>
    <cellStyle name="Примечание 11 2 2" xfId="10031"/>
    <cellStyle name="Примечание 11 3" xfId="4970"/>
    <cellStyle name="Примечание 11 3 2" xfId="10032"/>
    <cellStyle name="Примечание 11 4" xfId="6507"/>
    <cellStyle name="Примечание 11 4 2" xfId="10033"/>
    <cellStyle name="Примечание 11 5" xfId="10034"/>
    <cellStyle name="Примечание 11_46EE.2011(v1.0)" xfId="4971"/>
    <cellStyle name="Примечание 12" xfId="4972"/>
    <cellStyle name="Примечание 12 2" xfId="4973"/>
    <cellStyle name="Примечание 12 2 2" xfId="10035"/>
    <cellStyle name="Примечание 12 3" xfId="4974"/>
    <cellStyle name="Примечание 12 3 2" xfId="10036"/>
    <cellStyle name="Примечание 12 4" xfId="6508"/>
    <cellStyle name="Примечание 12 4 2" xfId="10037"/>
    <cellStyle name="Примечание 12 5" xfId="10038"/>
    <cellStyle name="Примечание 12_46EE.2011(v1.0)" xfId="4975"/>
    <cellStyle name="Примечание 13" xfId="4976"/>
    <cellStyle name="Примечание 13 2" xfId="10039"/>
    <cellStyle name="Примечание 13 2 2" xfId="10040"/>
    <cellStyle name="Примечание 13 3" xfId="10041"/>
    <cellStyle name="Примечание 13 4" xfId="10042"/>
    <cellStyle name="Примечание 14" xfId="4977"/>
    <cellStyle name="Примечание 14 2" xfId="4978"/>
    <cellStyle name="Примечание 14 2 2" xfId="10044"/>
    <cellStyle name="Примечание 14 2 3" xfId="10043"/>
    <cellStyle name="Примечание 14 3" xfId="10045"/>
    <cellStyle name="Примечание 14 4" xfId="10046"/>
    <cellStyle name="Примечание 15" xfId="4979"/>
    <cellStyle name="Примечание 15 2" xfId="4980"/>
    <cellStyle name="Примечание 15 2 2" xfId="10048"/>
    <cellStyle name="Примечание 15 2 3" xfId="10047"/>
    <cellStyle name="Примечание 15 3" xfId="10049"/>
    <cellStyle name="Примечание 15 4" xfId="10050"/>
    <cellStyle name="Примечание 16" xfId="4981"/>
    <cellStyle name="Примечание 16 2" xfId="10051"/>
    <cellStyle name="Примечание 16 2 2" xfId="10052"/>
    <cellStyle name="Примечание 16 3" xfId="10053"/>
    <cellStyle name="Примечание 16 4" xfId="10054"/>
    <cellStyle name="Примечание 16 5" xfId="6509"/>
    <cellStyle name="Примечание 17" xfId="4982"/>
    <cellStyle name="Примечание 17 2" xfId="10055"/>
    <cellStyle name="Примечание 17 3" xfId="10056"/>
    <cellStyle name="Примечание 17 4" xfId="6510"/>
    <cellStyle name="Примечание 18" xfId="4983"/>
    <cellStyle name="Примечание 18 2" xfId="10057"/>
    <cellStyle name="Примечание 18 3" xfId="10058"/>
    <cellStyle name="Примечание 18 4" xfId="6511"/>
    <cellStyle name="Примечание 19" xfId="4984"/>
    <cellStyle name="Примечание 19 2" xfId="10059"/>
    <cellStyle name="Примечание 19 3" xfId="6512"/>
    <cellStyle name="Примечание 2" xfId="877"/>
    <cellStyle name="Примечание 2 1" xfId="10060"/>
    <cellStyle name="Примечание 2 1 2" xfId="10061"/>
    <cellStyle name="Примечание 2 10" xfId="878"/>
    <cellStyle name="Примечание 2 10 2" xfId="4987"/>
    <cellStyle name="Примечание 2 10 2 2" xfId="4988"/>
    <cellStyle name="Примечание 2 10 2 2 2" xfId="10062"/>
    <cellStyle name="Примечание 2 10 3" xfId="4989"/>
    <cellStyle name="Примечание 2 10 4" xfId="4986"/>
    <cellStyle name="Примечание 2 11" xfId="4990"/>
    <cellStyle name="Примечание 2 11 2" xfId="5544"/>
    <cellStyle name="Примечание 2 11 2 2" xfId="10064"/>
    <cellStyle name="Примечание 2 11 3" xfId="10065"/>
    <cellStyle name="Примечание 2 11 4" xfId="10063"/>
    <cellStyle name="Примечание 2 12" xfId="4991"/>
    <cellStyle name="Примечание 2 12 2" xfId="4992"/>
    <cellStyle name="Примечание 2 12 2 2" xfId="10067"/>
    <cellStyle name="Примечание 2 12 3" xfId="10066"/>
    <cellStyle name="Примечание 2 13" xfId="4993"/>
    <cellStyle name="Примечание 2 13 2" xfId="5846"/>
    <cellStyle name="Примечание 2 14" xfId="4985"/>
    <cellStyle name="Примечание 2 2" xfId="879"/>
    <cellStyle name="Примечание 2 2 2" xfId="4995"/>
    <cellStyle name="Примечание 2 2 2 2" xfId="5545"/>
    <cellStyle name="Примечание 2 2 2 2 2" xfId="10069"/>
    <cellStyle name="Примечание 2 2 2 2 3" xfId="10068"/>
    <cellStyle name="Примечание 2 2 2 3" xfId="10070"/>
    <cellStyle name="Примечание 2 2 2 4" xfId="6513"/>
    <cellStyle name="Примечание 2 2 3" xfId="4996"/>
    <cellStyle name="Примечание 2 2 3 2" xfId="5546"/>
    <cellStyle name="Примечание 2 2 3 2 2" xfId="10072"/>
    <cellStyle name="Примечание 2 2 3 3" xfId="10071"/>
    <cellStyle name="Примечание 2 2 4" xfId="4997"/>
    <cellStyle name="Примечание 2 2 4 2" xfId="4998"/>
    <cellStyle name="Примечание 2 2 4 2 2" xfId="10073"/>
    <cellStyle name="Примечание 2 2 4 3" xfId="5889"/>
    <cellStyle name="Примечание 2 2 5" xfId="4999"/>
    <cellStyle name="Примечание 2 2 6" xfId="4994"/>
    <cellStyle name="Примечание 2 3" xfId="880"/>
    <cellStyle name="Примечание 2 3 2" xfId="5001"/>
    <cellStyle name="Примечание 2 3 2 2" xfId="5547"/>
    <cellStyle name="Примечание 2 3 2 2 2" xfId="10074"/>
    <cellStyle name="Примечание 2 3 2 3" xfId="10075"/>
    <cellStyle name="Примечание 2 3 2 4" xfId="6514"/>
    <cellStyle name="Примечание 2 3 3" xfId="5002"/>
    <cellStyle name="Примечание 2 3 3 2" xfId="5003"/>
    <cellStyle name="Примечание 2 3 3 2 2" xfId="10077"/>
    <cellStyle name="Примечание 2 3 3 3" xfId="10076"/>
    <cellStyle name="Примечание 2 3 4" xfId="5004"/>
    <cellStyle name="Примечание 2 3 4 2" xfId="10078"/>
    <cellStyle name="Примечание 2 3 5" xfId="5000"/>
    <cellStyle name="Примечание 2 4" xfId="881"/>
    <cellStyle name="Примечание 2 4 2" xfId="5006"/>
    <cellStyle name="Примечание 2 4 2 2" xfId="5548"/>
    <cellStyle name="Примечание 2 4 2 2 2" xfId="10079"/>
    <cellStyle name="Примечание 2 4 2 3" xfId="10080"/>
    <cellStyle name="Примечание 2 4 2 4" xfId="6515"/>
    <cellStyle name="Примечание 2 4 3" xfId="5007"/>
    <cellStyle name="Примечание 2 4 3 2" xfId="5008"/>
    <cellStyle name="Примечание 2 4 3 2 2" xfId="10081"/>
    <cellStyle name="Примечание 2 4 4" xfId="5009"/>
    <cellStyle name="Примечание 2 4 4 2" xfId="10082"/>
    <cellStyle name="Примечание 2 4 5" xfId="5005"/>
    <cellStyle name="Примечание 2 5" xfId="882"/>
    <cellStyle name="Примечание 2 5 2" xfId="5011"/>
    <cellStyle name="Примечание 2 5 2 2" xfId="5549"/>
    <cellStyle name="Примечание 2 5 2 2 2" xfId="10083"/>
    <cellStyle name="Примечание 2 5 2 3" xfId="10084"/>
    <cellStyle name="Примечание 2 5 2 4" xfId="6516"/>
    <cellStyle name="Примечание 2 5 3" xfId="5012"/>
    <cellStyle name="Примечание 2 5 3 2" xfId="5013"/>
    <cellStyle name="Примечание 2 5 3 2 2" xfId="10085"/>
    <cellStyle name="Примечание 2 5 4" xfId="5014"/>
    <cellStyle name="Примечание 2 5 4 2" xfId="10086"/>
    <cellStyle name="Примечание 2 5 5" xfId="5010"/>
    <cellStyle name="Примечание 2 6" xfId="883"/>
    <cellStyle name="Примечание 2 6 2" xfId="5016"/>
    <cellStyle name="Примечание 2 6 2 2" xfId="5550"/>
    <cellStyle name="Примечание 2 6 2 2 2" xfId="10087"/>
    <cellStyle name="Примечание 2 6 2 3" xfId="10088"/>
    <cellStyle name="Примечание 2 6 2 4" xfId="6517"/>
    <cellStyle name="Примечание 2 6 3" xfId="5017"/>
    <cellStyle name="Примечание 2 6 3 2" xfId="5018"/>
    <cellStyle name="Примечание 2 6 3 2 2" xfId="10089"/>
    <cellStyle name="Примечание 2 6 4" xfId="5019"/>
    <cellStyle name="Примечание 2 6 4 2" xfId="10090"/>
    <cellStyle name="Примечание 2 6 5" xfId="5015"/>
    <cellStyle name="Примечание 2 7" xfId="884"/>
    <cellStyle name="Примечание 2 7 2" xfId="5021"/>
    <cellStyle name="Примечание 2 7 2 2" xfId="5551"/>
    <cellStyle name="Примечание 2 7 2 2 2" xfId="10091"/>
    <cellStyle name="Примечание 2 7 2 3" xfId="10092"/>
    <cellStyle name="Примечание 2 7 2 4" xfId="6518"/>
    <cellStyle name="Примечание 2 7 3" xfId="5022"/>
    <cellStyle name="Примечание 2 7 3 2" xfId="5023"/>
    <cellStyle name="Примечание 2 7 3 2 2" xfId="10093"/>
    <cellStyle name="Примечание 2 7 4" xfId="5024"/>
    <cellStyle name="Примечание 2 7 4 2" xfId="10094"/>
    <cellStyle name="Примечание 2 7 5" xfId="5020"/>
    <cellStyle name="Примечание 2 8" xfId="885"/>
    <cellStyle name="Примечание 2 8 2" xfId="5026"/>
    <cellStyle name="Примечание 2 8 2 2" xfId="5552"/>
    <cellStyle name="Примечание 2 8 2 2 2" xfId="10095"/>
    <cellStyle name="Примечание 2 8 2 3" xfId="10096"/>
    <cellStyle name="Примечание 2 8 2 4" xfId="6519"/>
    <cellStyle name="Примечание 2 8 3" xfId="5027"/>
    <cellStyle name="Примечание 2 8 3 2" xfId="5028"/>
    <cellStyle name="Примечание 2 8 3 2 2" xfId="10097"/>
    <cellStyle name="Примечание 2 8 4" xfId="5029"/>
    <cellStyle name="Примечание 2 8 4 2" xfId="10098"/>
    <cellStyle name="Примечание 2 8 5" xfId="5025"/>
    <cellStyle name="Примечание 2 9" xfId="886"/>
    <cellStyle name="Примечание 2 9 2" xfId="5031"/>
    <cellStyle name="Примечание 2 9 2 2" xfId="5553"/>
    <cellStyle name="Примечание 2 9 2 2 2" xfId="10099"/>
    <cellStyle name="Примечание 2 9 2 3" xfId="10100"/>
    <cellStyle name="Примечание 2 9 2 4" xfId="6520"/>
    <cellStyle name="Примечание 2 9 3" xfId="5032"/>
    <cellStyle name="Примечание 2 9 3 2" xfId="5033"/>
    <cellStyle name="Примечание 2 9 3 2 2" xfId="10101"/>
    <cellStyle name="Примечание 2 9 4" xfId="5034"/>
    <cellStyle name="Примечание 2 9 4 2" xfId="10102"/>
    <cellStyle name="Примечание 2 9 5" xfId="5030"/>
    <cellStyle name="Примечание 2_46EE.2011(v1.0)" xfId="5035"/>
    <cellStyle name="Примечание 20" xfId="5036"/>
    <cellStyle name="Примечание 20 2" xfId="10103"/>
    <cellStyle name="Примечание 20 3" xfId="6521"/>
    <cellStyle name="Примечание 21" xfId="5037"/>
    <cellStyle name="Примечание 21 2" xfId="10104"/>
    <cellStyle name="Примечание 21 3" xfId="6522"/>
    <cellStyle name="Примечание 22" xfId="5038"/>
    <cellStyle name="Примечание 22 2" xfId="10105"/>
    <cellStyle name="Примечание 22 3" xfId="6523"/>
    <cellStyle name="Примечание 23" xfId="5039"/>
    <cellStyle name="Примечание 23 2" xfId="10106"/>
    <cellStyle name="Примечание 23 3" xfId="6524"/>
    <cellStyle name="Примечание 24" xfId="5040"/>
    <cellStyle name="Примечание 24 2" xfId="10107"/>
    <cellStyle name="Примечание 24 3" xfId="6525"/>
    <cellStyle name="Примечание 25" xfId="5041"/>
    <cellStyle name="Примечание 25 2" xfId="10108"/>
    <cellStyle name="Примечание 25 3" xfId="6526"/>
    <cellStyle name="Примечание 26" xfId="5042"/>
    <cellStyle name="Примечание 26 2" xfId="10109"/>
    <cellStyle name="Примечание 26 3" xfId="6527"/>
    <cellStyle name="Примечание 27" xfId="5043"/>
    <cellStyle name="Примечание 27 2" xfId="10110"/>
    <cellStyle name="Примечание 27 3" xfId="6528"/>
    <cellStyle name="Примечание 28" xfId="5044"/>
    <cellStyle name="Примечание 28 2" xfId="10111"/>
    <cellStyle name="Примечание 28 3" xfId="6529"/>
    <cellStyle name="Примечание 29" xfId="5045"/>
    <cellStyle name="Примечание 29 2" xfId="10112"/>
    <cellStyle name="Примечание 29 3" xfId="6530"/>
    <cellStyle name="Примечание 3" xfId="887"/>
    <cellStyle name="Примечание 3 10" xfId="888"/>
    <cellStyle name="Примечание 3 10 2" xfId="5048"/>
    <cellStyle name="Примечание 3 10 2 2" xfId="5049"/>
    <cellStyle name="Примечание 3 10 2 2 2" xfId="10114"/>
    <cellStyle name="Примечание 3 10 2 3" xfId="10113"/>
    <cellStyle name="Примечание 3 10 3" xfId="5050"/>
    <cellStyle name="Примечание 3 10 4" xfId="5047"/>
    <cellStyle name="Примечание 3 11" xfId="5051"/>
    <cellStyle name="Примечание 3 11 2" xfId="5554"/>
    <cellStyle name="Примечание 3 11 2 2" xfId="10116"/>
    <cellStyle name="Примечание 3 11 3" xfId="10115"/>
    <cellStyle name="Примечание 3 12" xfId="5052"/>
    <cellStyle name="Примечание 3 12 2" xfId="5053"/>
    <cellStyle name="Примечание 3 12 2 2" xfId="10118"/>
    <cellStyle name="Примечание 3 12 3" xfId="10117"/>
    <cellStyle name="Примечание 3 13" xfId="5054"/>
    <cellStyle name="Примечание 3 13 2" xfId="10119"/>
    <cellStyle name="Примечание 3 13 3" xfId="5847"/>
    <cellStyle name="Примечание 3 14" xfId="5046"/>
    <cellStyle name="Примечание 3 2" xfId="889"/>
    <cellStyle name="Примечание 3 2 2" xfId="5056"/>
    <cellStyle name="Примечание 3 2 2 2" xfId="5555"/>
    <cellStyle name="Примечание 3 2 2 2 2" xfId="10120"/>
    <cellStyle name="Примечание 3 2 2 3" xfId="10121"/>
    <cellStyle name="Примечание 3 2 2 4" xfId="6531"/>
    <cellStyle name="Примечание 3 2 3" xfId="5057"/>
    <cellStyle name="Примечание 3 2 3 2" xfId="5058"/>
    <cellStyle name="Примечание 3 2 3 2 2" xfId="10122"/>
    <cellStyle name="Примечание 3 2 4" xfId="5059"/>
    <cellStyle name="Примечание 3 2 4 2" xfId="10123"/>
    <cellStyle name="Примечание 3 2 5" xfId="5055"/>
    <cellStyle name="Примечание 3 3" xfId="890"/>
    <cellStyle name="Примечание 3 3 2" xfId="5061"/>
    <cellStyle name="Примечание 3 3 2 2" xfId="5556"/>
    <cellStyle name="Примечание 3 3 2 2 2" xfId="10124"/>
    <cellStyle name="Примечание 3 3 2 3" xfId="10125"/>
    <cellStyle name="Примечание 3 3 2 4" xfId="6532"/>
    <cellStyle name="Примечание 3 3 3" xfId="5062"/>
    <cellStyle name="Примечание 3 3 3 2" xfId="5063"/>
    <cellStyle name="Примечание 3 3 3 2 2" xfId="10126"/>
    <cellStyle name="Примечание 3 3 4" xfId="5064"/>
    <cellStyle name="Примечание 3 3 4 2" xfId="10127"/>
    <cellStyle name="Примечание 3 3 5" xfId="5060"/>
    <cellStyle name="Примечание 3 4" xfId="891"/>
    <cellStyle name="Примечание 3 4 2" xfId="5066"/>
    <cellStyle name="Примечание 3 4 2 2" xfId="5557"/>
    <cellStyle name="Примечание 3 4 2 2 2" xfId="10128"/>
    <cellStyle name="Примечание 3 4 2 3" xfId="10129"/>
    <cellStyle name="Примечание 3 4 2 4" xfId="6533"/>
    <cellStyle name="Примечание 3 4 3" xfId="5067"/>
    <cellStyle name="Примечание 3 4 3 2" xfId="5068"/>
    <cellStyle name="Примечание 3 4 3 2 2" xfId="10130"/>
    <cellStyle name="Примечание 3 4 4" xfId="5069"/>
    <cellStyle name="Примечание 3 4 4 2" xfId="10131"/>
    <cellStyle name="Примечание 3 4 5" xfId="5065"/>
    <cellStyle name="Примечание 3 5" xfId="892"/>
    <cellStyle name="Примечание 3 5 2" xfId="5071"/>
    <cellStyle name="Примечание 3 5 2 2" xfId="5558"/>
    <cellStyle name="Примечание 3 5 2 2 2" xfId="10132"/>
    <cellStyle name="Примечание 3 5 2 3" xfId="10133"/>
    <cellStyle name="Примечание 3 5 2 4" xfId="6534"/>
    <cellStyle name="Примечание 3 5 3" xfId="5072"/>
    <cellStyle name="Примечание 3 5 3 2" xfId="5073"/>
    <cellStyle name="Примечание 3 5 3 2 2" xfId="10134"/>
    <cellStyle name="Примечание 3 5 4" xfId="5074"/>
    <cellStyle name="Примечание 3 5 4 2" xfId="10135"/>
    <cellStyle name="Примечание 3 5 5" xfId="5070"/>
    <cellStyle name="Примечание 3 6" xfId="893"/>
    <cellStyle name="Примечание 3 6 2" xfId="5076"/>
    <cellStyle name="Примечание 3 6 2 2" xfId="5559"/>
    <cellStyle name="Примечание 3 6 2 2 2" xfId="10136"/>
    <cellStyle name="Примечание 3 6 2 3" xfId="10137"/>
    <cellStyle name="Примечание 3 6 2 4" xfId="6535"/>
    <cellStyle name="Примечание 3 6 3" xfId="5077"/>
    <cellStyle name="Примечание 3 6 3 2" xfId="5078"/>
    <cellStyle name="Примечание 3 6 3 2 2" xfId="10138"/>
    <cellStyle name="Примечание 3 6 4" xfId="5079"/>
    <cellStyle name="Примечание 3 6 4 2" xfId="10139"/>
    <cellStyle name="Примечание 3 6 5" xfId="5075"/>
    <cellStyle name="Примечание 3 7" xfId="894"/>
    <cellStyle name="Примечание 3 7 2" xfId="5081"/>
    <cellStyle name="Примечание 3 7 2 2" xfId="5560"/>
    <cellStyle name="Примечание 3 7 2 2 2" xfId="10140"/>
    <cellStyle name="Примечание 3 7 2 3" xfId="10141"/>
    <cellStyle name="Примечание 3 7 2 4" xfId="6536"/>
    <cellStyle name="Примечание 3 7 3" xfId="5082"/>
    <cellStyle name="Примечание 3 7 3 2" xfId="5083"/>
    <cellStyle name="Примечание 3 7 3 2 2" xfId="10142"/>
    <cellStyle name="Примечание 3 7 4" xfId="5084"/>
    <cellStyle name="Примечание 3 7 4 2" xfId="10143"/>
    <cellStyle name="Примечание 3 7 5" xfId="5080"/>
    <cellStyle name="Примечание 3 8" xfId="895"/>
    <cellStyle name="Примечание 3 8 2" xfId="5086"/>
    <cellStyle name="Примечание 3 8 2 2" xfId="5561"/>
    <cellStyle name="Примечание 3 8 2 2 2" xfId="10144"/>
    <cellStyle name="Примечание 3 8 2 3" xfId="10145"/>
    <cellStyle name="Примечание 3 8 2 4" xfId="6537"/>
    <cellStyle name="Примечание 3 8 3" xfId="5087"/>
    <cellStyle name="Примечание 3 8 3 2" xfId="5088"/>
    <cellStyle name="Примечание 3 8 3 2 2" xfId="10146"/>
    <cellStyle name="Примечание 3 8 4" xfId="5089"/>
    <cellStyle name="Примечание 3 8 4 2" xfId="10147"/>
    <cellStyle name="Примечание 3 8 5" xfId="5085"/>
    <cellStyle name="Примечание 3 9" xfId="896"/>
    <cellStyle name="Примечание 3 9 2" xfId="5091"/>
    <cellStyle name="Примечание 3 9 2 2" xfId="5562"/>
    <cellStyle name="Примечание 3 9 2 2 2" xfId="10148"/>
    <cellStyle name="Примечание 3 9 2 3" xfId="10149"/>
    <cellStyle name="Примечание 3 9 2 4" xfId="6538"/>
    <cellStyle name="Примечание 3 9 3" xfId="5092"/>
    <cellStyle name="Примечание 3 9 3 2" xfId="5093"/>
    <cellStyle name="Примечание 3 9 3 2 2" xfId="10150"/>
    <cellStyle name="Примечание 3 9 4" xfId="5094"/>
    <cellStyle name="Примечание 3 9 4 2" xfId="10151"/>
    <cellStyle name="Примечание 3 9 5" xfId="5090"/>
    <cellStyle name="Примечание 3_46EE.2011(v1.0)" xfId="5095"/>
    <cellStyle name="Примечание 30" xfId="5096"/>
    <cellStyle name="Примечание 30 2" xfId="10152"/>
    <cellStyle name="Примечание 30 3" xfId="6539"/>
    <cellStyle name="Примечание 31" xfId="5097"/>
    <cellStyle name="Примечание 31 2" xfId="10153"/>
    <cellStyle name="Примечание 31 3" xfId="6540"/>
    <cellStyle name="Примечание 32" xfId="5098"/>
    <cellStyle name="Примечание 32 2" xfId="10154"/>
    <cellStyle name="Примечание 32 3" xfId="6541"/>
    <cellStyle name="Примечание 33" xfId="5099"/>
    <cellStyle name="Примечание 33 2" xfId="10155"/>
    <cellStyle name="Примечание 33 3" xfId="6542"/>
    <cellStyle name="Примечание 34" xfId="5454"/>
    <cellStyle name="Примечание 34 2" xfId="10156"/>
    <cellStyle name="Примечание 34 3" xfId="6543"/>
    <cellStyle name="Примечание 35" xfId="5458"/>
    <cellStyle name="Примечание 35 2" xfId="10157"/>
    <cellStyle name="Примечание 35 3" xfId="6544"/>
    <cellStyle name="Примечание 36" xfId="5457"/>
    <cellStyle name="Примечание 36 2" xfId="10158"/>
    <cellStyle name="Примечание 36 3" xfId="6545"/>
    <cellStyle name="Примечание 37" xfId="5459"/>
    <cellStyle name="Примечание 37 2" xfId="10159"/>
    <cellStyle name="Примечание 37 3" xfId="6546"/>
    <cellStyle name="Примечание 38" xfId="5456"/>
    <cellStyle name="Примечание 38 2" xfId="10160"/>
    <cellStyle name="Примечание 38 3" xfId="6652"/>
    <cellStyle name="Примечание 39" xfId="6653"/>
    <cellStyle name="Примечание 39 2" xfId="10161"/>
    <cellStyle name="Примечание 4" xfId="5100"/>
    <cellStyle name="Примечание 4 10" xfId="5848"/>
    <cellStyle name="Примечание 4 10 2" xfId="10162"/>
    <cellStyle name="Примечание 4 10 3" xfId="10163"/>
    <cellStyle name="Примечание 4 11" xfId="10164"/>
    <cellStyle name="Примечание 4 2" xfId="5101"/>
    <cellStyle name="Примечание 4 2 2" xfId="10165"/>
    <cellStyle name="Примечание 4 3" xfId="5102"/>
    <cellStyle name="Примечание 4 3 2" xfId="10166"/>
    <cellStyle name="Примечание 4 4" xfId="5103"/>
    <cellStyle name="Примечание 4 4 2" xfId="10167"/>
    <cellStyle name="Примечание 4 5" xfId="5104"/>
    <cellStyle name="Примечание 4 5 2" xfId="10168"/>
    <cellStyle name="Примечание 4 6" xfId="5105"/>
    <cellStyle name="Примечание 4 6 2" xfId="10169"/>
    <cellStyle name="Примечание 4 7" xfId="5106"/>
    <cellStyle name="Примечание 4 7 2" xfId="10170"/>
    <cellStyle name="Примечание 4 8" xfId="5107"/>
    <cellStyle name="Примечание 4 8 2" xfId="10171"/>
    <cellStyle name="Примечание 4 9" xfId="5108"/>
    <cellStyle name="Примечание 4 9 2" xfId="10172"/>
    <cellStyle name="Примечание 4_46EE.2011(v1.0)" xfId="5109"/>
    <cellStyle name="Примечание 40" xfId="10173"/>
    <cellStyle name="Примечание 41" xfId="10174"/>
    <cellStyle name="Примечание 42" xfId="10175"/>
    <cellStyle name="Примечание 43" xfId="10176"/>
    <cellStyle name="Примечание 44" xfId="10177"/>
    <cellStyle name="Примечание 45" xfId="10178"/>
    <cellStyle name="Примечание 46" xfId="10179"/>
    <cellStyle name="Примечание 47" xfId="10180"/>
    <cellStyle name="Примечание 48" xfId="10181"/>
    <cellStyle name="Примечание 5" xfId="5110"/>
    <cellStyle name="Примечание 5 10" xfId="5849"/>
    <cellStyle name="Примечание 5 10 2" xfId="10182"/>
    <cellStyle name="Примечание 5 10 3" xfId="10183"/>
    <cellStyle name="Примечание 5 11" xfId="10184"/>
    <cellStyle name="Примечание 5 2" xfId="5111"/>
    <cellStyle name="Примечание 5 2 2" xfId="10185"/>
    <cellStyle name="Примечание 5 3" xfId="5112"/>
    <cellStyle name="Примечание 5 3 2" xfId="10186"/>
    <cellStyle name="Примечание 5 4" xfId="5113"/>
    <cellStyle name="Примечание 5 4 2" xfId="10187"/>
    <cellStyle name="Примечание 5 5" xfId="5114"/>
    <cellStyle name="Примечание 5 5 2" xfId="10188"/>
    <cellStyle name="Примечание 5 6" xfId="5115"/>
    <cellStyle name="Примечание 5 6 2" xfId="10189"/>
    <cellStyle name="Примечание 5 7" xfId="5116"/>
    <cellStyle name="Примечание 5 7 2" xfId="10190"/>
    <cellStyle name="Примечание 5 8" xfId="5117"/>
    <cellStyle name="Примечание 5 8 2" xfId="10191"/>
    <cellStyle name="Примечание 5 9" xfId="5118"/>
    <cellStyle name="Примечание 5 9 2" xfId="10192"/>
    <cellStyle name="Примечание 5_46EE.2011(v1.0)" xfId="5119"/>
    <cellStyle name="Примечание 6" xfId="5120"/>
    <cellStyle name="Примечание 6 2" xfId="5121"/>
    <cellStyle name="Примечание 6 2 2" xfId="10193"/>
    <cellStyle name="Примечание 6 3" xfId="6547"/>
    <cellStyle name="Примечание 6 3 2" xfId="10194"/>
    <cellStyle name="Примечание 6 3 3" xfId="10195"/>
    <cellStyle name="Примечание 6 4" xfId="10196"/>
    <cellStyle name="Примечание 6 5" xfId="10197"/>
    <cellStyle name="Примечание 6_46EE.2011(v1.0)" xfId="5122"/>
    <cellStyle name="Примечание 7" xfId="5123"/>
    <cellStyle name="Примечание 7 2" xfId="5124"/>
    <cellStyle name="Примечание 7 2 2" xfId="10198"/>
    <cellStyle name="Примечание 7 3" xfId="6548"/>
    <cellStyle name="Примечание 7 3 2" xfId="10199"/>
    <cellStyle name="Примечание 7 3 3" xfId="10200"/>
    <cellStyle name="Примечание 7 4" xfId="10201"/>
    <cellStyle name="Примечание 7_46EE.2011(v1.0)" xfId="5125"/>
    <cellStyle name="Примечание 8" xfId="5126"/>
    <cellStyle name="Примечание 8 2" xfId="5127"/>
    <cellStyle name="Примечание 8 2 2" xfId="10202"/>
    <cellStyle name="Примечание 8 3" xfId="10203"/>
    <cellStyle name="Примечание 8 3 2" xfId="10204"/>
    <cellStyle name="Примечание 8 4" xfId="10205"/>
    <cellStyle name="Примечание 8 5" xfId="6549"/>
    <cellStyle name="Примечание 8_46EE.2011(v1.0)" xfId="5128"/>
    <cellStyle name="Примечание 9" xfId="5129"/>
    <cellStyle name="Примечание 9 2" xfId="5130"/>
    <cellStyle name="Примечание 9 2 2" xfId="10206"/>
    <cellStyle name="Примечание 9 3" xfId="10207"/>
    <cellStyle name="Примечание 9 4" xfId="10208"/>
    <cellStyle name="Примечание 9_46EE.2011(v1.0)" xfId="5131"/>
    <cellStyle name="Продукт" xfId="5132"/>
    <cellStyle name="Продукт 2" xfId="10209"/>
    <cellStyle name="Процент_ГСМ (з)" xfId="10210"/>
    <cellStyle name="Процентный 10" xfId="5133"/>
    <cellStyle name="Процентный 10 2" xfId="5134"/>
    <cellStyle name="Процентный 10 2 2" xfId="6551"/>
    <cellStyle name="Процентный 10 2 3" xfId="10211"/>
    <cellStyle name="Процентный 10 2 4" xfId="10212"/>
    <cellStyle name="Процентный 10 3" xfId="5802"/>
    <cellStyle name="Процентный 10 3 2" xfId="10214"/>
    <cellStyle name="Процентный 10 3 3" xfId="10213"/>
    <cellStyle name="Процентный 10 4" xfId="10215"/>
    <cellStyle name="Процентный 10 4 2" xfId="10216"/>
    <cellStyle name="Процентный 10 5" xfId="10217"/>
    <cellStyle name="Процентный 10 5 2" xfId="11014"/>
    <cellStyle name="Процентный 10 6" xfId="6550"/>
    <cellStyle name="Процентный 11" xfId="5135"/>
    <cellStyle name="Процентный 11 2" xfId="5136"/>
    <cellStyle name="Процентный 11 2 2" xfId="10218"/>
    <cellStyle name="Процентный 11 3" xfId="10219"/>
    <cellStyle name="Процентный 12" xfId="5137"/>
    <cellStyle name="Процентный 12 2" xfId="10220"/>
    <cellStyle name="Процентный 12 2 2" xfId="10221"/>
    <cellStyle name="Процентный 12 3" xfId="10222"/>
    <cellStyle name="Процентный 12 4" xfId="10223"/>
    <cellStyle name="Процентный 12 5" xfId="10224"/>
    <cellStyle name="Процентный 12 6" xfId="6552"/>
    <cellStyle name="Процентный 13" xfId="5138"/>
    <cellStyle name="Процентный 13 2" xfId="5931"/>
    <cellStyle name="Процентный 13 2 2" xfId="10225"/>
    <cellStyle name="Процентный 13 3" xfId="10226"/>
    <cellStyle name="Процентный 14" xfId="5139"/>
    <cellStyle name="Процентный 14 2" xfId="10228"/>
    <cellStyle name="Процентный 14 3" xfId="10229"/>
    <cellStyle name="Процентный 14 4" xfId="10227"/>
    <cellStyle name="Процентный 15" xfId="5140"/>
    <cellStyle name="Процентный 15 2" xfId="10231"/>
    <cellStyle name="Процентный 15 3" xfId="10230"/>
    <cellStyle name="Процентный 16" xfId="10232"/>
    <cellStyle name="Процентный 17" xfId="11031"/>
    <cellStyle name="Процентный 18" xfId="11038"/>
    <cellStyle name="Процентный 2" xfId="5141"/>
    <cellStyle name="Процентный 2 2" xfId="5142"/>
    <cellStyle name="Процентный 2 2 2" xfId="5143"/>
    <cellStyle name="Процентный 2 2 2 2" xfId="5144"/>
    <cellStyle name="Процентный 2 2 2 2 2" xfId="10233"/>
    <cellStyle name="Процентный 2 2 2 2 3" xfId="10234"/>
    <cellStyle name="Процентный 2 2 2 2 4" xfId="6553"/>
    <cellStyle name="Процентный 2 2 2 3" xfId="10235"/>
    <cellStyle name="Процентный 2 2 2 3 2" xfId="10236"/>
    <cellStyle name="Процентный 2 2 2 4" xfId="10237"/>
    <cellStyle name="Процентный 2 2 2 5" xfId="10238"/>
    <cellStyle name="Процентный 2 2 2 6" xfId="10239"/>
    <cellStyle name="Процентный 2 2 3" xfId="5145"/>
    <cellStyle name="Процентный 2 2 3 2" xfId="6555"/>
    <cellStyle name="Процентный 2 2 3 3" xfId="10240"/>
    <cellStyle name="Процентный 2 2 3 4" xfId="10241"/>
    <cellStyle name="Процентный 2 2 3 5" xfId="6554"/>
    <cellStyle name="Процентный 2 2 4" xfId="5146"/>
    <cellStyle name="Процентный 2 2 4 2" xfId="10242"/>
    <cellStyle name="Процентный 2 2 4 2 2" xfId="10243"/>
    <cellStyle name="Процентный 2 2 4 3" xfId="10244"/>
    <cellStyle name="Процентный 2 2 5" xfId="5147"/>
    <cellStyle name="Процентный 2 2 5 2" xfId="10245"/>
    <cellStyle name="Процентный 2 2 5 2 2" xfId="10246"/>
    <cellStyle name="Процентный 2 2 5 3" xfId="10247"/>
    <cellStyle name="Процентный 2 2 5 4" xfId="10248"/>
    <cellStyle name="Процентный 2 2 5 5" xfId="6556"/>
    <cellStyle name="Процентный 2 2 6" xfId="10249"/>
    <cellStyle name="Процентный 2 2 6 2" xfId="10250"/>
    <cellStyle name="Процентный 2 2 7" xfId="10251"/>
    <cellStyle name="Процентный 2 3" xfId="5148"/>
    <cellStyle name="Процентный 2 3 2" xfId="5149"/>
    <cellStyle name="Процентный 2 3 2 2" xfId="10252"/>
    <cellStyle name="Процентный 2 3 2 3" xfId="10253"/>
    <cellStyle name="Процентный 2 3 2 4" xfId="10254"/>
    <cellStyle name="Процентный 2 3 3" xfId="5563"/>
    <cellStyle name="Процентный 2 3 3 2" xfId="10255"/>
    <cellStyle name="Процентный 2 3 3 2 2" xfId="10256"/>
    <cellStyle name="Процентный 2 3 3 3" xfId="10257"/>
    <cellStyle name="Процентный 2 3 3 4" xfId="6557"/>
    <cellStyle name="Процентный 2 3 4" xfId="5798"/>
    <cellStyle name="Процентный 2 3 4 2" xfId="10258"/>
    <cellStyle name="Процентный 2 3 4 3" xfId="6558"/>
    <cellStyle name="Процентный 2 3 5" xfId="10259"/>
    <cellStyle name="Процентный 2 3 5 2" xfId="10260"/>
    <cellStyle name="Процентный 2 3 6" xfId="10261"/>
    <cellStyle name="Процентный 2 3 7" xfId="10262"/>
    <cellStyle name="Процентный 2 4" xfId="5150"/>
    <cellStyle name="Процентный 2 4 2" xfId="5151"/>
    <cellStyle name="Процентный 2 4 2 2" xfId="10264"/>
    <cellStyle name="Процентный 2 4 2 3" xfId="10265"/>
    <cellStyle name="Процентный 2 4 2 4" xfId="10263"/>
    <cellStyle name="Процентный 2 4 3" xfId="5564"/>
    <cellStyle name="Процентный 2 4 3 2" xfId="10267"/>
    <cellStyle name="Процентный 2 4 3 3" xfId="10266"/>
    <cellStyle name="Процентный 2 4 4" xfId="5799"/>
    <cellStyle name="Процентный 2 4 4 2" xfId="10268"/>
    <cellStyle name="Процентный 2 4 5" xfId="5890"/>
    <cellStyle name="Процентный 2 5" xfId="5152"/>
    <cellStyle name="Процентный 2 5 2" xfId="5932"/>
    <cellStyle name="Процентный 2 5 2 2" xfId="10269"/>
    <cellStyle name="Процентный 2 5 3" xfId="10270"/>
    <cellStyle name="Процентный 2 6" xfId="5153"/>
    <cellStyle name="Процентный 2 6 2" xfId="5943"/>
    <cellStyle name="Процентный 2 6 2 2" xfId="10271"/>
    <cellStyle name="Процентный 2 6 3" xfId="6559"/>
    <cellStyle name="Процентный 2 7" xfId="5499"/>
    <cellStyle name="Процентный 2 7 2" xfId="10272"/>
    <cellStyle name="Процентный 2 7 3" xfId="11015"/>
    <cellStyle name="Процентный 2 8" xfId="5796"/>
    <cellStyle name="Процентный 2 8 2" xfId="10273"/>
    <cellStyle name="Процентный 2_2014 АрхТепло Производственная" xfId="5154"/>
    <cellStyle name="Процентный 3" xfId="5155"/>
    <cellStyle name="Процентный 3 1" xfId="10274"/>
    <cellStyle name="Процентный 3 1 2" xfId="10275"/>
    <cellStyle name="Процентный 3 2" xfId="5156"/>
    <cellStyle name="Процентный 3 2 2" xfId="5157"/>
    <cellStyle name="Процентный 3 2 2 2" xfId="10276"/>
    <cellStyle name="Процентный 3 2 2 2 2" xfId="10277"/>
    <cellStyle name="Процентный 3 2 2 3" xfId="10278"/>
    <cellStyle name="Процентный 3 2 3" xfId="5158"/>
    <cellStyle name="Процентный 3 2 3 2" xfId="10279"/>
    <cellStyle name="Процентный 3 2 4" xfId="6560"/>
    <cellStyle name="Процентный 3 2 4 2" xfId="10280"/>
    <cellStyle name="Процентный 3 2 4 3" xfId="10281"/>
    <cellStyle name="Процентный 3 2 5" xfId="6561"/>
    <cellStyle name="Процентный 3 2 5 2" xfId="10282"/>
    <cellStyle name="Процентный 3 2 6" xfId="10283"/>
    <cellStyle name="Процентный 3 2 7" xfId="10284"/>
    <cellStyle name="Процентный 3 3" xfId="5159"/>
    <cellStyle name="Процентный 3 3 2" xfId="5803"/>
    <cellStyle name="Процентный 3 3 2 2" xfId="10285"/>
    <cellStyle name="Процентный 3 3 3" xfId="6562"/>
    <cellStyle name="Процентный 3 3 3 2" xfId="10286"/>
    <cellStyle name="Процентный 3 3 4" xfId="10287"/>
    <cellStyle name="Процентный 3 3 5" xfId="10288"/>
    <cellStyle name="Процентный 3 3 6" xfId="10289"/>
    <cellStyle name="Процентный 3 3 7" xfId="11016"/>
    <cellStyle name="Процентный 3 4" xfId="5160"/>
    <cellStyle name="Процентный 3 4 2" xfId="10290"/>
    <cellStyle name="Процентный 3 4 2 2" xfId="10291"/>
    <cellStyle name="Процентный 3 4 3" xfId="10292"/>
    <cellStyle name="Процентный 3 5" xfId="5161"/>
    <cellStyle name="Процентный 3 5 2" xfId="5934"/>
    <cellStyle name="Процентный 3 5 2 2" xfId="10293"/>
    <cellStyle name="Процентный 3 5 3" xfId="10294"/>
    <cellStyle name="Процентный 3 5 4" xfId="6563"/>
    <cellStyle name="Процентный 3 6" xfId="5162"/>
    <cellStyle name="Процентный 3 6 2" xfId="10295"/>
    <cellStyle name="Процентный 3 7" xfId="10296"/>
    <cellStyle name="Процентный 3_!!!!!ТАРИФ на 2013 ТеплоСнаб" xfId="10297"/>
    <cellStyle name="Процентный 4" xfId="5163"/>
    <cellStyle name="Процентный 4 10" xfId="11017"/>
    <cellStyle name="Процентный 4 2" xfId="5164"/>
    <cellStyle name="Процентный 4 2 2" xfId="5165"/>
    <cellStyle name="Процентный 4 2 2 2" xfId="5166"/>
    <cellStyle name="Процентный 4 2 2 2 2" xfId="10298"/>
    <cellStyle name="Процентный 4 2 2 2 3" xfId="10299"/>
    <cellStyle name="Процентный 4 2 2 3" xfId="6565"/>
    <cellStyle name="Процентный 4 2 2 4" xfId="10300"/>
    <cellStyle name="Процентный 4 2 2 5" xfId="10301"/>
    <cellStyle name="Процентный 4 2 2 6" xfId="11018"/>
    <cellStyle name="Процентный 4 2 2 7" xfId="6564"/>
    <cellStyle name="Процентный 4 2 3" xfId="5167"/>
    <cellStyle name="Процентный 4 2 3 2" xfId="5877"/>
    <cellStyle name="Процентный 4 2 3 2 2" xfId="10302"/>
    <cellStyle name="Процентный 4 2 3 3" xfId="10303"/>
    <cellStyle name="Процентный 4 2 4" xfId="5168"/>
    <cellStyle name="Процентный 4 2 4 2" xfId="10304"/>
    <cellStyle name="Процентный 4 2 4 3" xfId="10305"/>
    <cellStyle name="Процентный 4 2 4 4" xfId="6566"/>
    <cellStyle name="Процентный 4 2 5" xfId="5851"/>
    <cellStyle name="Процентный 4 2 5 2" xfId="10307"/>
    <cellStyle name="Процентный 4 2 5 3" xfId="10306"/>
    <cellStyle name="Процентный 4 2 6" xfId="10308"/>
    <cellStyle name="Процентный 4 2 7" xfId="10309"/>
    <cellStyle name="Процентный 4 2_Приложения ЛФ корр" xfId="5169"/>
    <cellStyle name="Процентный 4 3" xfId="5170"/>
    <cellStyle name="Процентный 4 3 2" xfId="5171"/>
    <cellStyle name="Процентный 4 3 2 2" xfId="10310"/>
    <cellStyle name="Процентный 4 3 2 2 2" xfId="10311"/>
    <cellStyle name="Процентный 4 3 2 3" xfId="10312"/>
    <cellStyle name="Процентный 4 3 3" xfId="5172"/>
    <cellStyle name="Процентный 4 3 3 2" xfId="10313"/>
    <cellStyle name="Процентный 4 3 3 3" xfId="10314"/>
    <cellStyle name="Процентный 4 3 3 4" xfId="6567"/>
    <cellStyle name="Процентный 4 3 4" xfId="5173"/>
    <cellStyle name="Процентный 4 3 4 2" xfId="10315"/>
    <cellStyle name="Процентный 4 3 4 3" xfId="11019"/>
    <cellStyle name="Процентный 4 3 4 4" xfId="6568"/>
    <cellStyle name="Процентный 4 3 5" xfId="6569"/>
    <cellStyle name="Процентный 4 3 5 2" xfId="10316"/>
    <cellStyle name="Процентный 4 3 5 3" xfId="10317"/>
    <cellStyle name="Процентный 4 3 6" xfId="6570"/>
    <cellStyle name="Процентный 4 3 7" xfId="10318"/>
    <cellStyle name="Процентный 4 3 8" xfId="10319"/>
    <cellStyle name="Процентный 4 4" xfId="5174"/>
    <cellStyle name="Процентный 4 4 2" xfId="5175"/>
    <cellStyle name="Процентный 4 4 2 2" xfId="5176"/>
    <cellStyle name="Процентный 4 4 2 3" xfId="10320"/>
    <cellStyle name="Процентный 4 4 3" xfId="10321"/>
    <cellStyle name="Процентный 4 5" xfId="5177"/>
    <cellStyle name="Процентный 4 5 2" xfId="5178"/>
    <cellStyle name="Процентный 4 5 3" xfId="10322"/>
    <cellStyle name="Процентный 4 6" xfId="5565"/>
    <cellStyle name="Процентный 4 6 2" xfId="10324"/>
    <cellStyle name="Процентный 4 6 3" xfId="10325"/>
    <cellStyle name="Процентный 4 6 4" xfId="10323"/>
    <cellStyle name="Процентный 4 7" xfId="5850"/>
    <cellStyle name="Процентный 4 8" xfId="10326"/>
    <cellStyle name="Процентный 4 9" xfId="10327"/>
    <cellStyle name="Процентный 4_Приложения ЛФ корр" xfId="5179"/>
    <cellStyle name="Процентный 5" xfId="5180"/>
    <cellStyle name="Процентный 5 2" xfId="5181"/>
    <cellStyle name="Процентный 5 2 2" xfId="5182"/>
    <cellStyle name="Процентный 5 2 2 2" xfId="10328"/>
    <cellStyle name="Процентный 5 2 2 3" xfId="10329"/>
    <cellStyle name="Процентный 5 2 3" xfId="5183"/>
    <cellStyle name="Процентный 5 2 3 2" xfId="10330"/>
    <cellStyle name="Процентный 5 2 4" xfId="10331"/>
    <cellStyle name="Процентный 5 2 5" xfId="10332"/>
    <cellStyle name="Процентный 5 3" xfId="5184"/>
    <cellStyle name="Процентный 5 3 2" xfId="10333"/>
    <cellStyle name="Процентный 5 3 3" xfId="10334"/>
    <cellStyle name="Процентный 5 4" xfId="5185"/>
    <cellStyle name="Процентный 5 4 2" xfId="5935"/>
    <cellStyle name="Процентный 5 4 2 2" xfId="10335"/>
    <cellStyle name="Процентный 5 4 3" xfId="10336"/>
    <cellStyle name="Процентный 5 5" xfId="5186"/>
    <cellStyle name="Процентный 5 5 2" xfId="10338"/>
    <cellStyle name="Процентный 5 5 3" xfId="10337"/>
    <cellStyle name="Процентный 5 6" xfId="5187"/>
    <cellStyle name="Процентный 5 6 2" xfId="10340"/>
    <cellStyle name="Процентный 5 6 3" xfId="10339"/>
    <cellStyle name="Процентный 5 7" xfId="5566"/>
    <cellStyle name="Процентный 6" xfId="5188"/>
    <cellStyle name="Процентный 6 2" xfId="5189"/>
    <cellStyle name="Процентный 6 2 2" xfId="10341"/>
    <cellStyle name="Процентный 6 2 3" xfId="10342"/>
    <cellStyle name="Процентный 6 3" xfId="5190"/>
    <cellStyle name="Процентный 6 3 2" xfId="5191"/>
    <cellStyle name="Процентный 6 3 3" xfId="10343"/>
    <cellStyle name="Процентный 6 4" xfId="5567"/>
    <cellStyle name="Процентный 6 4 2" xfId="10344"/>
    <cellStyle name="Процентный 6 4 3" xfId="10345"/>
    <cellStyle name="Процентный 6 5" xfId="10346"/>
    <cellStyle name="Процентный 6 6" xfId="10347"/>
    <cellStyle name="Процентный 6_Приложения ЛФ корр" xfId="5192"/>
    <cellStyle name="Процентный 7" xfId="5193"/>
    <cellStyle name="Процентный 7 2" xfId="5194"/>
    <cellStyle name="Процентный 7 2 2" xfId="10348"/>
    <cellStyle name="Процентный 7 3" xfId="5195"/>
    <cellStyle name="Процентный 7 3 2" xfId="10349"/>
    <cellStyle name="Процентный 7 3 2 2" xfId="10350"/>
    <cellStyle name="Процентный 7 3 3" xfId="10351"/>
    <cellStyle name="Процентный 7 3 4" xfId="10352"/>
    <cellStyle name="Процентный 7 3 5" xfId="6571"/>
    <cellStyle name="Процентный 7 4" xfId="5852"/>
    <cellStyle name="Процентный 7 4 2" xfId="10353"/>
    <cellStyle name="Процентный 8" xfId="5196"/>
    <cellStyle name="Процентный 8 2" xfId="5197"/>
    <cellStyle name="Процентный 8 2 2" xfId="5198"/>
    <cellStyle name="Процентный 8 2 3" xfId="10354"/>
    <cellStyle name="Процентный 8 2 4" xfId="10355"/>
    <cellStyle name="Процентный 8 2 5" xfId="11020"/>
    <cellStyle name="Процентный 8 3" xfId="5199"/>
    <cellStyle name="Процентный 8 3 2" xfId="5936"/>
    <cellStyle name="Процентный 8 3 2 2" xfId="10356"/>
    <cellStyle name="Процентный 8 3 3" xfId="10357"/>
    <cellStyle name="Процентный 8 3 4" xfId="10358"/>
    <cellStyle name="Процентный 8 4" xfId="5853"/>
    <cellStyle name="Процентный 8 4 2" xfId="10359"/>
    <cellStyle name="Процентный 8 4 3" xfId="10360"/>
    <cellStyle name="Процентный 8 4 4" xfId="6572"/>
    <cellStyle name="Процентный 8 5" xfId="10361"/>
    <cellStyle name="Процентный 8 6" xfId="10362"/>
    <cellStyle name="Процентный 8 7" xfId="10363"/>
    <cellStyle name="Процентный 9" xfId="5200"/>
    <cellStyle name="Процентный 9 2" xfId="5201"/>
    <cellStyle name="Процентный 9 2 2" xfId="10364"/>
    <cellStyle name="Процентный 9 2 3" xfId="10365"/>
    <cellStyle name="Процентный 9 2 4" xfId="6573"/>
    <cellStyle name="Процентный 9 3" xfId="5202"/>
    <cellStyle name="Процентный 9 3 2" xfId="10367"/>
    <cellStyle name="Процентный 9 3 3" xfId="10366"/>
    <cellStyle name="Процентный 9 4" xfId="10368"/>
    <cellStyle name="Разница" xfId="5203"/>
    <cellStyle name="Разница 2" xfId="10369"/>
    <cellStyle name="Рамки" xfId="5204"/>
    <cellStyle name="Рамки 2" xfId="10370"/>
    <cellStyle name="Расчетный" xfId="10371"/>
    <cellStyle name="Сверхулин" xfId="10372"/>
    <cellStyle name="Сводная таблица" xfId="5205"/>
    <cellStyle name="Сводная таблица 2" xfId="10373"/>
    <cellStyle name="Связанная ячейка" xfId="897"/>
    <cellStyle name="Связанная ячейка 10" xfId="5206"/>
    <cellStyle name="Связанная ячейка 10 2" xfId="10374"/>
    <cellStyle name="Связанная ячейка 10 3" xfId="10375"/>
    <cellStyle name="Связанная ячейка 10 4" xfId="10376"/>
    <cellStyle name="Связанная ячейка 11" xfId="10377"/>
    <cellStyle name="Связанная ячейка 11 2" xfId="10378"/>
    <cellStyle name="Связанная ячейка 11 3" xfId="10379"/>
    <cellStyle name="Связанная ячейка 11 4" xfId="10380"/>
    <cellStyle name="Связанная ячейка 12" xfId="10381"/>
    <cellStyle name="Связанная ячейка 12 2" xfId="10382"/>
    <cellStyle name="Связанная ячейка 12 3" xfId="10383"/>
    <cellStyle name="Связанная ячейка 13" xfId="10384"/>
    <cellStyle name="Связанная ячейка 13 2" xfId="10385"/>
    <cellStyle name="Связанная ячейка 13 3" xfId="10386"/>
    <cellStyle name="Связанная ячейка 14" xfId="10387"/>
    <cellStyle name="Связанная ячейка 14 2" xfId="10388"/>
    <cellStyle name="Связанная ячейка 14 3" xfId="10389"/>
    <cellStyle name="Связанная ячейка 15" xfId="10390"/>
    <cellStyle name="Связанная ячейка 15 2" xfId="10391"/>
    <cellStyle name="Связанная ячейка 15 3" xfId="10392"/>
    <cellStyle name="Связанная ячейка 16" xfId="10393"/>
    <cellStyle name="Связанная ячейка 16 2" xfId="10394"/>
    <cellStyle name="Связанная ячейка 16 3" xfId="10395"/>
    <cellStyle name="Связанная ячейка 17" xfId="10396"/>
    <cellStyle name="Связанная ячейка 18" xfId="10397"/>
    <cellStyle name="Связанная ячейка 2" xfId="898"/>
    <cellStyle name="Связанная ячейка 2 1" xfId="10398"/>
    <cellStyle name="Связанная ячейка 2 1 2" xfId="10399"/>
    <cellStyle name="Связанная ячейка 2 10" xfId="899"/>
    <cellStyle name="Связанная ячейка 2 10 2" xfId="10400"/>
    <cellStyle name="Связанная ячейка 2 10 3" xfId="5208"/>
    <cellStyle name="Связанная ячейка 2 11" xfId="10401"/>
    <cellStyle name="Связанная ячейка 2 12" xfId="10402"/>
    <cellStyle name="Связанная ячейка 2 13" xfId="5207"/>
    <cellStyle name="Связанная ячейка 2 2" xfId="900"/>
    <cellStyle name="Связанная ячейка 2 2 2" xfId="5210"/>
    <cellStyle name="Связанная ячейка 2 2 2 2" xfId="10403"/>
    <cellStyle name="Связанная ячейка 2 2 2 3" xfId="10404"/>
    <cellStyle name="Связанная ячейка 2 2 2 4" xfId="6574"/>
    <cellStyle name="Связанная ячейка 2 2 3" xfId="10405"/>
    <cellStyle name="Связанная ячейка 2 2 4" xfId="5209"/>
    <cellStyle name="Связанная ячейка 2 3" xfId="901"/>
    <cellStyle name="Связанная ячейка 2 3 2" xfId="10406"/>
    <cellStyle name="Связанная ячейка 2 3 3" xfId="5211"/>
    <cellStyle name="Связанная ячейка 2 4" xfId="902"/>
    <cellStyle name="Связанная ячейка 2 4 2" xfId="10407"/>
    <cellStyle name="Связанная ячейка 2 4 3" xfId="5212"/>
    <cellStyle name="Связанная ячейка 2 5" xfId="903"/>
    <cellStyle name="Связанная ячейка 2 5 2" xfId="10408"/>
    <cellStyle name="Связанная ячейка 2 5 3" xfId="5213"/>
    <cellStyle name="Связанная ячейка 2 6" xfId="904"/>
    <cellStyle name="Связанная ячейка 2 6 2" xfId="10409"/>
    <cellStyle name="Связанная ячейка 2 6 3" xfId="5214"/>
    <cellStyle name="Связанная ячейка 2 7" xfId="905"/>
    <cellStyle name="Связанная ячейка 2 7 2" xfId="10410"/>
    <cellStyle name="Связанная ячейка 2 7 3" xfId="5215"/>
    <cellStyle name="Связанная ячейка 2 8" xfId="906"/>
    <cellStyle name="Связанная ячейка 2 8 2" xfId="10411"/>
    <cellStyle name="Связанная ячейка 2 8 3" xfId="5216"/>
    <cellStyle name="Связанная ячейка 2 9" xfId="907"/>
    <cellStyle name="Связанная ячейка 2 9 2" xfId="10412"/>
    <cellStyle name="Связанная ячейка 2 9 3" xfId="5217"/>
    <cellStyle name="Связанная ячейка 2_46EE.2011(v1.0)" xfId="5218"/>
    <cellStyle name="Связанная ячейка 3" xfId="908"/>
    <cellStyle name="Связанная ячейка 3 10" xfId="909"/>
    <cellStyle name="Связанная ячейка 3 10 2" xfId="10413"/>
    <cellStyle name="Связанная ячейка 3 10 3" xfId="5220"/>
    <cellStyle name="Связанная ячейка 3 11" xfId="5221"/>
    <cellStyle name="Связанная ячейка 3 11 2" xfId="10415"/>
    <cellStyle name="Связанная ячейка 3 11 3" xfId="10414"/>
    <cellStyle name="Связанная ячейка 3 12" xfId="10416"/>
    <cellStyle name="Связанная ячейка 3 13" xfId="5219"/>
    <cellStyle name="Связанная ячейка 3 2" xfId="910"/>
    <cellStyle name="Связанная ячейка 3 2 2" xfId="10417"/>
    <cellStyle name="Связанная ячейка 3 2 3" xfId="10418"/>
    <cellStyle name="Связанная ячейка 3 2 4" xfId="5222"/>
    <cellStyle name="Связанная ячейка 3 3" xfId="911"/>
    <cellStyle name="Связанная ячейка 3 3 2" xfId="10419"/>
    <cellStyle name="Связанная ячейка 3 3 3" xfId="10420"/>
    <cellStyle name="Связанная ячейка 3 3 4" xfId="5223"/>
    <cellStyle name="Связанная ячейка 3 4" xfId="912"/>
    <cellStyle name="Связанная ячейка 3 4 2" xfId="10421"/>
    <cellStyle name="Связанная ячейка 3 4 3" xfId="5224"/>
    <cellStyle name="Связанная ячейка 3 5" xfId="913"/>
    <cellStyle name="Связанная ячейка 3 5 2" xfId="10422"/>
    <cellStyle name="Связанная ячейка 3 5 3" xfId="5225"/>
    <cellStyle name="Связанная ячейка 3 6" xfId="914"/>
    <cellStyle name="Связанная ячейка 3 6 2" xfId="10423"/>
    <cellStyle name="Связанная ячейка 3 6 3" xfId="5226"/>
    <cellStyle name="Связанная ячейка 3 7" xfId="915"/>
    <cellStyle name="Связанная ячейка 3 7 2" xfId="10424"/>
    <cellStyle name="Связанная ячейка 3 7 3" xfId="5227"/>
    <cellStyle name="Связанная ячейка 3 8" xfId="916"/>
    <cellStyle name="Связанная ячейка 3 8 2" xfId="10425"/>
    <cellStyle name="Связанная ячейка 3 8 3" xfId="5228"/>
    <cellStyle name="Связанная ячейка 3 9" xfId="917"/>
    <cellStyle name="Связанная ячейка 3 9 2" xfId="10426"/>
    <cellStyle name="Связанная ячейка 3 9 3" xfId="5229"/>
    <cellStyle name="Связанная ячейка 3_46EE.2011(v1.0)" xfId="5230"/>
    <cellStyle name="Связанная ячейка 4" xfId="5231"/>
    <cellStyle name="Связанная ячейка 4 2" xfId="5232"/>
    <cellStyle name="Связанная ячейка 4 2 2" xfId="10427"/>
    <cellStyle name="Связанная ячейка 4 3" xfId="6575"/>
    <cellStyle name="Связанная ячейка 4 3 2" xfId="10428"/>
    <cellStyle name="Связанная ячейка 4 4" xfId="10429"/>
    <cellStyle name="Связанная ячейка 4_46EE.2011(v1.0)" xfId="5233"/>
    <cellStyle name="Связанная ячейка 5" xfId="5234"/>
    <cellStyle name="Связанная ячейка 5 2" xfId="5235"/>
    <cellStyle name="Связанная ячейка 5 2 2" xfId="10430"/>
    <cellStyle name="Связанная ячейка 5 3" xfId="6576"/>
    <cellStyle name="Связанная ячейка 5 3 2" xfId="10431"/>
    <cellStyle name="Связанная ячейка 5 4" xfId="10432"/>
    <cellStyle name="Связанная ячейка 5_46EE.2011(v1.0)" xfId="5236"/>
    <cellStyle name="Связанная ячейка 6" xfId="5237"/>
    <cellStyle name="Связанная ячейка 6 2" xfId="5238"/>
    <cellStyle name="Связанная ячейка 6 2 2" xfId="5568"/>
    <cellStyle name="Связанная ячейка 6 3" xfId="5569"/>
    <cellStyle name="Связанная ячейка 6 3 2" xfId="10433"/>
    <cellStyle name="Связанная ячейка 6 4" xfId="10434"/>
    <cellStyle name="Связанная ячейка 6_46EE.2011(v1.0)" xfId="5239"/>
    <cellStyle name="Связанная ячейка 7" xfId="5240"/>
    <cellStyle name="Связанная ячейка 7 2" xfId="5241"/>
    <cellStyle name="Связанная ячейка 7 2 2" xfId="5570"/>
    <cellStyle name="Связанная ячейка 7 3" xfId="5571"/>
    <cellStyle name="Связанная ячейка 7 3 2" xfId="10435"/>
    <cellStyle name="Связанная ячейка 7 4" xfId="10436"/>
    <cellStyle name="Связанная ячейка 7_46EE.2011(v1.0)" xfId="5242"/>
    <cellStyle name="Связанная ячейка 8" xfId="5243"/>
    <cellStyle name="Связанная ячейка 8 2" xfId="5244"/>
    <cellStyle name="Связанная ячейка 8 2 2" xfId="5572"/>
    <cellStyle name="Связанная ячейка 8 3" xfId="5573"/>
    <cellStyle name="Связанная ячейка 8 3 2" xfId="10437"/>
    <cellStyle name="Связанная ячейка 8 4" xfId="10438"/>
    <cellStyle name="Связанная ячейка 8_46EE.2011(v1.0)" xfId="5245"/>
    <cellStyle name="Связанная ячейка 9" xfId="5246"/>
    <cellStyle name="Связанная ячейка 9 2" xfId="5247"/>
    <cellStyle name="Связанная ячейка 9 2 2" xfId="5574"/>
    <cellStyle name="Связанная ячейка 9 3" xfId="5575"/>
    <cellStyle name="Связанная ячейка 9 3 2" xfId="10439"/>
    <cellStyle name="Связанная ячейка 9 4" xfId="10440"/>
    <cellStyle name="Связанная ячейка 9_46EE.2011(v1.0)" xfId="5248"/>
    <cellStyle name="Стиль 1" xfId="5249"/>
    <cellStyle name="Стиль 1 10" xfId="6577"/>
    <cellStyle name="Стиль 1 10 2" xfId="10441"/>
    <cellStyle name="Стиль 1 11" xfId="10442"/>
    <cellStyle name="Стиль 1 11 2" xfId="10443"/>
    <cellStyle name="Стиль 1 12" xfId="10444"/>
    <cellStyle name="Стиль 1 2" xfId="5250"/>
    <cellStyle name="Стиль 1 2 2" xfId="5251"/>
    <cellStyle name="Стиль 1 2 2 2" xfId="5576"/>
    <cellStyle name="Стиль 1 2 2 3" xfId="10445"/>
    <cellStyle name="Стиль 1 2 3" xfId="5252"/>
    <cellStyle name="Стиль 1 2 3 2" xfId="5577"/>
    <cellStyle name="Стиль 1 2 4" xfId="5578"/>
    <cellStyle name="Стиль 1 2 4 2" xfId="10446"/>
    <cellStyle name="Стиль 1 2 4 3" xfId="10447"/>
    <cellStyle name="Стиль 1 2 4 4" xfId="10448"/>
    <cellStyle name="Стиль 1 2 4 5" xfId="6578"/>
    <cellStyle name="Стиль 1 2 5" xfId="5893"/>
    <cellStyle name="Стиль 1 2 5 2" xfId="10449"/>
    <cellStyle name="Стиль 1 2 6" xfId="10450"/>
    <cellStyle name="Стиль 1 2_46EP.2011(v2.0)" xfId="5253"/>
    <cellStyle name="Стиль 1 3" xfId="5254"/>
    <cellStyle name="Стиль 1 3 2" xfId="5579"/>
    <cellStyle name="Стиль 1 3 3" xfId="10451"/>
    <cellStyle name="Стиль 1 3 4" xfId="10452"/>
    <cellStyle name="Стиль 1 4" xfId="5580"/>
    <cellStyle name="Стиль 1 4 2" xfId="10453"/>
    <cellStyle name="Стиль 1 4 3" xfId="10454"/>
    <cellStyle name="Стиль 1 5" xfId="5581"/>
    <cellStyle name="Стиль 1 5 2" xfId="10455"/>
    <cellStyle name="Стиль 1 5 3" xfId="10456"/>
    <cellStyle name="Стиль 1 6" xfId="5582"/>
    <cellStyle name="Стиль 1 6 2" xfId="10457"/>
    <cellStyle name="Стиль 1 7" xfId="5583"/>
    <cellStyle name="Стиль 1 7 2" xfId="10458"/>
    <cellStyle name="Стиль 1 8" xfId="6579"/>
    <cellStyle name="Стиль 1 8 2" xfId="10459"/>
    <cellStyle name="Стиль 1 9" xfId="6580"/>
    <cellStyle name="Стиль 1 9 2" xfId="10460"/>
    <cellStyle name="Стиль 1_Книга2" xfId="10461"/>
    <cellStyle name="Стиль 2" xfId="6581"/>
    <cellStyle name="Стиль 2 2" xfId="10462"/>
    <cellStyle name="Субсчет" xfId="5255"/>
    <cellStyle name="Субсчет 2" xfId="5584"/>
    <cellStyle name="Счет" xfId="5256"/>
    <cellStyle name="Счет 2" xfId="5585"/>
    <cellStyle name="ТаблицаТекст" xfId="10463"/>
    <cellStyle name="ТЕКСТ" xfId="5257"/>
    <cellStyle name="ТЕКСТ 10" xfId="5586"/>
    <cellStyle name="ТЕКСТ 10 2" xfId="10464"/>
    <cellStyle name="Текст 10 3" xfId="10465"/>
    <cellStyle name="Текст 10 4" xfId="6583"/>
    <cellStyle name="Текст 11" xfId="5896"/>
    <cellStyle name="ТЕКСТ 11 2" xfId="10466"/>
    <cellStyle name="Текст 12" xfId="5945"/>
    <cellStyle name="ТЕКСТ 12 2" xfId="10467"/>
    <cellStyle name="Текст 13" xfId="5883"/>
    <cellStyle name="ТЕКСТ 13 2" xfId="10468"/>
    <cellStyle name="ТЕКСТ 14" xfId="10469"/>
    <cellStyle name="ТЕКСТ 15" xfId="10470"/>
    <cellStyle name="ТЕКСТ 16" xfId="10471"/>
    <cellStyle name="ТЕКСТ 17" xfId="10472"/>
    <cellStyle name="ТЕКСТ 18" xfId="10473"/>
    <cellStyle name="ТЕКСТ 19" xfId="10474"/>
    <cellStyle name="ТЕКСТ 2" xfId="5258"/>
    <cellStyle name="ТЕКСТ 2 2" xfId="5587"/>
    <cellStyle name="ТЕКСТ 2 3" xfId="10475"/>
    <cellStyle name="ТЕКСТ 20" xfId="10476"/>
    <cellStyle name="ТЕКСТ 21" xfId="10477"/>
    <cellStyle name="ТЕКСТ 22" xfId="10478"/>
    <cellStyle name="ТЕКСТ 23" xfId="10479"/>
    <cellStyle name="ТЕКСТ 24" xfId="10480"/>
    <cellStyle name="ТЕКСТ 25" xfId="10481"/>
    <cellStyle name="ТЕКСТ 26" xfId="10482"/>
    <cellStyle name="ТЕКСТ 27" xfId="10483"/>
    <cellStyle name="Текст 28" xfId="10484"/>
    <cellStyle name="Текст 28 2" xfId="11021"/>
    <cellStyle name="ТЕКСТ 29" xfId="11022"/>
    <cellStyle name="ТЕКСТ 3" xfId="5259"/>
    <cellStyle name="ТЕКСТ 3 2" xfId="5588"/>
    <cellStyle name="Текст 30" xfId="6582"/>
    <cellStyle name="ТЕКСТ 4" xfId="5260"/>
    <cellStyle name="ТЕКСТ 4 2" xfId="5589"/>
    <cellStyle name="ТЕКСТ 5" xfId="5261"/>
    <cellStyle name="ТЕКСТ 5 2" xfId="5590"/>
    <cellStyle name="ТЕКСТ 6" xfId="5262"/>
    <cellStyle name="ТЕКСТ 6 2" xfId="5591"/>
    <cellStyle name="ТЕКСТ 7" xfId="5263"/>
    <cellStyle name="ТЕКСТ 7 2" xfId="5592"/>
    <cellStyle name="ТЕКСТ 8" xfId="5264"/>
    <cellStyle name="ТЕКСТ 8 2" xfId="5593"/>
    <cellStyle name="ТЕКСТ 9" xfId="5265"/>
    <cellStyle name="ТЕКСТ 9 2" xfId="5594"/>
    <cellStyle name="Текст предупреждения" xfId="918"/>
    <cellStyle name="Текст предупреждения 10" xfId="5266"/>
    <cellStyle name="Текст предупреждения 10 2" xfId="5595"/>
    <cellStyle name="Текст предупреждения 10 2 2" xfId="10485"/>
    <cellStyle name="Текст предупреждения 10 3" xfId="10486"/>
    <cellStyle name="Текст предупреждения 10 4" xfId="10487"/>
    <cellStyle name="Текст предупреждения 11" xfId="10488"/>
    <cellStyle name="Текст предупреждения 11 2" xfId="10489"/>
    <cellStyle name="Текст предупреждения 11 3" xfId="10490"/>
    <cellStyle name="Текст предупреждения 11 4" xfId="10491"/>
    <cellStyle name="Текст предупреждения 12" xfId="10492"/>
    <cellStyle name="Текст предупреждения 12 2" xfId="10493"/>
    <cellStyle name="Текст предупреждения 12 3" xfId="10494"/>
    <cellStyle name="Текст предупреждения 13" xfId="10495"/>
    <cellStyle name="Текст предупреждения 13 2" xfId="10496"/>
    <cellStyle name="Текст предупреждения 13 3" xfId="10497"/>
    <cellStyle name="Текст предупреждения 14" xfId="10498"/>
    <cellStyle name="Текст предупреждения 14 2" xfId="10499"/>
    <cellStyle name="Текст предупреждения 14 3" xfId="10500"/>
    <cellStyle name="Текст предупреждения 15" xfId="10501"/>
    <cellStyle name="Текст предупреждения 15 2" xfId="10502"/>
    <cellStyle name="Текст предупреждения 15 3" xfId="10503"/>
    <cellStyle name="Текст предупреждения 16" xfId="10504"/>
    <cellStyle name="Текст предупреждения 16 2" xfId="10505"/>
    <cellStyle name="Текст предупреждения 16 3" xfId="10506"/>
    <cellStyle name="Текст предупреждения 17" xfId="10507"/>
    <cellStyle name="Текст предупреждения 18" xfId="10508"/>
    <cellStyle name="Текст предупреждения 2" xfId="919"/>
    <cellStyle name="Текст предупреждения 2 1" xfId="10509"/>
    <cellStyle name="Текст предупреждения 2 1 2" xfId="10510"/>
    <cellStyle name="Текст предупреждения 2 10" xfId="920"/>
    <cellStyle name="Текст предупреждения 2 10 2" xfId="5596"/>
    <cellStyle name="Текст предупреждения 2 10 3" xfId="5268"/>
    <cellStyle name="Текст предупреждения 2 11" xfId="5597"/>
    <cellStyle name="Текст предупреждения 2 12" xfId="10511"/>
    <cellStyle name="Текст предупреждения 2 13" xfId="5267"/>
    <cellStyle name="Текст предупреждения 2 2" xfId="921"/>
    <cellStyle name="Текст предупреждения 2 2 2" xfId="5270"/>
    <cellStyle name="Текст предупреждения 2 2 2 2" xfId="5598"/>
    <cellStyle name="Текст предупреждения 2 2 2 2 2" xfId="10512"/>
    <cellStyle name="Текст предупреждения 2 2 2 3" xfId="10513"/>
    <cellStyle name="Текст предупреждения 2 2 2 4" xfId="6584"/>
    <cellStyle name="Текст предупреждения 2 2 3" xfId="5599"/>
    <cellStyle name="Текст предупреждения 2 2 3 2" xfId="10514"/>
    <cellStyle name="Текст предупреждения 2 2 4" xfId="5269"/>
    <cellStyle name="Текст предупреждения 2 3" xfId="922"/>
    <cellStyle name="Текст предупреждения 2 3 2" xfId="5600"/>
    <cellStyle name="Текст предупреждения 2 3 3" xfId="5271"/>
    <cellStyle name="Текст предупреждения 2 4" xfId="923"/>
    <cellStyle name="Текст предупреждения 2 4 2" xfId="5601"/>
    <cellStyle name="Текст предупреждения 2 4 3" xfId="5272"/>
    <cellStyle name="Текст предупреждения 2 5" xfId="924"/>
    <cellStyle name="Текст предупреждения 2 5 2" xfId="5602"/>
    <cellStyle name="Текст предупреждения 2 5 3" xfId="5273"/>
    <cellStyle name="Текст предупреждения 2 6" xfId="925"/>
    <cellStyle name="Текст предупреждения 2 6 2" xfId="5603"/>
    <cellStyle name="Текст предупреждения 2 6 3" xfId="5274"/>
    <cellStyle name="Текст предупреждения 2 7" xfId="926"/>
    <cellStyle name="Текст предупреждения 2 7 2" xfId="5604"/>
    <cellStyle name="Текст предупреждения 2 7 3" xfId="5275"/>
    <cellStyle name="Текст предупреждения 2 8" xfId="927"/>
    <cellStyle name="Текст предупреждения 2 8 2" xfId="5605"/>
    <cellStyle name="Текст предупреждения 2 8 3" xfId="5276"/>
    <cellStyle name="Текст предупреждения 2 9" xfId="928"/>
    <cellStyle name="Текст предупреждения 2 9 2" xfId="5606"/>
    <cellStyle name="Текст предупреждения 2 9 3" xfId="5277"/>
    <cellStyle name="Текст предупреждения 2_МФ тепловой баланс 2015 дубль 4 31.03.2014" xfId="5278"/>
    <cellStyle name="Текст предупреждения 3" xfId="929"/>
    <cellStyle name="Текст предупреждения 3 10" xfId="930"/>
    <cellStyle name="Текст предупреждения 3 10 2" xfId="5607"/>
    <cellStyle name="Текст предупреждения 3 10 3" xfId="5280"/>
    <cellStyle name="Текст предупреждения 3 11" xfId="5281"/>
    <cellStyle name="Текст предупреждения 3 11 2" xfId="5608"/>
    <cellStyle name="Текст предупреждения 3 11 2 2" xfId="10516"/>
    <cellStyle name="Текст предупреждения 3 11 3" xfId="10515"/>
    <cellStyle name="Текст предупреждения 3 12" xfId="5609"/>
    <cellStyle name="Текст предупреждения 3 12 2" xfId="10517"/>
    <cellStyle name="Текст предупреждения 3 13" xfId="5279"/>
    <cellStyle name="Текст предупреждения 3 2" xfId="931"/>
    <cellStyle name="Текст предупреждения 3 2 2" xfId="5610"/>
    <cellStyle name="Текст предупреждения 3 2 3" xfId="10518"/>
    <cellStyle name="Текст предупреждения 3 2 4" xfId="5282"/>
    <cellStyle name="Текст предупреждения 3 3" xfId="932"/>
    <cellStyle name="Текст предупреждения 3 3 2" xfId="5611"/>
    <cellStyle name="Текст предупреждения 3 3 2 2" xfId="10519"/>
    <cellStyle name="Текст предупреждения 3 3 3" xfId="10520"/>
    <cellStyle name="Текст предупреждения 3 3 4" xfId="5283"/>
    <cellStyle name="Текст предупреждения 3 4" xfId="933"/>
    <cellStyle name="Текст предупреждения 3 4 2" xfId="5612"/>
    <cellStyle name="Текст предупреждения 3 4 3" xfId="5284"/>
    <cellStyle name="Текст предупреждения 3 5" xfId="934"/>
    <cellStyle name="Текст предупреждения 3 5 2" xfId="5613"/>
    <cellStyle name="Текст предупреждения 3 5 3" xfId="5285"/>
    <cellStyle name="Текст предупреждения 3 6" xfId="935"/>
    <cellStyle name="Текст предупреждения 3 6 2" xfId="5614"/>
    <cellStyle name="Текст предупреждения 3 6 3" xfId="5286"/>
    <cellStyle name="Текст предупреждения 3 7" xfId="936"/>
    <cellStyle name="Текст предупреждения 3 7 2" xfId="5615"/>
    <cellStyle name="Текст предупреждения 3 7 3" xfId="5287"/>
    <cellStyle name="Текст предупреждения 3 8" xfId="937"/>
    <cellStyle name="Текст предупреждения 3 8 2" xfId="5616"/>
    <cellStyle name="Текст предупреждения 3 8 3" xfId="5288"/>
    <cellStyle name="Текст предупреждения 3 9" xfId="938"/>
    <cellStyle name="Текст предупреждения 3 9 2" xfId="5617"/>
    <cellStyle name="Текст предупреждения 3 9 3" xfId="5289"/>
    <cellStyle name="Текст предупреждения 3_МФ тепловой баланс 2015 дубль 4 31.03.2014" xfId="5290"/>
    <cellStyle name="Текст предупреждения 4" xfId="5291"/>
    <cellStyle name="Текст предупреждения 4 2" xfId="5292"/>
    <cellStyle name="Текст предупреждения 4 2 2" xfId="5618"/>
    <cellStyle name="Текст предупреждения 4 3" xfId="5619"/>
    <cellStyle name="Текст предупреждения 4 3 2" xfId="10521"/>
    <cellStyle name="Текст предупреждения 4 4" xfId="10522"/>
    <cellStyle name="Текст предупреждения 4_МФ тепловой баланс 2015 дубль 4 31.03.2014" xfId="5293"/>
    <cellStyle name="Текст предупреждения 5" xfId="5294"/>
    <cellStyle name="Текст предупреждения 5 2" xfId="5295"/>
    <cellStyle name="Текст предупреждения 5 2 2" xfId="5620"/>
    <cellStyle name="Текст предупреждения 5 3" xfId="5621"/>
    <cellStyle name="Текст предупреждения 5 3 2" xfId="10523"/>
    <cellStyle name="Текст предупреждения 5 4" xfId="10524"/>
    <cellStyle name="Текст предупреждения 5_МФ тепловой баланс 2015 дубль 4 31.03.2014" xfId="5296"/>
    <cellStyle name="Текст предупреждения 6" xfId="5297"/>
    <cellStyle name="Текст предупреждения 6 2" xfId="5298"/>
    <cellStyle name="Текст предупреждения 6 2 2" xfId="5622"/>
    <cellStyle name="Текст предупреждения 6 3" xfId="5623"/>
    <cellStyle name="Текст предупреждения 6 3 2" xfId="10525"/>
    <cellStyle name="Текст предупреждения 6 4" xfId="10526"/>
    <cellStyle name="Текст предупреждения 6_МФ тепловой баланс 2015 дубль 4 31.03.2014" xfId="5299"/>
    <cellStyle name="Текст предупреждения 7" xfId="5300"/>
    <cellStyle name="Текст предупреждения 7 2" xfId="5301"/>
    <cellStyle name="Текст предупреждения 7 2 2" xfId="5624"/>
    <cellStyle name="Текст предупреждения 7 3" xfId="5625"/>
    <cellStyle name="Текст предупреждения 7 3 2" xfId="10527"/>
    <cellStyle name="Текст предупреждения 7 4" xfId="10528"/>
    <cellStyle name="Текст предупреждения 7_МФ тепловой баланс 2015 дубль 4 31.03.2014" xfId="5302"/>
    <cellStyle name="Текст предупреждения 8" xfId="5303"/>
    <cellStyle name="Текст предупреждения 8 2" xfId="5304"/>
    <cellStyle name="Текст предупреждения 8 2 2" xfId="5626"/>
    <cellStyle name="Текст предупреждения 8 3" xfId="5627"/>
    <cellStyle name="Текст предупреждения 8 3 2" xfId="10529"/>
    <cellStyle name="Текст предупреждения 8 4" xfId="10530"/>
    <cellStyle name="Текст предупреждения 9" xfId="5305"/>
    <cellStyle name="Текст предупреждения 9 2" xfId="5306"/>
    <cellStyle name="Текст предупреждения 9 2 2" xfId="5628"/>
    <cellStyle name="Текст предупреждения 9 3" xfId="5629"/>
    <cellStyle name="Текст предупреждения 9 3 2" xfId="10531"/>
    <cellStyle name="Текст предупреждения 9 4" xfId="10532"/>
    <cellStyle name="Текстовый" xfId="5307"/>
    <cellStyle name="Текстовый 10" xfId="5630"/>
    <cellStyle name="Текстовый 10 2" xfId="10533"/>
    <cellStyle name="Текстовый 11" xfId="6585"/>
    <cellStyle name="Текстовый 11 2" xfId="10534"/>
    <cellStyle name="Текстовый 12" xfId="6586"/>
    <cellStyle name="Текстовый 12 2" xfId="10535"/>
    <cellStyle name="Текстовый 13" xfId="6587"/>
    <cellStyle name="Текстовый 13 2" xfId="10536"/>
    <cellStyle name="Текстовый 14" xfId="6588"/>
    <cellStyle name="Текстовый 14 2" xfId="10537"/>
    <cellStyle name="Текстовый 15" xfId="6589"/>
    <cellStyle name="Текстовый 15 2" xfId="10538"/>
    <cellStyle name="Текстовый 16" xfId="6590"/>
    <cellStyle name="Текстовый 16 2" xfId="10539"/>
    <cellStyle name="Текстовый 17" xfId="10540"/>
    <cellStyle name="Текстовый 2" xfId="5308"/>
    <cellStyle name="Текстовый 2 2" xfId="5631"/>
    <cellStyle name="Текстовый 3" xfId="5309"/>
    <cellStyle name="Текстовый 3 2" xfId="5632"/>
    <cellStyle name="Текстовый 4" xfId="5310"/>
    <cellStyle name="Текстовый 4 2" xfId="5633"/>
    <cellStyle name="Текстовый 5" xfId="5311"/>
    <cellStyle name="Текстовый 5 2" xfId="5634"/>
    <cellStyle name="Текстовый 6" xfId="5312"/>
    <cellStyle name="Текстовый 6 2" xfId="5635"/>
    <cellStyle name="Текстовый 7" xfId="5313"/>
    <cellStyle name="Текстовый 7 2" xfId="5636"/>
    <cellStyle name="Текстовый 8" xfId="5314"/>
    <cellStyle name="Текстовый 8 2" xfId="5637"/>
    <cellStyle name="Текстовый 9" xfId="5315"/>
    <cellStyle name="Текстовый 9 2" xfId="5638"/>
    <cellStyle name="Текстовый_1" xfId="5316"/>
    <cellStyle name="Тысячи [0]_1 кв.95 и 96 года .в ц.соп." xfId="5317"/>
    <cellStyle name="Тысячи [а]" xfId="5318"/>
    <cellStyle name="Тысячи [а] 2" xfId="5639"/>
    <cellStyle name="Тысячи![0]_Цены 95г._Расчет ТП на февраль_Расчет ТП на февраль посл.._Расчет ТП на май" xfId="5319"/>
    <cellStyle name="Тысячи_1 кв.95 и 96 года .в ц.соп." xfId="5320"/>
    <cellStyle name="ФИКСИРОВАННЫЙ" xfId="5321"/>
    <cellStyle name="ФИКСИРОВАННЫЙ 10" xfId="5640"/>
    <cellStyle name="ФИКСИРОВАННЫЙ 2" xfId="5322"/>
    <cellStyle name="ФИКСИРОВАННЫЙ 2 2" xfId="5641"/>
    <cellStyle name="ФИКСИРОВАННЫЙ 3" xfId="5323"/>
    <cellStyle name="ФИКСИРОВАННЫЙ 3 2" xfId="5642"/>
    <cellStyle name="ФИКСИРОВАННЫЙ 4" xfId="5324"/>
    <cellStyle name="ФИКСИРОВАННЫЙ 4 2" xfId="5643"/>
    <cellStyle name="ФИКСИРОВАННЫЙ 5" xfId="5325"/>
    <cellStyle name="ФИКСИРОВАННЫЙ 5 2" xfId="5644"/>
    <cellStyle name="ФИКСИРОВАННЫЙ 6" xfId="5326"/>
    <cellStyle name="ФИКСИРОВАННЫЙ 6 2" xfId="5645"/>
    <cellStyle name="ФИКСИРОВАННЫЙ 7" xfId="5327"/>
    <cellStyle name="ФИКСИРОВАННЫЙ 7 2" xfId="5646"/>
    <cellStyle name="ФИКСИРОВАННЫЙ 8" xfId="5328"/>
    <cellStyle name="ФИКСИРОВАННЫЙ 8 2" xfId="5647"/>
    <cellStyle name="ФИКСИРОВАННЫЙ 9" xfId="5329"/>
    <cellStyle name="ФИКСИРОВАННЫЙ 9 2" xfId="5648"/>
    <cellStyle name="ФИКСИРОВАННЫЙ_1" xfId="5330"/>
    <cellStyle name="Финанс[US]" xfId="10541"/>
    <cellStyle name="Финанс[Кр]" xfId="10542"/>
    <cellStyle name="Финансовый" xfId="939" builtinId="3"/>
    <cellStyle name="Финансовый [0] 2" xfId="5331"/>
    <cellStyle name="Финансовый [0] 2 2" xfId="5649"/>
    <cellStyle name="Финансовый [0] 2 2 2" xfId="10543"/>
    <cellStyle name="Финансовый [0] 2 3" xfId="6591"/>
    <cellStyle name="Финансовый 10" xfId="5332"/>
    <cellStyle name="Финансовый 10 2" xfId="5333"/>
    <cellStyle name="Финансовый 10 2 2" xfId="5650"/>
    <cellStyle name="Финансовый 10 3" xfId="5651"/>
    <cellStyle name="Финансовый 10 4" xfId="11023"/>
    <cellStyle name="Финансовый 11" xfId="5334"/>
    <cellStyle name="Финансовый 11 2" xfId="5652"/>
    <cellStyle name="Финансовый 11 2 2" xfId="10545"/>
    <cellStyle name="Финансовый 11 2 3" xfId="10544"/>
    <cellStyle name="Финансовый 11 3" xfId="10546"/>
    <cellStyle name="Финансовый 11 3 2" xfId="10547"/>
    <cellStyle name="Финансовый 11 4" xfId="10548"/>
    <cellStyle name="Финансовый 12" xfId="5335"/>
    <cellStyle name="Финансовый 12 2" xfId="5653"/>
    <cellStyle name="Финансовый 12 2 2" xfId="10550"/>
    <cellStyle name="Финансовый 12 2 3" xfId="10549"/>
    <cellStyle name="Финансовый 12 3" xfId="10551"/>
    <cellStyle name="Финансовый 12 3 2" xfId="10552"/>
    <cellStyle name="Финансовый 12 4" xfId="10553"/>
    <cellStyle name="Финансовый 13" xfId="5336"/>
    <cellStyle name="Финансовый 13 2" xfId="5654"/>
    <cellStyle name="Финансовый 13 2 2" xfId="10555"/>
    <cellStyle name="Финансовый 13 2 3" xfId="10554"/>
    <cellStyle name="Финансовый 13 3" xfId="10556"/>
    <cellStyle name="Финансовый 13 3 2" xfId="10557"/>
    <cellStyle name="Финансовый 13 4" xfId="10558"/>
    <cellStyle name="Финансовый 14" xfId="5337"/>
    <cellStyle name="Финансовый 14 2" xfId="5655"/>
    <cellStyle name="Финансовый 14 2 2" xfId="10560"/>
    <cellStyle name="Финансовый 14 2 3" xfId="10559"/>
    <cellStyle name="Финансовый 14 3" xfId="10561"/>
    <cellStyle name="Финансовый 14 3 2" xfId="10562"/>
    <cellStyle name="Финансовый 14 4" xfId="10563"/>
    <cellStyle name="Финансовый 15" xfId="5338"/>
    <cellStyle name="Финансовый 15 2" xfId="5656"/>
    <cellStyle name="Финансовый 15 2 2" xfId="10564"/>
    <cellStyle name="Финансовый 15 3" xfId="10565"/>
    <cellStyle name="Финансовый 15 4" xfId="10566"/>
    <cellStyle name="Финансовый 16" xfId="5339"/>
    <cellStyle name="Финансовый 16 2" xfId="5657"/>
    <cellStyle name="Финансовый 16 3" xfId="10567"/>
    <cellStyle name="Финансовый 17" xfId="5340"/>
    <cellStyle name="Финансовый 17 2" xfId="5341"/>
    <cellStyle name="Финансовый 17 2 2" xfId="5658"/>
    <cellStyle name="Финансовый 17 3" xfId="5659"/>
    <cellStyle name="Финансовый 18" xfId="5500"/>
    <cellStyle name="Финансовый 18 2" xfId="6593"/>
    <cellStyle name="Финансовый 18 2 2" xfId="10568"/>
    <cellStyle name="Финансовый 18 3" xfId="10569"/>
    <cellStyle name="Финансовый 18 4" xfId="11024"/>
    <cellStyle name="Финансовый 18 5" xfId="6592"/>
    <cellStyle name="Финансовый 19" xfId="5471"/>
    <cellStyle name="Финансовый 19 2" xfId="10570"/>
    <cellStyle name="Финансовый 19 3" xfId="10571"/>
    <cellStyle name="Финансовый 19 4" xfId="6594"/>
    <cellStyle name="Финансовый 2" xfId="966"/>
    <cellStyle name="Финансовый 2 10" xfId="5342"/>
    <cellStyle name="Финансовый 2 10 2" xfId="10573"/>
    <cellStyle name="Финансовый 2 10 3" xfId="10572"/>
    <cellStyle name="Финансовый 2 11" xfId="10574"/>
    <cellStyle name="Финансовый 2 12" xfId="6595"/>
    <cellStyle name="Финансовый 2 2" xfId="5343"/>
    <cellStyle name="Финансовый 2 2 10" xfId="6596"/>
    <cellStyle name="Финансовый 2 2 2" xfId="5344"/>
    <cellStyle name="Финансовый 2 2 2 2" xfId="5345"/>
    <cellStyle name="Финансовый 2 2 2 2 2" xfId="5660"/>
    <cellStyle name="Финансовый 2 2 2 2 2 2" xfId="10576"/>
    <cellStyle name="Финансовый 2 2 2 2 3" xfId="10575"/>
    <cellStyle name="Финансовый 2 2 2 3" xfId="5661"/>
    <cellStyle name="Финансовый 2 2 2 4" xfId="10577"/>
    <cellStyle name="Финансовый 2 2 3" xfId="5346"/>
    <cellStyle name="Финансовый 2 2 3 2" xfId="5662"/>
    <cellStyle name="Финансовый 2 2 3 3" xfId="10578"/>
    <cellStyle name="Финансовый 2 2 4" xfId="5347"/>
    <cellStyle name="Финансовый 2 2 4 2" xfId="5663"/>
    <cellStyle name="Финансовый 2 2 4 2 2" xfId="10579"/>
    <cellStyle name="Финансовый 2 2 4 3" xfId="11025"/>
    <cellStyle name="Финансовый 2 2 4 4" xfId="6597"/>
    <cellStyle name="Финансовый 2 2 5" xfId="5664"/>
    <cellStyle name="Финансовый 2 2 5 2" xfId="10580"/>
    <cellStyle name="Финансовый 2 2 5 3" xfId="6598"/>
    <cellStyle name="Финансовый 2 2 6" xfId="6599"/>
    <cellStyle name="Финансовый 2 2 6 2" xfId="10581"/>
    <cellStyle name="Финансовый 2 2 7" xfId="10582"/>
    <cellStyle name="Финансовый 2 2 7 2" xfId="10583"/>
    <cellStyle name="Финансовый 2 2 8" xfId="10584"/>
    <cellStyle name="Финансовый 2 2 9" xfId="10585"/>
    <cellStyle name="Финансовый 2 2_INDEX.STATION.2012(v1.0)_" xfId="5348"/>
    <cellStyle name="Финансовый 2 3" xfId="5349"/>
    <cellStyle name="Финансовый 2 3 2" xfId="5350"/>
    <cellStyle name="Финансовый 2 3 2 2" xfId="5665"/>
    <cellStyle name="Финансовый 2 3 2 2 2" xfId="10586"/>
    <cellStyle name="Финансовый 2 3 2 3" xfId="10587"/>
    <cellStyle name="Финансовый 2 3 3" xfId="5666"/>
    <cellStyle name="Финансовый 2 3 3 2" xfId="10588"/>
    <cellStyle name="Финансовый 2 3 4" xfId="10589"/>
    <cellStyle name="Финансовый 2 3 5" xfId="6600"/>
    <cellStyle name="Финансовый 2 4" xfId="5351"/>
    <cellStyle name="Финансовый 2 4 2" xfId="5667"/>
    <cellStyle name="Финансовый 2 4 2 2" xfId="10590"/>
    <cellStyle name="Финансовый 2 4 3" xfId="10591"/>
    <cellStyle name="Финансовый 2 5" xfId="5352"/>
    <cellStyle name="Финансовый 2 5 2" xfId="5668"/>
    <cellStyle name="Финансовый 2 5 2 2" xfId="10592"/>
    <cellStyle name="Финансовый 2 5 3" xfId="10593"/>
    <cellStyle name="Финансовый 2 5 4" xfId="6601"/>
    <cellStyle name="Финансовый 2 6" xfId="5353"/>
    <cellStyle name="Финансовый 2 6 2" xfId="5669"/>
    <cellStyle name="Финансовый 2 6 2 2" xfId="10594"/>
    <cellStyle name="Финансовый 2 6 3" xfId="5937"/>
    <cellStyle name="Финансовый 2 6 3 2" xfId="10595"/>
    <cellStyle name="Финансовый 2 6 4" xfId="10596"/>
    <cellStyle name="Финансовый 2 6 5" xfId="6602"/>
    <cellStyle name="Финансовый 2 7" xfId="5354"/>
    <cellStyle name="Финансовый 2 7 2" xfId="10597"/>
    <cellStyle name="Финансовый 2 7 3" xfId="10598"/>
    <cellStyle name="Финансовый 2 7 4" xfId="6603"/>
    <cellStyle name="Финансовый 2 8" xfId="5355"/>
    <cellStyle name="Финансовый 2 8 2" xfId="5670"/>
    <cellStyle name="Финансовый 2 8 3" xfId="10600"/>
    <cellStyle name="Финансовый 2 8 4" xfId="10599"/>
    <cellStyle name="Финансовый 2 9" xfId="5356"/>
    <cellStyle name="Финансовый 2 9 2" xfId="10602"/>
    <cellStyle name="Финансовый 2 9 3" xfId="10603"/>
    <cellStyle name="Финансовый 2 9 4" xfId="10601"/>
    <cellStyle name="Финансовый 2_46EE.2011(v1.0)" xfId="5357"/>
    <cellStyle name="Финансовый 20" xfId="5494"/>
    <cellStyle name="Финансовый 20 2" xfId="10605"/>
    <cellStyle name="Финансовый 20 3" xfId="10604"/>
    <cellStyle name="Финансовый 21" xfId="5476"/>
    <cellStyle name="Финансовый 21 2" xfId="10606"/>
    <cellStyle name="Финансовый 22" xfId="10607"/>
    <cellStyle name="Финансовый 23" xfId="10608"/>
    <cellStyle name="Финансовый 24" xfId="10609"/>
    <cellStyle name="Финансовый 25" xfId="10610"/>
    <cellStyle name="Финансовый 26" xfId="10611"/>
    <cellStyle name="Финансовый 27" xfId="11026"/>
    <cellStyle name="Финансовый 28" xfId="5791"/>
    <cellStyle name="Финансовый 29" xfId="5782"/>
    <cellStyle name="Финансовый 3" xfId="5358"/>
    <cellStyle name="Финансовый 3 10" xfId="6604"/>
    <cellStyle name="Финансовый 3 2" xfId="5359"/>
    <cellStyle name="Финансовый 3 2 2" xfId="5360"/>
    <cellStyle name="Финансовый 3 2 2 2" xfId="5671"/>
    <cellStyle name="Финансовый 3 2 2 2 2" xfId="10612"/>
    <cellStyle name="Финансовый 3 2 2 3" xfId="10613"/>
    <cellStyle name="Финансовый 3 2 2 4" xfId="6606"/>
    <cellStyle name="Финансовый 3 2 3" xfId="5361"/>
    <cellStyle name="Финансовый 3 2 3 2" xfId="5672"/>
    <cellStyle name="Финансовый 3 2 4" xfId="5673"/>
    <cellStyle name="Финансовый 3 2 4 2" xfId="10614"/>
    <cellStyle name="Финансовый 3 2 4 3" xfId="6607"/>
    <cellStyle name="Финансовый 3 2 5" xfId="6608"/>
    <cellStyle name="Финансовый 3 2 6" xfId="10615"/>
    <cellStyle name="Финансовый 3 2 7" xfId="6605"/>
    <cellStyle name="Финансовый 3 2_UPDATE.MONITORING.OS.EE.2.02.TO.1.3.64" xfId="6609"/>
    <cellStyle name="Финансовый 3 3" xfId="5362"/>
    <cellStyle name="Финансовый 3 3 2" xfId="5674"/>
    <cellStyle name="Финансовый 3 3 2 2" xfId="10617"/>
    <cellStyle name="Финансовый 3 3 2 3" xfId="10616"/>
    <cellStyle name="Финансовый 3 3 3" xfId="10618"/>
    <cellStyle name="Финансовый 3 3 4" xfId="10619"/>
    <cellStyle name="Финансовый 3 3 5" xfId="10620"/>
    <cellStyle name="Финансовый 3 4" xfId="5363"/>
    <cellStyle name="Финансовый 3 4 2" xfId="5675"/>
    <cellStyle name="Финансовый 3 5" xfId="5364"/>
    <cellStyle name="Финансовый 3 5 2" xfId="5676"/>
    <cellStyle name="Финансовый 3 5 2 2" xfId="10621"/>
    <cellStyle name="Финансовый 3 5 3" xfId="6610"/>
    <cellStyle name="Финансовый 3 6" xfId="5365"/>
    <cellStyle name="Финансовый 3 6 2" xfId="5677"/>
    <cellStyle name="Финансовый 3 6 2 2" xfId="10622"/>
    <cellStyle name="Финансовый 3 6 3" xfId="5938"/>
    <cellStyle name="Финансовый 3 6 3 2" xfId="10623"/>
    <cellStyle name="Финансовый 3 7" xfId="5678"/>
    <cellStyle name="Финансовый 3 7 2" xfId="10624"/>
    <cellStyle name="Финансовый 3 7 3" xfId="10625"/>
    <cellStyle name="Финансовый 3 7 4" xfId="6611"/>
    <cellStyle name="Финансовый 3 8" xfId="5679"/>
    <cellStyle name="Финансовый 3 8 2" xfId="10626"/>
    <cellStyle name="Финансовый 3 9" xfId="5856"/>
    <cellStyle name="Финансовый 3_ARMRAZR" xfId="6612"/>
    <cellStyle name="Финансовый 30" xfId="962"/>
    <cellStyle name="Финансовый 31" xfId="11039"/>
    <cellStyle name="Финансовый 32" xfId="11747"/>
    <cellStyle name="Финансовый 33" xfId="11414"/>
    <cellStyle name="Финансовый 34" xfId="11506"/>
    <cellStyle name="Финансовый 35" xfId="11775"/>
    <cellStyle name="Финансовый 36" xfId="11114"/>
    <cellStyle name="Финансовый 37" xfId="11598"/>
    <cellStyle name="Финансовый 4" xfId="5366"/>
    <cellStyle name="Финансовый 4 2" xfId="5367"/>
    <cellStyle name="Финансовый 4 2 2" xfId="5368"/>
    <cellStyle name="Финансовый 4 2 2 2" xfId="5680"/>
    <cellStyle name="Финансовый 4 2 2 3" xfId="11027"/>
    <cellStyle name="Финансовый 4 2 3" xfId="5369"/>
    <cellStyle name="Финансовый 4 2 3 2" xfId="5681"/>
    <cellStyle name="Финансовый 4 2 4" xfId="5682"/>
    <cellStyle name="Финансовый 4 3" xfId="5683"/>
    <cellStyle name="Финансовый 4 3 2" xfId="5939"/>
    <cellStyle name="Финансовый 4 3 2 2" xfId="6615"/>
    <cellStyle name="Финансовый 4 3 3" xfId="10627"/>
    <cellStyle name="Финансовый 4 3 4" xfId="6614"/>
    <cellStyle name="Финансовый 4 4" xfId="5684"/>
    <cellStyle name="Финансовый 4 4 2" xfId="10628"/>
    <cellStyle name="Финансовый 4 4 3" xfId="6616"/>
    <cellStyle name="Финансовый 4 5" xfId="5857"/>
    <cellStyle name="Финансовый 4 5 2" xfId="10629"/>
    <cellStyle name="Финансовый 4 5 3" xfId="10630"/>
    <cellStyle name="Финансовый 4 5 4" xfId="6617"/>
    <cellStyle name="Финансовый 4 6" xfId="10631"/>
    <cellStyle name="Финансовый 4 7" xfId="10632"/>
    <cellStyle name="Финансовый 4 8" xfId="10633"/>
    <cellStyle name="Финансовый 4 9" xfId="6613"/>
    <cellStyle name="Финансовый 4_TEHSHEET" xfId="6618"/>
    <cellStyle name="Финансовый 5" xfId="967"/>
    <cellStyle name="Финансовый 5 2" xfId="5370"/>
    <cellStyle name="Финансовый 5 2 2" xfId="5685"/>
    <cellStyle name="Финансовый 5 2 2 2" xfId="10634"/>
    <cellStyle name="Финансовый 5 2 3" xfId="5940"/>
    <cellStyle name="Финансовый 5 2 3 2" xfId="10635"/>
    <cellStyle name="Финансовый 5 2 4" xfId="10636"/>
    <cellStyle name="Финансовый 5 3" xfId="5371"/>
    <cellStyle name="Финансовый 5 3 2" xfId="5686"/>
    <cellStyle name="Финансовый 5 3 2 2" xfId="10638"/>
    <cellStyle name="Финансовый 5 3 3" xfId="10637"/>
    <cellStyle name="Финансовый 5 4" xfId="968"/>
    <cellStyle name="Финансовый 5 4 2" xfId="5687"/>
    <cellStyle name="Финансовый 5 4 2 2" xfId="10639"/>
    <cellStyle name="Финансовый 5 5" xfId="5858"/>
    <cellStyle name="Финансовый 5 6" xfId="10640"/>
    <cellStyle name="Финансовый 5 6 2" xfId="11028"/>
    <cellStyle name="Финансовый 5 7" xfId="11029"/>
    <cellStyle name="Финансовый 6" xfId="5372"/>
    <cellStyle name="Финансовый 6 2" xfId="5688"/>
    <cellStyle name="Финансовый 6 2 2" xfId="5941"/>
    <cellStyle name="Финансовый 6 2 3" xfId="10641"/>
    <cellStyle name="Финансовый 6 2 4" xfId="6620"/>
    <cellStyle name="Финансовый 6 3" xfId="5689"/>
    <cellStyle name="Финансовый 6 3 2" xfId="10642"/>
    <cellStyle name="Финансовый 6 4" xfId="5859"/>
    <cellStyle name="Финансовый 6 4 2" xfId="11030"/>
    <cellStyle name="Финансовый 6 4 3" xfId="10643"/>
    <cellStyle name="Финансовый 6 5" xfId="6619"/>
    <cellStyle name="Финансовый 7" xfId="5373"/>
    <cellStyle name="Финансовый 7 2" xfId="5690"/>
    <cellStyle name="Финансовый 7 2 2" xfId="10645"/>
    <cellStyle name="Финансовый 7 2 3" xfId="10646"/>
    <cellStyle name="Финансовый 7 2 4" xfId="10647"/>
    <cellStyle name="Финансовый 7 2 5" xfId="10644"/>
    <cellStyle name="Финансовый 7 3" xfId="5691"/>
    <cellStyle name="Финансовый 7 3 2" xfId="10649"/>
    <cellStyle name="Финансовый 7 3 3" xfId="10648"/>
    <cellStyle name="Финансовый 7 4" xfId="10650"/>
    <cellStyle name="Финансовый 8" xfId="5374"/>
    <cellStyle name="Финансовый 8 2" xfId="5692"/>
    <cellStyle name="Финансовый 8 2 2" xfId="10652"/>
    <cellStyle name="Финансовый 8 2 3" xfId="10651"/>
    <cellStyle name="Финансовый 8 3" xfId="10653"/>
    <cellStyle name="Финансовый 8 4" xfId="10654"/>
    <cellStyle name="Финансовый 9" xfId="5375"/>
    <cellStyle name="Финансовый 9 2" xfId="5693"/>
    <cellStyle name="Финансовый 9 2 2" xfId="10656"/>
    <cellStyle name="Финансовый 9 2 3" xfId="10657"/>
    <cellStyle name="Финансовый 9 2 4" xfId="10655"/>
    <cellStyle name="Финансовый 9 3" xfId="10658"/>
    <cellStyle name="Финансовый 9 3 2" xfId="10659"/>
    <cellStyle name="Финансовый 9 4" xfId="10660"/>
    <cellStyle name="Финансовый0[0]_FU_bal" xfId="5376"/>
    <cellStyle name="Формула" xfId="5377"/>
    <cellStyle name="Формула 10" xfId="5378"/>
    <cellStyle name="Формула 10 2" xfId="5694"/>
    <cellStyle name="Формула 11" xfId="5379"/>
    <cellStyle name="Формула 11 2" xfId="5695"/>
    <cellStyle name="Формула 12" xfId="5380"/>
    <cellStyle name="Формула 12 2" xfId="5696"/>
    <cellStyle name="Формула 13" xfId="5381"/>
    <cellStyle name="Формула 13 2" xfId="5697"/>
    <cellStyle name="Формула 14" xfId="5382"/>
    <cellStyle name="Формула 14 2" xfId="5698"/>
    <cellStyle name="Формула 15" xfId="5383"/>
    <cellStyle name="Формула 15 2" xfId="5699"/>
    <cellStyle name="Формула 16" xfId="5384"/>
    <cellStyle name="Формула 16 2" xfId="5700"/>
    <cellStyle name="Формула 17" xfId="5385"/>
    <cellStyle name="Формула 17 2" xfId="5701"/>
    <cellStyle name="Формула 18" xfId="5386"/>
    <cellStyle name="Формула 18 2" xfId="5702"/>
    <cellStyle name="Формула 19" xfId="5703"/>
    <cellStyle name="Формула 19 2" xfId="10661"/>
    <cellStyle name="Формула 2" xfId="5387"/>
    <cellStyle name="Формула 2 2" xfId="5388"/>
    <cellStyle name="Формула 2 2 2" xfId="5704"/>
    <cellStyle name="Формула 2 2 3" xfId="10662"/>
    <cellStyle name="Формула 2 3" xfId="5705"/>
    <cellStyle name="Формула 2 3 2" xfId="10663"/>
    <cellStyle name="Формула 2 3 3" xfId="6621"/>
    <cellStyle name="Формула 2 4" xfId="5919"/>
    <cellStyle name="Формула 20" xfId="10664"/>
    <cellStyle name="Формула 3" xfId="5389"/>
    <cellStyle name="Формула 3 2" xfId="5706"/>
    <cellStyle name="Формула 3 3" xfId="10665"/>
    <cellStyle name="Формула 3 4" xfId="10666"/>
    <cellStyle name="Формула 4" xfId="5390"/>
    <cellStyle name="Формула 4 2" xfId="5707"/>
    <cellStyle name="Формула 5" xfId="5391"/>
    <cellStyle name="Формула 5 2" xfId="5708"/>
    <cellStyle name="Формула 6" xfId="5392"/>
    <cellStyle name="Формула 6 2" xfId="5709"/>
    <cellStyle name="Формула 7" xfId="5393"/>
    <cellStyle name="Формула 7 2" xfId="5710"/>
    <cellStyle name="Формула 8" xfId="5394"/>
    <cellStyle name="Формула 8 2" xfId="5711"/>
    <cellStyle name="Формула 9" xfId="5395"/>
    <cellStyle name="Формула 9 2" xfId="5712"/>
    <cellStyle name="Формула_A РТ 2009 Рязаньэнерго" xfId="5396"/>
    <cellStyle name="ФормулаВБ" xfId="5397"/>
    <cellStyle name="ФормулаВБ 2" xfId="5398"/>
    <cellStyle name="ФормулаВБ 2 2" xfId="5713"/>
    <cellStyle name="ФормулаВБ 2 2 2" xfId="10667"/>
    <cellStyle name="ФормулаВБ 2 3" xfId="6622"/>
    <cellStyle name="ФормулаВБ 3" xfId="5714"/>
    <cellStyle name="ФормулаВБ 4" xfId="5861"/>
    <cellStyle name="ФормулаНаКонтроль" xfId="5399"/>
    <cellStyle name="ФормулаНаКонтроль 2" xfId="5400"/>
    <cellStyle name="ФормулаНаКонтроль 2 2" xfId="5715"/>
    <cellStyle name="ФормулаНаКонтроль 2 2 2" xfId="10668"/>
    <cellStyle name="ФормулаНаКонтроль 2 3" xfId="6623"/>
    <cellStyle name="ФормулаНаКонтроль 3" xfId="5716"/>
    <cellStyle name="ФормулаНаКонтроль 4" xfId="5862"/>
    <cellStyle name="Хороший" xfId="940"/>
    <cellStyle name="Хороший 10" xfId="5401"/>
    <cellStyle name="Хороший 10 2" xfId="5717"/>
    <cellStyle name="Хороший 10 2 2" xfId="10669"/>
    <cellStyle name="Хороший 10 3" xfId="10670"/>
    <cellStyle name="Хороший 10 4" xfId="10671"/>
    <cellStyle name="Хороший 11" xfId="10672"/>
    <cellStyle name="Хороший 11 2" xfId="10673"/>
    <cellStyle name="Хороший 11 3" xfId="10674"/>
    <cellStyle name="Хороший 11 4" xfId="10675"/>
    <cellStyle name="Хороший 12" xfId="10676"/>
    <cellStyle name="Хороший 12 2" xfId="10677"/>
    <cellStyle name="Хороший 12 3" xfId="10678"/>
    <cellStyle name="Хороший 12 4" xfId="10679"/>
    <cellStyle name="Хороший 13" xfId="10680"/>
    <cellStyle name="Хороший 13 2" xfId="10681"/>
    <cellStyle name="Хороший 13 3" xfId="10682"/>
    <cellStyle name="Хороший 14" xfId="10683"/>
    <cellStyle name="Хороший 14 2" xfId="10684"/>
    <cellStyle name="Хороший 14 3" xfId="10685"/>
    <cellStyle name="Хороший 15" xfId="10686"/>
    <cellStyle name="Хороший 15 2" xfId="10687"/>
    <cellStyle name="Хороший 15 3" xfId="10688"/>
    <cellStyle name="Хороший 16" xfId="10689"/>
    <cellStyle name="Хороший 16 2" xfId="10690"/>
    <cellStyle name="Хороший 16 3" xfId="10691"/>
    <cellStyle name="Хороший 17" xfId="10692"/>
    <cellStyle name="Хороший 18" xfId="10693"/>
    <cellStyle name="Хороший 2" xfId="941"/>
    <cellStyle name="Хороший 2 1" xfId="10694"/>
    <cellStyle name="Хороший 2 1 2" xfId="10695"/>
    <cellStyle name="Хороший 2 10" xfId="942"/>
    <cellStyle name="Хороший 2 10 2" xfId="5718"/>
    <cellStyle name="Хороший 2 10 3" xfId="5403"/>
    <cellStyle name="Хороший 2 11" xfId="5719"/>
    <cellStyle name="Хороший 2 12" xfId="10696"/>
    <cellStyle name="Хороший 2 13" xfId="5402"/>
    <cellStyle name="Хороший 2 2" xfId="943"/>
    <cellStyle name="Хороший 2 2 2" xfId="5405"/>
    <cellStyle name="Хороший 2 2 2 2" xfId="5720"/>
    <cellStyle name="Хороший 2 2 2 2 2" xfId="10697"/>
    <cellStyle name="Хороший 2 2 2 3" xfId="10698"/>
    <cellStyle name="Хороший 2 2 2 4" xfId="6624"/>
    <cellStyle name="Хороший 2 2 3" xfId="5721"/>
    <cellStyle name="Хороший 2 2 3 2" xfId="10699"/>
    <cellStyle name="Хороший 2 2 4" xfId="5404"/>
    <cellStyle name="Хороший 2 3" xfId="944"/>
    <cellStyle name="Хороший 2 3 2" xfId="5722"/>
    <cellStyle name="Хороший 2 3 2 2" xfId="10700"/>
    <cellStyle name="Хороший 2 3 3" xfId="10701"/>
    <cellStyle name="Хороший 2 3 4" xfId="5406"/>
    <cellStyle name="Хороший 2 4" xfId="945"/>
    <cellStyle name="Хороший 2 4 2" xfId="5723"/>
    <cellStyle name="Хороший 2 4 2 2" xfId="10702"/>
    <cellStyle name="Хороший 2 4 3" xfId="10703"/>
    <cellStyle name="Хороший 2 4 4" xfId="5407"/>
    <cellStyle name="Хороший 2 5" xfId="946"/>
    <cellStyle name="Хороший 2 5 2" xfId="5724"/>
    <cellStyle name="Хороший 2 5 3" xfId="5408"/>
    <cellStyle name="Хороший 2 6" xfId="947"/>
    <cellStyle name="Хороший 2 6 2" xfId="5725"/>
    <cellStyle name="Хороший 2 6 3" xfId="5409"/>
    <cellStyle name="Хороший 2 7" xfId="948"/>
    <cellStyle name="Хороший 2 7 2" xfId="5726"/>
    <cellStyle name="Хороший 2 7 3" xfId="5410"/>
    <cellStyle name="Хороший 2 8" xfId="949"/>
    <cellStyle name="Хороший 2 8 2" xfId="5727"/>
    <cellStyle name="Хороший 2 8 3" xfId="5411"/>
    <cellStyle name="Хороший 2 9" xfId="950"/>
    <cellStyle name="Хороший 2 9 2" xfId="5728"/>
    <cellStyle name="Хороший 2 9 3" xfId="5412"/>
    <cellStyle name="Хороший 2_МФ тепловой баланс 2015 дубль 4 31.03.2014" xfId="5413"/>
    <cellStyle name="Хороший 3" xfId="951"/>
    <cellStyle name="Хороший 3 10" xfId="952"/>
    <cellStyle name="Хороший 3 10 2" xfId="5729"/>
    <cellStyle name="Хороший 3 10 3" xfId="5415"/>
    <cellStyle name="Хороший 3 11" xfId="5416"/>
    <cellStyle name="Хороший 3 11 2" xfId="5730"/>
    <cellStyle name="Хороший 3 11 2 2" xfId="10705"/>
    <cellStyle name="Хороший 3 11 3" xfId="10704"/>
    <cellStyle name="Хороший 3 12" xfId="5731"/>
    <cellStyle name="Хороший 3 12 2" xfId="10706"/>
    <cellStyle name="Хороший 3 13" xfId="5414"/>
    <cellStyle name="Хороший 3 2" xfId="953"/>
    <cellStyle name="Хороший 3 2 2" xfId="5732"/>
    <cellStyle name="Хороший 3 2 3" xfId="10707"/>
    <cellStyle name="Хороший 3 2 4" xfId="5417"/>
    <cellStyle name="Хороший 3 3" xfId="954"/>
    <cellStyle name="Хороший 3 3 2" xfId="5733"/>
    <cellStyle name="Хороший 3 3 2 2" xfId="10709"/>
    <cellStyle name="Хороший 3 3 2 3" xfId="10708"/>
    <cellStyle name="Хороший 3 3 3" xfId="10710"/>
    <cellStyle name="Хороший 3 3 4" xfId="5418"/>
    <cellStyle name="Хороший 3 4" xfId="955"/>
    <cellStyle name="Хороший 3 4 2" xfId="5734"/>
    <cellStyle name="Хороший 3 4 3" xfId="5419"/>
    <cellStyle name="Хороший 3 5" xfId="956"/>
    <cellStyle name="Хороший 3 5 2" xfId="5735"/>
    <cellStyle name="Хороший 3 5 3" xfId="5420"/>
    <cellStyle name="Хороший 3 6" xfId="957"/>
    <cellStyle name="Хороший 3 6 2" xfId="5736"/>
    <cellStyle name="Хороший 3 6 3" xfId="5421"/>
    <cellStyle name="Хороший 3 7" xfId="958"/>
    <cellStyle name="Хороший 3 7 2" xfId="5737"/>
    <cellStyle name="Хороший 3 7 3" xfId="5422"/>
    <cellStyle name="Хороший 3 8" xfId="959"/>
    <cellStyle name="Хороший 3 8 2" xfId="5738"/>
    <cellStyle name="Хороший 3 8 3" xfId="5423"/>
    <cellStyle name="Хороший 3 9" xfId="960"/>
    <cellStyle name="Хороший 3 9 2" xfId="5739"/>
    <cellStyle name="Хороший 3 9 3" xfId="5424"/>
    <cellStyle name="Хороший 3_МФ тепловой баланс 2015 дубль 4 31.03.2014" xfId="5425"/>
    <cellStyle name="Хороший 4" xfId="5426"/>
    <cellStyle name="Хороший 4 2" xfId="5427"/>
    <cellStyle name="Хороший 4 2 2" xfId="5740"/>
    <cellStyle name="Хороший 4 3" xfId="5741"/>
    <cellStyle name="Хороший 4 3 2" xfId="10711"/>
    <cellStyle name="Хороший 4 3 3" xfId="10712"/>
    <cellStyle name="Хороший 4 4" xfId="10713"/>
    <cellStyle name="Хороший 4_МФ тепловой баланс 2015 дубль 4 31.03.2014" xfId="5428"/>
    <cellStyle name="Хороший 5" xfId="5429"/>
    <cellStyle name="Хороший 5 2" xfId="5430"/>
    <cellStyle name="Хороший 5 2 2" xfId="5742"/>
    <cellStyle name="Хороший 5 2 2 2" xfId="10714"/>
    <cellStyle name="Хороший 5 2 3" xfId="10715"/>
    <cellStyle name="Хороший 5 2 4" xfId="6625"/>
    <cellStyle name="Хороший 5 3" xfId="5743"/>
    <cellStyle name="Хороший 5 3 2" xfId="10716"/>
    <cellStyle name="Хороший 5 3 3" xfId="10717"/>
    <cellStyle name="Хороший 5 3 4" xfId="6626"/>
    <cellStyle name="Хороший 5 4" xfId="10718"/>
    <cellStyle name="Хороший 5_МФ тепловой баланс 2015 дубль 4 31.03.2014" xfId="5431"/>
    <cellStyle name="Хороший 6" xfId="5432"/>
    <cellStyle name="Хороший 6 2" xfId="5433"/>
    <cellStyle name="Хороший 6 2 2" xfId="5744"/>
    <cellStyle name="Хороший 6 2 2 2" xfId="10719"/>
    <cellStyle name="Хороший 6 2 3" xfId="10720"/>
    <cellStyle name="Хороший 6 2 4" xfId="6628"/>
    <cellStyle name="Хороший 6 3" xfId="5745"/>
    <cellStyle name="Хороший 6 3 2" xfId="10721"/>
    <cellStyle name="Хороший 6 3 3" xfId="10722"/>
    <cellStyle name="Хороший 6 3 4" xfId="6629"/>
    <cellStyle name="Хороший 6 4" xfId="10723"/>
    <cellStyle name="Хороший 6 5" xfId="10724"/>
    <cellStyle name="Хороший 6 6" xfId="6627"/>
    <cellStyle name="Хороший 6_МФ тепловой баланс 2015 дубль 4 31.03.2014" xfId="5434"/>
    <cellStyle name="Хороший 7" xfId="5435"/>
    <cellStyle name="Хороший 7 2" xfId="5436"/>
    <cellStyle name="Хороший 7 2 2" xfId="5746"/>
    <cellStyle name="Хороший 7 2 2 2" xfId="10725"/>
    <cellStyle name="Хороший 7 2 3" xfId="10726"/>
    <cellStyle name="Хороший 7 2 4" xfId="6631"/>
    <cellStyle name="Хороший 7 3" xfId="5747"/>
    <cellStyle name="Хороший 7 3 2" xfId="10727"/>
    <cellStyle name="Хороший 7 3 3" xfId="10728"/>
    <cellStyle name="Хороший 7 3 4" xfId="6632"/>
    <cellStyle name="Хороший 7 4" xfId="10729"/>
    <cellStyle name="Хороший 7 5" xfId="10730"/>
    <cellStyle name="Хороший 7 6" xfId="6630"/>
    <cellStyle name="Хороший 7_МФ тепловой баланс 2015 дубль 4 31.03.2014" xfId="5437"/>
    <cellStyle name="Хороший 8" xfId="5438"/>
    <cellStyle name="Хороший 8 2" xfId="5439"/>
    <cellStyle name="Хороший 8 2 2" xfId="5748"/>
    <cellStyle name="Хороший 8 2 2 2" xfId="10731"/>
    <cellStyle name="Хороший 8 2 3" xfId="10732"/>
    <cellStyle name="Хороший 8 2 4" xfId="6634"/>
    <cellStyle name="Хороший 8 3" xfId="5749"/>
    <cellStyle name="Хороший 8 3 2" xfId="10734"/>
    <cellStyle name="Хороший 8 3 3" xfId="10733"/>
    <cellStyle name="Хороший 8 4" xfId="10735"/>
    <cellStyle name="Хороший 8 5" xfId="6633"/>
    <cellStyle name="Хороший 9" xfId="5440"/>
    <cellStyle name="Хороший 9 2" xfId="5441"/>
    <cellStyle name="Хороший 9 2 2" xfId="5750"/>
    <cellStyle name="Хороший 9 2 2 2" xfId="10736"/>
    <cellStyle name="Хороший 9 2 3" xfId="10737"/>
    <cellStyle name="Хороший 9 2 4" xfId="6636"/>
    <cellStyle name="Хороший 9 3" xfId="5751"/>
    <cellStyle name="Хороший 9 3 2" xfId="10739"/>
    <cellStyle name="Хороший 9 3 3" xfId="10738"/>
    <cellStyle name="Хороший 9 4" xfId="10740"/>
    <cellStyle name="Хороший 9 5" xfId="6635"/>
    <cellStyle name="Цена_продукта" xfId="5442"/>
    <cellStyle name="Ценовой" xfId="10741"/>
    <cellStyle name="Цифры по центру с десятыми" xfId="5443"/>
    <cellStyle name="Цифры по центру с десятыми 2" xfId="5752"/>
    <cellStyle name="Цифры по центру с десятыми 2 2" xfId="10742"/>
    <cellStyle name="Цифры по центру с десятыми 2 3" xfId="6638"/>
    <cellStyle name="Цифры по центру с десятыми 3" xfId="6639"/>
    <cellStyle name="Цифры по центру с десятыми 3 2" xfId="10743"/>
    <cellStyle name="Цифры по центру с десятыми 4" xfId="6640"/>
    <cellStyle name="Цифры по центру с десятыми 4 2" xfId="10744"/>
    <cellStyle name="Цифры по центру с десятыми 5" xfId="10745"/>
    <cellStyle name="Цифры по центру с десятыми 6" xfId="10746"/>
    <cellStyle name="Цифры по центру с десятыми 7" xfId="6637"/>
    <cellStyle name="число" xfId="5444"/>
    <cellStyle name="число 2" xfId="5753"/>
    <cellStyle name="число 2 2" xfId="10747"/>
    <cellStyle name="число 3" xfId="10748"/>
    <cellStyle name="число 4" xfId="6641"/>
    <cellStyle name="Џђћ–…ќ’ќ›‰" xfId="5445"/>
    <cellStyle name="Џђћ–…ќ’ќ›‰ 2" xfId="5754"/>
    <cellStyle name="Џђћ–…ќ’ќ›‰ 2 2" xfId="10749"/>
    <cellStyle name="Џђћ–…ќ’ќ›‰ 2 3" xfId="6643"/>
    <cellStyle name="Џђћ–…ќ’ќ›‰ 3" xfId="10750"/>
    <cellStyle name="Џђћ–…ќ’ќ›‰ 4" xfId="10751"/>
    <cellStyle name="Џђћ–…ќ’ќ›‰ 5" xfId="6642"/>
    <cellStyle name="Шапка" xfId="5446"/>
    <cellStyle name="Шапка 2" xfId="5755"/>
    <cellStyle name="Шапка 2 2" xfId="10752"/>
    <cellStyle name="Шапка 3" xfId="10753"/>
    <cellStyle name="Шапка 4" xfId="6644"/>
    <cellStyle name="Шапка таблицы" xfId="5447"/>
    <cellStyle name="Шапка таблицы 2" xfId="5756"/>
    <cellStyle name="Шапка таблицы 2 2" xfId="10754"/>
    <cellStyle name="Шапка таблицы 3" xfId="10755"/>
    <cellStyle name="Шапка таблицы 4" xfId="6645"/>
    <cellStyle name="Шапка_4DNS.UPDATE.EXAMPLE" xfId="5448"/>
    <cellStyle name="ШАУ" xfId="5449"/>
    <cellStyle name="ШАУ 2" xfId="5757"/>
    <cellStyle name="ШАУ 2 2" xfId="10756"/>
    <cellStyle name="ШАУ 3" xfId="10757"/>
    <cellStyle name="ШАУ 4" xfId="6646"/>
    <cellStyle name="ܘ_x0008_" xfId="5873"/>
    <cellStyle name="ܛ_x0008_" xfId="5874"/>
    <cellStyle name="標準_PL-CF sheet" xfId="5450"/>
    <cellStyle name="㐀കܒ_x0008_" xfId="5875"/>
    <cellStyle name="㼿" xfId="5451"/>
    <cellStyle name="㼿 2" xfId="5758"/>
    <cellStyle name="㼿 2 2" xfId="10758"/>
    <cellStyle name="㼿 3" xfId="10759"/>
    <cellStyle name="㼿 4" xfId="6647"/>
    <cellStyle name="䁺_x0001_" xfId="5452"/>
    <cellStyle name="䁺_x0001_ 2" xfId="57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VU250"/>
  <sheetViews>
    <sheetView tabSelected="1" view="pageBreakPreview" zoomScale="50" zoomScaleNormal="100" zoomScaleSheetLayoutView="50" workbookViewId="0">
      <selection activeCell="D3" sqref="D3:D4"/>
    </sheetView>
  </sheetViews>
  <sheetFormatPr defaultColWidth="9.140625" defaultRowHeight="12.75" customHeight="1" outlineLevelRow="2" outlineLevelCol="1"/>
  <cols>
    <col min="1" max="1" width="24.28515625" style="90" customWidth="1"/>
    <col min="2" max="2" width="35.85546875" style="91" customWidth="1"/>
    <col min="3" max="3" width="43.42578125" style="91" customWidth="1"/>
    <col min="4" max="4" width="54.7109375" style="91" customWidth="1"/>
    <col min="5" max="5" width="45.5703125" style="91" customWidth="1"/>
    <col min="6" max="6" width="56.7109375" style="91" hidden="1" customWidth="1" outlineLevel="1"/>
    <col min="7" max="7" width="27.140625" style="94" hidden="1" customWidth="1" outlineLevel="1"/>
    <col min="8" max="8" width="27.140625" style="20" customWidth="1" collapsed="1"/>
    <col min="9" max="12" width="27.140625" style="20" customWidth="1"/>
    <col min="13" max="14" width="24.42578125" style="20" customWidth="1"/>
    <col min="15" max="16" width="23" style="20" customWidth="1"/>
    <col min="17" max="17" width="29.85546875" style="94" hidden="1" customWidth="1" outlineLevel="1"/>
    <col min="18" max="18" width="29.85546875" style="20" customWidth="1" collapsed="1"/>
    <col min="19" max="24" width="29.85546875" style="20" customWidth="1"/>
    <col min="25" max="25" width="32.7109375" style="20" customWidth="1"/>
    <col min="26" max="26" width="22.42578125" style="20" bestFit="1" customWidth="1"/>
    <col min="27" max="27" width="10.42578125" style="20" bestFit="1" customWidth="1"/>
    <col min="28" max="34" width="9.140625" style="20"/>
  </cols>
  <sheetData>
    <row r="1" spans="1:34" s="1" customFormat="1" ht="209.25" customHeight="1">
      <c r="A1" s="115"/>
      <c r="B1" s="115"/>
      <c r="C1" s="115"/>
      <c r="D1" s="115"/>
      <c r="E1" s="115"/>
      <c r="F1" s="115"/>
      <c r="G1" s="115"/>
      <c r="H1" s="121" t="s">
        <v>462</v>
      </c>
      <c r="I1" s="121"/>
      <c r="J1" s="121"/>
      <c r="K1" s="121"/>
      <c r="L1" s="121"/>
      <c r="M1" s="121"/>
      <c r="N1" s="121"/>
      <c r="O1" s="121"/>
      <c r="P1" s="121"/>
      <c r="Q1" s="115"/>
      <c r="R1" s="115"/>
      <c r="S1" s="115"/>
      <c r="T1" s="115"/>
      <c r="U1" s="115"/>
      <c r="V1" s="115"/>
      <c r="W1" s="115"/>
      <c r="X1" s="115"/>
      <c r="Y1" s="115"/>
      <c r="Z1" s="3"/>
      <c r="AA1" s="34"/>
      <c r="AB1" s="3"/>
      <c r="AC1" s="3"/>
      <c r="AD1" s="3"/>
      <c r="AE1" s="3"/>
      <c r="AF1" s="3"/>
      <c r="AG1" s="3"/>
      <c r="AH1" s="3"/>
    </row>
    <row r="2" spans="1:34" s="1" customFormat="1" ht="22.5" customHeight="1">
      <c r="A2" s="35"/>
      <c r="B2" s="36"/>
      <c r="C2" s="36"/>
      <c r="D2" s="36"/>
      <c r="E2" s="36"/>
      <c r="F2" s="36"/>
      <c r="G2" s="37"/>
      <c r="H2" s="3"/>
      <c r="I2" s="3"/>
      <c r="J2" s="3"/>
      <c r="K2" s="3"/>
      <c r="L2" s="3"/>
      <c r="M2" s="3"/>
      <c r="N2" s="3"/>
      <c r="O2" s="3"/>
      <c r="P2" s="3"/>
      <c r="Q2" s="37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s="2" customFormat="1" ht="176.25" customHeight="1">
      <c r="A3" s="119" t="s">
        <v>0</v>
      </c>
      <c r="B3" s="119" t="s">
        <v>234</v>
      </c>
      <c r="C3" s="119" t="s">
        <v>229</v>
      </c>
      <c r="D3" s="119" t="s">
        <v>1</v>
      </c>
      <c r="E3" s="119" t="s">
        <v>364</v>
      </c>
      <c r="F3" s="119" t="s">
        <v>365</v>
      </c>
      <c r="G3" s="140" t="s">
        <v>311</v>
      </c>
      <c r="H3" s="141"/>
      <c r="I3" s="141"/>
      <c r="J3" s="141"/>
      <c r="K3" s="141"/>
      <c r="L3" s="142"/>
      <c r="M3" s="118" t="s">
        <v>298</v>
      </c>
      <c r="N3" s="118"/>
      <c r="O3" s="118" t="s">
        <v>299</v>
      </c>
      <c r="P3" s="118"/>
      <c r="Q3" s="122" t="s">
        <v>304</v>
      </c>
      <c r="R3" s="122"/>
      <c r="S3" s="122"/>
      <c r="T3" s="122"/>
      <c r="U3" s="122"/>
      <c r="V3" s="122"/>
      <c r="W3" s="118" t="s">
        <v>302</v>
      </c>
      <c r="X3" s="118" t="s">
        <v>303</v>
      </c>
      <c r="Y3" s="122" t="s">
        <v>312</v>
      </c>
      <c r="Z3" s="38"/>
      <c r="AA3" s="38"/>
      <c r="AB3" s="38"/>
      <c r="AC3" s="38"/>
      <c r="AD3" s="38"/>
      <c r="AE3" s="38"/>
      <c r="AF3" s="38"/>
      <c r="AG3" s="38"/>
      <c r="AH3" s="38"/>
    </row>
    <row r="4" spans="1:34" s="2" customFormat="1" ht="41.25" customHeight="1">
      <c r="A4" s="120"/>
      <c r="B4" s="120"/>
      <c r="C4" s="120"/>
      <c r="D4" s="120"/>
      <c r="E4" s="120" t="s">
        <v>364</v>
      </c>
      <c r="F4" s="120"/>
      <c r="G4" s="39" t="s">
        <v>433</v>
      </c>
      <c r="H4" s="40" t="s">
        <v>435</v>
      </c>
      <c r="I4" s="40" t="s">
        <v>434</v>
      </c>
      <c r="J4" s="40" t="s">
        <v>436</v>
      </c>
      <c r="K4" s="40" t="s">
        <v>437</v>
      </c>
      <c r="L4" s="40" t="s">
        <v>2</v>
      </c>
      <c r="M4" s="41" t="s">
        <v>231</v>
      </c>
      <c r="N4" s="41" t="s">
        <v>232</v>
      </c>
      <c r="O4" s="41" t="s">
        <v>231</v>
      </c>
      <c r="P4" s="41" t="s">
        <v>232</v>
      </c>
      <c r="Q4" s="39" t="s">
        <v>433</v>
      </c>
      <c r="R4" s="40" t="s">
        <v>435</v>
      </c>
      <c r="S4" s="40" t="s">
        <v>434</v>
      </c>
      <c r="T4" s="40" t="s">
        <v>436</v>
      </c>
      <c r="U4" s="40" t="s">
        <v>437</v>
      </c>
      <c r="V4" s="41" t="s">
        <v>233</v>
      </c>
      <c r="W4" s="118"/>
      <c r="X4" s="118"/>
      <c r="Y4" s="122"/>
      <c r="Z4" s="38"/>
      <c r="AA4" s="38"/>
      <c r="AB4" s="38"/>
      <c r="AC4" s="38"/>
      <c r="AD4" s="38"/>
      <c r="AE4" s="38"/>
      <c r="AF4" s="38"/>
      <c r="AG4" s="38"/>
      <c r="AH4" s="38"/>
    </row>
    <row r="5" spans="1:34" s="2" customFormat="1" ht="15">
      <c r="A5" s="42"/>
      <c r="B5" s="43"/>
      <c r="C5" s="43"/>
      <c r="D5" s="43"/>
      <c r="E5" s="43"/>
      <c r="F5" s="43"/>
      <c r="G5" s="44"/>
      <c r="H5" s="42"/>
      <c r="I5" s="42"/>
      <c r="J5" s="42"/>
      <c r="K5" s="42"/>
      <c r="L5" s="42"/>
      <c r="M5" s="42"/>
      <c r="N5" s="42"/>
      <c r="O5" s="42"/>
      <c r="P5" s="42"/>
      <c r="Q5" s="45"/>
      <c r="R5" s="46"/>
      <c r="S5" s="46"/>
      <c r="T5" s="46"/>
      <c r="U5" s="46"/>
      <c r="V5" s="46"/>
      <c r="W5" s="46"/>
      <c r="X5" s="46"/>
      <c r="Y5" s="46"/>
      <c r="Z5" s="38"/>
      <c r="AA5" s="38"/>
      <c r="AB5" s="38"/>
      <c r="AC5" s="38"/>
      <c r="AD5" s="38"/>
      <c r="AE5" s="38"/>
      <c r="AF5" s="38"/>
      <c r="AG5" s="38"/>
      <c r="AH5" s="38"/>
    </row>
    <row r="6" spans="1:34" s="2" customFormat="1" ht="32.25" customHeight="1">
      <c r="A6" s="124" t="s">
        <v>300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6"/>
      <c r="Z6" s="38"/>
      <c r="AA6" s="38"/>
      <c r="AB6" s="38"/>
      <c r="AC6" s="38"/>
      <c r="AD6" s="38"/>
      <c r="AE6" s="38"/>
      <c r="AF6" s="38"/>
      <c r="AG6" s="38"/>
      <c r="AH6" s="38"/>
    </row>
    <row r="7" spans="1:34" s="13" customFormat="1" ht="48.75" customHeight="1">
      <c r="A7" s="47" t="s">
        <v>5</v>
      </c>
      <c r="B7" s="48" t="s">
        <v>6</v>
      </c>
      <c r="C7" s="48" t="s">
        <v>3</v>
      </c>
      <c r="D7" s="48" t="s">
        <v>7</v>
      </c>
      <c r="E7" s="48"/>
      <c r="F7" s="48"/>
      <c r="G7" s="49">
        <v>249.41</v>
      </c>
      <c r="H7" s="50">
        <v>238.46999999999997</v>
      </c>
      <c r="I7" s="50">
        <v>118.24</v>
      </c>
      <c r="J7" s="50">
        <v>59.4</v>
      </c>
      <c r="K7" s="50">
        <v>241.33</v>
      </c>
      <c r="L7" s="50">
        <f>H7+I7+J7+K7</f>
        <v>657.43999999999994</v>
      </c>
      <c r="M7" s="51">
        <v>2230.02</v>
      </c>
      <c r="N7" s="51">
        <v>2230.02</v>
      </c>
      <c r="O7" s="51">
        <v>1650</v>
      </c>
      <c r="P7" s="51">
        <v>1740</v>
      </c>
      <c r="Q7" s="52">
        <f>(M7-O7)*G7</f>
        <v>144662.78819999998</v>
      </c>
      <c r="R7" s="53">
        <f>H7*(M7-O7)</f>
        <v>138317.36939999997</v>
      </c>
      <c r="S7" s="53">
        <f t="shared" ref="S7:S27" si="0">(M7-O7)*I7</f>
        <v>68581.564799999993</v>
      </c>
      <c r="T7" s="53">
        <f t="shared" ref="T7:T27" si="1">(N7-P7)*J7</f>
        <v>29107.187999999998</v>
      </c>
      <c r="U7" s="53">
        <f t="shared" ref="U7:U27" si="2">(N7-P7)*K7</f>
        <v>118256.5266</v>
      </c>
      <c r="V7" s="53">
        <f>SUM(R7:U7)</f>
        <v>354262.64879999997</v>
      </c>
      <c r="W7" s="54"/>
      <c r="X7" s="54"/>
      <c r="Y7" s="54"/>
      <c r="Z7" s="55"/>
      <c r="AA7" s="55"/>
      <c r="AB7" s="55"/>
      <c r="AC7" s="55"/>
      <c r="AD7" s="55"/>
      <c r="AE7" s="55"/>
      <c r="AF7" s="55"/>
      <c r="AG7" s="55"/>
      <c r="AH7" s="55"/>
    </row>
    <row r="8" spans="1:34" s="14" customFormat="1" ht="48.75" customHeight="1">
      <c r="A8" s="47" t="s">
        <v>8</v>
      </c>
      <c r="B8" s="48" t="s">
        <v>9</v>
      </c>
      <c r="C8" s="48" t="s">
        <v>3</v>
      </c>
      <c r="D8" s="48" t="s">
        <v>10</v>
      </c>
      <c r="E8" s="48"/>
      <c r="F8" s="48"/>
      <c r="G8" s="49">
        <v>751.29</v>
      </c>
      <c r="H8" s="50">
        <v>846.27499999999998</v>
      </c>
      <c r="I8" s="50">
        <v>422.6</v>
      </c>
      <c r="J8" s="50">
        <v>133.46</v>
      </c>
      <c r="K8" s="50">
        <v>700.68</v>
      </c>
      <c r="L8" s="50">
        <f t="shared" ref="L8:L74" si="3">H8+I8+J8+K8</f>
        <v>2103.0149999999999</v>
      </c>
      <c r="M8" s="51">
        <v>6085.53</v>
      </c>
      <c r="N8" s="51">
        <v>6085.53</v>
      </c>
      <c r="O8" s="51">
        <v>2123</v>
      </c>
      <c r="P8" s="51">
        <v>2200</v>
      </c>
      <c r="Q8" s="52">
        <f t="shared" ref="Q8:Q27" si="4">(M8-O8)*G8</f>
        <v>2977009.1636999995</v>
      </c>
      <c r="R8" s="53">
        <f t="shared" ref="R8:R73" si="5">H8*(M8-O8)</f>
        <v>3353390.0757499998</v>
      </c>
      <c r="S8" s="53">
        <f t="shared" si="0"/>
        <v>1674565.1780000001</v>
      </c>
      <c r="T8" s="53">
        <f t="shared" si="1"/>
        <v>518562.83380000002</v>
      </c>
      <c r="U8" s="53">
        <f t="shared" si="2"/>
        <v>2722513.1603999995</v>
      </c>
      <c r="V8" s="53">
        <f t="shared" ref="V8:V73" si="6">SUM(R8:U8)</f>
        <v>8269031.2479499998</v>
      </c>
      <c r="W8" s="56"/>
      <c r="X8" s="56"/>
      <c r="Y8" s="56"/>
      <c r="Z8" s="55"/>
      <c r="AA8" s="55"/>
      <c r="AB8" s="3"/>
      <c r="AC8" s="3"/>
      <c r="AD8" s="3"/>
      <c r="AE8" s="3"/>
      <c r="AF8" s="3"/>
      <c r="AG8" s="3"/>
      <c r="AH8" s="3"/>
    </row>
    <row r="9" spans="1:34" s="14" customFormat="1" ht="48.75" customHeight="1">
      <c r="A9" s="47" t="s">
        <v>11</v>
      </c>
      <c r="B9" s="48" t="s">
        <v>12</v>
      </c>
      <c r="C9" s="48" t="s">
        <v>3</v>
      </c>
      <c r="D9" s="48" t="s">
        <v>10</v>
      </c>
      <c r="E9" s="48"/>
      <c r="F9" s="48"/>
      <c r="G9" s="49">
        <v>5279.36</v>
      </c>
      <c r="H9" s="50">
        <v>6505.2709999999988</v>
      </c>
      <c r="I9" s="50">
        <v>2780.73</v>
      </c>
      <c r="J9" s="50">
        <v>854.94</v>
      </c>
      <c r="K9" s="50">
        <v>5477.98</v>
      </c>
      <c r="L9" s="50">
        <f t="shared" si="3"/>
        <v>15618.920999999998</v>
      </c>
      <c r="M9" s="51">
        <v>4052.71</v>
      </c>
      <c r="N9" s="51">
        <v>4052.71</v>
      </c>
      <c r="O9" s="51">
        <v>2123</v>
      </c>
      <c r="P9" s="51">
        <v>2200</v>
      </c>
      <c r="Q9" s="52">
        <f t="shared" si="4"/>
        <v>10187633.785599999</v>
      </c>
      <c r="R9" s="53">
        <f t="shared" si="5"/>
        <v>12553286.501409998</v>
      </c>
      <c r="S9" s="53">
        <f t="shared" si="0"/>
        <v>5366002.4883000003</v>
      </c>
      <c r="T9" s="53">
        <f t="shared" si="1"/>
        <v>1583955.8874000001</v>
      </c>
      <c r="U9" s="53">
        <f t="shared" si="2"/>
        <v>10149108.3258</v>
      </c>
      <c r="V9" s="53">
        <f t="shared" si="6"/>
        <v>29652353.202909999</v>
      </c>
      <c r="W9" s="56"/>
      <c r="X9" s="56"/>
      <c r="Y9" s="56"/>
      <c r="Z9" s="55"/>
      <c r="AA9" s="55"/>
      <c r="AB9" s="3"/>
      <c r="AC9" s="3"/>
      <c r="AD9" s="3"/>
      <c r="AE9" s="3"/>
      <c r="AF9" s="3"/>
      <c r="AG9" s="3"/>
      <c r="AH9" s="3"/>
    </row>
    <row r="10" spans="1:34" s="14" customFormat="1" ht="48.75" customHeight="1">
      <c r="A10" s="47" t="s">
        <v>13</v>
      </c>
      <c r="B10" s="48" t="s">
        <v>14</v>
      </c>
      <c r="C10" s="48" t="s">
        <v>3</v>
      </c>
      <c r="D10" s="48" t="s">
        <v>15</v>
      </c>
      <c r="E10" s="48"/>
      <c r="F10" s="48"/>
      <c r="G10" s="49">
        <v>203.36099999999999</v>
      </c>
      <c r="H10" s="50">
        <v>198.673</v>
      </c>
      <c r="I10" s="50">
        <v>98.4</v>
      </c>
      <c r="J10" s="50">
        <v>46.008000000000003</v>
      </c>
      <c r="K10" s="50">
        <v>201.547</v>
      </c>
      <c r="L10" s="50">
        <f t="shared" si="3"/>
        <v>544.62799999999993</v>
      </c>
      <c r="M10" s="51">
        <v>3577.22</v>
      </c>
      <c r="N10" s="51">
        <v>3632.82</v>
      </c>
      <c r="O10" s="51">
        <v>1190</v>
      </c>
      <c r="P10" s="51">
        <v>1260</v>
      </c>
      <c r="Q10" s="52">
        <f t="shared" si="4"/>
        <v>485467.44641999993</v>
      </c>
      <c r="R10" s="53">
        <f t="shared" si="5"/>
        <v>474276.15905999998</v>
      </c>
      <c r="S10" s="53">
        <f t="shared" si="0"/>
        <v>234902.448</v>
      </c>
      <c r="T10" s="53">
        <f t="shared" si="1"/>
        <v>109168.70256000002</v>
      </c>
      <c r="U10" s="53">
        <f t="shared" si="2"/>
        <v>478234.75254000002</v>
      </c>
      <c r="V10" s="53">
        <f t="shared" si="6"/>
        <v>1296582.06216</v>
      </c>
      <c r="W10" s="56"/>
      <c r="X10" s="56"/>
      <c r="Y10" s="56"/>
      <c r="Z10" s="55"/>
      <c r="AA10" s="55"/>
      <c r="AB10" s="3"/>
      <c r="AC10" s="3"/>
      <c r="AD10" s="3"/>
      <c r="AE10" s="3"/>
      <c r="AF10" s="3"/>
      <c r="AG10" s="3"/>
      <c r="AH10" s="3"/>
    </row>
    <row r="11" spans="1:34" s="14" customFormat="1" ht="48.75" customHeight="1">
      <c r="A11" s="47" t="s">
        <v>13</v>
      </c>
      <c r="B11" s="48" t="s">
        <v>14</v>
      </c>
      <c r="C11" s="48" t="s">
        <v>3</v>
      </c>
      <c r="D11" s="48" t="s">
        <v>16</v>
      </c>
      <c r="E11" s="48"/>
      <c r="F11" s="48"/>
      <c r="G11" s="49">
        <v>103.452</v>
      </c>
      <c r="H11" s="50">
        <v>108.746</v>
      </c>
      <c r="I11" s="50">
        <v>55.744999999999997</v>
      </c>
      <c r="J11" s="50">
        <v>26.225999999999999</v>
      </c>
      <c r="K11" s="50">
        <v>106.121</v>
      </c>
      <c r="L11" s="50">
        <f t="shared" si="3"/>
        <v>296.83799999999997</v>
      </c>
      <c r="M11" s="51">
        <v>3577.22</v>
      </c>
      <c r="N11" s="51">
        <v>3632.82</v>
      </c>
      <c r="O11" s="51">
        <v>1600</v>
      </c>
      <c r="P11" s="51">
        <v>1640</v>
      </c>
      <c r="Q11" s="52">
        <f t="shared" si="4"/>
        <v>204547.36343999999</v>
      </c>
      <c r="R11" s="53">
        <f t="shared" si="5"/>
        <v>215014.76611999996</v>
      </c>
      <c r="S11" s="53">
        <f t="shared" si="0"/>
        <v>110220.12889999998</v>
      </c>
      <c r="T11" s="53">
        <f t="shared" si="1"/>
        <v>52263.697319999999</v>
      </c>
      <c r="U11" s="53">
        <f t="shared" si="2"/>
        <v>211480.05121999999</v>
      </c>
      <c r="V11" s="53">
        <f t="shared" si="6"/>
        <v>588978.64355999988</v>
      </c>
      <c r="W11" s="56"/>
      <c r="X11" s="56"/>
      <c r="Y11" s="56"/>
      <c r="Z11" s="55"/>
      <c r="AA11" s="55"/>
      <c r="AB11" s="3"/>
      <c r="AC11" s="3"/>
      <c r="AD11" s="3"/>
      <c r="AE11" s="3"/>
      <c r="AF11" s="3"/>
      <c r="AG11" s="3"/>
      <c r="AH11" s="3"/>
    </row>
    <row r="12" spans="1:34" s="14" customFormat="1" ht="48.75" customHeight="1">
      <c r="A12" s="47" t="s">
        <v>13</v>
      </c>
      <c r="B12" s="48" t="s">
        <v>14</v>
      </c>
      <c r="C12" s="48" t="s">
        <v>3</v>
      </c>
      <c r="D12" s="48" t="s">
        <v>17</v>
      </c>
      <c r="E12" s="48"/>
      <c r="F12" s="48"/>
      <c r="G12" s="49">
        <v>189.297</v>
      </c>
      <c r="H12" s="50">
        <v>189.285</v>
      </c>
      <c r="I12" s="50">
        <v>92.016000000000005</v>
      </c>
      <c r="J12" s="50">
        <v>47.814</v>
      </c>
      <c r="K12" s="50">
        <v>187.74100000000001</v>
      </c>
      <c r="L12" s="50">
        <f t="shared" si="3"/>
        <v>516.85599999999999</v>
      </c>
      <c r="M12" s="51">
        <v>3577.22</v>
      </c>
      <c r="N12" s="51">
        <v>3632.82</v>
      </c>
      <c r="O12" s="51">
        <v>1190</v>
      </c>
      <c r="P12" s="51">
        <v>1260</v>
      </c>
      <c r="Q12" s="52">
        <f t="shared" si="4"/>
        <v>451893.58433999994</v>
      </c>
      <c r="R12" s="53">
        <f t="shared" si="5"/>
        <v>451864.93769999995</v>
      </c>
      <c r="S12" s="53">
        <f t="shared" si="0"/>
        <v>219662.43552</v>
      </c>
      <c r="T12" s="53">
        <f t="shared" si="1"/>
        <v>113454.01548</v>
      </c>
      <c r="U12" s="53">
        <f t="shared" si="2"/>
        <v>445475.59962000005</v>
      </c>
      <c r="V12" s="53">
        <f t="shared" si="6"/>
        <v>1230456.98832</v>
      </c>
      <c r="W12" s="56"/>
      <c r="X12" s="56"/>
      <c r="Y12" s="56"/>
      <c r="Z12" s="55"/>
      <c r="AA12" s="55"/>
      <c r="AB12" s="3"/>
      <c r="AC12" s="3"/>
      <c r="AD12" s="3"/>
      <c r="AE12" s="3"/>
      <c r="AF12" s="3"/>
      <c r="AG12" s="3"/>
      <c r="AH12" s="3"/>
    </row>
    <row r="13" spans="1:34" s="14" customFormat="1" ht="48.75" customHeight="1">
      <c r="A13" s="47" t="s">
        <v>13</v>
      </c>
      <c r="B13" s="48" t="s">
        <v>14</v>
      </c>
      <c r="C13" s="48" t="s">
        <v>3</v>
      </c>
      <c r="D13" s="48" t="s">
        <v>18</v>
      </c>
      <c r="E13" s="48"/>
      <c r="F13" s="48"/>
      <c r="G13" s="49">
        <v>459.30500000000001</v>
      </c>
      <c r="H13" s="50">
        <v>429.45400000000001</v>
      </c>
      <c r="I13" s="50">
        <v>205.584</v>
      </c>
      <c r="J13" s="50">
        <v>105.752</v>
      </c>
      <c r="K13" s="50">
        <v>390.83199999999999</v>
      </c>
      <c r="L13" s="50">
        <f t="shared" si="3"/>
        <v>1131.6219999999998</v>
      </c>
      <c r="M13" s="51">
        <v>3577.22</v>
      </c>
      <c r="N13" s="51">
        <v>3632.82</v>
      </c>
      <c r="O13" s="51">
        <v>1480</v>
      </c>
      <c r="P13" s="51">
        <v>1550</v>
      </c>
      <c r="Q13" s="52">
        <f t="shared" si="4"/>
        <v>963263.63209999993</v>
      </c>
      <c r="R13" s="53">
        <f t="shared" si="5"/>
        <v>900659.51787999994</v>
      </c>
      <c r="S13" s="53">
        <f t="shared" si="0"/>
        <v>431154.87647999998</v>
      </c>
      <c r="T13" s="53">
        <f t="shared" si="1"/>
        <v>220262.38064000002</v>
      </c>
      <c r="U13" s="53">
        <f t="shared" si="2"/>
        <v>814032.70624000009</v>
      </c>
      <c r="V13" s="53">
        <f t="shared" si="6"/>
        <v>2366109.4812400001</v>
      </c>
      <c r="W13" s="56"/>
      <c r="X13" s="56"/>
      <c r="Y13" s="56"/>
      <c r="Z13" s="55"/>
      <c r="AA13" s="55"/>
      <c r="AB13" s="3"/>
      <c r="AC13" s="3"/>
      <c r="AD13" s="3"/>
      <c r="AE13" s="3"/>
      <c r="AF13" s="3"/>
      <c r="AG13" s="3"/>
      <c r="AH13" s="3"/>
    </row>
    <row r="14" spans="1:34" s="14" customFormat="1" ht="48.75" customHeight="1">
      <c r="A14" s="47" t="s">
        <v>13</v>
      </c>
      <c r="B14" s="48" t="s">
        <v>14</v>
      </c>
      <c r="C14" s="48" t="s">
        <v>3</v>
      </c>
      <c r="D14" s="48" t="s">
        <v>19</v>
      </c>
      <c r="E14" s="48"/>
      <c r="F14" s="48"/>
      <c r="G14" s="49">
        <v>826.95399999999995</v>
      </c>
      <c r="H14" s="50">
        <v>827.11099999999988</v>
      </c>
      <c r="I14" s="50">
        <v>399.92200000000003</v>
      </c>
      <c r="J14" s="50">
        <v>199.92599999999999</v>
      </c>
      <c r="K14" s="50">
        <v>827.86400000000003</v>
      </c>
      <c r="L14" s="50">
        <f t="shared" si="3"/>
        <v>2254.8229999999999</v>
      </c>
      <c r="M14" s="51">
        <v>3577.22</v>
      </c>
      <c r="N14" s="51">
        <v>3632.82</v>
      </c>
      <c r="O14" s="51">
        <v>1530</v>
      </c>
      <c r="P14" s="51">
        <v>1550</v>
      </c>
      <c r="Q14" s="52">
        <f t="shared" si="4"/>
        <v>1692956.7678799997</v>
      </c>
      <c r="R14" s="53">
        <f t="shared" si="5"/>
        <v>1693278.1814199996</v>
      </c>
      <c r="S14" s="53">
        <f t="shared" si="0"/>
        <v>818728.31683999998</v>
      </c>
      <c r="T14" s="53">
        <f t="shared" si="1"/>
        <v>416409.87132000003</v>
      </c>
      <c r="U14" s="53">
        <f t="shared" si="2"/>
        <v>1724291.6964800002</v>
      </c>
      <c r="V14" s="53">
        <f t="shared" si="6"/>
        <v>4652708.0660600001</v>
      </c>
      <c r="W14" s="56"/>
      <c r="X14" s="56"/>
      <c r="Y14" s="56"/>
      <c r="Z14" s="55"/>
      <c r="AA14" s="55"/>
      <c r="AB14" s="3"/>
      <c r="AC14" s="3"/>
      <c r="AD14" s="3"/>
      <c r="AE14" s="3"/>
      <c r="AF14" s="3"/>
      <c r="AG14" s="3"/>
      <c r="AH14" s="3"/>
    </row>
    <row r="15" spans="1:34" s="14" customFormat="1" ht="48.75" customHeight="1">
      <c r="A15" s="47" t="s">
        <v>13</v>
      </c>
      <c r="B15" s="48" t="s">
        <v>14</v>
      </c>
      <c r="C15" s="48" t="s">
        <v>3</v>
      </c>
      <c r="D15" s="48" t="s">
        <v>20</v>
      </c>
      <c r="E15" s="48"/>
      <c r="F15" s="48"/>
      <c r="G15" s="49">
        <v>1725.069</v>
      </c>
      <c r="H15" s="50">
        <v>1595.1589999999999</v>
      </c>
      <c r="I15" s="50">
        <v>828.57600000000002</v>
      </c>
      <c r="J15" s="50">
        <v>422.99799999999999</v>
      </c>
      <c r="K15" s="50">
        <v>1739.62</v>
      </c>
      <c r="L15" s="50">
        <f t="shared" si="3"/>
        <v>4586.3529999999992</v>
      </c>
      <c r="M15" s="51">
        <v>3577.22</v>
      </c>
      <c r="N15" s="51">
        <v>3632.82</v>
      </c>
      <c r="O15" s="51">
        <v>1375</v>
      </c>
      <c r="P15" s="51">
        <v>1450</v>
      </c>
      <c r="Q15" s="52">
        <f t="shared" si="4"/>
        <v>3798981.4531799997</v>
      </c>
      <c r="R15" s="53">
        <f t="shared" si="5"/>
        <v>3512891.0529799992</v>
      </c>
      <c r="S15" s="53">
        <f t="shared" si="0"/>
        <v>1824706.6387199999</v>
      </c>
      <c r="T15" s="53">
        <f t="shared" si="1"/>
        <v>923328.49436000001</v>
      </c>
      <c r="U15" s="53">
        <f t="shared" si="2"/>
        <v>3797277.3284</v>
      </c>
      <c r="V15" s="53">
        <f t="shared" si="6"/>
        <v>10058203.514459999</v>
      </c>
      <c r="W15" s="56"/>
      <c r="X15" s="56"/>
      <c r="Y15" s="56"/>
      <c r="Z15" s="55"/>
      <c r="AA15" s="55"/>
      <c r="AB15" s="3"/>
      <c r="AC15" s="3"/>
      <c r="AD15" s="3"/>
      <c r="AE15" s="3"/>
      <c r="AF15" s="3"/>
      <c r="AG15" s="3"/>
      <c r="AH15" s="3"/>
    </row>
    <row r="16" spans="1:34" s="14" customFormat="1" ht="48.75" customHeight="1">
      <c r="A16" s="47" t="s">
        <v>13</v>
      </c>
      <c r="B16" s="48" t="s">
        <v>14</v>
      </c>
      <c r="C16" s="48" t="s">
        <v>3</v>
      </c>
      <c r="D16" s="48" t="s">
        <v>21</v>
      </c>
      <c r="E16" s="48"/>
      <c r="F16" s="48"/>
      <c r="G16" s="49">
        <v>129.86699999999999</v>
      </c>
      <c r="H16" s="50">
        <v>129.86099999999999</v>
      </c>
      <c r="I16" s="50">
        <v>58.720999999999997</v>
      </c>
      <c r="J16" s="50">
        <v>36.073</v>
      </c>
      <c r="K16" s="50">
        <v>129.863</v>
      </c>
      <c r="L16" s="50">
        <f t="shared" si="3"/>
        <v>354.51800000000003</v>
      </c>
      <c r="M16" s="51">
        <v>3577.22</v>
      </c>
      <c r="N16" s="51">
        <v>3632.82</v>
      </c>
      <c r="O16" s="51">
        <v>1666.67</v>
      </c>
      <c r="P16" s="51">
        <v>1690</v>
      </c>
      <c r="Q16" s="52">
        <f t="shared" si="4"/>
        <v>248117.39684999993</v>
      </c>
      <c r="R16" s="53">
        <f t="shared" si="5"/>
        <v>248105.93354999996</v>
      </c>
      <c r="S16" s="53">
        <f t="shared" si="0"/>
        <v>112189.40654999997</v>
      </c>
      <c r="T16" s="53">
        <f t="shared" si="1"/>
        <v>70083.345860000001</v>
      </c>
      <c r="U16" s="53">
        <f t="shared" si="2"/>
        <v>252300.43366000001</v>
      </c>
      <c r="V16" s="53">
        <f t="shared" si="6"/>
        <v>682679.1196199999</v>
      </c>
      <c r="W16" s="56"/>
      <c r="X16" s="56"/>
      <c r="Y16" s="56"/>
      <c r="Z16" s="55"/>
      <c r="AA16" s="55"/>
      <c r="AB16" s="3"/>
      <c r="AC16" s="3"/>
      <c r="AD16" s="3"/>
      <c r="AE16" s="3"/>
      <c r="AF16" s="3"/>
      <c r="AG16" s="3"/>
      <c r="AH16" s="3"/>
    </row>
    <row r="17" spans="1:34" s="14" customFormat="1" ht="48.75" customHeight="1">
      <c r="A17" s="47" t="s">
        <v>13</v>
      </c>
      <c r="B17" s="48" t="s">
        <v>14</v>
      </c>
      <c r="C17" s="48" t="s">
        <v>3</v>
      </c>
      <c r="D17" s="48" t="s">
        <v>22</v>
      </c>
      <c r="E17" s="48"/>
      <c r="F17" s="48"/>
      <c r="G17" s="49">
        <v>68.391000000000005</v>
      </c>
      <c r="H17" s="50">
        <v>67.203000000000003</v>
      </c>
      <c r="I17" s="50">
        <v>33.591999999999999</v>
      </c>
      <c r="J17" s="50">
        <v>18.998000000000001</v>
      </c>
      <c r="K17" s="50">
        <v>68.394000000000005</v>
      </c>
      <c r="L17" s="50">
        <f t="shared" si="3"/>
        <v>188.18700000000001</v>
      </c>
      <c r="M17" s="51">
        <v>3577.22</v>
      </c>
      <c r="N17" s="51">
        <v>3632.82</v>
      </c>
      <c r="O17" s="51">
        <v>1300</v>
      </c>
      <c r="P17" s="51">
        <v>1370</v>
      </c>
      <c r="Q17" s="52">
        <f t="shared" si="4"/>
        <v>155741.35302000001</v>
      </c>
      <c r="R17" s="53">
        <f t="shared" si="5"/>
        <v>153036.01566</v>
      </c>
      <c r="S17" s="53">
        <f t="shared" si="0"/>
        <v>76496.37423999999</v>
      </c>
      <c r="T17" s="53">
        <f t="shared" si="1"/>
        <v>42989.054360000009</v>
      </c>
      <c r="U17" s="53">
        <f t="shared" si="2"/>
        <v>154763.31108000001</v>
      </c>
      <c r="V17" s="53">
        <f t="shared" si="6"/>
        <v>427284.75534000003</v>
      </c>
      <c r="W17" s="56"/>
      <c r="X17" s="56"/>
      <c r="Y17" s="56"/>
      <c r="Z17" s="55"/>
      <c r="AA17" s="55"/>
      <c r="AB17" s="3"/>
      <c r="AC17" s="3"/>
      <c r="AD17" s="3"/>
      <c r="AE17" s="3"/>
      <c r="AF17" s="3"/>
      <c r="AG17" s="3"/>
      <c r="AH17" s="3"/>
    </row>
    <row r="18" spans="1:34" s="14" customFormat="1" ht="48.75" customHeight="1">
      <c r="A18" s="47" t="s">
        <v>13</v>
      </c>
      <c r="B18" s="48" t="s">
        <v>14</v>
      </c>
      <c r="C18" s="48" t="s">
        <v>3</v>
      </c>
      <c r="D18" s="48" t="s">
        <v>23</v>
      </c>
      <c r="E18" s="48"/>
      <c r="F18" s="48"/>
      <c r="G18" s="49">
        <v>281.49599999999998</v>
      </c>
      <c r="H18" s="50">
        <v>298.20600000000002</v>
      </c>
      <c r="I18" s="50">
        <v>136.84399999999999</v>
      </c>
      <c r="J18" s="50">
        <v>81.741</v>
      </c>
      <c r="K18" s="50">
        <v>293.32900000000001</v>
      </c>
      <c r="L18" s="50">
        <f t="shared" si="3"/>
        <v>810.12000000000012</v>
      </c>
      <c r="M18" s="51">
        <v>3577.22</v>
      </c>
      <c r="N18" s="51">
        <v>3632.82</v>
      </c>
      <c r="O18" s="51">
        <v>1530</v>
      </c>
      <c r="P18" s="51">
        <v>1550</v>
      </c>
      <c r="Q18" s="52">
        <f t="shared" si="4"/>
        <v>576284.2411199999</v>
      </c>
      <c r="R18" s="53">
        <f t="shared" si="5"/>
        <v>610493.28732</v>
      </c>
      <c r="S18" s="53">
        <f t="shared" si="0"/>
        <v>280149.77367999998</v>
      </c>
      <c r="T18" s="53">
        <f t="shared" si="1"/>
        <v>170251.78962000003</v>
      </c>
      <c r="U18" s="53">
        <f t="shared" si="2"/>
        <v>610951.5077800001</v>
      </c>
      <c r="V18" s="53">
        <f t="shared" si="6"/>
        <v>1671846.3584</v>
      </c>
      <c r="W18" s="56"/>
      <c r="X18" s="56"/>
      <c r="Y18" s="56"/>
      <c r="Z18" s="55"/>
      <c r="AA18" s="55"/>
      <c r="AB18" s="3"/>
      <c r="AC18" s="3"/>
      <c r="AD18" s="3"/>
      <c r="AE18" s="3"/>
      <c r="AF18" s="3"/>
      <c r="AG18" s="3"/>
      <c r="AH18" s="3"/>
    </row>
    <row r="19" spans="1:34" s="14" customFormat="1" ht="48.75" customHeight="1">
      <c r="A19" s="47" t="s">
        <v>13</v>
      </c>
      <c r="B19" s="48" t="s">
        <v>14</v>
      </c>
      <c r="C19" s="48" t="s">
        <v>3</v>
      </c>
      <c r="D19" s="48" t="s">
        <v>24</v>
      </c>
      <c r="E19" s="48"/>
      <c r="F19" s="48"/>
      <c r="G19" s="49">
        <v>679.57899999999995</v>
      </c>
      <c r="H19" s="50">
        <v>689.31299999999999</v>
      </c>
      <c r="I19" s="50">
        <v>329.315</v>
      </c>
      <c r="J19" s="50">
        <v>168.49600000000001</v>
      </c>
      <c r="K19" s="50">
        <v>689.30100000000004</v>
      </c>
      <c r="L19" s="50">
        <f t="shared" si="3"/>
        <v>1876.4250000000002</v>
      </c>
      <c r="M19" s="51">
        <v>3577.22</v>
      </c>
      <c r="N19" s="51">
        <v>3632.82</v>
      </c>
      <c r="O19" s="51">
        <v>1375</v>
      </c>
      <c r="P19" s="51">
        <v>1450</v>
      </c>
      <c r="Q19" s="52">
        <f t="shared" si="4"/>
        <v>1496582.4653799997</v>
      </c>
      <c r="R19" s="53">
        <f t="shared" si="5"/>
        <v>1518018.8748599999</v>
      </c>
      <c r="S19" s="53">
        <f t="shared" si="0"/>
        <v>725224.07929999998</v>
      </c>
      <c r="T19" s="53">
        <f t="shared" si="1"/>
        <v>367796.43872000003</v>
      </c>
      <c r="U19" s="53">
        <f t="shared" si="2"/>
        <v>1504620.0088200001</v>
      </c>
      <c r="V19" s="53">
        <f t="shared" si="6"/>
        <v>4115659.4016999998</v>
      </c>
      <c r="W19" s="56"/>
      <c r="X19" s="56"/>
      <c r="Y19" s="56"/>
      <c r="Z19" s="55"/>
      <c r="AA19" s="55"/>
      <c r="AB19" s="3"/>
      <c r="AC19" s="3"/>
      <c r="AD19" s="3"/>
      <c r="AE19" s="3"/>
      <c r="AF19" s="3"/>
      <c r="AG19" s="3"/>
      <c r="AH19" s="3"/>
    </row>
    <row r="20" spans="1:34" s="14" customFormat="1" ht="48.75" customHeight="1">
      <c r="A20" s="47" t="s">
        <v>13</v>
      </c>
      <c r="B20" s="48" t="s">
        <v>14</v>
      </c>
      <c r="C20" s="48" t="s">
        <v>3</v>
      </c>
      <c r="D20" s="48" t="s">
        <v>25</v>
      </c>
      <c r="E20" s="48"/>
      <c r="F20" s="48"/>
      <c r="G20" s="49">
        <v>83.870999999999995</v>
      </c>
      <c r="H20" s="50">
        <v>91.185000000000002</v>
      </c>
      <c r="I20" s="50">
        <v>40.582999999999998</v>
      </c>
      <c r="J20" s="50">
        <v>23.297999999999998</v>
      </c>
      <c r="K20" s="50">
        <v>90.792000000000002</v>
      </c>
      <c r="L20" s="50">
        <f t="shared" si="3"/>
        <v>245.858</v>
      </c>
      <c r="M20" s="51">
        <v>3458.36</v>
      </c>
      <c r="N20" s="51">
        <v>3458.36</v>
      </c>
      <c r="O20" s="51">
        <v>1485</v>
      </c>
      <c r="P20" s="51">
        <v>1550</v>
      </c>
      <c r="Q20" s="52">
        <f t="shared" si="4"/>
        <v>165507.67655999999</v>
      </c>
      <c r="R20" s="53">
        <f t="shared" si="5"/>
        <v>179940.8316</v>
      </c>
      <c r="S20" s="53">
        <f t="shared" si="0"/>
        <v>80084.868880000009</v>
      </c>
      <c r="T20" s="53">
        <f t="shared" si="1"/>
        <v>44460.971279999998</v>
      </c>
      <c r="U20" s="53">
        <f t="shared" si="2"/>
        <v>173263.82112000001</v>
      </c>
      <c r="V20" s="53">
        <f t="shared" si="6"/>
        <v>477750.49288000003</v>
      </c>
      <c r="W20" s="56"/>
      <c r="X20" s="56"/>
      <c r="Y20" s="56"/>
      <c r="Z20" s="55"/>
      <c r="AA20" s="55"/>
      <c r="AB20" s="3"/>
      <c r="AC20" s="3"/>
      <c r="AD20" s="3"/>
      <c r="AE20" s="3"/>
      <c r="AF20" s="3"/>
      <c r="AG20" s="3"/>
      <c r="AH20" s="3"/>
    </row>
    <row r="21" spans="1:34" s="14" customFormat="1" ht="48.75" customHeight="1">
      <c r="A21" s="47" t="s">
        <v>13</v>
      </c>
      <c r="B21" s="48" t="s">
        <v>14</v>
      </c>
      <c r="C21" s="48" t="s">
        <v>3</v>
      </c>
      <c r="D21" s="48" t="s">
        <v>26</v>
      </c>
      <c r="E21" s="48"/>
      <c r="F21" s="48"/>
      <c r="G21" s="49">
        <v>785.79300000000001</v>
      </c>
      <c r="H21" s="50">
        <v>800.59699999999998</v>
      </c>
      <c r="I21" s="50">
        <v>380.435</v>
      </c>
      <c r="J21" s="50">
        <v>187.22</v>
      </c>
      <c r="K21" s="50">
        <v>780.29399999999998</v>
      </c>
      <c r="L21" s="50">
        <f t="shared" si="3"/>
        <v>2148.5459999999998</v>
      </c>
      <c r="M21" s="51">
        <v>3577.22</v>
      </c>
      <c r="N21" s="51">
        <v>3632.82</v>
      </c>
      <c r="O21" s="51">
        <v>1485</v>
      </c>
      <c r="P21" s="51">
        <v>1550</v>
      </c>
      <c r="Q21" s="52">
        <f t="shared" si="4"/>
        <v>1644051.8304599999</v>
      </c>
      <c r="R21" s="53">
        <f t="shared" si="5"/>
        <v>1675025.0553399997</v>
      </c>
      <c r="S21" s="53">
        <f t="shared" si="0"/>
        <v>795953.71569999994</v>
      </c>
      <c r="T21" s="53">
        <f t="shared" si="1"/>
        <v>389945.56040000002</v>
      </c>
      <c r="U21" s="53">
        <f t="shared" si="2"/>
        <v>1625211.9490800002</v>
      </c>
      <c r="V21" s="53">
        <f t="shared" si="6"/>
        <v>4486136.2805199996</v>
      </c>
      <c r="W21" s="56"/>
      <c r="X21" s="56"/>
      <c r="Y21" s="56"/>
      <c r="Z21" s="55"/>
      <c r="AA21" s="55"/>
      <c r="AB21" s="3"/>
      <c r="AC21" s="3"/>
      <c r="AD21" s="3"/>
      <c r="AE21" s="3"/>
      <c r="AF21" s="3"/>
      <c r="AG21" s="3"/>
      <c r="AH21" s="3"/>
    </row>
    <row r="22" spans="1:34" s="14" customFormat="1" ht="58.5" customHeight="1">
      <c r="A22" s="47" t="s">
        <v>27</v>
      </c>
      <c r="B22" s="48" t="s">
        <v>28</v>
      </c>
      <c r="C22" s="48" t="s">
        <v>3</v>
      </c>
      <c r="D22" s="48" t="s">
        <v>366</v>
      </c>
      <c r="E22" s="48" t="s">
        <v>367</v>
      </c>
      <c r="F22" s="48"/>
      <c r="G22" s="49">
        <v>400</v>
      </c>
      <c r="H22" s="50">
        <v>474.32000000000005</v>
      </c>
      <c r="I22" s="50">
        <v>264.68</v>
      </c>
      <c r="J22" s="50">
        <v>55</v>
      </c>
      <c r="K22" s="50">
        <v>440.32</v>
      </c>
      <c r="L22" s="50">
        <f t="shared" si="3"/>
        <v>1234.32</v>
      </c>
      <c r="M22" s="51">
        <v>2236.63</v>
      </c>
      <c r="N22" s="51">
        <v>2531.6</v>
      </c>
      <c r="O22" s="51">
        <v>1710</v>
      </c>
      <c r="P22" s="51">
        <v>1780</v>
      </c>
      <c r="Q22" s="52">
        <f t="shared" si="4"/>
        <v>210652.00000000006</v>
      </c>
      <c r="R22" s="53">
        <f t="shared" si="5"/>
        <v>249791.14160000009</v>
      </c>
      <c r="S22" s="53">
        <f t="shared" si="0"/>
        <v>139388.42840000003</v>
      </c>
      <c r="T22" s="53">
        <f t="shared" si="1"/>
        <v>41337.999999999993</v>
      </c>
      <c r="U22" s="53">
        <f t="shared" si="2"/>
        <v>330944.51199999993</v>
      </c>
      <c r="V22" s="53">
        <f t="shared" si="6"/>
        <v>761462.08200000005</v>
      </c>
      <c r="W22" s="56"/>
      <c r="X22" s="56"/>
      <c r="Y22" s="56"/>
      <c r="Z22" s="55"/>
      <c r="AA22" s="55"/>
      <c r="AB22" s="3"/>
      <c r="AC22" s="3"/>
      <c r="AD22" s="3"/>
      <c r="AE22" s="3"/>
      <c r="AF22" s="3"/>
      <c r="AG22" s="3"/>
      <c r="AH22" s="3"/>
    </row>
    <row r="23" spans="1:34" s="27" customFormat="1" ht="96.75" customHeight="1" outlineLevel="2">
      <c r="A23" s="47" t="s">
        <v>425</v>
      </c>
      <c r="B23" s="48" t="s">
        <v>426</v>
      </c>
      <c r="C23" s="48" t="s">
        <v>3</v>
      </c>
      <c r="D23" s="48" t="s">
        <v>30</v>
      </c>
      <c r="E23" s="48"/>
      <c r="F23" s="48" t="s">
        <v>447</v>
      </c>
      <c r="G23" s="49"/>
      <c r="H23" s="50"/>
      <c r="I23" s="50"/>
      <c r="J23" s="50"/>
      <c r="K23" s="50"/>
      <c r="L23" s="50">
        <f t="shared" si="3"/>
        <v>0</v>
      </c>
      <c r="M23" s="51">
        <v>2694.95</v>
      </c>
      <c r="N23" s="51">
        <v>2933.8205681818176</v>
      </c>
      <c r="O23" s="51">
        <v>1330</v>
      </c>
      <c r="P23" s="51">
        <v>1383.2</v>
      </c>
      <c r="Q23" s="52">
        <f t="shared" si="4"/>
        <v>0</v>
      </c>
      <c r="R23" s="53">
        <f t="shared" si="5"/>
        <v>0</v>
      </c>
      <c r="S23" s="53">
        <f t="shared" si="0"/>
        <v>0</v>
      </c>
      <c r="T23" s="53">
        <f t="shared" si="1"/>
        <v>0</v>
      </c>
      <c r="U23" s="53">
        <f t="shared" si="2"/>
        <v>0</v>
      </c>
      <c r="V23" s="53">
        <f t="shared" si="6"/>
        <v>0</v>
      </c>
      <c r="W23" s="56"/>
      <c r="X23" s="56"/>
      <c r="Y23" s="56"/>
      <c r="Z23" s="55"/>
      <c r="AA23" s="55"/>
      <c r="AB23" s="3"/>
      <c r="AC23" s="3"/>
      <c r="AD23" s="3"/>
      <c r="AE23" s="3"/>
      <c r="AF23" s="3"/>
      <c r="AG23" s="3"/>
      <c r="AH23" s="3"/>
    </row>
    <row r="24" spans="1:34" s="14" customFormat="1" ht="48.75" customHeight="1">
      <c r="A24" s="47" t="s">
        <v>31</v>
      </c>
      <c r="B24" s="48" t="s">
        <v>32</v>
      </c>
      <c r="C24" s="48" t="s">
        <v>3</v>
      </c>
      <c r="D24" s="48" t="s">
        <v>29</v>
      </c>
      <c r="E24" s="48"/>
      <c r="F24" s="48"/>
      <c r="G24" s="49">
        <v>367</v>
      </c>
      <c r="H24" s="50">
        <v>378.00700000000001</v>
      </c>
      <c r="I24" s="50">
        <v>133</v>
      </c>
      <c r="J24" s="50">
        <v>25</v>
      </c>
      <c r="K24" s="50">
        <v>225</v>
      </c>
      <c r="L24" s="50">
        <f t="shared" si="3"/>
        <v>761.00700000000006</v>
      </c>
      <c r="M24" s="51">
        <v>3114.28</v>
      </c>
      <c r="N24" s="51">
        <v>3211.01</v>
      </c>
      <c r="O24" s="51">
        <v>1710</v>
      </c>
      <c r="P24" s="51">
        <v>1780</v>
      </c>
      <c r="Q24" s="52">
        <f t="shared" si="4"/>
        <v>515370.76000000007</v>
      </c>
      <c r="R24" s="53">
        <f t="shared" si="5"/>
        <v>530827.66996000009</v>
      </c>
      <c r="S24" s="53">
        <f t="shared" si="0"/>
        <v>186769.24000000002</v>
      </c>
      <c r="T24" s="53">
        <f t="shared" si="1"/>
        <v>35775.250000000007</v>
      </c>
      <c r="U24" s="53">
        <f t="shared" si="2"/>
        <v>321977.25000000006</v>
      </c>
      <c r="V24" s="53">
        <f t="shared" si="6"/>
        <v>1075349.4099600001</v>
      </c>
      <c r="W24" s="56"/>
      <c r="X24" s="56"/>
      <c r="Y24" s="56"/>
      <c r="Z24" s="55"/>
      <c r="AA24" s="55"/>
      <c r="AB24" s="3"/>
      <c r="AC24" s="3"/>
      <c r="AD24" s="3"/>
      <c r="AE24" s="3"/>
      <c r="AF24" s="3"/>
      <c r="AG24" s="3"/>
      <c r="AH24" s="3"/>
    </row>
    <row r="25" spans="1:34" s="14" customFormat="1" ht="48.75" customHeight="1">
      <c r="A25" s="47" t="s">
        <v>33</v>
      </c>
      <c r="B25" s="48" t="s">
        <v>34</v>
      </c>
      <c r="C25" s="48" t="s">
        <v>3</v>
      </c>
      <c r="D25" s="48" t="s">
        <v>29</v>
      </c>
      <c r="E25" s="48"/>
      <c r="F25" s="48"/>
      <c r="G25" s="49">
        <v>26215.43</v>
      </c>
      <c r="H25" s="50">
        <v>27286.2</v>
      </c>
      <c r="I25" s="50">
        <v>10431.48</v>
      </c>
      <c r="J25" s="50">
        <v>4344.3500000000004</v>
      </c>
      <c r="K25" s="50">
        <v>17236.52</v>
      </c>
      <c r="L25" s="50">
        <f t="shared" si="3"/>
        <v>59298.55</v>
      </c>
      <c r="M25" s="51">
        <v>2984.44</v>
      </c>
      <c r="N25" s="51">
        <v>3143.84</v>
      </c>
      <c r="O25" s="51">
        <v>1450</v>
      </c>
      <c r="P25" s="51">
        <v>1530</v>
      </c>
      <c r="Q25" s="52">
        <f t="shared" si="4"/>
        <v>40226004.409200005</v>
      </c>
      <c r="R25" s="53">
        <f t="shared" si="5"/>
        <v>41869036.728</v>
      </c>
      <c r="S25" s="53">
        <f t="shared" si="0"/>
        <v>16006480.1712</v>
      </c>
      <c r="T25" s="53">
        <f t="shared" si="1"/>
        <v>7011085.8040000014</v>
      </c>
      <c r="U25" s="53">
        <f t="shared" si="2"/>
        <v>27816985.436800003</v>
      </c>
      <c r="V25" s="53">
        <f t="shared" si="6"/>
        <v>92703588.140000001</v>
      </c>
      <c r="W25" s="56"/>
      <c r="X25" s="56"/>
      <c r="Y25" s="56"/>
      <c r="Z25" s="55"/>
      <c r="AA25" s="55"/>
      <c r="AB25" s="3"/>
      <c r="AC25" s="3"/>
      <c r="AD25" s="3"/>
      <c r="AE25" s="3"/>
      <c r="AF25" s="3"/>
      <c r="AG25" s="3"/>
      <c r="AH25" s="3"/>
    </row>
    <row r="26" spans="1:34" s="14" customFormat="1" ht="48.75" customHeight="1">
      <c r="A26" s="47" t="s">
        <v>33</v>
      </c>
      <c r="B26" s="48" t="s">
        <v>34</v>
      </c>
      <c r="C26" s="48" t="s">
        <v>3</v>
      </c>
      <c r="D26" s="48" t="s">
        <v>35</v>
      </c>
      <c r="E26" s="48"/>
      <c r="F26" s="48"/>
      <c r="G26" s="49">
        <v>2320.48</v>
      </c>
      <c r="H26" s="50">
        <v>2417.2739999999999</v>
      </c>
      <c r="I26" s="50">
        <v>605.35</v>
      </c>
      <c r="J26" s="50">
        <v>451.34</v>
      </c>
      <c r="K26" s="50">
        <v>1667.37</v>
      </c>
      <c r="L26" s="50">
        <f t="shared" si="3"/>
        <v>5141.3339999999998</v>
      </c>
      <c r="M26" s="51">
        <v>2593.8000000000002</v>
      </c>
      <c r="N26" s="51">
        <v>2748.43</v>
      </c>
      <c r="O26" s="51">
        <v>1530</v>
      </c>
      <c r="P26" s="51">
        <v>1600</v>
      </c>
      <c r="Q26" s="52">
        <f t="shared" si="4"/>
        <v>2468526.6240000003</v>
      </c>
      <c r="R26" s="53">
        <f t="shared" si="5"/>
        <v>2571496.0812000004</v>
      </c>
      <c r="S26" s="53">
        <f t="shared" si="0"/>
        <v>643971.33000000019</v>
      </c>
      <c r="T26" s="53">
        <f t="shared" si="1"/>
        <v>518332.3961999999</v>
      </c>
      <c r="U26" s="53">
        <f t="shared" si="2"/>
        <v>1914857.7290999996</v>
      </c>
      <c r="V26" s="53">
        <f t="shared" si="6"/>
        <v>5648657.5364999995</v>
      </c>
      <c r="W26" s="56"/>
      <c r="X26" s="56"/>
      <c r="Y26" s="56"/>
      <c r="Z26" s="55"/>
      <c r="AA26" s="55"/>
      <c r="AB26" s="3"/>
      <c r="AC26" s="3"/>
      <c r="AD26" s="3"/>
      <c r="AE26" s="3"/>
      <c r="AF26" s="3"/>
      <c r="AG26" s="3"/>
      <c r="AH26" s="3"/>
    </row>
    <row r="27" spans="1:34" s="1" customFormat="1" ht="63" customHeight="1">
      <c r="A27" s="47">
        <v>2907001458</v>
      </c>
      <c r="B27" s="48" t="s">
        <v>310</v>
      </c>
      <c r="C27" s="48" t="s">
        <v>3</v>
      </c>
      <c r="D27" s="48" t="s">
        <v>35</v>
      </c>
      <c r="E27" s="48"/>
      <c r="F27" s="48" t="s">
        <v>449</v>
      </c>
      <c r="G27" s="49">
        <f>0+24.3664424207075*1.02635</f>
        <v>25.008498178493145</v>
      </c>
      <c r="H27" s="50">
        <v>0</v>
      </c>
      <c r="I27" s="50">
        <f>24.3664424207075+25.008</f>
        <v>49.374442420707496</v>
      </c>
      <c r="J27" s="50">
        <v>10.805950995317604</v>
      </c>
      <c r="K27" s="50">
        <v>28.027830829934093</v>
      </c>
      <c r="L27" s="50">
        <f t="shared" si="3"/>
        <v>88.208224245959187</v>
      </c>
      <c r="M27" s="51">
        <v>3656.22</v>
      </c>
      <c r="N27" s="51">
        <v>3807.47</v>
      </c>
      <c r="O27" s="51">
        <v>1782</v>
      </c>
      <c r="P27" s="51">
        <v>1860</v>
      </c>
      <c r="Q27" s="52">
        <f t="shared" si="4"/>
        <v>46871.427456095415</v>
      </c>
      <c r="R27" s="53">
        <f t="shared" si="5"/>
        <v>0</v>
      </c>
      <c r="S27" s="53">
        <f t="shared" si="0"/>
        <v>92538.567473738396</v>
      </c>
      <c r="T27" s="53">
        <f t="shared" si="1"/>
        <v>21044.265384851173</v>
      </c>
      <c r="U27" s="53">
        <f t="shared" si="2"/>
        <v>54583.359706371739</v>
      </c>
      <c r="V27" s="53">
        <f t="shared" si="6"/>
        <v>168166.1925649613</v>
      </c>
      <c r="W27" s="56"/>
      <c r="X27" s="56"/>
      <c r="Y27" s="56"/>
      <c r="Z27" s="55"/>
      <c r="AA27" s="55"/>
      <c r="AB27" s="3"/>
      <c r="AC27" s="3"/>
      <c r="AD27" s="3"/>
      <c r="AE27" s="3"/>
      <c r="AF27" s="3"/>
      <c r="AG27" s="3"/>
      <c r="AH27" s="3"/>
    </row>
    <row r="28" spans="1:34" s="14" customFormat="1" ht="14.25" customHeight="1">
      <c r="A28" s="47"/>
      <c r="B28" s="48"/>
      <c r="C28" s="48"/>
      <c r="D28" s="48"/>
      <c r="E28" s="48"/>
      <c r="F28" s="48"/>
      <c r="G28" s="49"/>
      <c r="H28" s="57"/>
      <c r="I28" s="57"/>
      <c r="J28" s="57"/>
      <c r="K28" s="57"/>
      <c r="L28" s="50"/>
      <c r="M28" s="58"/>
      <c r="N28" s="58"/>
      <c r="O28" s="58"/>
      <c r="P28" s="58"/>
      <c r="Q28" s="52"/>
      <c r="R28" s="53"/>
      <c r="S28" s="53"/>
      <c r="T28" s="53"/>
      <c r="U28" s="53"/>
      <c r="V28" s="53"/>
      <c r="W28" s="56"/>
      <c r="X28" s="56"/>
      <c r="Y28" s="56"/>
      <c r="Z28" s="55"/>
      <c r="AA28" s="55"/>
      <c r="AB28" s="3"/>
      <c r="AC28" s="3"/>
      <c r="AD28" s="3"/>
      <c r="AE28" s="3"/>
      <c r="AF28" s="3"/>
      <c r="AG28" s="3"/>
      <c r="AH28" s="3"/>
    </row>
    <row r="29" spans="1:34" s="14" customFormat="1" ht="47.25" customHeight="1">
      <c r="A29" s="47" t="s">
        <v>36</v>
      </c>
      <c r="B29" s="48" t="s">
        <v>37</v>
      </c>
      <c r="C29" s="48" t="s">
        <v>313</v>
      </c>
      <c r="D29" s="48" t="s">
        <v>321</v>
      </c>
      <c r="E29" s="48"/>
      <c r="F29" s="48" t="s">
        <v>322</v>
      </c>
      <c r="G29" s="49">
        <v>495.6</v>
      </c>
      <c r="H29" s="50">
        <v>453.21799999999996</v>
      </c>
      <c r="I29" s="50">
        <v>250.53</v>
      </c>
      <c r="J29" s="50">
        <v>73.69</v>
      </c>
      <c r="K29" s="50">
        <v>423.73</v>
      </c>
      <c r="L29" s="50">
        <f t="shared" si="3"/>
        <v>1201.1679999999999</v>
      </c>
      <c r="M29" s="51">
        <v>6955.94</v>
      </c>
      <c r="N29" s="51">
        <v>6955.94</v>
      </c>
      <c r="O29" s="51">
        <v>1270</v>
      </c>
      <c r="P29" s="51">
        <v>1333.33</v>
      </c>
      <c r="Q29" s="52">
        <f>(M29-O29)*G29</f>
        <v>2817951.8640000001</v>
      </c>
      <c r="R29" s="53">
        <f t="shared" si="5"/>
        <v>2576970.3549199994</v>
      </c>
      <c r="S29" s="53">
        <f t="shared" ref="S29:T33" si="7">(M29-O29)*I29</f>
        <v>1424498.5481999998</v>
      </c>
      <c r="T29" s="53">
        <f t="shared" si="7"/>
        <v>414330.13089999999</v>
      </c>
      <c r="U29" s="53">
        <f>(N29-P29)*K29</f>
        <v>2382468.5353000001</v>
      </c>
      <c r="V29" s="53">
        <f t="shared" si="6"/>
        <v>6798267.5693199988</v>
      </c>
      <c r="W29" s="56"/>
      <c r="X29" s="56"/>
      <c r="Y29" s="56"/>
      <c r="Z29" s="55"/>
      <c r="AA29" s="55"/>
      <c r="AB29" s="3"/>
      <c r="AC29" s="3"/>
      <c r="AD29" s="3"/>
      <c r="AE29" s="3"/>
      <c r="AF29" s="3"/>
      <c r="AG29" s="3"/>
      <c r="AH29" s="3"/>
    </row>
    <row r="30" spans="1:34" s="14" customFormat="1" ht="47.25" customHeight="1">
      <c r="A30" s="47" t="s">
        <v>36</v>
      </c>
      <c r="B30" s="48" t="s">
        <v>37</v>
      </c>
      <c r="C30" s="48" t="s">
        <v>313</v>
      </c>
      <c r="D30" s="48" t="s">
        <v>314</v>
      </c>
      <c r="E30" s="48"/>
      <c r="F30" s="48" t="s">
        <v>315</v>
      </c>
      <c r="G30" s="49">
        <v>1822.67</v>
      </c>
      <c r="H30" s="50">
        <v>1455.029</v>
      </c>
      <c r="I30" s="50">
        <v>921.35</v>
      </c>
      <c r="J30" s="50">
        <v>286.02</v>
      </c>
      <c r="K30" s="50">
        <v>1644.61</v>
      </c>
      <c r="L30" s="50">
        <f t="shared" si="3"/>
        <v>4307.009</v>
      </c>
      <c r="M30" s="51">
        <v>6954.62</v>
      </c>
      <c r="N30" s="51">
        <v>6954.62</v>
      </c>
      <c r="O30" s="51">
        <v>1270</v>
      </c>
      <c r="P30" s="51">
        <v>1333.33</v>
      </c>
      <c r="Q30" s="52">
        <f>(M30-O30)*G30</f>
        <v>10361186.3354</v>
      </c>
      <c r="R30" s="53">
        <f t="shared" si="5"/>
        <v>8271286.9539799998</v>
      </c>
      <c r="S30" s="53">
        <f t="shared" si="7"/>
        <v>5237524.6370000001</v>
      </c>
      <c r="T30" s="53">
        <f t="shared" si="7"/>
        <v>1607801.3657999998</v>
      </c>
      <c r="U30" s="53">
        <f>(N30-P30)*K30</f>
        <v>9244829.7468999997</v>
      </c>
      <c r="V30" s="53">
        <f t="shared" si="6"/>
        <v>24361442.703680001</v>
      </c>
      <c r="W30" s="56"/>
      <c r="X30" s="56"/>
      <c r="Y30" s="56"/>
      <c r="Z30" s="55"/>
      <c r="AA30" s="55"/>
      <c r="AB30" s="3"/>
      <c r="AC30" s="3"/>
      <c r="AD30" s="3"/>
      <c r="AE30" s="3"/>
      <c r="AF30" s="3"/>
      <c r="AG30" s="3"/>
      <c r="AH30" s="3"/>
    </row>
    <row r="31" spans="1:34" s="14" customFormat="1" ht="47.25" customHeight="1">
      <c r="A31" s="47" t="s">
        <v>36</v>
      </c>
      <c r="B31" s="48" t="s">
        <v>37</v>
      </c>
      <c r="C31" s="48" t="s">
        <v>313</v>
      </c>
      <c r="D31" s="48" t="s">
        <v>318</v>
      </c>
      <c r="E31" s="48"/>
      <c r="F31" s="48"/>
      <c r="G31" s="49">
        <v>3005.54</v>
      </c>
      <c r="H31" s="50">
        <v>3117.4490000000001</v>
      </c>
      <c r="I31" s="50">
        <v>1519.28</v>
      </c>
      <c r="J31" s="50">
        <v>368.95</v>
      </c>
      <c r="K31" s="50">
        <v>2121.46</v>
      </c>
      <c r="L31" s="50">
        <f t="shared" si="3"/>
        <v>7127.1390000000001</v>
      </c>
      <c r="M31" s="51">
        <v>8849.3799999999992</v>
      </c>
      <c r="N31" s="51">
        <v>8849.3799999999992</v>
      </c>
      <c r="O31" s="51">
        <v>1665</v>
      </c>
      <c r="P31" s="51">
        <v>1733.33</v>
      </c>
      <c r="Q31" s="52">
        <f>(M31-O31)*G31</f>
        <v>21592941.465199996</v>
      </c>
      <c r="R31" s="53">
        <f t="shared" si="5"/>
        <v>22396938.246619999</v>
      </c>
      <c r="S31" s="53">
        <f t="shared" si="7"/>
        <v>10915084.846399998</v>
      </c>
      <c r="T31" s="53">
        <f t="shared" si="7"/>
        <v>2625466.6474999995</v>
      </c>
      <c r="U31" s="53">
        <f>(N31-P31)*K31</f>
        <v>15096415.432999998</v>
      </c>
      <c r="V31" s="53">
        <f t="shared" si="6"/>
        <v>51033905.173519999</v>
      </c>
      <c r="W31" s="56"/>
      <c r="X31" s="56"/>
      <c r="Y31" s="56"/>
      <c r="Z31" s="55"/>
      <c r="AA31" s="55"/>
      <c r="AB31" s="3"/>
      <c r="AC31" s="3"/>
      <c r="AD31" s="3"/>
      <c r="AE31" s="3"/>
      <c r="AF31" s="3"/>
      <c r="AG31" s="3"/>
      <c r="AH31" s="3"/>
    </row>
    <row r="32" spans="1:34" s="14" customFormat="1" ht="47.25" customHeight="1">
      <c r="A32" s="47" t="s">
        <v>36</v>
      </c>
      <c r="B32" s="48" t="s">
        <v>37</v>
      </c>
      <c r="C32" s="48" t="s">
        <v>313</v>
      </c>
      <c r="D32" s="48" t="s">
        <v>316</v>
      </c>
      <c r="E32" s="48"/>
      <c r="F32" s="48" t="s">
        <v>317</v>
      </c>
      <c r="G32" s="49">
        <v>188.06</v>
      </c>
      <c r="H32" s="50">
        <v>148.97200000000001</v>
      </c>
      <c r="I32" s="50">
        <v>95.06</v>
      </c>
      <c r="J32" s="50">
        <v>35.729999999999997</v>
      </c>
      <c r="K32" s="50">
        <v>205.45</v>
      </c>
      <c r="L32" s="50">
        <f t="shared" si="3"/>
        <v>485.21199999999999</v>
      </c>
      <c r="M32" s="51">
        <v>10407.68</v>
      </c>
      <c r="N32" s="51">
        <v>10755.51</v>
      </c>
      <c r="O32" s="51">
        <v>1410</v>
      </c>
      <c r="P32" s="51">
        <v>1483.33</v>
      </c>
      <c r="Q32" s="52">
        <f>(M32-O32)*G32</f>
        <v>1692103.7008</v>
      </c>
      <c r="R32" s="53">
        <f t="shared" si="5"/>
        <v>1340402.3849600002</v>
      </c>
      <c r="S32" s="53">
        <f t="shared" si="7"/>
        <v>855319.4608</v>
      </c>
      <c r="T32" s="53">
        <f t="shared" si="7"/>
        <v>331294.9914</v>
      </c>
      <c r="U32" s="53">
        <f>(N32-P32)*K32</f>
        <v>1904969.3810000001</v>
      </c>
      <c r="V32" s="53">
        <f t="shared" si="6"/>
        <v>4431986.2181599997</v>
      </c>
      <c r="W32" s="56"/>
      <c r="X32" s="56"/>
      <c r="Y32" s="56"/>
      <c r="Z32" s="55"/>
      <c r="AA32" s="55"/>
      <c r="AB32" s="3"/>
      <c r="AC32" s="3"/>
      <c r="AD32" s="3"/>
      <c r="AE32" s="3"/>
      <c r="AF32" s="3"/>
      <c r="AG32" s="3"/>
      <c r="AH32" s="3"/>
    </row>
    <row r="33" spans="1:34" s="14" customFormat="1" ht="47.25" customHeight="1">
      <c r="A33" s="47" t="s">
        <v>36</v>
      </c>
      <c r="B33" s="48" t="s">
        <v>37</v>
      </c>
      <c r="C33" s="48" t="s">
        <v>313</v>
      </c>
      <c r="D33" s="48" t="s">
        <v>319</v>
      </c>
      <c r="E33" s="48"/>
      <c r="F33" s="48" t="s">
        <v>320</v>
      </c>
      <c r="G33" s="49">
        <v>181.17</v>
      </c>
      <c r="H33" s="50">
        <v>163.59299999999999</v>
      </c>
      <c r="I33" s="50">
        <v>91.58</v>
      </c>
      <c r="J33" s="50">
        <v>33.6</v>
      </c>
      <c r="K33" s="50">
        <v>193.18</v>
      </c>
      <c r="L33" s="50">
        <f t="shared" si="3"/>
        <v>481.95300000000003</v>
      </c>
      <c r="M33" s="51">
        <v>9904.32</v>
      </c>
      <c r="N33" s="51">
        <v>9997.0499999999993</v>
      </c>
      <c r="O33" s="51">
        <v>1270</v>
      </c>
      <c r="P33" s="51">
        <v>1333.33</v>
      </c>
      <c r="Q33" s="52">
        <f>(M33-O33)*G33</f>
        <v>1564279.7543999997</v>
      </c>
      <c r="R33" s="53">
        <f t="shared" si="5"/>
        <v>1412514.31176</v>
      </c>
      <c r="S33" s="53">
        <f t="shared" si="7"/>
        <v>790731.02559999994</v>
      </c>
      <c r="T33" s="53">
        <f t="shared" si="7"/>
        <v>291100.99199999997</v>
      </c>
      <c r="U33" s="53">
        <f>(N33-P33)*K33</f>
        <v>1673657.4295999999</v>
      </c>
      <c r="V33" s="53">
        <f t="shared" si="6"/>
        <v>4168003.7589599998</v>
      </c>
      <c r="W33" s="56"/>
      <c r="X33" s="56"/>
      <c r="Y33" s="56"/>
      <c r="Z33" s="55"/>
      <c r="AA33" s="55"/>
      <c r="AB33" s="3"/>
      <c r="AC33" s="3"/>
      <c r="AD33" s="3"/>
      <c r="AE33" s="3"/>
      <c r="AF33" s="3"/>
      <c r="AG33" s="3"/>
      <c r="AH33" s="3"/>
    </row>
    <row r="34" spans="1:34" s="14" customFormat="1" ht="14.25" customHeight="1">
      <c r="A34" s="47"/>
      <c r="B34" s="48"/>
      <c r="C34" s="48"/>
      <c r="D34" s="48"/>
      <c r="E34" s="48"/>
      <c r="F34" s="48"/>
      <c r="G34" s="49"/>
      <c r="H34" s="57"/>
      <c r="I34" s="57"/>
      <c r="J34" s="57"/>
      <c r="K34" s="57"/>
      <c r="L34" s="50"/>
      <c r="M34" s="58"/>
      <c r="N34" s="58"/>
      <c r="O34" s="58"/>
      <c r="P34" s="58"/>
      <c r="Q34" s="52"/>
      <c r="R34" s="53"/>
      <c r="S34" s="53"/>
      <c r="T34" s="53"/>
      <c r="U34" s="53"/>
      <c r="V34" s="53"/>
      <c r="W34" s="56"/>
      <c r="X34" s="56"/>
      <c r="Y34" s="56"/>
      <c r="Z34" s="55"/>
      <c r="AA34" s="55"/>
      <c r="AB34" s="3"/>
      <c r="AC34" s="3"/>
      <c r="AD34" s="3"/>
      <c r="AE34" s="3"/>
      <c r="AF34" s="3"/>
      <c r="AG34" s="3"/>
      <c r="AH34" s="3"/>
    </row>
    <row r="35" spans="1:34" s="14" customFormat="1" ht="41.25" customHeight="1">
      <c r="A35" s="47" t="s">
        <v>100</v>
      </c>
      <c r="B35" s="48" t="s">
        <v>101</v>
      </c>
      <c r="C35" s="48" t="s">
        <v>235</v>
      </c>
      <c r="D35" s="48" t="s">
        <v>236</v>
      </c>
      <c r="E35" s="48"/>
      <c r="F35" s="48"/>
      <c r="G35" s="49">
        <v>115</v>
      </c>
      <c r="H35" s="50">
        <v>116.42800000000001</v>
      </c>
      <c r="I35" s="50">
        <v>61</v>
      </c>
      <c r="J35" s="50">
        <v>23</v>
      </c>
      <c r="K35" s="50">
        <v>119</v>
      </c>
      <c r="L35" s="50">
        <f t="shared" si="3"/>
        <v>319.428</v>
      </c>
      <c r="M35" s="51">
        <v>3651.58</v>
      </c>
      <c r="N35" s="51">
        <v>3651.58</v>
      </c>
      <c r="O35" s="51">
        <v>1266.67</v>
      </c>
      <c r="P35" s="51">
        <v>1340</v>
      </c>
      <c r="Q35" s="52">
        <f t="shared" ref="Q35:Q43" si="8">(M35-O35)*G35</f>
        <v>274264.64999999997</v>
      </c>
      <c r="R35" s="53">
        <f t="shared" si="5"/>
        <v>277670.30148000002</v>
      </c>
      <c r="S35" s="53">
        <f t="shared" ref="S35:S43" si="9">(M35-O35)*I35</f>
        <v>145479.50999999998</v>
      </c>
      <c r="T35" s="53">
        <f t="shared" ref="T35:T43" si="10">(N35-P35)*J35</f>
        <v>53166.34</v>
      </c>
      <c r="U35" s="53">
        <f t="shared" ref="U35:U43" si="11">(N35-P35)*K35</f>
        <v>275078.02</v>
      </c>
      <c r="V35" s="53">
        <f t="shared" si="6"/>
        <v>751394.17148000002</v>
      </c>
      <c r="W35" s="56"/>
      <c r="X35" s="56"/>
      <c r="Y35" s="56"/>
      <c r="Z35" s="55"/>
      <c r="AA35" s="55"/>
      <c r="AB35" s="3"/>
      <c r="AC35" s="3"/>
      <c r="AD35" s="3"/>
      <c r="AE35" s="3"/>
      <c r="AF35" s="3"/>
      <c r="AG35" s="3"/>
      <c r="AH35" s="3"/>
    </row>
    <row r="36" spans="1:34" s="14" customFormat="1" ht="54" customHeight="1">
      <c r="A36" s="47" t="s">
        <v>100</v>
      </c>
      <c r="B36" s="48" t="s">
        <v>101</v>
      </c>
      <c r="C36" s="48" t="s">
        <v>235</v>
      </c>
      <c r="D36" s="48" t="s">
        <v>237</v>
      </c>
      <c r="E36" s="48"/>
      <c r="F36" s="48"/>
      <c r="G36" s="49">
        <v>495</v>
      </c>
      <c r="H36" s="50">
        <v>488.68</v>
      </c>
      <c r="I36" s="50">
        <v>196</v>
      </c>
      <c r="J36" s="50">
        <v>64</v>
      </c>
      <c r="K36" s="50">
        <v>369</v>
      </c>
      <c r="L36" s="50">
        <f t="shared" si="3"/>
        <v>1117.68</v>
      </c>
      <c r="M36" s="51">
        <v>3651.58</v>
      </c>
      <c r="N36" s="51">
        <v>3651.58</v>
      </c>
      <c r="O36" s="51">
        <v>1666.67</v>
      </c>
      <c r="P36" s="51">
        <v>1670</v>
      </c>
      <c r="Q36" s="52">
        <f t="shared" si="8"/>
        <v>982530.45</v>
      </c>
      <c r="R36" s="53">
        <f t="shared" si="5"/>
        <v>969985.81879999989</v>
      </c>
      <c r="S36" s="53">
        <f t="shared" si="9"/>
        <v>389042.36</v>
      </c>
      <c r="T36" s="53">
        <f t="shared" si="10"/>
        <v>126821.12</v>
      </c>
      <c r="U36" s="53">
        <f t="shared" si="11"/>
        <v>731203.02</v>
      </c>
      <c r="V36" s="53">
        <f t="shared" si="6"/>
        <v>2217052.3188</v>
      </c>
      <c r="W36" s="56"/>
      <c r="X36" s="56"/>
      <c r="Y36" s="56"/>
      <c r="Z36" s="55"/>
      <c r="AA36" s="55"/>
      <c r="AB36" s="3"/>
      <c r="AC36" s="3"/>
      <c r="AD36" s="3"/>
      <c r="AE36" s="3"/>
      <c r="AF36" s="3"/>
      <c r="AG36" s="3"/>
      <c r="AH36" s="3"/>
    </row>
    <row r="37" spans="1:34" s="14" customFormat="1" ht="85.5" customHeight="1">
      <c r="A37" s="47" t="s">
        <v>100</v>
      </c>
      <c r="B37" s="48" t="s">
        <v>101</v>
      </c>
      <c r="C37" s="48" t="s">
        <v>235</v>
      </c>
      <c r="D37" s="48" t="s">
        <v>238</v>
      </c>
      <c r="E37" s="48"/>
      <c r="F37" s="48" t="s">
        <v>452</v>
      </c>
      <c r="G37" s="49">
        <v>5308</v>
      </c>
      <c r="H37" s="50">
        <v>4957.1929999999993</v>
      </c>
      <c r="I37" s="50">
        <v>1794</v>
      </c>
      <c r="J37" s="50">
        <v>680</v>
      </c>
      <c r="K37" s="50">
        <v>4166</v>
      </c>
      <c r="L37" s="50">
        <f t="shared" si="3"/>
        <v>11597.192999999999</v>
      </c>
      <c r="M37" s="51">
        <v>3651.58</v>
      </c>
      <c r="N37" s="51">
        <f>3651.58*0+5026.27</f>
        <v>5026.2700000000004</v>
      </c>
      <c r="O37" s="51">
        <v>1666.67</v>
      </c>
      <c r="P37" s="51">
        <v>1670</v>
      </c>
      <c r="Q37" s="52">
        <f t="shared" si="8"/>
        <v>10535902.279999999</v>
      </c>
      <c r="R37" s="53">
        <f t="shared" si="5"/>
        <v>9839581.9576299973</v>
      </c>
      <c r="S37" s="53">
        <f t="shared" si="9"/>
        <v>3560928.5399999996</v>
      </c>
      <c r="T37" s="53">
        <f t="shared" si="10"/>
        <v>2282263.6</v>
      </c>
      <c r="U37" s="53">
        <f t="shared" si="11"/>
        <v>13982220.820000002</v>
      </c>
      <c r="V37" s="53">
        <f t="shared" si="6"/>
        <v>29664994.917629998</v>
      </c>
      <c r="W37" s="56"/>
      <c r="X37" s="56"/>
      <c r="Y37" s="56"/>
      <c r="Z37" s="55"/>
      <c r="AA37" s="55"/>
      <c r="AB37" s="3"/>
      <c r="AC37" s="3"/>
      <c r="AD37" s="3"/>
      <c r="AE37" s="3"/>
      <c r="AF37" s="3"/>
      <c r="AG37" s="3"/>
      <c r="AH37" s="3"/>
    </row>
    <row r="38" spans="1:34" s="14" customFormat="1" ht="57" customHeight="1">
      <c r="A38" s="47" t="s">
        <v>239</v>
      </c>
      <c r="B38" s="48" t="s">
        <v>240</v>
      </c>
      <c r="C38" s="48" t="s">
        <v>235</v>
      </c>
      <c r="D38" s="48" t="s">
        <v>241</v>
      </c>
      <c r="E38" s="48"/>
      <c r="F38" s="48"/>
      <c r="G38" s="49">
        <v>40.53</v>
      </c>
      <c r="H38" s="50">
        <v>40.53</v>
      </c>
      <c r="I38" s="50">
        <v>20.28</v>
      </c>
      <c r="J38" s="50">
        <v>6.76</v>
      </c>
      <c r="K38" s="50">
        <v>40.53</v>
      </c>
      <c r="L38" s="50">
        <f t="shared" si="3"/>
        <v>108.10000000000001</v>
      </c>
      <c r="M38" s="51">
        <v>10506.46</v>
      </c>
      <c r="N38" s="51">
        <v>11378.57</v>
      </c>
      <c r="O38" s="51">
        <v>1720</v>
      </c>
      <c r="P38" s="51">
        <v>1800</v>
      </c>
      <c r="Q38" s="52">
        <f t="shared" si="8"/>
        <v>356115.22379999998</v>
      </c>
      <c r="R38" s="53">
        <f t="shared" si="5"/>
        <v>356115.22379999998</v>
      </c>
      <c r="S38" s="53">
        <f t="shared" si="9"/>
        <v>178189.4088</v>
      </c>
      <c r="T38" s="53">
        <f t="shared" si="10"/>
        <v>64751.133199999997</v>
      </c>
      <c r="U38" s="53">
        <f t="shared" si="11"/>
        <v>388219.44209999999</v>
      </c>
      <c r="V38" s="53">
        <f t="shared" si="6"/>
        <v>987275.20790000004</v>
      </c>
      <c r="W38" s="56"/>
      <c r="X38" s="56"/>
      <c r="Y38" s="56"/>
      <c r="Z38" s="55"/>
      <c r="AA38" s="55"/>
      <c r="AB38" s="3"/>
      <c r="AC38" s="3"/>
      <c r="AD38" s="3"/>
      <c r="AE38" s="3"/>
      <c r="AF38" s="3"/>
      <c r="AG38" s="3"/>
      <c r="AH38" s="3"/>
    </row>
    <row r="39" spans="1:34" s="14" customFormat="1" ht="57" customHeight="1">
      <c r="A39" s="47" t="s">
        <v>239</v>
      </c>
      <c r="B39" s="48" t="s">
        <v>240</v>
      </c>
      <c r="C39" s="48" t="s">
        <v>235</v>
      </c>
      <c r="D39" s="48" t="s">
        <v>242</v>
      </c>
      <c r="E39" s="48"/>
      <c r="F39" s="48"/>
      <c r="G39" s="49">
        <v>607.02599999999995</v>
      </c>
      <c r="H39" s="50">
        <v>607.02600000000007</v>
      </c>
      <c r="I39" s="50">
        <v>282.916</v>
      </c>
      <c r="J39" s="50">
        <v>32.142000000000003</v>
      </c>
      <c r="K39" s="50">
        <v>607.02599999999995</v>
      </c>
      <c r="L39" s="50">
        <f t="shared" si="3"/>
        <v>1529.1100000000001</v>
      </c>
      <c r="M39" s="51">
        <v>3446.33</v>
      </c>
      <c r="N39" s="51">
        <v>4372.46</v>
      </c>
      <c r="O39" s="51">
        <v>1720</v>
      </c>
      <c r="P39" s="51">
        <v>1800</v>
      </c>
      <c r="Q39" s="52">
        <f t="shared" si="8"/>
        <v>1047927.1945799999</v>
      </c>
      <c r="R39" s="53">
        <f t="shared" si="5"/>
        <v>1047927.1945800001</v>
      </c>
      <c r="S39" s="53">
        <f t="shared" si="9"/>
        <v>488406.37827999995</v>
      </c>
      <c r="T39" s="53">
        <f t="shared" si="10"/>
        <v>82684.009320000012</v>
      </c>
      <c r="U39" s="53">
        <f t="shared" si="11"/>
        <v>1561550.10396</v>
      </c>
      <c r="V39" s="53">
        <f t="shared" si="6"/>
        <v>3180567.6861399999</v>
      </c>
      <c r="W39" s="56"/>
      <c r="X39" s="56"/>
      <c r="Y39" s="56"/>
      <c r="Z39" s="55"/>
      <c r="AA39" s="55"/>
      <c r="AB39" s="3"/>
      <c r="AC39" s="3"/>
      <c r="AD39" s="3"/>
      <c r="AE39" s="3"/>
      <c r="AF39" s="3"/>
      <c r="AG39" s="3"/>
      <c r="AH39" s="3"/>
    </row>
    <row r="40" spans="1:34" s="14" customFormat="1" ht="57" customHeight="1">
      <c r="A40" s="47" t="s">
        <v>239</v>
      </c>
      <c r="B40" s="48" t="s">
        <v>240</v>
      </c>
      <c r="C40" s="48" t="s">
        <v>235</v>
      </c>
      <c r="D40" s="48" t="s">
        <v>243</v>
      </c>
      <c r="E40" s="48"/>
      <c r="F40" s="48"/>
      <c r="G40" s="49">
        <v>93.983000000000004</v>
      </c>
      <c r="H40" s="50">
        <v>94.167000000000002</v>
      </c>
      <c r="I40" s="50">
        <v>56.323</v>
      </c>
      <c r="J40" s="50">
        <v>6.0380000000000003</v>
      </c>
      <c r="K40" s="50">
        <v>94.165999999999997</v>
      </c>
      <c r="L40" s="50">
        <f t="shared" si="3"/>
        <v>250.69400000000002</v>
      </c>
      <c r="M40" s="51">
        <v>7771.69</v>
      </c>
      <c r="N40" s="51">
        <v>8767.69</v>
      </c>
      <c r="O40" s="51">
        <v>2000</v>
      </c>
      <c r="P40" s="51">
        <v>2004</v>
      </c>
      <c r="Q40" s="52">
        <f t="shared" si="8"/>
        <v>542440.74127</v>
      </c>
      <c r="R40" s="53">
        <f t="shared" si="5"/>
        <v>543502.73222999997</v>
      </c>
      <c r="S40" s="53">
        <f t="shared" si="9"/>
        <v>325078.89587000001</v>
      </c>
      <c r="T40" s="53">
        <f t="shared" si="10"/>
        <v>40839.160220000005</v>
      </c>
      <c r="U40" s="53">
        <f t="shared" si="11"/>
        <v>636909.63254000002</v>
      </c>
      <c r="V40" s="53">
        <f t="shared" si="6"/>
        <v>1546330.42086</v>
      </c>
      <c r="W40" s="56"/>
      <c r="X40" s="56"/>
      <c r="Y40" s="56"/>
      <c r="Z40" s="55"/>
      <c r="AA40" s="55"/>
      <c r="AB40" s="3"/>
      <c r="AC40" s="3"/>
      <c r="AD40" s="3"/>
      <c r="AE40" s="3"/>
      <c r="AF40" s="3"/>
      <c r="AG40" s="3"/>
      <c r="AH40" s="3"/>
    </row>
    <row r="41" spans="1:34" s="14" customFormat="1" ht="57" customHeight="1">
      <c r="A41" s="47" t="s">
        <v>239</v>
      </c>
      <c r="B41" s="48" t="s">
        <v>240</v>
      </c>
      <c r="C41" s="48" t="s">
        <v>235</v>
      </c>
      <c r="D41" s="48" t="s">
        <v>244</v>
      </c>
      <c r="E41" s="48"/>
      <c r="F41" s="48"/>
      <c r="G41" s="49">
        <v>106.92</v>
      </c>
      <c r="H41" s="50">
        <v>97.826999999999998</v>
      </c>
      <c r="I41" s="50">
        <v>42.326999999999998</v>
      </c>
      <c r="J41" s="50">
        <v>14.762</v>
      </c>
      <c r="K41" s="50">
        <v>106.92</v>
      </c>
      <c r="L41" s="50">
        <f t="shared" si="3"/>
        <v>261.83600000000001</v>
      </c>
      <c r="M41" s="51">
        <v>4592.76</v>
      </c>
      <c r="N41" s="51">
        <v>5900.48</v>
      </c>
      <c r="O41" s="51">
        <v>1520</v>
      </c>
      <c r="P41" s="51">
        <v>1600</v>
      </c>
      <c r="Q41" s="52">
        <f t="shared" si="8"/>
        <v>328539.49920000002</v>
      </c>
      <c r="R41" s="53">
        <f t="shared" si="5"/>
        <v>300598.89251999999</v>
      </c>
      <c r="S41" s="53">
        <f t="shared" si="9"/>
        <v>130060.71252</v>
      </c>
      <c r="T41" s="53">
        <f t="shared" si="10"/>
        <v>63483.685759999993</v>
      </c>
      <c r="U41" s="53">
        <f t="shared" si="11"/>
        <v>459807.32159999997</v>
      </c>
      <c r="V41" s="53">
        <f t="shared" si="6"/>
        <v>953950.61239999998</v>
      </c>
      <c r="W41" s="56"/>
      <c r="X41" s="56"/>
      <c r="Y41" s="56"/>
      <c r="Z41" s="55"/>
      <c r="AA41" s="55"/>
      <c r="AB41" s="3"/>
      <c r="AC41" s="3"/>
      <c r="AD41" s="3"/>
      <c r="AE41" s="3"/>
      <c r="AF41" s="3"/>
      <c r="AG41" s="3"/>
      <c r="AH41" s="3"/>
    </row>
    <row r="42" spans="1:34" s="14" customFormat="1" ht="57" customHeight="1">
      <c r="A42" s="47" t="s">
        <v>245</v>
      </c>
      <c r="B42" s="48" t="s">
        <v>246</v>
      </c>
      <c r="C42" s="48" t="s">
        <v>235</v>
      </c>
      <c r="D42" s="48" t="s">
        <v>247</v>
      </c>
      <c r="E42" s="48"/>
      <c r="F42" s="48"/>
      <c r="G42" s="49">
        <v>310.5</v>
      </c>
      <c r="H42" s="50">
        <v>310.52</v>
      </c>
      <c r="I42" s="50">
        <v>155.25</v>
      </c>
      <c r="J42" s="50">
        <v>51.75</v>
      </c>
      <c r="K42" s="50">
        <v>310.5</v>
      </c>
      <c r="L42" s="50">
        <f t="shared" si="3"/>
        <v>828.02</v>
      </c>
      <c r="M42" s="51">
        <v>2894.9</v>
      </c>
      <c r="N42" s="51">
        <v>2951.04</v>
      </c>
      <c r="O42" s="51">
        <v>1940</v>
      </c>
      <c r="P42" s="51">
        <v>2004</v>
      </c>
      <c r="Q42" s="52">
        <f t="shared" si="8"/>
        <v>296496.45</v>
      </c>
      <c r="R42" s="53">
        <f t="shared" si="5"/>
        <v>296515.54800000001</v>
      </c>
      <c r="S42" s="53">
        <f t="shared" si="9"/>
        <v>148248.22500000001</v>
      </c>
      <c r="T42" s="53">
        <f t="shared" si="10"/>
        <v>49009.32</v>
      </c>
      <c r="U42" s="53">
        <f t="shared" si="11"/>
        <v>294055.92</v>
      </c>
      <c r="V42" s="53">
        <f t="shared" si="6"/>
        <v>787829.01300000004</v>
      </c>
      <c r="W42" s="56"/>
      <c r="X42" s="56"/>
      <c r="Y42" s="56"/>
      <c r="Z42" s="55"/>
      <c r="AA42" s="55"/>
      <c r="AB42" s="3"/>
      <c r="AC42" s="3"/>
      <c r="AD42" s="3"/>
      <c r="AE42" s="3"/>
      <c r="AF42" s="3"/>
      <c r="AG42" s="3"/>
      <c r="AH42" s="3"/>
    </row>
    <row r="43" spans="1:34" s="14" customFormat="1" ht="57" customHeight="1">
      <c r="A43" s="47" t="s">
        <v>248</v>
      </c>
      <c r="B43" s="48" t="s">
        <v>249</v>
      </c>
      <c r="C43" s="48" t="s">
        <v>235</v>
      </c>
      <c r="D43" s="48" t="s">
        <v>250</v>
      </c>
      <c r="E43" s="48"/>
      <c r="F43" s="48"/>
      <c r="G43" s="49">
        <v>438.78</v>
      </c>
      <c r="H43" s="50">
        <v>411.36</v>
      </c>
      <c r="I43" s="50">
        <v>219.39</v>
      </c>
      <c r="J43" s="50">
        <v>62.68</v>
      </c>
      <c r="K43" s="50">
        <v>376.1</v>
      </c>
      <c r="L43" s="50">
        <f t="shared" si="3"/>
        <v>1069.53</v>
      </c>
      <c r="M43" s="51">
        <v>3186.08</v>
      </c>
      <c r="N43" s="51">
        <v>3186.08</v>
      </c>
      <c r="O43" s="51">
        <v>1940</v>
      </c>
      <c r="P43" s="51">
        <v>2004</v>
      </c>
      <c r="Q43" s="52">
        <f t="shared" si="8"/>
        <v>546754.98239999998</v>
      </c>
      <c r="R43" s="53">
        <f t="shared" si="5"/>
        <v>512587.46879999997</v>
      </c>
      <c r="S43" s="53">
        <f t="shared" si="9"/>
        <v>273377.49119999999</v>
      </c>
      <c r="T43" s="53">
        <f t="shared" si="10"/>
        <v>74092.774399999995</v>
      </c>
      <c r="U43" s="53">
        <f t="shared" si="11"/>
        <v>444580.288</v>
      </c>
      <c r="V43" s="53">
        <f t="shared" si="6"/>
        <v>1304638.0223999999</v>
      </c>
      <c r="W43" s="56"/>
      <c r="X43" s="56"/>
      <c r="Y43" s="56"/>
      <c r="Z43" s="55"/>
      <c r="AA43" s="55"/>
      <c r="AB43" s="3"/>
      <c r="AC43" s="3"/>
      <c r="AD43" s="3"/>
      <c r="AE43" s="3"/>
      <c r="AF43" s="3"/>
      <c r="AG43" s="3"/>
      <c r="AH43" s="3"/>
    </row>
    <row r="44" spans="1:34" s="14" customFormat="1" ht="14.25" customHeight="1">
      <c r="A44" s="47"/>
      <c r="B44" s="48"/>
      <c r="C44" s="48"/>
      <c r="D44" s="48"/>
      <c r="E44" s="48"/>
      <c r="F44" s="48"/>
      <c r="G44" s="49"/>
      <c r="H44" s="57"/>
      <c r="I44" s="57"/>
      <c r="J44" s="57"/>
      <c r="K44" s="57"/>
      <c r="L44" s="50"/>
      <c r="M44" s="58"/>
      <c r="N44" s="58"/>
      <c r="O44" s="58"/>
      <c r="P44" s="58"/>
      <c r="Q44" s="52"/>
      <c r="R44" s="53"/>
      <c r="S44" s="53"/>
      <c r="T44" s="53"/>
      <c r="U44" s="53"/>
      <c r="V44" s="53"/>
      <c r="W44" s="56"/>
      <c r="X44" s="56"/>
      <c r="Y44" s="56"/>
      <c r="Z44" s="55"/>
      <c r="AA44" s="55"/>
      <c r="AB44" s="3"/>
      <c r="AC44" s="3"/>
      <c r="AD44" s="3"/>
      <c r="AE44" s="3"/>
      <c r="AF44" s="3"/>
      <c r="AG44" s="3"/>
      <c r="AH44" s="3"/>
    </row>
    <row r="45" spans="1:34" s="14" customFormat="1" ht="120.75" customHeight="1">
      <c r="A45" s="47" t="s">
        <v>39</v>
      </c>
      <c r="B45" s="48" t="s">
        <v>40</v>
      </c>
      <c r="C45" s="48" t="s">
        <v>324</v>
      </c>
      <c r="D45" s="48" t="s">
        <v>334</v>
      </c>
      <c r="E45" s="48"/>
      <c r="F45" s="48"/>
      <c r="G45" s="49">
        <v>7313.77</v>
      </c>
      <c r="H45" s="50">
        <v>7345.9400000000005</v>
      </c>
      <c r="I45" s="50">
        <v>4732.4399999999996</v>
      </c>
      <c r="J45" s="50">
        <v>2151.1</v>
      </c>
      <c r="K45" s="50">
        <v>7313.77</v>
      </c>
      <c r="L45" s="50">
        <f t="shared" si="3"/>
        <v>21543.25</v>
      </c>
      <c r="M45" s="51">
        <v>3632.06</v>
      </c>
      <c r="N45" s="51">
        <v>5511.11</v>
      </c>
      <c r="O45" s="51">
        <v>1656</v>
      </c>
      <c r="P45" s="51">
        <v>1720</v>
      </c>
      <c r="Q45" s="52">
        <f t="shared" ref="Q45:Q50" si="12">(M45-O45)*G45</f>
        <v>14452448.3462</v>
      </c>
      <c r="R45" s="53">
        <f t="shared" si="5"/>
        <v>14516018.1964</v>
      </c>
      <c r="S45" s="53">
        <f t="shared" ref="S45:T50" si="13">(M45-O45)*I45</f>
        <v>9351585.3863999993</v>
      </c>
      <c r="T45" s="53">
        <f t="shared" si="13"/>
        <v>8155056.720999999</v>
      </c>
      <c r="U45" s="53">
        <f t="shared" ref="U45:U50" si="14">(N45-P45)*K45</f>
        <v>27727306.5847</v>
      </c>
      <c r="V45" s="53">
        <f t="shared" si="6"/>
        <v>59749966.888500005</v>
      </c>
      <c r="W45" s="56"/>
      <c r="X45" s="56"/>
      <c r="Y45" s="56"/>
      <c r="Z45" s="55"/>
      <c r="AA45" s="55"/>
      <c r="AB45" s="3"/>
      <c r="AC45" s="3"/>
      <c r="AD45" s="3"/>
      <c r="AE45" s="3"/>
      <c r="AF45" s="3"/>
      <c r="AG45" s="3"/>
      <c r="AH45" s="3"/>
    </row>
    <row r="46" spans="1:34" s="14" customFormat="1" ht="54.75" customHeight="1">
      <c r="A46" s="47" t="s">
        <v>36</v>
      </c>
      <c r="B46" s="48" t="s">
        <v>37</v>
      </c>
      <c r="C46" s="48" t="s">
        <v>324</v>
      </c>
      <c r="D46" s="48" t="s">
        <v>325</v>
      </c>
      <c r="E46" s="48"/>
      <c r="F46" s="48" t="s">
        <v>326</v>
      </c>
      <c r="G46" s="49">
        <v>958.99</v>
      </c>
      <c r="H46" s="50">
        <v>827.23599999999999</v>
      </c>
      <c r="I46" s="50">
        <v>1106.53</v>
      </c>
      <c r="J46" s="50">
        <v>343.4</v>
      </c>
      <c r="K46" s="50">
        <v>2060.42</v>
      </c>
      <c r="L46" s="50">
        <f t="shared" si="3"/>
        <v>4337.5860000000002</v>
      </c>
      <c r="M46" s="51">
        <v>6577.06</v>
      </c>
      <c r="N46" s="51">
        <v>6577.06</v>
      </c>
      <c r="O46" s="51">
        <v>1516.67</v>
      </c>
      <c r="P46" s="51">
        <v>1575</v>
      </c>
      <c r="Q46" s="52">
        <f t="shared" si="12"/>
        <v>4852863.4061000003</v>
      </c>
      <c r="R46" s="53">
        <f t="shared" si="5"/>
        <v>4186136.7820400004</v>
      </c>
      <c r="S46" s="53">
        <f t="shared" si="13"/>
        <v>5599473.3467000006</v>
      </c>
      <c r="T46" s="53">
        <f t="shared" si="13"/>
        <v>1717707.4040000001</v>
      </c>
      <c r="U46" s="53">
        <f t="shared" si="14"/>
        <v>10306344.465200001</v>
      </c>
      <c r="V46" s="53">
        <f t="shared" si="6"/>
        <v>21809661.997940004</v>
      </c>
      <c r="W46" s="56"/>
      <c r="X46" s="56"/>
      <c r="Y46" s="56"/>
      <c r="Z46" s="55"/>
      <c r="AA46" s="55"/>
      <c r="AB46" s="3"/>
      <c r="AC46" s="3"/>
      <c r="AD46" s="3"/>
      <c r="AE46" s="3"/>
      <c r="AF46" s="3"/>
      <c r="AG46" s="3"/>
      <c r="AH46" s="3"/>
    </row>
    <row r="47" spans="1:34" s="14" customFormat="1" ht="54.75" customHeight="1">
      <c r="A47" s="47" t="s">
        <v>328</v>
      </c>
      <c r="B47" s="48" t="s">
        <v>329</v>
      </c>
      <c r="C47" s="48" t="s">
        <v>324</v>
      </c>
      <c r="D47" s="48" t="s">
        <v>330</v>
      </c>
      <c r="E47" s="48"/>
      <c r="F47" s="48" t="s">
        <v>332</v>
      </c>
      <c r="G47" s="49">
        <v>530.77200000000005</v>
      </c>
      <c r="H47" s="50">
        <v>537.99</v>
      </c>
      <c r="I47" s="50">
        <v>353.84800000000001</v>
      </c>
      <c r="J47" s="50">
        <v>176.97</v>
      </c>
      <c r="K47" s="50">
        <v>532.81299999999999</v>
      </c>
      <c r="L47" s="50">
        <f t="shared" si="3"/>
        <v>1601.6210000000001</v>
      </c>
      <c r="M47" s="51">
        <v>6499.21</v>
      </c>
      <c r="N47" s="51">
        <v>7275.59</v>
      </c>
      <c r="O47" s="51">
        <v>1656</v>
      </c>
      <c r="P47" s="51">
        <v>1720</v>
      </c>
      <c r="Q47" s="52">
        <f t="shared" si="12"/>
        <v>2570640.2581200004</v>
      </c>
      <c r="R47" s="53">
        <f t="shared" si="5"/>
        <v>2605598.5479000001</v>
      </c>
      <c r="S47" s="53">
        <f t="shared" si="13"/>
        <v>1713760.1720800002</v>
      </c>
      <c r="T47" s="53">
        <f t="shared" si="13"/>
        <v>983172.76230000006</v>
      </c>
      <c r="U47" s="53">
        <f t="shared" si="14"/>
        <v>2960090.57467</v>
      </c>
      <c r="V47" s="53">
        <f t="shared" si="6"/>
        <v>8262622.056950001</v>
      </c>
      <c r="W47" s="56"/>
      <c r="X47" s="56"/>
      <c r="Y47" s="56"/>
      <c r="Z47" s="55"/>
      <c r="AA47" s="55"/>
      <c r="AB47" s="3"/>
      <c r="AC47" s="3"/>
      <c r="AD47" s="3"/>
      <c r="AE47" s="3"/>
      <c r="AF47" s="3"/>
      <c r="AG47" s="3"/>
      <c r="AH47" s="3"/>
    </row>
    <row r="48" spans="1:34" s="14" customFormat="1" ht="54.75" customHeight="1">
      <c r="A48" s="47" t="s">
        <v>328</v>
      </c>
      <c r="B48" s="48" t="s">
        <v>329</v>
      </c>
      <c r="C48" s="48" t="s">
        <v>324</v>
      </c>
      <c r="D48" s="48" t="s">
        <v>331</v>
      </c>
      <c r="E48" s="48"/>
      <c r="F48" s="48" t="s">
        <v>332</v>
      </c>
      <c r="G48" s="49">
        <v>523.50400000000002</v>
      </c>
      <c r="H48" s="50">
        <v>514.85900000000004</v>
      </c>
      <c r="I48" s="50">
        <v>346.47500000000002</v>
      </c>
      <c r="J48" s="50">
        <v>171.08699999999999</v>
      </c>
      <c r="K48" s="50">
        <v>519.66399999999999</v>
      </c>
      <c r="L48" s="50">
        <f t="shared" si="3"/>
        <v>1552.085</v>
      </c>
      <c r="M48" s="51">
        <v>7065.94</v>
      </c>
      <c r="N48" s="51">
        <v>8159.85</v>
      </c>
      <c r="O48" s="51">
        <v>1820</v>
      </c>
      <c r="P48" s="51">
        <v>1890</v>
      </c>
      <c r="Q48" s="52">
        <f t="shared" si="12"/>
        <v>2746270.5737600001</v>
      </c>
      <c r="R48" s="53">
        <f t="shared" si="5"/>
        <v>2700919.42246</v>
      </c>
      <c r="S48" s="53">
        <f t="shared" si="13"/>
        <v>1817587.0615000001</v>
      </c>
      <c r="T48" s="53">
        <f t="shared" si="13"/>
        <v>1072689.8269499999</v>
      </c>
      <c r="U48" s="53">
        <f t="shared" si="14"/>
        <v>3258215.3304000003</v>
      </c>
      <c r="V48" s="53">
        <f t="shared" si="6"/>
        <v>8849411.6413099989</v>
      </c>
      <c r="W48" s="56"/>
      <c r="X48" s="56"/>
      <c r="Y48" s="56"/>
      <c r="Z48" s="55"/>
      <c r="AA48" s="55"/>
      <c r="AB48" s="3"/>
      <c r="AC48" s="3"/>
      <c r="AD48" s="3"/>
      <c r="AE48" s="3"/>
      <c r="AF48" s="3"/>
      <c r="AG48" s="3"/>
      <c r="AH48" s="3"/>
    </row>
    <row r="49" spans="1:34" s="14" customFormat="1" ht="54.75" customHeight="1">
      <c r="A49" s="47" t="s">
        <v>43</v>
      </c>
      <c r="B49" s="48" t="s">
        <v>44</v>
      </c>
      <c r="C49" s="48" t="s">
        <v>324</v>
      </c>
      <c r="D49" s="48" t="s">
        <v>333</v>
      </c>
      <c r="E49" s="48"/>
      <c r="F49" s="48"/>
      <c r="G49" s="49">
        <v>3851.63</v>
      </c>
      <c r="H49" s="50">
        <v>3009.99</v>
      </c>
      <c r="I49" s="50">
        <v>1220.83</v>
      </c>
      <c r="J49" s="50">
        <v>507.25</v>
      </c>
      <c r="K49" s="50">
        <v>3017.69</v>
      </c>
      <c r="L49" s="50">
        <f t="shared" si="3"/>
        <v>7755.76</v>
      </c>
      <c r="M49" s="51">
        <v>6299.28</v>
      </c>
      <c r="N49" s="51">
        <v>6713.26</v>
      </c>
      <c r="O49" s="51">
        <v>1220</v>
      </c>
      <c r="P49" s="51">
        <v>1280</v>
      </c>
      <c r="Q49" s="52">
        <f t="shared" si="12"/>
        <v>19563507.226399999</v>
      </c>
      <c r="R49" s="53">
        <f t="shared" si="5"/>
        <v>15288582.007199999</v>
      </c>
      <c r="S49" s="53">
        <f t="shared" si="13"/>
        <v>6200937.4023999991</v>
      </c>
      <c r="T49" s="53">
        <f t="shared" si="13"/>
        <v>2756021.1350000002</v>
      </c>
      <c r="U49" s="53">
        <f t="shared" si="14"/>
        <v>16395894.3694</v>
      </c>
      <c r="V49" s="53">
        <f t="shared" si="6"/>
        <v>40641434.913999997</v>
      </c>
      <c r="W49" s="56"/>
      <c r="X49" s="56"/>
      <c r="Y49" s="56"/>
      <c r="Z49" s="55"/>
      <c r="AA49" s="55"/>
      <c r="AB49" s="3"/>
      <c r="AC49" s="3"/>
      <c r="AD49" s="3"/>
      <c r="AE49" s="3"/>
      <c r="AF49" s="3"/>
      <c r="AG49" s="3"/>
      <c r="AH49" s="3"/>
    </row>
    <row r="50" spans="1:34" s="14" customFormat="1" ht="54.75" customHeight="1">
      <c r="A50" s="47" t="s">
        <v>45</v>
      </c>
      <c r="B50" s="48" t="s">
        <v>46</v>
      </c>
      <c r="C50" s="48" t="s">
        <v>324</v>
      </c>
      <c r="D50" s="48" t="s">
        <v>327</v>
      </c>
      <c r="E50" s="48"/>
      <c r="F50" s="48"/>
      <c r="G50" s="49">
        <v>48.51</v>
      </c>
      <c r="H50" s="50">
        <v>48.510000000000005</v>
      </c>
      <c r="I50" s="50">
        <v>32.590000000000003</v>
      </c>
      <c r="J50" s="50">
        <v>12.94</v>
      </c>
      <c r="K50" s="50">
        <v>48.51</v>
      </c>
      <c r="L50" s="50">
        <f t="shared" si="3"/>
        <v>142.55000000000001</v>
      </c>
      <c r="M50" s="51">
        <v>3981.08</v>
      </c>
      <c r="N50" s="51">
        <v>4362.42</v>
      </c>
      <c r="O50" s="51">
        <v>1380</v>
      </c>
      <c r="P50" s="51">
        <v>1433.33</v>
      </c>
      <c r="Q50" s="52">
        <f t="shared" si="12"/>
        <v>126178.39079999999</v>
      </c>
      <c r="R50" s="53">
        <f t="shared" si="5"/>
        <v>126178.39080000001</v>
      </c>
      <c r="S50" s="53">
        <f t="shared" si="13"/>
        <v>84769.19720000001</v>
      </c>
      <c r="T50" s="53">
        <f t="shared" si="13"/>
        <v>37902.424599999998</v>
      </c>
      <c r="U50" s="53">
        <f t="shared" si="14"/>
        <v>142090.15590000001</v>
      </c>
      <c r="V50" s="53">
        <f t="shared" si="6"/>
        <v>390940.16850000003</v>
      </c>
      <c r="W50" s="56"/>
      <c r="X50" s="56"/>
      <c r="Y50" s="56"/>
      <c r="Z50" s="55"/>
      <c r="AA50" s="55"/>
      <c r="AB50" s="3"/>
      <c r="AC50" s="3"/>
      <c r="AD50" s="3"/>
      <c r="AE50" s="3"/>
      <c r="AF50" s="3"/>
      <c r="AG50" s="3"/>
      <c r="AH50" s="3"/>
    </row>
    <row r="51" spans="1:34" s="14" customFormat="1" ht="14.25" customHeight="1">
      <c r="A51" s="47"/>
      <c r="B51" s="48"/>
      <c r="C51" s="48"/>
      <c r="D51" s="48"/>
      <c r="E51" s="48"/>
      <c r="F51" s="48"/>
      <c r="G51" s="49"/>
      <c r="H51" s="57"/>
      <c r="I51" s="57"/>
      <c r="J51" s="57"/>
      <c r="K51" s="57"/>
      <c r="L51" s="50"/>
      <c r="M51" s="58"/>
      <c r="N51" s="58"/>
      <c r="O51" s="58"/>
      <c r="P51" s="58"/>
      <c r="Q51" s="52"/>
      <c r="R51" s="53"/>
      <c r="S51" s="53"/>
      <c r="T51" s="53"/>
      <c r="U51" s="53"/>
      <c r="V51" s="53"/>
      <c r="W51" s="56"/>
      <c r="X51" s="56"/>
      <c r="Y51" s="56"/>
      <c r="Z51" s="55"/>
      <c r="AA51" s="55"/>
      <c r="AB51" s="3"/>
      <c r="AC51" s="3"/>
      <c r="AD51" s="3"/>
      <c r="AE51" s="3"/>
      <c r="AF51" s="3"/>
      <c r="AG51" s="3"/>
      <c r="AH51" s="3"/>
    </row>
    <row r="52" spans="1:34" s="14" customFormat="1" ht="54.75" customHeight="1">
      <c r="A52" s="47" t="s">
        <v>48</v>
      </c>
      <c r="B52" s="48" t="s">
        <v>49</v>
      </c>
      <c r="C52" s="48" t="s">
        <v>47</v>
      </c>
      <c r="D52" s="48" t="s">
        <v>4</v>
      </c>
      <c r="E52" s="48"/>
      <c r="F52" s="48"/>
      <c r="G52" s="49">
        <v>778209</v>
      </c>
      <c r="H52" s="50">
        <v>705618.39999999991</v>
      </c>
      <c r="I52" s="50">
        <v>327814</v>
      </c>
      <c r="J52" s="50">
        <v>151791</v>
      </c>
      <c r="K52" s="50">
        <v>588514</v>
      </c>
      <c r="L52" s="50">
        <f t="shared" si="3"/>
        <v>1773737.4</v>
      </c>
      <c r="M52" s="51">
        <v>1692.38</v>
      </c>
      <c r="N52" s="51">
        <v>1828.93</v>
      </c>
      <c r="O52" s="51">
        <v>1575</v>
      </c>
      <c r="P52" s="51">
        <v>1641.67</v>
      </c>
      <c r="Q52" s="52">
        <f>(M52-O52)*G52</f>
        <v>91346172.420000091</v>
      </c>
      <c r="R52" s="53">
        <f t="shared" si="5"/>
        <v>82825487.79200007</v>
      </c>
      <c r="S52" s="53">
        <f>(M52-O52)*I52</f>
        <v>38478807.320000038</v>
      </c>
      <c r="T52" s="53">
        <f>(N52-P52)*J52</f>
        <v>28424382.66</v>
      </c>
      <c r="U52" s="53">
        <f>(N52-P52)*K52</f>
        <v>110205131.64</v>
      </c>
      <c r="V52" s="53">
        <f t="shared" si="6"/>
        <v>259933809.41200012</v>
      </c>
      <c r="W52" s="56"/>
      <c r="X52" s="56"/>
      <c r="Y52" s="56"/>
      <c r="Z52" s="55"/>
      <c r="AA52" s="55"/>
      <c r="AB52" s="3"/>
      <c r="AC52" s="3"/>
      <c r="AD52" s="3"/>
      <c r="AE52" s="3"/>
      <c r="AF52" s="3"/>
      <c r="AG52" s="3"/>
      <c r="AH52" s="3"/>
    </row>
    <row r="53" spans="1:34" s="14" customFormat="1" ht="14.25" customHeight="1">
      <c r="A53" s="47"/>
      <c r="B53" s="48"/>
      <c r="C53" s="48"/>
      <c r="D53" s="48"/>
      <c r="E53" s="48"/>
      <c r="F53" s="48"/>
      <c r="G53" s="49"/>
      <c r="H53" s="57"/>
      <c r="I53" s="57"/>
      <c r="J53" s="57"/>
      <c r="K53" s="57"/>
      <c r="L53" s="50"/>
      <c r="M53" s="58"/>
      <c r="N53" s="58"/>
      <c r="O53" s="58"/>
      <c r="P53" s="58"/>
      <c r="Q53" s="52"/>
      <c r="R53" s="53"/>
      <c r="S53" s="53"/>
      <c r="T53" s="53"/>
      <c r="U53" s="53"/>
      <c r="V53" s="53"/>
      <c r="W53" s="56"/>
      <c r="X53" s="56"/>
      <c r="Y53" s="56"/>
      <c r="Z53" s="55"/>
      <c r="AA53" s="55"/>
      <c r="AB53" s="3"/>
      <c r="AC53" s="3"/>
      <c r="AD53" s="3"/>
      <c r="AE53" s="3"/>
      <c r="AF53" s="3"/>
      <c r="AG53" s="3"/>
      <c r="AH53" s="3"/>
    </row>
    <row r="54" spans="1:34" s="14" customFormat="1" ht="69" customHeight="1">
      <c r="A54" s="47" t="s">
        <v>51</v>
      </c>
      <c r="B54" s="48" t="s">
        <v>52</v>
      </c>
      <c r="C54" s="48" t="s">
        <v>50</v>
      </c>
      <c r="D54" s="48"/>
      <c r="E54" s="48"/>
      <c r="F54" s="48"/>
      <c r="G54" s="49">
        <v>2815.6610000000001</v>
      </c>
      <c r="H54" s="50">
        <v>3040.2889999999998</v>
      </c>
      <c r="I54" s="50">
        <v>848.85799999999995</v>
      </c>
      <c r="J54" s="50">
        <v>262.512</v>
      </c>
      <c r="K54" s="50">
        <v>2368.9290000000001</v>
      </c>
      <c r="L54" s="50">
        <f t="shared" si="3"/>
        <v>6520.5879999999997</v>
      </c>
      <c r="M54" s="51">
        <v>2099.64</v>
      </c>
      <c r="N54" s="51">
        <v>2197.8200000000002</v>
      </c>
      <c r="O54" s="51">
        <v>1800</v>
      </c>
      <c r="P54" s="51">
        <v>1900</v>
      </c>
      <c r="Q54" s="52">
        <f>(M54-O54)*G54</f>
        <v>843684.66203999962</v>
      </c>
      <c r="R54" s="53">
        <f t="shared" si="5"/>
        <v>910992.19595999958</v>
      </c>
      <c r="S54" s="53">
        <f t="shared" ref="S54:T57" si="15">(M54-O54)*I54</f>
        <v>254351.81111999988</v>
      </c>
      <c r="T54" s="53">
        <f t="shared" si="15"/>
        <v>78181.323840000041</v>
      </c>
      <c r="U54" s="53">
        <f>(N54-P54)*K54</f>
        <v>705514.43478000036</v>
      </c>
      <c r="V54" s="53">
        <f t="shared" si="6"/>
        <v>1949039.7656999999</v>
      </c>
      <c r="W54" s="56"/>
      <c r="X54" s="56"/>
      <c r="Y54" s="56"/>
      <c r="Z54" s="55"/>
      <c r="AA54" s="55"/>
      <c r="AB54" s="3"/>
      <c r="AC54" s="3"/>
      <c r="AD54" s="3"/>
      <c r="AE54" s="3"/>
      <c r="AF54" s="3"/>
      <c r="AG54" s="3"/>
      <c r="AH54" s="3"/>
    </row>
    <row r="55" spans="1:34" s="14" customFormat="1" ht="52.5" customHeight="1">
      <c r="A55" s="47" t="s">
        <v>53</v>
      </c>
      <c r="B55" s="48" t="s">
        <v>54</v>
      </c>
      <c r="C55" s="48" t="s">
        <v>50</v>
      </c>
      <c r="D55" s="48" t="s">
        <v>55</v>
      </c>
      <c r="E55" s="48"/>
      <c r="F55" s="48"/>
      <c r="G55" s="49">
        <v>72375.95</v>
      </c>
      <c r="H55" s="50">
        <v>87871.48000000001</v>
      </c>
      <c r="I55" s="50">
        <v>14835.5</v>
      </c>
      <c r="J55" s="50">
        <v>13742.86</v>
      </c>
      <c r="K55" s="50">
        <v>73468.59</v>
      </c>
      <c r="L55" s="50">
        <f t="shared" si="3"/>
        <v>189918.43</v>
      </c>
      <c r="M55" s="51">
        <v>2109.4299999999998</v>
      </c>
      <c r="N55" s="51">
        <v>2379.08</v>
      </c>
      <c r="O55" s="51">
        <v>1893.97</v>
      </c>
      <c r="P55" s="51">
        <v>1954.17</v>
      </c>
      <c r="Q55" s="52">
        <f>(M55-O55)*G55</f>
        <v>15594122.186999986</v>
      </c>
      <c r="R55" s="53">
        <f t="shared" si="5"/>
        <v>18932789.080799986</v>
      </c>
      <c r="S55" s="53">
        <f t="shared" si="15"/>
        <v>3196456.8299999973</v>
      </c>
      <c r="T55" s="53">
        <f t="shared" si="15"/>
        <v>5839478.642599998</v>
      </c>
      <c r="U55" s="53">
        <f>(N55-P55)*K55</f>
        <v>31217538.576899987</v>
      </c>
      <c r="V55" s="53">
        <f t="shared" si="6"/>
        <v>59186263.130299971</v>
      </c>
      <c r="W55" s="56"/>
      <c r="X55" s="56"/>
      <c r="Y55" s="56"/>
      <c r="Z55" s="55"/>
      <c r="AA55" s="55"/>
      <c r="AB55" s="3"/>
      <c r="AC55" s="3"/>
      <c r="AD55" s="3"/>
      <c r="AE55" s="3"/>
      <c r="AF55" s="3"/>
      <c r="AG55" s="3"/>
      <c r="AH55" s="3"/>
    </row>
    <row r="56" spans="1:34" s="14" customFormat="1" ht="52.5" customHeight="1">
      <c r="A56" s="47" t="s">
        <v>53</v>
      </c>
      <c r="B56" s="48" t="s">
        <v>54</v>
      </c>
      <c r="C56" s="48" t="s">
        <v>50</v>
      </c>
      <c r="D56" s="48" t="s">
        <v>56</v>
      </c>
      <c r="E56" s="48"/>
      <c r="F56" s="48" t="s">
        <v>335</v>
      </c>
      <c r="G56" s="49">
        <v>0</v>
      </c>
      <c r="H56" s="50">
        <v>0</v>
      </c>
      <c r="I56" s="50">
        <v>0</v>
      </c>
      <c r="J56" s="50">
        <v>5459.23</v>
      </c>
      <c r="K56" s="50">
        <v>28533.65</v>
      </c>
      <c r="L56" s="50">
        <f t="shared" si="3"/>
        <v>33992.880000000005</v>
      </c>
      <c r="M56" s="51">
        <v>1893.97</v>
      </c>
      <c r="N56" s="51">
        <v>2470.73</v>
      </c>
      <c r="O56" s="51">
        <v>1893.97</v>
      </c>
      <c r="P56" s="51">
        <v>1954.17</v>
      </c>
      <c r="Q56" s="52">
        <f>(M56-O56)*G56</f>
        <v>0</v>
      </c>
      <c r="R56" s="53">
        <f t="shared" si="5"/>
        <v>0</v>
      </c>
      <c r="S56" s="53">
        <f t="shared" si="15"/>
        <v>0</v>
      </c>
      <c r="T56" s="53">
        <f t="shared" si="15"/>
        <v>2820019.8487999993</v>
      </c>
      <c r="U56" s="53">
        <f>(N56-P56)*K56</f>
        <v>14739342.243999999</v>
      </c>
      <c r="V56" s="53">
        <f t="shared" si="6"/>
        <v>17559362.092799999</v>
      </c>
      <c r="W56" s="56"/>
      <c r="X56" s="56"/>
      <c r="Y56" s="56"/>
      <c r="Z56" s="55"/>
      <c r="AA56" s="55"/>
      <c r="AB56" s="3"/>
      <c r="AC56" s="3"/>
      <c r="AD56" s="3"/>
      <c r="AE56" s="3"/>
      <c r="AF56" s="3"/>
      <c r="AG56" s="3"/>
      <c r="AH56" s="3"/>
    </row>
    <row r="57" spans="1:34" s="31" customFormat="1" ht="52.5" customHeight="1" outlineLevel="1">
      <c r="A57" s="47" t="s">
        <v>266</v>
      </c>
      <c r="B57" s="48" t="s">
        <v>267</v>
      </c>
      <c r="C57" s="48" t="s">
        <v>50</v>
      </c>
      <c r="D57" s="48"/>
      <c r="E57" s="48"/>
      <c r="F57" s="48" t="s">
        <v>427</v>
      </c>
      <c r="G57" s="49">
        <f>199.8*0</f>
        <v>0</v>
      </c>
      <c r="H57" s="50">
        <v>0</v>
      </c>
      <c r="I57" s="50">
        <f>133.2*0</f>
        <v>0</v>
      </c>
      <c r="J57" s="50">
        <f>44.4*0</f>
        <v>0</v>
      </c>
      <c r="K57" s="50">
        <f>177.6*0</f>
        <v>0</v>
      </c>
      <c r="L57" s="50">
        <f t="shared" si="3"/>
        <v>0</v>
      </c>
      <c r="M57" s="51">
        <v>1930.17</v>
      </c>
      <c r="N57" s="51">
        <v>2016.02</v>
      </c>
      <c r="O57" s="51">
        <v>1930.17</v>
      </c>
      <c r="P57" s="51">
        <v>2016.02</v>
      </c>
      <c r="Q57" s="52">
        <f>(M57-O57)*G57</f>
        <v>0</v>
      </c>
      <c r="R57" s="53">
        <f t="shared" si="5"/>
        <v>0</v>
      </c>
      <c r="S57" s="53">
        <f t="shared" si="15"/>
        <v>0</v>
      </c>
      <c r="T57" s="53">
        <f t="shared" si="15"/>
        <v>0</v>
      </c>
      <c r="U57" s="53">
        <f>(N57-P57)*K57</f>
        <v>0</v>
      </c>
      <c r="V57" s="53">
        <f t="shared" si="6"/>
        <v>0</v>
      </c>
      <c r="W57" s="56"/>
      <c r="X57" s="56"/>
      <c r="Y57" s="56"/>
      <c r="Z57" s="55"/>
      <c r="AA57" s="55"/>
      <c r="AB57" s="3"/>
      <c r="AC57" s="3"/>
      <c r="AD57" s="3"/>
      <c r="AE57" s="3"/>
      <c r="AF57" s="3"/>
      <c r="AG57" s="3"/>
      <c r="AH57" s="3"/>
    </row>
    <row r="58" spans="1:34" s="14" customFormat="1" ht="14.25" customHeight="1">
      <c r="A58" s="47"/>
      <c r="B58" s="48"/>
      <c r="C58" s="48"/>
      <c r="D58" s="48"/>
      <c r="E58" s="48"/>
      <c r="F58" s="48"/>
      <c r="G58" s="49"/>
      <c r="H58" s="57"/>
      <c r="I58" s="57"/>
      <c r="J58" s="57"/>
      <c r="K58" s="57"/>
      <c r="L58" s="50"/>
      <c r="M58" s="58"/>
      <c r="N58" s="58"/>
      <c r="O58" s="58"/>
      <c r="P58" s="58"/>
      <c r="Q58" s="52"/>
      <c r="R58" s="53"/>
      <c r="S58" s="53"/>
      <c r="T58" s="53"/>
      <c r="U58" s="53"/>
      <c r="V58" s="53"/>
      <c r="W58" s="56"/>
      <c r="X58" s="56"/>
      <c r="Y58" s="56"/>
      <c r="Z58" s="55"/>
      <c r="AA58" s="55"/>
      <c r="AB58" s="3"/>
      <c r="AC58" s="3"/>
      <c r="AD58" s="3"/>
      <c r="AE58" s="3"/>
      <c r="AF58" s="3"/>
      <c r="AG58" s="3"/>
      <c r="AH58" s="3"/>
    </row>
    <row r="59" spans="1:34" s="14" customFormat="1" ht="56.25" customHeight="1">
      <c r="A59" s="47" t="s">
        <v>58</v>
      </c>
      <c r="B59" s="48" t="s">
        <v>59</v>
      </c>
      <c r="C59" s="48" t="s">
        <v>57</v>
      </c>
      <c r="D59" s="48" t="s">
        <v>4</v>
      </c>
      <c r="E59" s="48"/>
      <c r="F59" s="48"/>
      <c r="G59" s="49">
        <v>44534</v>
      </c>
      <c r="H59" s="50">
        <v>43961.274000000005</v>
      </c>
      <c r="I59" s="50">
        <v>29688.16</v>
      </c>
      <c r="J59" s="50">
        <v>17477</v>
      </c>
      <c r="K59" s="50">
        <v>40781.699999999997</v>
      </c>
      <c r="L59" s="50">
        <f t="shared" si="3"/>
        <v>131908.13400000002</v>
      </c>
      <c r="M59" s="51">
        <v>1967.19</v>
      </c>
      <c r="N59" s="51">
        <v>2083.5700000000002</v>
      </c>
      <c r="O59" s="51">
        <v>1520</v>
      </c>
      <c r="P59" s="51">
        <v>1533.33</v>
      </c>
      <c r="Q59" s="52">
        <f>(M59-O59)*G59</f>
        <v>19915159.460000001</v>
      </c>
      <c r="R59" s="53">
        <f t="shared" si="5"/>
        <v>19659042.120060004</v>
      </c>
      <c r="S59" s="53">
        <f>(M59-O59)*I59</f>
        <v>13276248.270400001</v>
      </c>
      <c r="T59" s="53">
        <f>(N59-P59)*J59</f>
        <v>9616544.4800000042</v>
      </c>
      <c r="U59" s="53">
        <f>(N59-P59)*K59</f>
        <v>22439722.608000007</v>
      </c>
      <c r="V59" s="53">
        <f t="shared" si="6"/>
        <v>64991557.478460014</v>
      </c>
      <c r="W59" s="56"/>
      <c r="X59" s="56"/>
      <c r="Y59" s="56"/>
      <c r="Z59" s="55"/>
      <c r="AA59" s="55"/>
      <c r="AB59" s="3"/>
      <c r="AC59" s="3"/>
      <c r="AD59" s="3"/>
      <c r="AE59" s="3"/>
      <c r="AF59" s="3"/>
      <c r="AG59" s="3"/>
      <c r="AH59" s="3"/>
    </row>
    <row r="60" spans="1:34" s="14" customFormat="1" ht="14.25" customHeight="1">
      <c r="A60" s="47"/>
      <c r="B60" s="48"/>
      <c r="C60" s="48"/>
      <c r="D60" s="48"/>
      <c r="E60" s="48"/>
      <c r="F60" s="48"/>
      <c r="G60" s="49"/>
      <c r="H60" s="57"/>
      <c r="I60" s="57"/>
      <c r="J60" s="57"/>
      <c r="K60" s="57"/>
      <c r="L60" s="50"/>
      <c r="M60" s="58"/>
      <c r="N60" s="58"/>
      <c r="O60" s="58"/>
      <c r="P60" s="58"/>
      <c r="Q60" s="52"/>
      <c r="R60" s="53"/>
      <c r="S60" s="53"/>
      <c r="T60" s="53"/>
      <c r="U60" s="53"/>
      <c r="V60" s="53"/>
      <c r="W60" s="56"/>
      <c r="X60" s="56"/>
      <c r="Y60" s="56"/>
      <c r="Z60" s="55"/>
      <c r="AA60" s="55"/>
      <c r="AB60" s="3"/>
      <c r="AC60" s="3"/>
      <c r="AD60" s="3"/>
      <c r="AE60" s="3"/>
      <c r="AF60" s="3"/>
      <c r="AG60" s="3"/>
      <c r="AH60" s="3"/>
    </row>
    <row r="61" spans="1:34" s="14" customFormat="1" ht="56.25" customHeight="1">
      <c r="A61" s="47" t="s">
        <v>61</v>
      </c>
      <c r="B61" s="48" t="s">
        <v>62</v>
      </c>
      <c r="C61" s="48" t="s">
        <v>60</v>
      </c>
      <c r="D61" s="48"/>
      <c r="E61" s="48"/>
      <c r="F61" s="48"/>
      <c r="G61" s="49">
        <v>122.9</v>
      </c>
      <c r="H61" s="50">
        <v>119.376</v>
      </c>
      <c r="I61" s="50">
        <v>81.94</v>
      </c>
      <c r="J61" s="50">
        <v>38.32</v>
      </c>
      <c r="K61" s="50">
        <v>114.96</v>
      </c>
      <c r="L61" s="50">
        <f t="shared" si="3"/>
        <v>354.596</v>
      </c>
      <c r="M61" s="51">
        <v>5878.59</v>
      </c>
      <c r="N61" s="51">
        <v>5901.7</v>
      </c>
      <c r="O61" s="51">
        <v>1224</v>
      </c>
      <c r="P61" s="51">
        <v>1272.96</v>
      </c>
      <c r="Q61" s="52">
        <f>(M61-O61)*G61</f>
        <v>572049.11100000003</v>
      </c>
      <c r="R61" s="53">
        <f t="shared" si="5"/>
        <v>555646.33584000007</v>
      </c>
      <c r="S61" s="53">
        <f t="shared" ref="S61:T64" si="16">(M61-O61)*I61</f>
        <v>381397.10460000002</v>
      </c>
      <c r="T61" s="53">
        <f t="shared" si="16"/>
        <v>177373.3168</v>
      </c>
      <c r="U61" s="53">
        <f>(N61-P61)*K61</f>
        <v>532119.95039999997</v>
      </c>
      <c r="V61" s="53">
        <f t="shared" si="6"/>
        <v>1646536.7076399999</v>
      </c>
      <c r="W61" s="56"/>
      <c r="X61" s="56"/>
      <c r="Y61" s="56"/>
      <c r="Z61" s="55"/>
      <c r="AA61" s="55"/>
      <c r="AB61" s="3"/>
      <c r="AC61" s="3"/>
      <c r="AD61" s="3"/>
      <c r="AE61" s="3"/>
      <c r="AF61" s="3"/>
      <c r="AG61" s="3"/>
      <c r="AH61" s="3"/>
    </row>
    <row r="62" spans="1:34" s="14" customFormat="1" ht="56.25" customHeight="1">
      <c r="A62" s="47" t="s">
        <v>63</v>
      </c>
      <c r="B62" s="48" t="s">
        <v>64</v>
      </c>
      <c r="C62" s="48" t="s">
        <v>60</v>
      </c>
      <c r="D62" s="48" t="s">
        <v>65</v>
      </c>
      <c r="E62" s="48"/>
      <c r="F62" s="48"/>
      <c r="G62" s="49">
        <v>154.9</v>
      </c>
      <c r="H62" s="50">
        <v>155.04199999999997</v>
      </c>
      <c r="I62" s="50">
        <v>103.3</v>
      </c>
      <c r="J62" s="50">
        <v>51.7</v>
      </c>
      <c r="K62" s="50">
        <v>155.19999999999999</v>
      </c>
      <c r="L62" s="50">
        <f t="shared" si="3"/>
        <v>465.24199999999996</v>
      </c>
      <c r="M62" s="51">
        <v>7430.01</v>
      </c>
      <c r="N62" s="51">
        <v>10855.26</v>
      </c>
      <c r="O62" s="51">
        <v>1020</v>
      </c>
      <c r="P62" s="51">
        <v>1060.83</v>
      </c>
      <c r="Q62" s="52">
        <f>(M62-O62)*G62</f>
        <v>992910.54900000012</v>
      </c>
      <c r="R62" s="53">
        <f t="shared" si="5"/>
        <v>993820.77041999984</v>
      </c>
      <c r="S62" s="53">
        <f t="shared" si="16"/>
        <v>662154.03300000005</v>
      </c>
      <c r="T62" s="53">
        <f t="shared" si="16"/>
        <v>506372.03100000002</v>
      </c>
      <c r="U62" s="53">
        <f>(N62-P62)*K62</f>
        <v>1520095.5359999998</v>
      </c>
      <c r="V62" s="53">
        <f t="shared" si="6"/>
        <v>3682442.3704199996</v>
      </c>
      <c r="W62" s="56"/>
      <c r="X62" s="56"/>
      <c r="Y62" s="56"/>
      <c r="Z62" s="55"/>
      <c r="AA62" s="55"/>
      <c r="AB62" s="3"/>
      <c r="AC62" s="3"/>
      <c r="AD62" s="3"/>
      <c r="AE62" s="3"/>
      <c r="AF62" s="3"/>
      <c r="AG62" s="3"/>
      <c r="AH62" s="3"/>
    </row>
    <row r="63" spans="1:34" s="14" customFormat="1" ht="56.25" customHeight="1">
      <c r="A63" s="47" t="s">
        <v>63</v>
      </c>
      <c r="B63" s="48" t="s">
        <v>64</v>
      </c>
      <c r="C63" s="48" t="s">
        <v>60</v>
      </c>
      <c r="D63" s="48" t="s">
        <v>336</v>
      </c>
      <c r="E63" s="48"/>
      <c r="F63" s="48"/>
      <c r="G63" s="49">
        <v>170.5</v>
      </c>
      <c r="H63" s="50">
        <v>170.35599999999999</v>
      </c>
      <c r="I63" s="50">
        <v>113.7</v>
      </c>
      <c r="J63" s="50">
        <v>56.7</v>
      </c>
      <c r="K63" s="50">
        <v>170.2</v>
      </c>
      <c r="L63" s="50">
        <f t="shared" si="3"/>
        <v>510.95599999999996</v>
      </c>
      <c r="M63" s="51">
        <v>6820.58</v>
      </c>
      <c r="N63" s="51">
        <v>7466.28</v>
      </c>
      <c r="O63" s="51">
        <v>1020</v>
      </c>
      <c r="P63" s="51">
        <v>1060.83</v>
      </c>
      <c r="Q63" s="52">
        <f>(M63-O63)*G63</f>
        <v>988998.89</v>
      </c>
      <c r="R63" s="53">
        <f t="shared" si="5"/>
        <v>988163.60647999996</v>
      </c>
      <c r="S63" s="53">
        <f t="shared" si="16"/>
        <v>659525.946</v>
      </c>
      <c r="T63" s="53">
        <f t="shared" si="16"/>
        <v>363189.01500000001</v>
      </c>
      <c r="U63" s="53">
        <f>(N63-P63)*K63</f>
        <v>1090207.5899999999</v>
      </c>
      <c r="V63" s="53">
        <f t="shared" si="6"/>
        <v>3101086.1574800001</v>
      </c>
      <c r="W63" s="56"/>
      <c r="X63" s="56"/>
      <c r="Y63" s="56"/>
      <c r="Z63" s="55"/>
      <c r="AA63" s="55"/>
      <c r="AB63" s="3"/>
      <c r="AC63" s="3"/>
      <c r="AD63" s="3"/>
      <c r="AE63" s="3"/>
      <c r="AF63" s="3"/>
      <c r="AG63" s="3"/>
      <c r="AH63" s="3"/>
    </row>
    <row r="64" spans="1:34" s="14" customFormat="1" ht="56.25" customHeight="1">
      <c r="A64" s="47" t="s">
        <v>48</v>
      </c>
      <c r="B64" s="48" t="s">
        <v>49</v>
      </c>
      <c r="C64" s="48" t="s">
        <v>60</v>
      </c>
      <c r="D64" s="48"/>
      <c r="E64" s="48"/>
      <c r="F64" s="48"/>
      <c r="G64" s="49">
        <v>432746</v>
      </c>
      <c r="H64" s="50">
        <v>432381.06400000001</v>
      </c>
      <c r="I64" s="50">
        <v>248280.21100000001</v>
      </c>
      <c r="J64" s="50">
        <v>80700</v>
      </c>
      <c r="K64" s="50">
        <v>382854</v>
      </c>
      <c r="L64" s="50">
        <f t="shared" si="3"/>
        <v>1144215.2749999999</v>
      </c>
      <c r="M64" s="51">
        <v>1266.3399999999999</v>
      </c>
      <c r="N64" s="51">
        <v>1374.95</v>
      </c>
      <c r="O64" s="51">
        <v>1180</v>
      </c>
      <c r="P64" s="51">
        <v>1227.5</v>
      </c>
      <c r="Q64" s="52">
        <f>(M64-O64)*G64</f>
        <v>37363289.639999963</v>
      </c>
      <c r="R64" s="53">
        <f t="shared" si="5"/>
        <v>37331781.065759964</v>
      </c>
      <c r="S64" s="53">
        <f t="shared" si="16"/>
        <v>21436513.41773998</v>
      </c>
      <c r="T64" s="53">
        <f t="shared" si="16"/>
        <v>11899215.000000004</v>
      </c>
      <c r="U64" s="53">
        <f>(N64-P64)*K64</f>
        <v>56451822.300000019</v>
      </c>
      <c r="V64" s="53">
        <f t="shared" si="6"/>
        <v>127119331.78349996</v>
      </c>
      <c r="W64" s="56"/>
      <c r="X64" s="56"/>
      <c r="Y64" s="56"/>
      <c r="Z64" s="55"/>
      <c r="AA64" s="55"/>
      <c r="AB64" s="3"/>
      <c r="AC64" s="3"/>
      <c r="AD64" s="3"/>
      <c r="AE64" s="3"/>
      <c r="AF64" s="3"/>
      <c r="AG64" s="3"/>
      <c r="AH64" s="3"/>
    </row>
    <row r="65" spans="1:34" s="14" customFormat="1" ht="14.25" customHeight="1">
      <c r="A65" s="47"/>
      <c r="B65" s="48"/>
      <c r="C65" s="48"/>
      <c r="D65" s="48"/>
      <c r="E65" s="48"/>
      <c r="F65" s="48"/>
      <c r="G65" s="49"/>
      <c r="H65" s="57"/>
      <c r="I65" s="57"/>
      <c r="J65" s="57"/>
      <c r="K65" s="57"/>
      <c r="L65" s="50"/>
      <c r="M65" s="58"/>
      <c r="N65" s="58"/>
      <c r="O65" s="58"/>
      <c r="P65" s="58"/>
      <c r="Q65" s="52"/>
      <c r="R65" s="53"/>
      <c r="S65" s="53"/>
      <c r="T65" s="53"/>
      <c r="U65" s="53"/>
      <c r="V65" s="53"/>
      <c r="W65" s="56"/>
      <c r="X65" s="56"/>
      <c r="Y65" s="56"/>
      <c r="Z65" s="55"/>
      <c r="AA65" s="55"/>
      <c r="AB65" s="3"/>
      <c r="AC65" s="3"/>
      <c r="AD65" s="3"/>
      <c r="AE65" s="3"/>
      <c r="AF65" s="3"/>
      <c r="AG65" s="3"/>
      <c r="AH65" s="3"/>
    </row>
    <row r="66" spans="1:34" s="14" customFormat="1" ht="50.25" customHeight="1">
      <c r="A66" s="47">
        <v>2903011092</v>
      </c>
      <c r="B66" s="48" t="s">
        <v>458</v>
      </c>
      <c r="C66" s="48" t="s">
        <v>456</v>
      </c>
      <c r="D66" s="48"/>
      <c r="E66" s="48"/>
      <c r="F66" s="48"/>
      <c r="G66" s="49"/>
      <c r="H66" s="57"/>
      <c r="I66" s="57"/>
      <c r="J66" s="50">
        <v>21721.248</v>
      </c>
      <c r="K66" s="50">
        <v>75527.932000000001</v>
      </c>
      <c r="L66" s="50">
        <f t="shared" si="3"/>
        <v>97249.18</v>
      </c>
      <c r="M66" s="51" t="s">
        <v>457</v>
      </c>
      <c r="N66" s="51">
        <v>1812.96</v>
      </c>
      <c r="O66" s="51" t="s">
        <v>457</v>
      </c>
      <c r="P66" s="51">
        <v>1406.36</v>
      </c>
      <c r="Q66" s="52"/>
      <c r="R66" s="53">
        <v>0</v>
      </c>
      <c r="S66" s="53">
        <v>0</v>
      </c>
      <c r="T66" s="53">
        <f t="shared" ref="T66" si="17">(N66-P66)*J66</f>
        <v>8831859.4368000031</v>
      </c>
      <c r="U66" s="53">
        <f>(N66-P66)*K66</f>
        <v>30709657.151200011</v>
      </c>
      <c r="V66" s="53">
        <f t="shared" ref="V66" si="18">SUM(R66:U66)</f>
        <v>39541516.588000014</v>
      </c>
      <c r="W66" s="56"/>
      <c r="X66" s="56"/>
      <c r="Y66" s="56"/>
      <c r="Z66" s="55"/>
      <c r="AA66" s="55"/>
      <c r="AB66" s="3"/>
      <c r="AC66" s="3"/>
      <c r="AD66" s="3"/>
      <c r="AE66" s="3"/>
      <c r="AF66" s="3"/>
      <c r="AG66" s="3"/>
      <c r="AH66" s="3"/>
    </row>
    <row r="67" spans="1:34" s="14" customFormat="1" ht="11.25" customHeight="1">
      <c r="A67" s="47"/>
      <c r="B67" s="48"/>
      <c r="C67" s="48"/>
      <c r="D67" s="48"/>
      <c r="E67" s="48"/>
      <c r="F67" s="48"/>
      <c r="G67" s="49"/>
      <c r="H67" s="57"/>
      <c r="I67" s="57"/>
      <c r="J67" s="57"/>
      <c r="K67" s="57"/>
      <c r="L67" s="50"/>
      <c r="M67" s="58"/>
      <c r="N67" s="58"/>
      <c r="O67" s="58"/>
      <c r="P67" s="58"/>
      <c r="Q67" s="52"/>
      <c r="R67" s="53"/>
      <c r="S67" s="53"/>
      <c r="T67" s="53"/>
      <c r="U67" s="53"/>
      <c r="V67" s="53"/>
      <c r="W67" s="56"/>
      <c r="X67" s="56"/>
      <c r="Y67" s="56"/>
      <c r="Z67" s="55"/>
      <c r="AA67" s="55"/>
      <c r="AB67" s="3"/>
      <c r="AC67" s="3"/>
      <c r="AD67" s="3"/>
      <c r="AE67" s="3"/>
      <c r="AF67" s="3"/>
      <c r="AG67" s="3"/>
      <c r="AH67" s="3"/>
    </row>
    <row r="68" spans="1:34" s="14" customFormat="1" ht="84" customHeight="1">
      <c r="A68" s="47" t="s">
        <v>66</v>
      </c>
      <c r="B68" s="48" t="s">
        <v>338</v>
      </c>
      <c r="C68" s="48" t="s">
        <v>251</v>
      </c>
      <c r="D68" s="48" t="s">
        <v>67</v>
      </c>
      <c r="E68" s="48"/>
      <c r="F68" s="48"/>
      <c r="G68" s="49">
        <v>128.69999999999999</v>
      </c>
      <c r="H68" s="50">
        <v>98.259</v>
      </c>
      <c r="I68" s="50">
        <v>55.16</v>
      </c>
      <c r="J68" s="50">
        <v>20.43</v>
      </c>
      <c r="K68" s="50">
        <v>125.51</v>
      </c>
      <c r="L68" s="50">
        <f t="shared" si="3"/>
        <v>299.35899999999998</v>
      </c>
      <c r="M68" s="51">
        <v>5502.38</v>
      </c>
      <c r="N68" s="51">
        <v>5690.49</v>
      </c>
      <c r="O68" s="51">
        <v>1545</v>
      </c>
      <c r="P68" s="51">
        <v>1600</v>
      </c>
      <c r="Q68" s="52">
        <f t="shared" ref="Q68:Q78" si="19">(M68-O68)*G68</f>
        <v>509314.80599999998</v>
      </c>
      <c r="R68" s="53">
        <f t="shared" si="5"/>
        <v>388848.20142</v>
      </c>
      <c r="S68" s="53">
        <f t="shared" ref="S68:S78" si="20">(M68-O68)*I68</f>
        <v>218289.0808</v>
      </c>
      <c r="T68" s="53">
        <f t="shared" ref="T68:T78" si="21">(N68-P68)*J68</f>
        <v>83568.710699999996</v>
      </c>
      <c r="U68" s="53">
        <f t="shared" ref="U68:U78" si="22">(N68-P68)*K68</f>
        <v>513397.39990000002</v>
      </c>
      <c r="V68" s="53">
        <f t="shared" si="6"/>
        <v>1204103.39282</v>
      </c>
      <c r="W68" s="56"/>
      <c r="X68" s="56"/>
      <c r="Y68" s="56"/>
      <c r="Z68" s="55"/>
      <c r="AA68" s="55"/>
      <c r="AB68" s="3"/>
      <c r="AC68" s="3"/>
      <c r="AD68" s="3"/>
      <c r="AE68" s="3"/>
      <c r="AF68" s="3"/>
      <c r="AG68" s="3"/>
      <c r="AH68" s="3"/>
    </row>
    <row r="69" spans="1:34" s="14" customFormat="1" ht="60" customHeight="1">
      <c r="A69" s="47" t="s">
        <v>252</v>
      </c>
      <c r="B69" s="48" t="s">
        <v>253</v>
      </c>
      <c r="C69" s="48" t="s">
        <v>251</v>
      </c>
      <c r="D69" s="48" t="s">
        <v>254</v>
      </c>
      <c r="E69" s="48"/>
      <c r="F69" s="48"/>
      <c r="G69" s="49">
        <v>4981.165</v>
      </c>
      <c r="H69" s="50">
        <v>4930.2709999999997</v>
      </c>
      <c r="I69" s="50">
        <v>2453.1790000000001</v>
      </c>
      <c r="J69" s="50">
        <v>734.74400000000003</v>
      </c>
      <c r="K69" s="50">
        <v>4166.6319999999996</v>
      </c>
      <c r="L69" s="50">
        <f t="shared" si="3"/>
        <v>12284.825999999999</v>
      </c>
      <c r="M69" s="51">
        <v>4068.21</v>
      </c>
      <c r="N69" s="51">
        <v>5543.99</v>
      </c>
      <c r="O69" s="51">
        <v>1595</v>
      </c>
      <c r="P69" s="51">
        <v>1680</v>
      </c>
      <c r="Q69" s="52">
        <f t="shared" si="19"/>
        <v>12319467.08965</v>
      </c>
      <c r="R69" s="53">
        <f t="shared" si="5"/>
        <v>12193595.53991</v>
      </c>
      <c r="S69" s="53">
        <f t="shared" si="20"/>
        <v>6067226.8345900001</v>
      </c>
      <c r="T69" s="53">
        <f t="shared" si="21"/>
        <v>2839043.46856</v>
      </c>
      <c r="U69" s="53">
        <f t="shared" si="22"/>
        <v>16099824.381679997</v>
      </c>
      <c r="V69" s="53">
        <f t="shared" si="6"/>
        <v>37199690.224739999</v>
      </c>
      <c r="W69" s="56"/>
      <c r="X69" s="56"/>
      <c r="Y69" s="56"/>
      <c r="Z69" s="55"/>
      <c r="AA69" s="55"/>
      <c r="AB69" s="3"/>
      <c r="AC69" s="3"/>
      <c r="AD69" s="3"/>
      <c r="AE69" s="3"/>
      <c r="AF69" s="3"/>
      <c r="AG69" s="3"/>
      <c r="AH69" s="3"/>
    </row>
    <row r="70" spans="1:34" s="14" customFormat="1" ht="75" customHeight="1">
      <c r="A70" s="47" t="s">
        <v>255</v>
      </c>
      <c r="B70" s="48" t="s">
        <v>339</v>
      </c>
      <c r="C70" s="48" t="s">
        <v>251</v>
      </c>
      <c r="D70" s="48" t="s">
        <v>256</v>
      </c>
      <c r="E70" s="48"/>
      <c r="F70" s="48"/>
      <c r="G70" s="49">
        <v>258.12</v>
      </c>
      <c r="H70" s="50">
        <v>249.64500000000001</v>
      </c>
      <c r="I70" s="50">
        <v>172.09</v>
      </c>
      <c r="J70" s="50">
        <v>83.13</v>
      </c>
      <c r="K70" s="50">
        <v>234.86</v>
      </c>
      <c r="L70" s="50">
        <f t="shared" si="3"/>
        <v>739.72500000000002</v>
      </c>
      <c r="M70" s="51">
        <v>3609.66</v>
      </c>
      <c r="N70" s="51">
        <v>6326.36</v>
      </c>
      <c r="O70" s="51">
        <v>1545</v>
      </c>
      <c r="P70" s="51">
        <v>1600</v>
      </c>
      <c r="Q70" s="52">
        <f t="shared" si="19"/>
        <v>532930.0392</v>
      </c>
      <c r="R70" s="53">
        <f t="shared" si="5"/>
        <v>515432.04569999996</v>
      </c>
      <c r="S70" s="53">
        <f t="shared" si="20"/>
        <v>355307.3394</v>
      </c>
      <c r="T70" s="53">
        <f t="shared" si="21"/>
        <v>392902.30679999996</v>
      </c>
      <c r="U70" s="53">
        <f t="shared" si="22"/>
        <v>1110032.9095999999</v>
      </c>
      <c r="V70" s="53">
        <f t="shared" si="6"/>
        <v>2373674.6014999999</v>
      </c>
      <c r="W70" s="56"/>
      <c r="X70" s="56"/>
      <c r="Y70" s="56"/>
      <c r="Z70" s="55"/>
      <c r="AA70" s="55"/>
      <c r="AB70" s="3"/>
      <c r="AC70" s="3"/>
      <c r="AD70" s="3"/>
      <c r="AE70" s="3"/>
      <c r="AF70" s="3"/>
      <c r="AG70" s="3"/>
      <c r="AH70" s="3"/>
    </row>
    <row r="71" spans="1:34" s="14" customFormat="1" ht="75" customHeight="1">
      <c r="A71" s="47" t="s">
        <v>255</v>
      </c>
      <c r="B71" s="48" t="s">
        <v>339</v>
      </c>
      <c r="C71" s="48" t="s">
        <v>251</v>
      </c>
      <c r="D71" s="48" t="s">
        <v>257</v>
      </c>
      <c r="E71" s="48"/>
      <c r="F71" s="48"/>
      <c r="G71" s="49">
        <v>170.13</v>
      </c>
      <c r="H71" s="50">
        <v>206.87200000000001</v>
      </c>
      <c r="I71" s="50">
        <v>141.77000000000001</v>
      </c>
      <c r="J71" s="50">
        <v>57.4</v>
      </c>
      <c r="K71" s="50">
        <v>172.2</v>
      </c>
      <c r="L71" s="50">
        <f t="shared" si="3"/>
        <v>578.24199999999996</v>
      </c>
      <c r="M71" s="51">
        <v>3100.94</v>
      </c>
      <c r="N71" s="51">
        <v>4120.32</v>
      </c>
      <c r="O71" s="51">
        <v>1595</v>
      </c>
      <c r="P71" s="51">
        <v>1600</v>
      </c>
      <c r="Q71" s="52">
        <f t="shared" si="19"/>
        <v>256205.5722</v>
      </c>
      <c r="R71" s="53">
        <f t="shared" si="5"/>
        <v>311536.81968000002</v>
      </c>
      <c r="S71" s="53">
        <f t="shared" si="20"/>
        <v>213497.11380000002</v>
      </c>
      <c r="T71" s="53">
        <f t="shared" si="21"/>
        <v>144666.36799999999</v>
      </c>
      <c r="U71" s="53">
        <f t="shared" si="22"/>
        <v>433999.10399999993</v>
      </c>
      <c r="V71" s="53">
        <f t="shared" si="6"/>
        <v>1103699.40548</v>
      </c>
      <c r="W71" s="56"/>
      <c r="X71" s="56"/>
      <c r="Y71" s="56"/>
      <c r="Z71" s="55"/>
      <c r="AA71" s="55"/>
      <c r="AB71" s="3"/>
      <c r="AC71" s="3"/>
      <c r="AD71" s="3"/>
      <c r="AE71" s="3"/>
      <c r="AF71" s="3"/>
      <c r="AG71" s="3"/>
      <c r="AH71" s="3"/>
    </row>
    <row r="72" spans="1:34" s="14" customFormat="1" ht="75" customHeight="1">
      <c r="A72" s="47" t="s">
        <v>255</v>
      </c>
      <c r="B72" s="48" t="s">
        <v>339</v>
      </c>
      <c r="C72" s="48" t="s">
        <v>251</v>
      </c>
      <c r="D72" s="48" t="s">
        <v>254</v>
      </c>
      <c r="E72" s="48"/>
      <c r="F72" s="48"/>
      <c r="G72" s="49">
        <v>150.02000000000001</v>
      </c>
      <c r="H72" s="50">
        <v>157.791</v>
      </c>
      <c r="I72" s="50">
        <v>100.01</v>
      </c>
      <c r="J72" s="50">
        <v>49.11</v>
      </c>
      <c r="K72" s="50">
        <v>147.35</v>
      </c>
      <c r="L72" s="50">
        <f t="shared" si="3"/>
        <v>454.26099999999997</v>
      </c>
      <c r="M72" s="51">
        <v>3165.85</v>
      </c>
      <c r="N72" s="51">
        <v>5411.63</v>
      </c>
      <c r="O72" s="51">
        <v>1595</v>
      </c>
      <c r="P72" s="51">
        <v>1680</v>
      </c>
      <c r="Q72" s="52">
        <f t="shared" si="19"/>
        <v>235658.91700000002</v>
      </c>
      <c r="R72" s="53">
        <f t="shared" si="5"/>
        <v>247865.99234999999</v>
      </c>
      <c r="S72" s="53">
        <f t="shared" si="20"/>
        <v>157100.70850000001</v>
      </c>
      <c r="T72" s="53">
        <f t="shared" si="21"/>
        <v>183260.3493</v>
      </c>
      <c r="U72" s="53">
        <f t="shared" si="22"/>
        <v>549855.68050000002</v>
      </c>
      <c r="V72" s="53">
        <f t="shared" si="6"/>
        <v>1138082.73065</v>
      </c>
      <c r="W72" s="56"/>
      <c r="X72" s="56"/>
      <c r="Y72" s="56"/>
      <c r="Z72" s="55"/>
      <c r="AA72" s="55"/>
      <c r="AB72" s="3"/>
      <c r="AC72" s="3"/>
      <c r="AD72" s="3"/>
      <c r="AE72" s="3"/>
      <c r="AF72" s="3"/>
      <c r="AG72" s="3"/>
      <c r="AH72" s="3"/>
    </row>
    <row r="73" spans="1:34" s="14" customFormat="1" ht="81" customHeight="1">
      <c r="A73" s="47" t="s">
        <v>258</v>
      </c>
      <c r="B73" s="48" t="s">
        <v>340</v>
      </c>
      <c r="C73" s="48" t="s">
        <v>251</v>
      </c>
      <c r="D73" s="48" t="s">
        <v>341</v>
      </c>
      <c r="E73" s="48"/>
      <c r="F73" s="48" t="s">
        <v>453</v>
      </c>
      <c r="G73" s="49">
        <v>156.34200000000001</v>
      </c>
      <c r="H73" s="50">
        <v>156.34199999999998</v>
      </c>
      <c r="I73" s="50">
        <f>104.228*0</f>
        <v>0</v>
      </c>
      <c r="J73" s="50">
        <f>52.114*0</f>
        <v>0</v>
      </c>
      <c r="K73" s="50">
        <f>156.342*0</f>
        <v>0</v>
      </c>
      <c r="L73" s="50">
        <f t="shared" si="3"/>
        <v>156.34199999999998</v>
      </c>
      <c r="M73" s="51">
        <v>5152.92</v>
      </c>
      <c r="N73" s="51">
        <v>6478.16</v>
      </c>
      <c r="O73" s="51">
        <v>1595</v>
      </c>
      <c r="P73" s="51">
        <v>1680</v>
      </c>
      <c r="Q73" s="52">
        <f t="shared" si="19"/>
        <v>556252.32864000008</v>
      </c>
      <c r="R73" s="53">
        <f t="shared" si="5"/>
        <v>556252.32863999996</v>
      </c>
      <c r="S73" s="53">
        <f t="shared" si="20"/>
        <v>0</v>
      </c>
      <c r="T73" s="53">
        <f t="shared" si="21"/>
        <v>0</v>
      </c>
      <c r="U73" s="53">
        <f t="shared" si="22"/>
        <v>0</v>
      </c>
      <c r="V73" s="53">
        <f t="shared" si="6"/>
        <v>556252.32863999996</v>
      </c>
      <c r="W73" s="56"/>
      <c r="X73" s="56"/>
      <c r="Y73" s="56"/>
      <c r="Z73" s="55"/>
      <c r="AA73" s="55"/>
      <c r="AB73" s="3"/>
      <c r="AC73" s="3"/>
      <c r="AD73" s="3"/>
      <c r="AE73" s="3"/>
      <c r="AF73" s="3"/>
      <c r="AG73" s="3"/>
      <c r="AH73" s="3"/>
    </row>
    <row r="74" spans="1:34" s="14" customFormat="1" ht="81" customHeight="1">
      <c r="A74" s="47" t="s">
        <v>258</v>
      </c>
      <c r="B74" s="48" t="s">
        <v>340</v>
      </c>
      <c r="C74" s="48" t="s">
        <v>251</v>
      </c>
      <c r="D74" s="48" t="s">
        <v>341</v>
      </c>
      <c r="E74" s="48"/>
      <c r="F74" s="48" t="s">
        <v>453</v>
      </c>
      <c r="G74" s="49">
        <v>0</v>
      </c>
      <c r="H74" s="50">
        <v>0</v>
      </c>
      <c r="I74" s="50">
        <v>104.22799999999999</v>
      </c>
      <c r="J74" s="50">
        <v>52.113999999999997</v>
      </c>
      <c r="K74" s="50">
        <v>156.34200000000001</v>
      </c>
      <c r="L74" s="50">
        <f t="shared" si="3"/>
        <v>312.68399999999997</v>
      </c>
      <c r="M74" s="51">
        <f>5152.92*0+5151.92</f>
        <v>5151.92</v>
      </c>
      <c r="N74" s="51">
        <v>6478.16</v>
      </c>
      <c r="O74" s="51">
        <v>1595</v>
      </c>
      <c r="P74" s="51">
        <v>1680</v>
      </c>
      <c r="Q74" s="52"/>
      <c r="R74" s="53">
        <f t="shared" ref="R74" si="23">H74*(M74-O74)</f>
        <v>0</v>
      </c>
      <c r="S74" s="53">
        <f t="shared" ref="S74" si="24">(M74-O74)*I74</f>
        <v>370730.65775999997</v>
      </c>
      <c r="T74" s="53">
        <f t="shared" ref="T74" si="25">(N74-P74)*J74</f>
        <v>250051.31023999999</v>
      </c>
      <c r="U74" s="53">
        <f t="shared" ref="U74" si="26">(N74-P74)*K74</f>
        <v>750153.93072000006</v>
      </c>
      <c r="V74" s="53">
        <f t="shared" ref="V74" si="27">SUM(R74:U74)</f>
        <v>1370935.8987199999</v>
      </c>
      <c r="W74" s="56"/>
      <c r="X74" s="56"/>
      <c r="Y74" s="56"/>
      <c r="Z74" s="55"/>
      <c r="AA74" s="55"/>
      <c r="AB74" s="3"/>
      <c r="AC74" s="3"/>
      <c r="AD74" s="3"/>
      <c r="AE74" s="3"/>
      <c r="AF74" s="3"/>
      <c r="AG74" s="3"/>
      <c r="AH74" s="3"/>
    </row>
    <row r="75" spans="1:34" s="14" customFormat="1" ht="91.5" customHeight="1">
      <c r="A75" s="47" t="s">
        <v>259</v>
      </c>
      <c r="B75" s="48" t="s">
        <v>342</v>
      </c>
      <c r="C75" s="48" t="s">
        <v>251</v>
      </c>
      <c r="D75" s="48" t="s">
        <v>260</v>
      </c>
      <c r="E75" s="48"/>
      <c r="F75" s="48"/>
      <c r="G75" s="49">
        <v>137.13</v>
      </c>
      <c r="H75" s="50">
        <v>146.316</v>
      </c>
      <c r="I75" s="50">
        <v>80.739999999999995</v>
      </c>
      <c r="J75" s="50">
        <v>48.2</v>
      </c>
      <c r="K75" s="50">
        <v>125.93</v>
      </c>
      <c r="L75" s="50">
        <f t="shared" ref="L75:L138" si="28">H75+I75+J75+K75</f>
        <v>401.18599999999998</v>
      </c>
      <c r="M75" s="51">
        <v>4192.63</v>
      </c>
      <c r="N75" s="51">
        <v>5311.15</v>
      </c>
      <c r="O75" s="51">
        <v>1700</v>
      </c>
      <c r="P75" s="51">
        <v>1700</v>
      </c>
      <c r="Q75" s="52">
        <f t="shared" si="19"/>
        <v>341814.35190000001</v>
      </c>
      <c r="R75" s="53">
        <f t="shared" ref="R75:R138" si="29">H75*(M75-O75)</f>
        <v>364711.65108000004</v>
      </c>
      <c r="S75" s="53">
        <f t="shared" si="20"/>
        <v>201254.94620000001</v>
      </c>
      <c r="T75" s="53">
        <f t="shared" si="21"/>
        <v>174057.43</v>
      </c>
      <c r="U75" s="53">
        <f t="shared" si="22"/>
        <v>454752.11949999997</v>
      </c>
      <c r="V75" s="53">
        <f t="shared" ref="V75:V138" si="30">SUM(R75:U75)</f>
        <v>1194776.1467800001</v>
      </c>
      <c r="W75" s="56"/>
      <c r="X75" s="56"/>
      <c r="Y75" s="56"/>
      <c r="Z75" s="55"/>
      <c r="AA75" s="55"/>
      <c r="AB75" s="3"/>
      <c r="AC75" s="3"/>
      <c r="AD75" s="3"/>
      <c r="AE75" s="3"/>
      <c r="AF75" s="3"/>
      <c r="AG75" s="3"/>
      <c r="AH75" s="3"/>
    </row>
    <row r="76" spans="1:34" s="14" customFormat="1" ht="75" customHeight="1">
      <c r="A76" s="47" t="s">
        <v>261</v>
      </c>
      <c r="B76" s="48" t="s">
        <v>343</v>
      </c>
      <c r="C76" s="48" t="s">
        <v>251</v>
      </c>
      <c r="D76" s="48" t="s">
        <v>344</v>
      </c>
      <c r="E76" s="48"/>
      <c r="F76" s="48" t="s">
        <v>347</v>
      </c>
      <c r="G76" s="49">
        <v>72.465999999999994</v>
      </c>
      <c r="H76" s="50">
        <v>72.465999999999994</v>
      </c>
      <c r="I76" s="50">
        <v>0</v>
      </c>
      <c r="J76" s="50">
        <v>0</v>
      </c>
      <c r="K76" s="50">
        <v>0</v>
      </c>
      <c r="L76" s="50">
        <f t="shared" si="28"/>
        <v>72.465999999999994</v>
      </c>
      <c r="M76" s="51">
        <v>3609.66</v>
      </c>
      <c r="N76" s="51">
        <v>4440.6899999999996</v>
      </c>
      <c r="O76" s="51">
        <v>1700</v>
      </c>
      <c r="P76" s="51">
        <v>1700</v>
      </c>
      <c r="Q76" s="52">
        <f t="shared" si="19"/>
        <v>138385.42155999999</v>
      </c>
      <c r="R76" s="53">
        <f t="shared" si="29"/>
        <v>138385.42155999999</v>
      </c>
      <c r="S76" s="53">
        <f t="shared" si="20"/>
        <v>0</v>
      </c>
      <c r="T76" s="53">
        <f t="shared" si="21"/>
        <v>0</v>
      </c>
      <c r="U76" s="53">
        <f t="shared" si="22"/>
        <v>0</v>
      </c>
      <c r="V76" s="53">
        <f t="shared" si="30"/>
        <v>138385.42155999999</v>
      </c>
      <c r="W76" s="56"/>
      <c r="X76" s="56"/>
      <c r="Y76" s="56"/>
      <c r="Z76" s="55"/>
      <c r="AA76" s="55"/>
      <c r="AB76" s="3"/>
      <c r="AC76" s="3"/>
      <c r="AD76" s="3"/>
      <c r="AE76" s="3"/>
      <c r="AF76" s="3"/>
      <c r="AG76" s="3"/>
      <c r="AH76" s="3"/>
    </row>
    <row r="77" spans="1:34" s="14" customFormat="1" ht="75" customHeight="1">
      <c r="A77" s="47" t="s">
        <v>261</v>
      </c>
      <c r="B77" s="48" t="s">
        <v>343</v>
      </c>
      <c r="C77" s="48" t="s">
        <v>251</v>
      </c>
      <c r="D77" s="48" t="s">
        <v>344</v>
      </c>
      <c r="E77" s="48"/>
      <c r="F77" s="48" t="s">
        <v>348</v>
      </c>
      <c r="G77" s="49">
        <f>141.561-72.466</f>
        <v>69.095000000000013</v>
      </c>
      <c r="H77" s="50">
        <v>69.094999999999999</v>
      </c>
      <c r="I77" s="50">
        <v>85.754999999999995</v>
      </c>
      <c r="J77" s="50">
        <v>37.552999999999997</v>
      </c>
      <c r="K77" s="50">
        <v>141.56100000000001</v>
      </c>
      <c r="L77" s="50">
        <f t="shared" si="28"/>
        <v>333.964</v>
      </c>
      <c r="M77" s="51">
        <v>3600.31</v>
      </c>
      <c r="N77" s="51">
        <v>4440.6899999999996</v>
      </c>
      <c r="O77" s="51">
        <v>1700</v>
      </c>
      <c r="P77" s="51">
        <v>1700</v>
      </c>
      <c r="Q77" s="52">
        <f t="shared" ref="Q77" si="31">(M77-O77)*G77</f>
        <v>131301.91945000002</v>
      </c>
      <c r="R77" s="53">
        <f t="shared" si="29"/>
        <v>131301.91944999999</v>
      </c>
      <c r="S77" s="53">
        <f t="shared" ref="S77" si="32">(M77-O77)*I77</f>
        <v>162961.08404999998</v>
      </c>
      <c r="T77" s="53">
        <f t="shared" ref="T77" si="33">(N77-P77)*J77</f>
        <v>102921.13156999998</v>
      </c>
      <c r="U77" s="53">
        <f t="shared" ref="U77" si="34">(N77-P77)*K77</f>
        <v>387974.81708999997</v>
      </c>
      <c r="V77" s="53">
        <f t="shared" si="30"/>
        <v>785158.95215999987</v>
      </c>
      <c r="W77" s="56"/>
      <c r="X77" s="56"/>
      <c r="Y77" s="56"/>
      <c r="Z77" s="55"/>
      <c r="AA77" s="55"/>
      <c r="AB77" s="3"/>
      <c r="AC77" s="3"/>
      <c r="AD77" s="3"/>
      <c r="AE77" s="3"/>
      <c r="AF77" s="3"/>
      <c r="AG77" s="3"/>
      <c r="AH77" s="3"/>
    </row>
    <row r="78" spans="1:34" s="14" customFormat="1" ht="84" customHeight="1">
      <c r="A78" s="47" t="s">
        <v>68</v>
      </c>
      <c r="B78" s="48" t="s">
        <v>345</v>
      </c>
      <c r="C78" s="48" t="s">
        <v>251</v>
      </c>
      <c r="D78" s="48" t="s">
        <v>346</v>
      </c>
      <c r="E78" s="48"/>
      <c r="F78" s="48"/>
      <c r="G78" s="49">
        <v>175.47</v>
      </c>
      <c r="H78" s="50">
        <v>184.6</v>
      </c>
      <c r="I78" s="50">
        <v>87.75</v>
      </c>
      <c r="J78" s="50">
        <v>29.54</v>
      </c>
      <c r="K78" s="50">
        <v>177.27</v>
      </c>
      <c r="L78" s="50">
        <f t="shared" si="28"/>
        <v>479.16000000000008</v>
      </c>
      <c r="M78" s="51">
        <v>3480.85</v>
      </c>
      <c r="N78" s="51">
        <v>5456.03</v>
      </c>
      <c r="O78" s="51">
        <v>1500</v>
      </c>
      <c r="P78" s="51">
        <v>1600</v>
      </c>
      <c r="Q78" s="52">
        <f t="shared" si="19"/>
        <v>347579.74949999998</v>
      </c>
      <c r="R78" s="53">
        <f t="shared" si="29"/>
        <v>365664.91</v>
      </c>
      <c r="S78" s="53">
        <f t="shared" si="20"/>
        <v>173819.58749999999</v>
      </c>
      <c r="T78" s="53">
        <f t="shared" si="21"/>
        <v>113907.12619999998</v>
      </c>
      <c r="U78" s="53">
        <f t="shared" si="22"/>
        <v>683558.43810000003</v>
      </c>
      <c r="V78" s="53">
        <f t="shared" si="30"/>
        <v>1336950.0617999998</v>
      </c>
      <c r="W78" s="56"/>
      <c r="X78" s="56"/>
      <c r="Y78" s="56"/>
      <c r="Z78" s="55"/>
      <c r="AA78" s="55"/>
      <c r="AB78" s="3"/>
      <c r="AC78" s="3"/>
      <c r="AD78" s="3"/>
      <c r="AE78" s="3"/>
      <c r="AF78" s="3"/>
      <c r="AG78" s="3"/>
      <c r="AH78" s="3"/>
    </row>
    <row r="79" spans="1:34" s="14" customFormat="1" ht="14.25" customHeight="1">
      <c r="A79" s="47"/>
      <c r="B79" s="48"/>
      <c r="C79" s="48"/>
      <c r="D79" s="48"/>
      <c r="E79" s="48"/>
      <c r="F79" s="48"/>
      <c r="G79" s="49"/>
      <c r="H79" s="57"/>
      <c r="I79" s="57"/>
      <c r="J79" s="57"/>
      <c r="K79" s="57"/>
      <c r="L79" s="50"/>
      <c r="M79" s="58"/>
      <c r="N79" s="58"/>
      <c r="O79" s="58"/>
      <c r="P79" s="58"/>
      <c r="Q79" s="52"/>
      <c r="R79" s="53"/>
      <c r="S79" s="53"/>
      <c r="T79" s="53"/>
      <c r="U79" s="53"/>
      <c r="V79" s="53"/>
      <c r="W79" s="56"/>
      <c r="X79" s="56"/>
      <c r="Y79" s="56"/>
      <c r="Z79" s="55"/>
      <c r="AA79" s="55"/>
      <c r="AB79" s="3"/>
      <c r="AC79" s="3"/>
      <c r="AD79" s="3"/>
      <c r="AE79" s="3"/>
      <c r="AF79" s="3"/>
      <c r="AG79" s="3"/>
      <c r="AH79" s="3"/>
    </row>
    <row r="80" spans="1:34" s="14" customFormat="1" ht="52.5" customHeight="1">
      <c r="A80" s="47" t="s">
        <v>70</v>
      </c>
      <c r="B80" s="48" t="s">
        <v>71</v>
      </c>
      <c r="C80" s="48" t="s">
        <v>69</v>
      </c>
      <c r="D80" s="48" t="s">
        <v>349</v>
      </c>
      <c r="E80" s="48"/>
      <c r="F80" s="48"/>
      <c r="G80" s="49">
        <v>79.37</v>
      </c>
      <c r="H80" s="50">
        <v>100.02000000000001</v>
      </c>
      <c r="I80" s="50">
        <v>79.37</v>
      </c>
      <c r="J80" s="50">
        <v>68.11</v>
      </c>
      <c r="K80" s="50">
        <v>68.099999999999994</v>
      </c>
      <c r="L80" s="50">
        <f t="shared" si="28"/>
        <v>315.60000000000002</v>
      </c>
      <c r="M80" s="51">
        <v>6383.05</v>
      </c>
      <c r="N80" s="51">
        <v>6383.05</v>
      </c>
      <c r="O80" s="51">
        <v>1680</v>
      </c>
      <c r="P80" s="51">
        <v>1750</v>
      </c>
      <c r="Q80" s="52">
        <f t="shared" ref="Q80:Q87" si="35">(M80-O80)*G80</f>
        <v>373281.07850000006</v>
      </c>
      <c r="R80" s="53">
        <f t="shared" si="29"/>
        <v>470399.06100000005</v>
      </c>
      <c r="S80" s="53">
        <f t="shared" ref="S80:T87" si="36">(M80-O80)*I80</f>
        <v>373281.07850000006</v>
      </c>
      <c r="T80" s="53">
        <f t="shared" si="36"/>
        <v>315557.0355</v>
      </c>
      <c r="U80" s="53">
        <f t="shared" ref="U80:U87" si="37">(N80-P80)*K80</f>
        <v>315510.70499999996</v>
      </c>
      <c r="V80" s="53">
        <f t="shared" si="30"/>
        <v>1474747.88</v>
      </c>
      <c r="W80" s="56"/>
      <c r="X80" s="56"/>
      <c r="Y80" s="56"/>
      <c r="Z80" s="55"/>
      <c r="AA80" s="55"/>
      <c r="AB80" s="3"/>
      <c r="AC80" s="3"/>
      <c r="AD80" s="3"/>
      <c r="AE80" s="3"/>
      <c r="AF80" s="3"/>
      <c r="AG80" s="3"/>
      <c r="AH80" s="3"/>
    </row>
    <row r="81" spans="1:34" s="14" customFormat="1" ht="52.5" customHeight="1">
      <c r="A81" s="47" t="s">
        <v>70</v>
      </c>
      <c r="B81" s="48" t="s">
        <v>71</v>
      </c>
      <c r="C81" s="48" t="s">
        <v>69</v>
      </c>
      <c r="D81" s="48" t="s">
        <v>72</v>
      </c>
      <c r="E81" s="48"/>
      <c r="F81" s="48"/>
      <c r="G81" s="49">
        <v>58.42</v>
      </c>
      <c r="H81" s="50">
        <v>52.88</v>
      </c>
      <c r="I81" s="50">
        <v>58.42</v>
      </c>
      <c r="J81" s="50">
        <v>50.01</v>
      </c>
      <c r="K81" s="50">
        <v>50.01</v>
      </c>
      <c r="L81" s="50">
        <f t="shared" si="28"/>
        <v>211.32</v>
      </c>
      <c r="M81" s="51">
        <v>4428.3</v>
      </c>
      <c r="N81" s="51">
        <v>6091.74</v>
      </c>
      <c r="O81" s="51">
        <v>1798</v>
      </c>
      <c r="P81" s="51">
        <v>1870</v>
      </c>
      <c r="Q81" s="52">
        <f t="shared" si="35"/>
        <v>153662.12600000002</v>
      </c>
      <c r="R81" s="53">
        <f t="shared" si="29"/>
        <v>139090.26400000002</v>
      </c>
      <c r="S81" s="53">
        <f t="shared" si="36"/>
        <v>153662.12600000002</v>
      </c>
      <c r="T81" s="53">
        <f t="shared" si="36"/>
        <v>211129.21739999999</v>
      </c>
      <c r="U81" s="53">
        <f t="shared" si="37"/>
        <v>211129.21739999999</v>
      </c>
      <c r="V81" s="53">
        <f t="shared" si="30"/>
        <v>715010.82479999994</v>
      </c>
      <c r="W81" s="56"/>
      <c r="X81" s="56"/>
      <c r="Y81" s="56"/>
      <c r="Z81" s="55"/>
      <c r="AA81" s="55"/>
      <c r="AB81" s="3"/>
      <c r="AC81" s="3"/>
      <c r="AD81" s="3"/>
      <c r="AE81" s="3"/>
      <c r="AF81" s="3"/>
      <c r="AG81" s="3"/>
      <c r="AH81" s="3"/>
    </row>
    <row r="82" spans="1:34" s="14" customFormat="1" ht="52.5" customHeight="1">
      <c r="A82" s="47" t="s">
        <v>70</v>
      </c>
      <c r="B82" s="48" t="s">
        <v>71</v>
      </c>
      <c r="C82" s="48" t="s">
        <v>69</v>
      </c>
      <c r="D82" s="48" t="s">
        <v>73</v>
      </c>
      <c r="E82" s="48"/>
      <c r="F82" s="48"/>
      <c r="G82" s="49">
        <v>90.05</v>
      </c>
      <c r="H82" s="50">
        <v>111.15</v>
      </c>
      <c r="I82" s="50">
        <v>90.05</v>
      </c>
      <c r="J82" s="50">
        <v>76.48</v>
      </c>
      <c r="K82" s="50">
        <v>76.47</v>
      </c>
      <c r="L82" s="50">
        <f t="shared" si="28"/>
        <v>354.15</v>
      </c>
      <c r="M82" s="51">
        <v>5463.36</v>
      </c>
      <c r="N82" s="51">
        <v>5627.84</v>
      </c>
      <c r="O82" s="51">
        <v>1680</v>
      </c>
      <c r="P82" s="51">
        <v>1750</v>
      </c>
      <c r="Q82" s="52">
        <f t="shared" si="35"/>
        <v>340691.56799999997</v>
      </c>
      <c r="R82" s="53">
        <f t="shared" si="29"/>
        <v>420520.46399999998</v>
      </c>
      <c r="S82" s="53">
        <f t="shared" si="36"/>
        <v>340691.56799999997</v>
      </c>
      <c r="T82" s="53">
        <f t="shared" si="36"/>
        <v>296577.20320000005</v>
      </c>
      <c r="U82" s="53">
        <f t="shared" si="37"/>
        <v>296538.42479999998</v>
      </c>
      <c r="V82" s="53">
        <f t="shared" si="30"/>
        <v>1354327.66</v>
      </c>
      <c r="W82" s="56"/>
      <c r="X82" s="56"/>
      <c r="Y82" s="56"/>
      <c r="Z82" s="55"/>
      <c r="AA82" s="55"/>
      <c r="AB82" s="3"/>
      <c r="AC82" s="3"/>
      <c r="AD82" s="3"/>
      <c r="AE82" s="3"/>
      <c r="AF82" s="3"/>
      <c r="AG82" s="3"/>
      <c r="AH82" s="3"/>
    </row>
    <row r="83" spans="1:34" s="14" customFormat="1" ht="52.5" customHeight="1">
      <c r="A83" s="47" t="s">
        <v>74</v>
      </c>
      <c r="B83" s="48" t="s">
        <v>75</v>
      </c>
      <c r="C83" s="48" t="s">
        <v>69</v>
      </c>
      <c r="D83" s="48" t="s">
        <v>76</v>
      </c>
      <c r="E83" s="48"/>
      <c r="F83" s="48"/>
      <c r="G83" s="49">
        <v>3094.85</v>
      </c>
      <c r="H83" s="50">
        <v>3131.5750000000003</v>
      </c>
      <c r="I83" s="50">
        <v>2063.2399999999998</v>
      </c>
      <c r="J83" s="50">
        <v>980.76</v>
      </c>
      <c r="K83" s="50">
        <v>2942.29</v>
      </c>
      <c r="L83" s="50">
        <f t="shared" si="28"/>
        <v>9117.8650000000016</v>
      </c>
      <c r="M83" s="51">
        <v>3040.75</v>
      </c>
      <c r="N83" s="51">
        <v>3102.14</v>
      </c>
      <c r="O83" s="51">
        <v>1680</v>
      </c>
      <c r="P83" s="51">
        <v>1750</v>
      </c>
      <c r="Q83" s="52">
        <f t="shared" si="35"/>
        <v>4211317.1375000002</v>
      </c>
      <c r="R83" s="53">
        <f t="shared" si="29"/>
        <v>4261290.6812500004</v>
      </c>
      <c r="S83" s="53">
        <f t="shared" si="36"/>
        <v>2807553.8299999996</v>
      </c>
      <c r="T83" s="53">
        <f t="shared" si="36"/>
        <v>1326124.8263999999</v>
      </c>
      <c r="U83" s="53">
        <f t="shared" si="37"/>
        <v>3978388.0005999994</v>
      </c>
      <c r="V83" s="53">
        <f t="shared" si="30"/>
        <v>12373357.33825</v>
      </c>
      <c r="W83" s="56"/>
      <c r="X83" s="56"/>
      <c r="Y83" s="56"/>
      <c r="Z83" s="55"/>
      <c r="AA83" s="55"/>
      <c r="AB83" s="3"/>
      <c r="AC83" s="3"/>
      <c r="AD83" s="3"/>
      <c r="AE83" s="3"/>
      <c r="AF83" s="3"/>
      <c r="AG83" s="3"/>
      <c r="AH83" s="3"/>
    </row>
    <row r="84" spans="1:34" s="14" customFormat="1" ht="60.75" customHeight="1">
      <c r="A84" s="47" t="s">
        <v>350</v>
      </c>
      <c r="B84" s="48" t="s">
        <v>351</v>
      </c>
      <c r="C84" s="48" t="s">
        <v>69</v>
      </c>
      <c r="D84" s="48" t="s">
        <v>77</v>
      </c>
      <c r="E84" s="48"/>
      <c r="F84" s="48" t="s">
        <v>352</v>
      </c>
      <c r="G84" s="49">
        <v>11043.521000000001</v>
      </c>
      <c r="H84" s="50">
        <v>11112.915999999999</v>
      </c>
      <c r="I84" s="50">
        <v>4890.0690000000004</v>
      </c>
      <c r="J84" s="50">
        <v>1751.28</v>
      </c>
      <c r="K84" s="50">
        <v>9260.24</v>
      </c>
      <c r="L84" s="50">
        <f t="shared" si="28"/>
        <v>27014.504999999997</v>
      </c>
      <c r="M84" s="51">
        <v>5744.3</v>
      </c>
      <c r="N84" s="51">
        <v>6182.68</v>
      </c>
      <c r="O84" s="51">
        <v>1495</v>
      </c>
      <c r="P84" s="51">
        <v>1558.33</v>
      </c>
      <c r="Q84" s="52">
        <f t="shared" si="35"/>
        <v>46927233.785300002</v>
      </c>
      <c r="R84" s="53">
        <f t="shared" si="29"/>
        <v>47222113.958799995</v>
      </c>
      <c r="S84" s="53">
        <f t="shared" si="36"/>
        <v>20779370.201700002</v>
      </c>
      <c r="T84" s="53">
        <f t="shared" si="36"/>
        <v>8098531.6680000005</v>
      </c>
      <c r="U84" s="53">
        <f t="shared" si="37"/>
        <v>42822590.844000004</v>
      </c>
      <c r="V84" s="53">
        <f t="shared" si="30"/>
        <v>118922606.67249998</v>
      </c>
      <c r="W84" s="56"/>
      <c r="X84" s="56"/>
      <c r="Y84" s="56"/>
      <c r="Z84" s="55"/>
      <c r="AA84" s="55"/>
      <c r="AB84" s="3"/>
      <c r="AC84" s="3"/>
      <c r="AD84" s="3"/>
      <c r="AE84" s="3"/>
      <c r="AF84" s="3"/>
      <c r="AG84" s="3"/>
      <c r="AH84" s="3"/>
    </row>
    <row r="85" spans="1:34" s="14" customFormat="1" ht="46.5" customHeight="1">
      <c r="A85" s="47" t="s">
        <v>51</v>
      </c>
      <c r="B85" s="48" t="s">
        <v>78</v>
      </c>
      <c r="C85" s="48" t="s">
        <v>69</v>
      </c>
      <c r="D85" s="48" t="s">
        <v>77</v>
      </c>
      <c r="E85" s="48" t="s">
        <v>368</v>
      </c>
      <c r="F85" s="48"/>
      <c r="G85" s="49">
        <v>88.302999999999997</v>
      </c>
      <c r="H85" s="50">
        <v>63.691000000000003</v>
      </c>
      <c r="I85" s="50">
        <v>38.707999999999998</v>
      </c>
      <c r="J85" s="50">
        <v>20.53</v>
      </c>
      <c r="K85" s="50">
        <v>81.888000000000005</v>
      </c>
      <c r="L85" s="50">
        <f t="shared" si="28"/>
        <v>204.81700000000001</v>
      </c>
      <c r="M85" s="51">
        <v>3591.94</v>
      </c>
      <c r="N85" s="51">
        <v>4792.53</v>
      </c>
      <c r="O85" s="51">
        <v>1685</v>
      </c>
      <c r="P85" s="51">
        <v>1700</v>
      </c>
      <c r="Q85" s="52">
        <f t="shared" si="35"/>
        <v>168388.52282000001</v>
      </c>
      <c r="R85" s="53">
        <f t="shared" si="29"/>
        <v>121454.91554</v>
      </c>
      <c r="S85" s="53">
        <f t="shared" si="36"/>
        <v>73813.83352</v>
      </c>
      <c r="T85" s="53">
        <f t="shared" si="36"/>
        <v>63489.640899999999</v>
      </c>
      <c r="U85" s="53">
        <f t="shared" si="37"/>
        <v>253241.09664</v>
      </c>
      <c r="V85" s="53">
        <f t="shared" si="30"/>
        <v>511999.4866</v>
      </c>
      <c r="W85" s="56"/>
      <c r="X85" s="56"/>
      <c r="Y85" s="56"/>
      <c r="Z85" s="55"/>
      <c r="AA85" s="55"/>
      <c r="AB85" s="3"/>
      <c r="AC85" s="3"/>
      <c r="AD85" s="3"/>
      <c r="AE85" s="3"/>
      <c r="AF85" s="3"/>
      <c r="AG85" s="3"/>
      <c r="AH85" s="3"/>
    </row>
    <row r="86" spans="1:34" s="14" customFormat="1" ht="50.25" customHeight="1">
      <c r="A86" s="47" t="s">
        <v>79</v>
      </c>
      <c r="B86" s="48" t="s">
        <v>80</v>
      </c>
      <c r="C86" s="48" t="s">
        <v>69</v>
      </c>
      <c r="D86" s="48" t="s">
        <v>77</v>
      </c>
      <c r="E86" s="48"/>
      <c r="F86" s="48"/>
      <c r="G86" s="49">
        <v>245.27500000000001</v>
      </c>
      <c r="H86" s="50">
        <v>256.851</v>
      </c>
      <c r="I86" s="50">
        <v>114.57</v>
      </c>
      <c r="J86" s="50">
        <v>26.907</v>
      </c>
      <c r="K86" s="50">
        <v>209.892</v>
      </c>
      <c r="L86" s="50">
        <f t="shared" si="28"/>
        <v>608.22</v>
      </c>
      <c r="M86" s="51">
        <v>3057.69</v>
      </c>
      <c r="N86" s="51">
        <v>3569.18</v>
      </c>
      <c r="O86" s="51">
        <v>2022</v>
      </c>
      <c r="P86" s="51">
        <v>2040</v>
      </c>
      <c r="Q86" s="52">
        <f t="shared" si="35"/>
        <v>254028.86475000001</v>
      </c>
      <c r="R86" s="53">
        <f t="shared" si="29"/>
        <v>266018.01219000004</v>
      </c>
      <c r="S86" s="53">
        <f t="shared" si="36"/>
        <v>118659.0033</v>
      </c>
      <c r="T86" s="53">
        <f t="shared" si="36"/>
        <v>41145.646259999994</v>
      </c>
      <c r="U86" s="53">
        <f t="shared" si="37"/>
        <v>320962.64855999994</v>
      </c>
      <c r="V86" s="53">
        <f t="shared" si="30"/>
        <v>746785.31030999997</v>
      </c>
      <c r="W86" s="56"/>
      <c r="X86" s="56"/>
      <c r="Y86" s="56"/>
      <c r="Z86" s="55"/>
      <c r="AA86" s="55"/>
      <c r="AB86" s="3"/>
      <c r="AC86" s="3"/>
      <c r="AD86" s="3"/>
      <c r="AE86" s="3"/>
      <c r="AF86" s="3"/>
      <c r="AG86" s="3"/>
      <c r="AH86" s="3"/>
    </row>
    <row r="87" spans="1:34" s="14" customFormat="1" ht="50.25" customHeight="1">
      <c r="A87" s="47" t="s">
        <v>81</v>
      </c>
      <c r="B87" s="48" t="s">
        <v>82</v>
      </c>
      <c r="C87" s="48" t="s">
        <v>69</v>
      </c>
      <c r="D87" s="48" t="s">
        <v>77</v>
      </c>
      <c r="E87" s="48"/>
      <c r="F87" s="48"/>
      <c r="G87" s="49">
        <v>775.38</v>
      </c>
      <c r="H87" s="50">
        <v>656.77099999999996</v>
      </c>
      <c r="I87" s="50">
        <v>444.61700000000002</v>
      </c>
      <c r="J87" s="50">
        <v>215.001</v>
      </c>
      <c r="K87" s="50">
        <v>686.75</v>
      </c>
      <c r="L87" s="50">
        <f t="shared" si="28"/>
        <v>2003.1389999999999</v>
      </c>
      <c r="M87" s="51">
        <v>5393.64</v>
      </c>
      <c r="N87" s="51">
        <v>5393.64</v>
      </c>
      <c r="O87" s="51">
        <v>1570</v>
      </c>
      <c r="P87" s="51">
        <v>1660</v>
      </c>
      <c r="Q87" s="52">
        <f t="shared" si="35"/>
        <v>2964773.9832000001</v>
      </c>
      <c r="R87" s="53">
        <f t="shared" si="29"/>
        <v>2511255.86644</v>
      </c>
      <c r="S87" s="53">
        <f t="shared" si="36"/>
        <v>1700055.3458800002</v>
      </c>
      <c r="T87" s="53">
        <f t="shared" si="36"/>
        <v>802736.33364000008</v>
      </c>
      <c r="U87" s="53">
        <f t="shared" si="37"/>
        <v>2564077.27</v>
      </c>
      <c r="V87" s="53">
        <f t="shared" si="30"/>
        <v>7578124.8159599993</v>
      </c>
      <c r="W87" s="56"/>
      <c r="X87" s="56"/>
      <c r="Y87" s="56"/>
      <c r="Z87" s="55"/>
      <c r="AA87" s="55"/>
      <c r="AB87" s="3"/>
      <c r="AC87" s="3"/>
      <c r="AD87" s="3"/>
      <c r="AE87" s="3"/>
      <c r="AF87" s="3"/>
      <c r="AG87" s="3"/>
      <c r="AH87" s="3"/>
    </row>
    <row r="88" spans="1:34" s="1" customFormat="1" ht="14.25" customHeight="1">
      <c r="A88" s="47"/>
      <c r="B88" s="48"/>
      <c r="C88" s="48"/>
      <c r="D88" s="48"/>
      <c r="E88" s="48"/>
      <c r="F88" s="48"/>
      <c r="G88" s="49"/>
      <c r="H88" s="57"/>
      <c r="I88" s="57"/>
      <c r="J88" s="57"/>
      <c r="K88" s="57"/>
      <c r="L88" s="50"/>
      <c r="M88" s="58"/>
      <c r="N88" s="58"/>
      <c r="O88" s="58"/>
      <c r="P88" s="58"/>
      <c r="Q88" s="52"/>
      <c r="R88" s="53"/>
      <c r="S88" s="53"/>
      <c r="T88" s="53"/>
      <c r="U88" s="53"/>
      <c r="V88" s="53"/>
      <c r="W88" s="56"/>
      <c r="X88" s="56"/>
      <c r="Y88" s="56"/>
      <c r="Z88" s="55"/>
      <c r="AA88" s="55"/>
      <c r="AB88" s="3"/>
      <c r="AC88" s="3"/>
      <c r="AD88" s="3"/>
      <c r="AE88" s="3"/>
      <c r="AF88" s="3"/>
      <c r="AG88" s="3"/>
      <c r="AH88" s="3"/>
    </row>
    <row r="89" spans="1:34" s="14" customFormat="1" ht="50.25" customHeight="1">
      <c r="A89" s="47" t="s">
        <v>305</v>
      </c>
      <c r="B89" s="48" t="s">
        <v>306</v>
      </c>
      <c r="C89" s="48" t="s">
        <v>337</v>
      </c>
      <c r="D89" s="48"/>
      <c r="E89" s="48"/>
      <c r="F89" s="48" t="s">
        <v>335</v>
      </c>
      <c r="G89" s="49">
        <v>0</v>
      </c>
      <c r="H89" s="50">
        <v>0</v>
      </c>
      <c r="I89" s="50">
        <v>0</v>
      </c>
      <c r="J89" s="50">
        <v>17093.612000000001</v>
      </c>
      <c r="K89" s="50">
        <v>84931.667000000001</v>
      </c>
      <c r="L89" s="50">
        <f t="shared" si="28"/>
        <v>102025.27900000001</v>
      </c>
      <c r="M89" s="51">
        <v>939.76</v>
      </c>
      <c r="N89" s="51">
        <v>1126.32</v>
      </c>
      <c r="O89" s="51">
        <v>939.76</v>
      </c>
      <c r="P89" s="51">
        <v>980</v>
      </c>
      <c r="Q89" s="52">
        <f>(M89-O89)*G89</f>
        <v>0</v>
      </c>
      <c r="R89" s="53">
        <f t="shared" si="29"/>
        <v>0</v>
      </c>
      <c r="S89" s="53">
        <f>(M89-O89)*I89</f>
        <v>0</v>
      </c>
      <c r="T89" s="53">
        <f>(N89-P89)*J89</f>
        <v>2501137.307839999</v>
      </c>
      <c r="U89" s="53">
        <f>(N89-P89)*K89</f>
        <v>12427201.515439995</v>
      </c>
      <c r="V89" s="53">
        <f t="shared" si="30"/>
        <v>14928338.823279994</v>
      </c>
      <c r="W89" s="56"/>
      <c r="X89" s="56"/>
      <c r="Y89" s="56"/>
      <c r="Z89" s="55"/>
      <c r="AA89" s="55"/>
      <c r="AB89" s="3"/>
      <c r="AC89" s="3"/>
      <c r="AD89" s="3"/>
      <c r="AE89" s="3"/>
      <c r="AF89" s="3"/>
      <c r="AG89" s="3"/>
      <c r="AH89" s="3"/>
    </row>
    <row r="90" spans="1:34" s="1" customFormat="1" ht="14.25" customHeight="1">
      <c r="A90" s="47"/>
      <c r="B90" s="48"/>
      <c r="C90" s="48"/>
      <c r="D90" s="48"/>
      <c r="E90" s="48"/>
      <c r="F90" s="48"/>
      <c r="G90" s="49"/>
      <c r="H90" s="57"/>
      <c r="I90" s="57"/>
      <c r="J90" s="57"/>
      <c r="K90" s="57"/>
      <c r="L90" s="50"/>
      <c r="M90" s="58"/>
      <c r="N90" s="58"/>
      <c r="O90" s="58"/>
      <c r="P90" s="58"/>
      <c r="Q90" s="52"/>
      <c r="R90" s="53"/>
      <c r="S90" s="53"/>
      <c r="T90" s="53"/>
      <c r="U90" s="53"/>
      <c r="V90" s="53"/>
      <c r="W90" s="56"/>
      <c r="X90" s="56"/>
      <c r="Y90" s="56"/>
      <c r="Z90" s="55"/>
      <c r="AA90" s="55"/>
      <c r="AB90" s="3"/>
      <c r="AC90" s="3"/>
      <c r="AD90" s="3"/>
      <c r="AE90" s="3"/>
      <c r="AF90" s="3"/>
      <c r="AG90" s="3"/>
      <c r="AH90" s="3"/>
    </row>
    <row r="91" spans="1:34" s="14" customFormat="1" ht="78.75" customHeight="1">
      <c r="A91" s="47" t="s">
        <v>84</v>
      </c>
      <c r="B91" s="48" t="s">
        <v>85</v>
      </c>
      <c r="C91" s="48" t="s">
        <v>83</v>
      </c>
      <c r="D91" s="48" t="s">
        <v>355</v>
      </c>
      <c r="E91" s="48" t="s">
        <v>86</v>
      </c>
      <c r="F91" s="48"/>
      <c r="G91" s="49">
        <v>319.399</v>
      </c>
      <c r="H91" s="50">
        <v>307.541</v>
      </c>
      <c r="I91" s="50">
        <v>97.736999999999995</v>
      </c>
      <c r="J91" s="50">
        <v>60.017000000000003</v>
      </c>
      <c r="K91" s="50">
        <v>275.565</v>
      </c>
      <c r="L91" s="50">
        <f t="shared" si="28"/>
        <v>740.86</v>
      </c>
      <c r="M91" s="51">
        <v>6663.09</v>
      </c>
      <c r="N91" s="51">
        <v>7116.08</v>
      </c>
      <c r="O91" s="51">
        <v>1660</v>
      </c>
      <c r="P91" s="51">
        <v>1730</v>
      </c>
      <c r="Q91" s="52">
        <f t="shared" ref="Q91:Q102" si="38">(M91-O91)*G91</f>
        <v>1597981.94291</v>
      </c>
      <c r="R91" s="53">
        <f t="shared" si="29"/>
        <v>1538655.3016900001</v>
      </c>
      <c r="S91" s="53">
        <f t="shared" ref="S91:S102" si="39">(M91-O91)*I91</f>
        <v>488987.00732999999</v>
      </c>
      <c r="T91" s="53">
        <f t="shared" ref="T91:T102" si="40">(N91-P91)*J91</f>
        <v>323256.36336000002</v>
      </c>
      <c r="U91" s="53">
        <f t="shared" ref="U91:U102" si="41">(N91-P91)*K91</f>
        <v>1484215.1351999999</v>
      </c>
      <c r="V91" s="53">
        <f t="shared" si="30"/>
        <v>3835113.8075799998</v>
      </c>
      <c r="W91" s="56"/>
      <c r="X91" s="56"/>
      <c r="Y91" s="56"/>
      <c r="Z91" s="55"/>
      <c r="AA91" s="55"/>
      <c r="AB91" s="3"/>
      <c r="AC91" s="3"/>
      <c r="AD91" s="3"/>
      <c r="AE91" s="3"/>
      <c r="AF91" s="3"/>
      <c r="AG91" s="3"/>
      <c r="AH91" s="3"/>
    </row>
    <row r="92" spans="1:34" s="14" customFormat="1" ht="54" customHeight="1">
      <c r="A92" s="47" t="s">
        <v>84</v>
      </c>
      <c r="B92" s="48" t="s">
        <v>85</v>
      </c>
      <c r="C92" s="48" t="s">
        <v>83</v>
      </c>
      <c r="D92" s="48" t="s">
        <v>355</v>
      </c>
      <c r="E92" s="48" t="s">
        <v>87</v>
      </c>
      <c r="F92" s="48"/>
      <c r="G92" s="49">
        <v>227.33</v>
      </c>
      <c r="H92" s="50">
        <v>220.58999999999997</v>
      </c>
      <c r="I92" s="50">
        <v>53.892000000000003</v>
      </c>
      <c r="J92" s="50">
        <v>39.390999999999998</v>
      </c>
      <c r="K92" s="50">
        <v>193.21299999999999</v>
      </c>
      <c r="L92" s="50">
        <f t="shared" si="28"/>
        <v>507.08600000000001</v>
      </c>
      <c r="M92" s="51">
        <v>6790.27</v>
      </c>
      <c r="N92" s="51">
        <v>7006.16</v>
      </c>
      <c r="O92" s="51">
        <v>1660</v>
      </c>
      <c r="P92" s="51">
        <v>1730</v>
      </c>
      <c r="Q92" s="52">
        <f t="shared" si="38"/>
        <v>1166264.2791000002</v>
      </c>
      <c r="R92" s="53">
        <f t="shared" si="29"/>
        <v>1131686.2593</v>
      </c>
      <c r="S92" s="53">
        <f t="shared" si="39"/>
        <v>276480.51084000006</v>
      </c>
      <c r="T92" s="53">
        <f t="shared" si="40"/>
        <v>207833.21855999998</v>
      </c>
      <c r="U92" s="53">
        <f t="shared" si="41"/>
        <v>1019422.70208</v>
      </c>
      <c r="V92" s="53">
        <f t="shared" si="30"/>
        <v>2635422.6907799998</v>
      </c>
      <c r="W92" s="56"/>
      <c r="X92" s="56"/>
      <c r="Y92" s="56"/>
      <c r="Z92" s="55"/>
      <c r="AA92" s="55"/>
      <c r="AB92" s="3"/>
      <c r="AC92" s="3"/>
      <c r="AD92" s="3"/>
      <c r="AE92" s="3"/>
      <c r="AF92" s="3"/>
      <c r="AG92" s="3"/>
      <c r="AH92" s="3"/>
    </row>
    <row r="93" spans="1:34" s="14" customFormat="1" ht="54" customHeight="1">
      <c r="A93" s="47" t="s">
        <v>107</v>
      </c>
      <c r="B93" s="48" t="s">
        <v>108</v>
      </c>
      <c r="C93" s="48" t="s">
        <v>83</v>
      </c>
      <c r="D93" s="48" t="s">
        <v>88</v>
      </c>
      <c r="E93" s="48" t="s">
        <v>357</v>
      </c>
      <c r="F93" s="48" t="s">
        <v>317</v>
      </c>
      <c r="G93" s="49">
        <v>3751.5030000000002</v>
      </c>
      <c r="H93" s="50">
        <v>4418.41</v>
      </c>
      <c r="I93" s="50">
        <v>1284.6099999999999</v>
      </c>
      <c r="J93" s="50">
        <v>1271.4739999999999</v>
      </c>
      <c r="K93" s="50">
        <v>3744.366</v>
      </c>
      <c r="L93" s="50">
        <f t="shared" si="28"/>
        <v>10718.86</v>
      </c>
      <c r="M93" s="51">
        <v>1225.53</v>
      </c>
      <c r="N93" s="51">
        <v>1225.53</v>
      </c>
      <c r="O93" s="51">
        <v>1030.1199999999999</v>
      </c>
      <c r="P93" s="51">
        <v>1091.67</v>
      </c>
      <c r="Q93" s="52">
        <f t="shared" si="38"/>
        <v>733081.20123000036</v>
      </c>
      <c r="R93" s="53">
        <f t="shared" si="29"/>
        <v>863401.49810000032</v>
      </c>
      <c r="S93" s="53">
        <f t="shared" si="39"/>
        <v>251025.64010000008</v>
      </c>
      <c r="T93" s="53">
        <f t="shared" si="40"/>
        <v>170199.50963999986</v>
      </c>
      <c r="U93" s="53">
        <f t="shared" si="41"/>
        <v>501220.83275999961</v>
      </c>
      <c r="V93" s="53">
        <f t="shared" si="30"/>
        <v>1785847.4805999999</v>
      </c>
      <c r="W93" s="56"/>
      <c r="X93" s="56"/>
      <c r="Y93" s="56"/>
      <c r="Z93" s="55"/>
      <c r="AA93" s="55"/>
      <c r="AB93" s="3"/>
      <c r="AC93" s="3"/>
      <c r="AD93" s="3"/>
      <c r="AE93" s="3"/>
      <c r="AF93" s="3"/>
      <c r="AG93" s="3"/>
      <c r="AH93" s="3"/>
    </row>
    <row r="94" spans="1:34" s="14" customFormat="1" ht="54" customHeight="1">
      <c r="A94" s="47" t="s">
        <v>107</v>
      </c>
      <c r="B94" s="48" t="s">
        <v>108</v>
      </c>
      <c r="C94" s="48" t="s">
        <v>83</v>
      </c>
      <c r="D94" s="48" t="s">
        <v>88</v>
      </c>
      <c r="E94" s="48" t="s">
        <v>358</v>
      </c>
      <c r="F94" s="48" t="s">
        <v>353</v>
      </c>
      <c r="G94" s="49">
        <v>569.31899999999996</v>
      </c>
      <c r="H94" s="50">
        <v>572.98199999999997</v>
      </c>
      <c r="I94" s="50">
        <v>194.94900000000001</v>
      </c>
      <c r="J94" s="50">
        <v>192.95599999999999</v>
      </c>
      <c r="K94" s="50">
        <v>568.23599999999999</v>
      </c>
      <c r="L94" s="50">
        <f t="shared" si="28"/>
        <v>1529.123</v>
      </c>
      <c r="M94" s="51">
        <v>4041.57</v>
      </c>
      <c r="N94" s="51">
        <v>4175.3100000000004</v>
      </c>
      <c r="O94" s="51">
        <v>1616.67</v>
      </c>
      <c r="P94" s="51">
        <v>1666.67</v>
      </c>
      <c r="Q94" s="52">
        <f t="shared" si="38"/>
        <v>1380541.6431</v>
      </c>
      <c r="R94" s="53">
        <f t="shared" si="29"/>
        <v>1389424.0518</v>
      </c>
      <c r="S94" s="53">
        <f t="shared" si="39"/>
        <v>472731.83010000002</v>
      </c>
      <c r="T94" s="53">
        <f t="shared" si="40"/>
        <v>484057.13984000002</v>
      </c>
      <c r="U94" s="53">
        <f t="shared" si="41"/>
        <v>1425499.5590400002</v>
      </c>
      <c r="V94" s="53">
        <f t="shared" si="30"/>
        <v>3771712.58078</v>
      </c>
      <c r="W94" s="56"/>
      <c r="X94" s="56"/>
      <c r="Y94" s="56"/>
      <c r="Z94" s="55"/>
      <c r="AA94" s="55"/>
      <c r="AB94" s="3"/>
      <c r="AC94" s="3"/>
      <c r="AD94" s="3"/>
      <c r="AE94" s="3"/>
      <c r="AF94" s="3"/>
      <c r="AG94" s="3"/>
      <c r="AH94" s="3"/>
    </row>
    <row r="95" spans="1:34" s="14" customFormat="1" ht="54" customHeight="1">
      <c r="A95" s="47" t="s">
        <v>107</v>
      </c>
      <c r="B95" s="48" t="s">
        <v>108</v>
      </c>
      <c r="C95" s="48" t="s">
        <v>83</v>
      </c>
      <c r="D95" s="48" t="s">
        <v>88</v>
      </c>
      <c r="E95" s="48" t="s">
        <v>359</v>
      </c>
      <c r="F95" s="48" t="s">
        <v>353</v>
      </c>
      <c r="G95" s="49">
        <v>695.83399999999995</v>
      </c>
      <c r="H95" s="50">
        <v>684.21299999999997</v>
      </c>
      <c r="I95" s="50">
        <v>238.27099999999999</v>
      </c>
      <c r="J95" s="50">
        <v>235.83500000000001</v>
      </c>
      <c r="K95" s="50">
        <v>694.51099999999997</v>
      </c>
      <c r="L95" s="50">
        <f t="shared" si="28"/>
        <v>1852.83</v>
      </c>
      <c r="M95" s="51">
        <v>4041.57</v>
      </c>
      <c r="N95" s="51">
        <v>4175.3100000000004</v>
      </c>
      <c r="O95" s="51">
        <v>1470</v>
      </c>
      <c r="P95" s="51">
        <v>1550</v>
      </c>
      <c r="Q95" s="52">
        <f t="shared" si="38"/>
        <v>1789385.83938</v>
      </c>
      <c r="R95" s="53">
        <f t="shared" si="29"/>
        <v>1759501.6244099999</v>
      </c>
      <c r="S95" s="53">
        <f t="shared" si="39"/>
        <v>612730.55547000002</v>
      </c>
      <c r="T95" s="53">
        <f t="shared" si="40"/>
        <v>619139.98385000008</v>
      </c>
      <c r="U95" s="53">
        <f t="shared" si="41"/>
        <v>1823306.6734100003</v>
      </c>
      <c r="V95" s="53">
        <f t="shared" si="30"/>
        <v>4814678.8371399995</v>
      </c>
      <c r="W95" s="56"/>
      <c r="X95" s="56"/>
      <c r="Y95" s="56"/>
      <c r="Z95" s="55"/>
      <c r="AA95" s="55"/>
      <c r="AB95" s="3"/>
      <c r="AC95" s="3"/>
      <c r="AD95" s="3"/>
      <c r="AE95" s="3"/>
      <c r="AF95" s="3"/>
      <c r="AG95" s="3"/>
      <c r="AH95" s="3"/>
    </row>
    <row r="96" spans="1:34" s="14" customFormat="1" ht="54" customHeight="1">
      <c r="A96" s="47" t="s">
        <v>107</v>
      </c>
      <c r="B96" s="48" t="s">
        <v>108</v>
      </c>
      <c r="C96" s="48" t="s">
        <v>83</v>
      </c>
      <c r="D96" s="48" t="s">
        <v>88</v>
      </c>
      <c r="E96" s="48" t="s">
        <v>360</v>
      </c>
      <c r="F96" s="48"/>
      <c r="G96" s="49">
        <v>225.97900000000001</v>
      </c>
      <c r="H96" s="50">
        <v>141.71099999999998</v>
      </c>
      <c r="I96" s="50">
        <v>77.381</v>
      </c>
      <c r="J96" s="50">
        <v>76.59</v>
      </c>
      <c r="K96" s="50">
        <v>225.55</v>
      </c>
      <c r="L96" s="50">
        <f t="shared" si="28"/>
        <v>521.23199999999997</v>
      </c>
      <c r="M96" s="51">
        <v>11091.6</v>
      </c>
      <c r="N96" s="51">
        <v>11947.39</v>
      </c>
      <c r="O96" s="51">
        <v>1366.67</v>
      </c>
      <c r="P96" s="51">
        <v>1441.67</v>
      </c>
      <c r="Q96" s="52">
        <f t="shared" ref="Q96" si="42">(M96-O96)*G96</f>
        <v>2197629.9564700001</v>
      </c>
      <c r="R96" s="53">
        <f t="shared" si="29"/>
        <v>1378129.5552299998</v>
      </c>
      <c r="S96" s="53">
        <f t="shared" ref="S96" si="43">(M96-O96)*I96</f>
        <v>752524.80833000003</v>
      </c>
      <c r="T96" s="53">
        <f t="shared" ref="T96" si="44">(N96-P96)*J96</f>
        <v>804633.09479999996</v>
      </c>
      <c r="U96" s="53">
        <f t="shared" ref="U96" si="45">(N96-P96)*K96</f>
        <v>2369565.1460000002</v>
      </c>
      <c r="V96" s="53">
        <f t="shared" si="30"/>
        <v>5304852.6043600002</v>
      </c>
      <c r="W96" s="56"/>
      <c r="X96" s="56"/>
      <c r="Y96" s="56"/>
      <c r="Z96" s="55"/>
      <c r="AA96" s="55"/>
      <c r="AB96" s="3"/>
      <c r="AC96" s="3"/>
      <c r="AD96" s="3"/>
      <c r="AE96" s="3"/>
      <c r="AF96" s="3"/>
      <c r="AG96" s="3"/>
      <c r="AH96" s="3"/>
    </row>
    <row r="97" spans="1:34" s="14" customFormat="1" ht="60.75" customHeight="1">
      <c r="A97" s="47" t="s">
        <v>107</v>
      </c>
      <c r="B97" s="48" t="s">
        <v>108</v>
      </c>
      <c r="C97" s="48" t="s">
        <v>83</v>
      </c>
      <c r="D97" s="48" t="s">
        <v>356</v>
      </c>
      <c r="E97" s="48" t="s">
        <v>361</v>
      </c>
      <c r="F97" s="48" t="s">
        <v>354</v>
      </c>
      <c r="G97" s="49">
        <v>4235.1959999999999</v>
      </c>
      <c r="H97" s="50">
        <v>4126.6289999999999</v>
      </c>
      <c r="I97" s="50">
        <v>1677.26</v>
      </c>
      <c r="J97" s="50">
        <v>522.39</v>
      </c>
      <c r="K97" s="50">
        <v>3400.0940000000001</v>
      </c>
      <c r="L97" s="50">
        <f t="shared" si="28"/>
        <v>9726.3729999999996</v>
      </c>
      <c r="M97" s="51">
        <v>6725.57</v>
      </c>
      <c r="N97" s="51">
        <v>9430.9500000000007</v>
      </c>
      <c r="O97" s="51">
        <v>1616.67</v>
      </c>
      <c r="P97" s="51">
        <v>1666.67</v>
      </c>
      <c r="Q97" s="52">
        <f t="shared" si="38"/>
        <v>21637192.8444</v>
      </c>
      <c r="R97" s="53">
        <f t="shared" si="29"/>
        <v>21082534.8981</v>
      </c>
      <c r="S97" s="53">
        <f t="shared" si="39"/>
        <v>8568953.6140000001</v>
      </c>
      <c r="T97" s="53">
        <f t="shared" si="40"/>
        <v>4055982.2292000004</v>
      </c>
      <c r="U97" s="53">
        <f t="shared" si="41"/>
        <v>26399281.842320003</v>
      </c>
      <c r="V97" s="53">
        <f t="shared" si="30"/>
        <v>60106752.583620004</v>
      </c>
      <c r="W97" s="56"/>
      <c r="X97" s="56"/>
      <c r="Y97" s="56"/>
      <c r="Z97" s="55"/>
      <c r="AA97" s="55"/>
      <c r="AB97" s="3"/>
      <c r="AC97" s="3"/>
      <c r="AD97" s="3"/>
      <c r="AE97" s="3"/>
      <c r="AF97" s="3"/>
      <c r="AG97" s="3"/>
      <c r="AH97" s="3"/>
    </row>
    <row r="98" spans="1:34" s="14" customFormat="1" ht="60.75" customHeight="1">
      <c r="A98" s="47" t="s">
        <v>107</v>
      </c>
      <c r="B98" s="48" t="s">
        <v>108</v>
      </c>
      <c r="C98" s="48" t="s">
        <v>83</v>
      </c>
      <c r="D98" s="48" t="s">
        <v>356</v>
      </c>
      <c r="E98" s="48" t="s">
        <v>362</v>
      </c>
      <c r="F98" s="48" t="s">
        <v>354</v>
      </c>
      <c r="G98" s="49">
        <v>749.89499999999998</v>
      </c>
      <c r="H98" s="50">
        <v>901.06399999999996</v>
      </c>
      <c r="I98" s="50">
        <v>344.81299999999999</v>
      </c>
      <c r="J98" s="50">
        <v>51.045000000000002</v>
      </c>
      <c r="K98" s="50">
        <v>542.46699999999998</v>
      </c>
      <c r="L98" s="50">
        <f t="shared" si="28"/>
        <v>1839.3890000000001</v>
      </c>
      <c r="M98" s="51">
        <v>6725.57</v>
      </c>
      <c r="N98" s="51">
        <v>9430.9500000000007</v>
      </c>
      <c r="O98" s="51">
        <v>2150.83</v>
      </c>
      <c r="P98" s="51">
        <v>2200</v>
      </c>
      <c r="Q98" s="52">
        <f t="shared" si="38"/>
        <v>3430574.6522999997</v>
      </c>
      <c r="R98" s="53">
        <f t="shared" si="29"/>
        <v>4122133.5233599995</v>
      </c>
      <c r="S98" s="53">
        <f t="shared" si="39"/>
        <v>1577429.8236199999</v>
      </c>
      <c r="T98" s="53">
        <f t="shared" si="40"/>
        <v>369103.84275000007</v>
      </c>
      <c r="U98" s="53">
        <f t="shared" si="41"/>
        <v>3922551.7536500003</v>
      </c>
      <c r="V98" s="53">
        <f t="shared" si="30"/>
        <v>9991218.9433800001</v>
      </c>
      <c r="W98" s="56"/>
      <c r="X98" s="56"/>
      <c r="Y98" s="56"/>
      <c r="Z98" s="55"/>
      <c r="AA98" s="55"/>
      <c r="AB98" s="3"/>
      <c r="AC98" s="3"/>
      <c r="AD98" s="3"/>
      <c r="AE98" s="3"/>
      <c r="AF98" s="3"/>
      <c r="AG98" s="3"/>
      <c r="AH98" s="3"/>
    </row>
    <row r="99" spans="1:34" s="14" customFormat="1" ht="60.75" customHeight="1">
      <c r="A99" s="47" t="s">
        <v>107</v>
      </c>
      <c r="B99" s="48" t="s">
        <v>108</v>
      </c>
      <c r="C99" s="48" t="s">
        <v>83</v>
      </c>
      <c r="D99" s="48" t="s">
        <v>356</v>
      </c>
      <c r="E99" s="48" t="s">
        <v>363</v>
      </c>
      <c r="F99" s="48" t="s">
        <v>354</v>
      </c>
      <c r="G99" s="49">
        <v>325.30900000000003</v>
      </c>
      <c r="H99" s="50">
        <v>409.58699999999999</v>
      </c>
      <c r="I99" s="50">
        <v>108.43600000000001</v>
      </c>
      <c r="J99" s="50">
        <v>108.43600000000001</v>
      </c>
      <c r="K99" s="50">
        <v>325.30900000000003</v>
      </c>
      <c r="L99" s="50">
        <f t="shared" si="28"/>
        <v>951.76800000000003</v>
      </c>
      <c r="M99" s="51">
        <v>6725.57</v>
      </c>
      <c r="N99" s="51">
        <v>9430.9500000000007</v>
      </c>
      <c r="O99" s="51">
        <v>1535</v>
      </c>
      <c r="P99" s="51">
        <v>1600</v>
      </c>
      <c r="Q99" s="52">
        <f t="shared" si="38"/>
        <v>1688539.13613</v>
      </c>
      <c r="R99" s="53">
        <f t="shared" si="29"/>
        <v>2125989.9945899998</v>
      </c>
      <c r="S99" s="53">
        <f t="shared" si="39"/>
        <v>562844.64852000005</v>
      </c>
      <c r="T99" s="53">
        <f t="shared" si="40"/>
        <v>849156.8942000001</v>
      </c>
      <c r="U99" s="53">
        <f t="shared" si="41"/>
        <v>2547478.5135500003</v>
      </c>
      <c r="V99" s="53">
        <f t="shared" si="30"/>
        <v>6085470.0508599998</v>
      </c>
      <c r="W99" s="56"/>
      <c r="X99" s="56"/>
      <c r="Y99" s="56"/>
      <c r="Z99" s="55"/>
      <c r="AA99" s="55"/>
      <c r="AB99" s="3"/>
      <c r="AC99" s="3"/>
      <c r="AD99" s="3"/>
      <c r="AE99" s="3"/>
      <c r="AF99" s="3"/>
      <c r="AG99" s="3"/>
      <c r="AH99" s="3"/>
    </row>
    <row r="100" spans="1:34" s="14" customFormat="1" ht="54" customHeight="1">
      <c r="A100" s="47" t="s">
        <v>107</v>
      </c>
      <c r="B100" s="48" t="s">
        <v>108</v>
      </c>
      <c r="C100" s="48" t="s">
        <v>83</v>
      </c>
      <c r="D100" s="48" t="s">
        <v>91</v>
      </c>
      <c r="E100" s="48"/>
      <c r="F100" s="48" t="s">
        <v>353</v>
      </c>
      <c r="G100" s="49">
        <v>4800.71</v>
      </c>
      <c r="H100" s="50">
        <v>4703.5039999999999</v>
      </c>
      <c r="I100" s="50">
        <v>1643.885</v>
      </c>
      <c r="J100" s="50">
        <v>1627.076</v>
      </c>
      <c r="K100" s="50">
        <v>4791.5780000000004</v>
      </c>
      <c r="L100" s="50">
        <f t="shared" si="28"/>
        <v>12766.043000000001</v>
      </c>
      <c r="M100" s="51">
        <v>2702.96</v>
      </c>
      <c r="N100" s="51">
        <v>4178.08</v>
      </c>
      <c r="O100" s="51">
        <v>1616.67</v>
      </c>
      <c r="P100" s="51">
        <v>1666.67</v>
      </c>
      <c r="Q100" s="52">
        <f>(M100-O100)*G100</f>
        <v>5214963.2659</v>
      </c>
      <c r="R100" s="53">
        <f t="shared" si="29"/>
        <v>5109369.3601599997</v>
      </c>
      <c r="S100" s="53">
        <f>(M100-O100)*I100</f>
        <v>1785735.83665</v>
      </c>
      <c r="T100" s="53">
        <f>(N100-P100)*J100</f>
        <v>4086254.9371599997</v>
      </c>
      <c r="U100" s="53">
        <f>(N100-P100)*K100</f>
        <v>12033616.90498</v>
      </c>
      <c r="V100" s="53">
        <f t="shared" si="30"/>
        <v>23014977.03895</v>
      </c>
      <c r="W100" s="56"/>
      <c r="X100" s="56"/>
      <c r="Y100" s="56"/>
      <c r="Z100" s="55"/>
      <c r="AA100" s="55"/>
      <c r="AB100" s="3"/>
      <c r="AC100" s="3"/>
      <c r="AD100" s="3"/>
      <c r="AE100" s="3"/>
      <c r="AF100" s="3"/>
      <c r="AG100" s="3"/>
      <c r="AH100" s="3"/>
    </row>
    <row r="101" spans="1:34" s="1" customFormat="1" ht="55.5" customHeight="1">
      <c r="A101" s="47" t="s">
        <v>266</v>
      </c>
      <c r="B101" s="48" t="s">
        <v>267</v>
      </c>
      <c r="C101" s="48" t="s">
        <v>83</v>
      </c>
      <c r="D101" s="48" t="s">
        <v>440</v>
      </c>
      <c r="E101" s="48" t="s">
        <v>441</v>
      </c>
      <c r="F101" s="48"/>
      <c r="G101" s="49">
        <v>160.77000000000001</v>
      </c>
      <c r="H101" s="50">
        <v>168.92099999999999</v>
      </c>
      <c r="I101" s="50">
        <v>80.38</v>
      </c>
      <c r="J101" s="50">
        <v>24.87</v>
      </c>
      <c r="K101" s="50">
        <v>149.18</v>
      </c>
      <c r="L101" s="50">
        <f t="shared" si="28"/>
        <v>423.351</v>
      </c>
      <c r="M101" s="51">
        <v>2034.38</v>
      </c>
      <c r="N101" s="51">
        <v>2181.5</v>
      </c>
      <c r="O101" s="51">
        <v>1940</v>
      </c>
      <c r="P101" s="51">
        <v>2000</v>
      </c>
      <c r="Q101" s="52">
        <f t="shared" si="38"/>
        <v>15173.472600000019</v>
      </c>
      <c r="R101" s="53">
        <f t="shared" si="29"/>
        <v>15942.763980000018</v>
      </c>
      <c r="S101" s="53">
        <f t="shared" si="39"/>
        <v>7586.2644000000082</v>
      </c>
      <c r="T101" s="53">
        <f t="shared" si="40"/>
        <v>4513.9049999999997</v>
      </c>
      <c r="U101" s="53">
        <f t="shared" si="41"/>
        <v>27076.170000000002</v>
      </c>
      <c r="V101" s="53">
        <f t="shared" si="30"/>
        <v>55119.10338000003</v>
      </c>
      <c r="W101" s="56"/>
      <c r="X101" s="56"/>
      <c r="Y101" s="56"/>
      <c r="Z101" s="55"/>
      <c r="AA101" s="55"/>
      <c r="AB101" s="3"/>
      <c r="AC101" s="3"/>
      <c r="AD101" s="3"/>
      <c r="AE101" s="3"/>
      <c r="AF101" s="3"/>
      <c r="AG101" s="3"/>
      <c r="AH101" s="3"/>
    </row>
    <row r="102" spans="1:34" s="27" customFormat="1" ht="84" customHeight="1" outlineLevel="1">
      <c r="A102" s="47" t="s">
        <v>269</v>
      </c>
      <c r="B102" s="48" t="s">
        <v>270</v>
      </c>
      <c r="C102" s="48" t="s">
        <v>83</v>
      </c>
      <c r="D102" s="48" t="s">
        <v>268</v>
      </c>
      <c r="E102" s="48"/>
      <c r="F102" s="48" t="s">
        <v>438</v>
      </c>
      <c r="G102" s="49"/>
      <c r="H102" s="50"/>
      <c r="I102" s="50"/>
      <c r="J102" s="50"/>
      <c r="K102" s="50"/>
      <c r="L102" s="50"/>
      <c r="M102" s="51"/>
      <c r="N102" s="51"/>
      <c r="O102" s="51"/>
      <c r="P102" s="51"/>
      <c r="Q102" s="52">
        <f t="shared" si="38"/>
        <v>0</v>
      </c>
      <c r="R102" s="53">
        <f t="shared" si="29"/>
        <v>0</v>
      </c>
      <c r="S102" s="53">
        <f t="shared" si="39"/>
        <v>0</v>
      </c>
      <c r="T102" s="53">
        <f t="shared" si="40"/>
        <v>0</v>
      </c>
      <c r="U102" s="53">
        <f t="shared" si="41"/>
        <v>0</v>
      </c>
      <c r="V102" s="53">
        <f t="shared" si="30"/>
        <v>0</v>
      </c>
      <c r="W102" s="56"/>
      <c r="X102" s="56"/>
      <c r="Y102" s="56"/>
      <c r="Z102" s="55"/>
      <c r="AA102" s="55"/>
      <c r="AB102" s="3"/>
      <c r="AC102" s="3"/>
      <c r="AD102" s="3"/>
      <c r="AE102" s="3"/>
      <c r="AF102" s="3"/>
      <c r="AG102" s="3"/>
      <c r="AH102" s="3"/>
    </row>
    <row r="103" spans="1:34" s="14" customFormat="1" ht="14.25" customHeight="1">
      <c r="A103" s="47"/>
      <c r="B103" s="48"/>
      <c r="C103" s="48"/>
      <c r="D103" s="48"/>
      <c r="E103" s="48"/>
      <c r="F103" s="48"/>
      <c r="G103" s="49"/>
      <c r="H103" s="57"/>
      <c r="I103" s="57"/>
      <c r="J103" s="57"/>
      <c r="K103" s="57"/>
      <c r="L103" s="50"/>
      <c r="M103" s="58"/>
      <c r="N103" s="58"/>
      <c r="O103" s="58"/>
      <c r="P103" s="58"/>
      <c r="Q103" s="52"/>
      <c r="R103" s="53"/>
      <c r="S103" s="53"/>
      <c r="T103" s="53"/>
      <c r="U103" s="53"/>
      <c r="V103" s="53"/>
      <c r="W103" s="56"/>
      <c r="X103" s="56"/>
      <c r="Y103" s="56"/>
      <c r="Z103" s="55"/>
      <c r="AA103" s="55"/>
      <c r="AB103" s="3"/>
      <c r="AC103" s="3"/>
      <c r="AD103" s="3"/>
      <c r="AE103" s="3"/>
      <c r="AF103" s="3"/>
      <c r="AG103" s="3"/>
      <c r="AH103" s="3"/>
    </row>
    <row r="104" spans="1:34" s="14" customFormat="1" ht="48" customHeight="1">
      <c r="A104" s="47" t="s">
        <v>93</v>
      </c>
      <c r="B104" s="48" t="s">
        <v>94</v>
      </c>
      <c r="C104" s="48" t="s">
        <v>92</v>
      </c>
      <c r="D104" s="48" t="s">
        <v>95</v>
      </c>
      <c r="E104" s="48"/>
      <c r="F104" s="48"/>
      <c r="G104" s="49">
        <v>290</v>
      </c>
      <c r="H104" s="50">
        <v>250.90100000000001</v>
      </c>
      <c r="I104" s="50">
        <v>159.27000000000001</v>
      </c>
      <c r="J104" s="50">
        <v>88</v>
      </c>
      <c r="K104" s="50">
        <v>262.85000000000002</v>
      </c>
      <c r="L104" s="50">
        <f t="shared" si="28"/>
        <v>761.02100000000007</v>
      </c>
      <c r="M104" s="51">
        <v>5337.68</v>
      </c>
      <c r="N104" s="51">
        <v>10757.49</v>
      </c>
      <c r="O104" s="51">
        <v>1800</v>
      </c>
      <c r="P104" s="51">
        <v>1880</v>
      </c>
      <c r="Q104" s="52">
        <f>(M104-O104)*G104</f>
        <v>1025927.2000000001</v>
      </c>
      <c r="R104" s="53">
        <f t="shared" si="29"/>
        <v>887607.44968000008</v>
      </c>
      <c r="S104" s="53">
        <f>(M104-O104)*I104</f>
        <v>563446.29360000009</v>
      </c>
      <c r="T104" s="53">
        <f>(N104-P104)*J104</f>
        <v>781219.12</v>
      </c>
      <c r="U104" s="53">
        <f>(N104-P104)*K104</f>
        <v>2333448.2465000004</v>
      </c>
      <c r="V104" s="53">
        <f t="shared" si="30"/>
        <v>4565721.1097800005</v>
      </c>
      <c r="W104" s="56"/>
      <c r="X104" s="56"/>
      <c r="Y104" s="56"/>
      <c r="Z104" s="55"/>
      <c r="AA104" s="55"/>
      <c r="AB104" s="3"/>
      <c r="AC104" s="3"/>
      <c r="AD104" s="3"/>
      <c r="AE104" s="3"/>
      <c r="AF104" s="3"/>
      <c r="AG104" s="3"/>
      <c r="AH104" s="3"/>
    </row>
    <row r="105" spans="1:34" s="14" customFormat="1" ht="48" customHeight="1">
      <c r="A105" s="47" t="s">
        <v>96</v>
      </c>
      <c r="B105" s="48" t="s">
        <v>97</v>
      </c>
      <c r="C105" s="48" t="s">
        <v>92</v>
      </c>
      <c r="D105" s="48" t="s">
        <v>98</v>
      </c>
      <c r="E105" s="48"/>
      <c r="F105" s="48"/>
      <c r="G105" s="49">
        <v>2922.57</v>
      </c>
      <c r="H105" s="50">
        <v>3380.2089999999998</v>
      </c>
      <c r="I105" s="50">
        <v>1461.29</v>
      </c>
      <c r="J105" s="50">
        <v>534.15</v>
      </c>
      <c r="K105" s="50">
        <v>3276.12</v>
      </c>
      <c r="L105" s="50">
        <f t="shared" si="28"/>
        <v>8651.7690000000002</v>
      </c>
      <c r="M105" s="51">
        <v>6604.99</v>
      </c>
      <c r="N105" s="51">
        <v>6604.99</v>
      </c>
      <c r="O105" s="51">
        <v>2088</v>
      </c>
      <c r="P105" s="51">
        <v>2160</v>
      </c>
      <c r="Q105" s="52">
        <f>(M105-O105)*G105</f>
        <v>13201219.464299999</v>
      </c>
      <c r="R105" s="53">
        <f t="shared" si="29"/>
        <v>15268370.250909999</v>
      </c>
      <c r="S105" s="53">
        <f>(M105-O105)*I105</f>
        <v>6600632.3170999996</v>
      </c>
      <c r="T105" s="53">
        <f>(N105-P105)*J105</f>
        <v>2374291.4084999999</v>
      </c>
      <c r="U105" s="53">
        <f>(N105-P105)*K105</f>
        <v>14562320.638799999</v>
      </c>
      <c r="V105" s="53">
        <f t="shared" si="30"/>
        <v>38805614.615309998</v>
      </c>
      <c r="W105" s="56"/>
      <c r="X105" s="56"/>
      <c r="Y105" s="56"/>
      <c r="Z105" s="55"/>
      <c r="AA105" s="55"/>
      <c r="AB105" s="3"/>
      <c r="AC105" s="3"/>
      <c r="AD105" s="3"/>
      <c r="AE105" s="3"/>
      <c r="AF105" s="3"/>
      <c r="AG105" s="3"/>
      <c r="AH105" s="3"/>
    </row>
    <row r="106" spans="1:34" s="14" customFormat="1" ht="14.25" customHeight="1">
      <c r="A106" s="47"/>
      <c r="B106" s="48"/>
      <c r="C106" s="48"/>
      <c r="D106" s="48"/>
      <c r="E106" s="48"/>
      <c r="F106" s="48"/>
      <c r="G106" s="49"/>
      <c r="H106" s="57"/>
      <c r="I106" s="57"/>
      <c r="J106" s="57"/>
      <c r="K106" s="57"/>
      <c r="L106" s="50"/>
      <c r="M106" s="58"/>
      <c r="N106" s="58"/>
      <c r="O106" s="58"/>
      <c r="P106" s="58"/>
      <c r="Q106" s="52"/>
      <c r="R106" s="53"/>
      <c r="S106" s="53"/>
      <c r="T106" s="53"/>
      <c r="U106" s="53"/>
      <c r="V106" s="53"/>
      <c r="W106" s="56"/>
      <c r="X106" s="56"/>
      <c r="Y106" s="56"/>
      <c r="Z106" s="55"/>
      <c r="AA106" s="55"/>
      <c r="AB106" s="3"/>
      <c r="AC106" s="3"/>
      <c r="AD106" s="3"/>
      <c r="AE106" s="3"/>
      <c r="AF106" s="3"/>
      <c r="AG106" s="3"/>
      <c r="AH106" s="3"/>
    </row>
    <row r="107" spans="1:34" s="14" customFormat="1" ht="57" customHeight="1">
      <c r="A107" s="47" t="s">
        <v>100</v>
      </c>
      <c r="B107" s="48" t="s">
        <v>101</v>
      </c>
      <c r="C107" s="48" t="s">
        <v>99</v>
      </c>
      <c r="D107" s="48" t="s">
        <v>103</v>
      </c>
      <c r="E107" s="48"/>
      <c r="F107" s="48"/>
      <c r="G107" s="49">
        <v>1015</v>
      </c>
      <c r="H107" s="50">
        <v>965.447</v>
      </c>
      <c r="I107" s="50">
        <v>427</v>
      </c>
      <c r="J107" s="50">
        <v>252</v>
      </c>
      <c r="K107" s="50">
        <v>924</v>
      </c>
      <c r="L107" s="50">
        <f t="shared" si="28"/>
        <v>2568.4470000000001</v>
      </c>
      <c r="M107" s="51">
        <v>2229.79</v>
      </c>
      <c r="N107" s="51">
        <v>2434.27</v>
      </c>
      <c r="O107" s="51">
        <v>1410</v>
      </c>
      <c r="P107" s="51">
        <v>1470</v>
      </c>
      <c r="Q107" s="52">
        <f t="shared" ref="Q107:Q112" si="46">(M107-O107)*G107</f>
        <v>832086.85</v>
      </c>
      <c r="R107" s="53">
        <f t="shared" si="29"/>
        <v>791463.79612999992</v>
      </c>
      <c r="S107" s="53">
        <f t="shared" ref="S107:T112" si="47">(M107-O107)*I107</f>
        <v>350050.32999999996</v>
      </c>
      <c r="T107" s="53">
        <f t="shared" si="47"/>
        <v>242996.04</v>
      </c>
      <c r="U107" s="53">
        <f t="shared" ref="U107:U112" si="48">(N107-P107)*K107</f>
        <v>890985.48</v>
      </c>
      <c r="V107" s="53">
        <f t="shared" si="30"/>
        <v>2275495.6461299998</v>
      </c>
      <c r="W107" s="56"/>
      <c r="X107" s="56"/>
      <c r="Y107" s="56"/>
      <c r="Z107" s="55"/>
      <c r="AA107" s="55"/>
      <c r="AB107" s="3"/>
      <c r="AC107" s="3"/>
      <c r="AD107" s="3"/>
      <c r="AE107" s="3"/>
      <c r="AF107" s="3"/>
      <c r="AG107" s="3"/>
      <c r="AH107" s="3"/>
    </row>
    <row r="108" spans="1:34" s="14" customFormat="1" ht="57" customHeight="1">
      <c r="A108" s="47" t="s">
        <v>100</v>
      </c>
      <c r="B108" s="48" t="s">
        <v>101</v>
      </c>
      <c r="C108" s="48" t="s">
        <v>99</v>
      </c>
      <c r="D108" s="48" t="s">
        <v>102</v>
      </c>
      <c r="E108" s="48" t="s">
        <v>369</v>
      </c>
      <c r="F108" s="48"/>
      <c r="G108" s="49">
        <v>2900</v>
      </c>
      <c r="H108" s="50">
        <v>2763.268</v>
      </c>
      <c r="I108" s="50">
        <v>1120</v>
      </c>
      <c r="J108" s="50">
        <v>575</v>
      </c>
      <c r="K108" s="50">
        <v>2398</v>
      </c>
      <c r="L108" s="50">
        <f t="shared" si="28"/>
        <v>6856.268</v>
      </c>
      <c r="M108" s="51">
        <v>3108.04</v>
      </c>
      <c r="N108" s="51">
        <v>4779.04</v>
      </c>
      <c r="O108" s="51">
        <v>1525</v>
      </c>
      <c r="P108" s="51">
        <v>1580</v>
      </c>
      <c r="Q108" s="52">
        <f t="shared" si="46"/>
        <v>4590816</v>
      </c>
      <c r="R108" s="53">
        <f t="shared" si="29"/>
        <v>4374363.7747200001</v>
      </c>
      <c r="S108" s="53">
        <f t="shared" si="47"/>
        <v>1773004.8</v>
      </c>
      <c r="T108" s="53">
        <f t="shared" si="47"/>
        <v>1839448</v>
      </c>
      <c r="U108" s="53">
        <f t="shared" si="48"/>
        <v>7671297.9199999999</v>
      </c>
      <c r="V108" s="53">
        <f t="shared" si="30"/>
        <v>15658114.494720001</v>
      </c>
      <c r="W108" s="56"/>
      <c r="X108" s="56"/>
      <c r="Y108" s="56"/>
      <c r="Z108" s="55"/>
      <c r="AA108" s="55"/>
      <c r="AB108" s="3"/>
      <c r="AC108" s="3"/>
      <c r="AD108" s="3"/>
      <c r="AE108" s="3"/>
      <c r="AF108" s="3"/>
      <c r="AG108" s="3"/>
      <c r="AH108" s="3"/>
    </row>
    <row r="109" spans="1:34" s="14" customFormat="1" ht="57" customHeight="1">
      <c r="A109" s="47" t="s">
        <v>100</v>
      </c>
      <c r="B109" s="48" t="s">
        <v>101</v>
      </c>
      <c r="C109" s="48" t="s">
        <v>99</v>
      </c>
      <c r="D109" s="48" t="s">
        <v>104</v>
      </c>
      <c r="E109" s="48"/>
      <c r="F109" s="48"/>
      <c r="G109" s="49">
        <v>521</v>
      </c>
      <c r="H109" s="50">
        <v>483.67099999999999</v>
      </c>
      <c r="I109" s="50">
        <v>191</v>
      </c>
      <c r="J109" s="50">
        <v>104</v>
      </c>
      <c r="K109" s="50">
        <v>429</v>
      </c>
      <c r="L109" s="50">
        <f t="shared" si="28"/>
        <v>1207.671</v>
      </c>
      <c r="M109" s="51">
        <v>4191.74</v>
      </c>
      <c r="N109" s="51">
        <v>4546.9399999999996</v>
      </c>
      <c r="O109" s="51">
        <v>1525</v>
      </c>
      <c r="P109" s="51">
        <v>1580</v>
      </c>
      <c r="Q109" s="52">
        <f t="shared" si="46"/>
        <v>1389371.5399999998</v>
      </c>
      <c r="R109" s="53">
        <f t="shared" si="29"/>
        <v>1289824.8025399998</v>
      </c>
      <c r="S109" s="53">
        <f t="shared" si="47"/>
        <v>509347.33999999997</v>
      </c>
      <c r="T109" s="53">
        <f t="shared" si="47"/>
        <v>308561.75999999995</v>
      </c>
      <c r="U109" s="53">
        <f t="shared" si="48"/>
        <v>1272817.2599999998</v>
      </c>
      <c r="V109" s="53">
        <f t="shared" si="30"/>
        <v>3380551.1625399995</v>
      </c>
      <c r="W109" s="56"/>
      <c r="X109" s="56"/>
      <c r="Y109" s="56"/>
      <c r="Z109" s="55"/>
      <c r="AA109" s="55"/>
      <c r="AB109" s="3"/>
      <c r="AC109" s="3"/>
      <c r="AD109" s="3"/>
      <c r="AE109" s="3"/>
      <c r="AF109" s="3"/>
      <c r="AG109" s="3"/>
      <c r="AH109" s="3"/>
    </row>
    <row r="110" spans="1:34" s="14" customFormat="1" ht="57" customHeight="1">
      <c r="A110" s="47" t="s">
        <v>262</v>
      </c>
      <c r="B110" s="48" t="s">
        <v>263</v>
      </c>
      <c r="C110" s="48" t="s">
        <v>99</v>
      </c>
      <c r="D110" s="48" t="s">
        <v>103</v>
      </c>
      <c r="E110" s="48"/>
      <c r="F110" s="48"/>
      <c r="G110" s="49">
        <v>3898.41</v>
      </c>
      <c r="H110" s="50">
        <v>3298.7669999999998</v>
      </c>
      <c r="I110" s="50">
        <v>1675.73</v>
      </c>
      <c r="J110" s="50">
        <v>629.53</v>
      </c>
      <c r="K110" s="50">
        <v>3162.15</v>
      </c>
      <c r="L110" s="50">
        <f t="shared" si="28"/>
        <v>8766.1769999999997</v>
      </c>
      <c r="M110" s="51">
        <v>1200.6600000000001</v>
      </c>
      <c r="N110" s="51">
        <v>1345.28</v>
      </c>
      <c r="O110" s="51">
        <v>742.5</v>
      </c>
      <c r="P110" s="51">
        <v>772.2</v>
      </c>
      <c r="Q110" s="52">
        <f t="shared" si="46"/>
        <v>1786095.5256000003</v>
      </c>
      <c r="R110" s="53">
        <f t="shared" si="29"/>
        <v>1511363.0887200001</v>
      </c>
      <c r="S110" s="53">
        <f t="shared" si="47"/>
        <v>767752.45680000016</v>
      </c>
      <c r="T110" s="53">
        <f t="shared" si="47"/>
        <v>360771.05239999993</v>
      </c>
      <c r="U110" s="53">
        <f t="shared" si="48"/>
        <v>1812164.9219999998</v>
      </c>
      <c r="V110" s="53">
        <f t="shared" si="30"/>
        <v>4452051.5199199999</v>
      </c>
      <c r="W110" s="56"/>
      <c r="X110" s="56"/>
      <c r="Y110" s="56"/>
      <c r="Z110" s="55"/>
      <c r="AA110" s="55"/>
      <c r="AB110" s="3"/>
      <c r="AC110" s="3"/>
      <c r="AD110" s="3"/>
      <c r="AE110" s="3"/>
      <c r="AF110" s="3"/>
      <c r="AG110" s="3"/>
      <c r="AH110" s="3"/>
    </row>
    <row r="111" spans="1:34" s="14" customFormat="1" ht="57" customHeight="1">
      <c r="A111" s="47" t="s">
        <v>105</v>
      </c>
      <c r="B111" s="48" t="s">
        <v>370</v>
      </c>
      <c r="C111" s="48" t="s">
        <v>99</v>
      </c>
      <c r="D111" s="48" t="s">
        <v>102</v>
      </c>
      <c r="E111" s="48"/>
      <c r="F111" s="48"/>
      <c r="G111" s="49">
        <v>44.133000000000003</v>
      </c>
      <c r="H111" s="50">
        <v>44.133000000000003</v>
      </c>
      <c r="I111" s="50">
        <v>21.829000000000001</v>
      </c>
      <c r="J111" s="50">
        <v>7.3559999999999999</v>
      </c>
      <c r="K111" s="50">
        <v>44.133000000000003</v>
      </c>
      <c r="L111" s="50">
        <f t="shared" si="28"/>
        <v>117.45099999999999</v>
      </c>
      <c r="M111" s="51">
        <v>5645.1</v>
      </c>
      <c r="N111" s="51">
        <v>5954.91</v>
      </c>
      <c r="O111" s="51">
        <v>1525</v>
      </c>
      <c r="P111" s="51">
        <v>1580</v>
      </c>
      <c r="Q111" s="52">
        <f t="shared" si="46"/>
        <v>181832.37330000004</v>
      </c>
      <c r="R111" s="53">
        <f t="shared" si="29"/>
        <v>181832.37330000004</v>
      </c>
      <c r="S111" s="53">
        <f t="shared" si="47"/>
        <v>89937.66290000001</v>
      </c>
      <c r="T111" s="53">
        <f t="shared" si="47"/>
        <v>32181.837959999997</v>
      </c>
      <c r="U111" s="53">
        <f t="shared" si="48"/>
        <v>193077.90303000002</v>
      </c>
      <c r="V111" s="53">
        <f t="shared" si="30"/>
        <v>497029.77719000005</v>
      </c>
      <c r="W111" s="56"/>
      <c r="X111" s="56"/>
      <c r="Y111" s="56"/>
      <c r="Z111" s="55"/>
      <c r="AA111" s="55"/>
      <c r="AB111" s="3"/>
      <c r="AC111" s="3"/>
      <c r="AD111" s="3"/>
      <c r="AE111" s="3"/>
      <c r="AF111" s="3"/>
      <c r="AG111" s="3"/>
      <c r="AH111" s="3"/>
    </row>
    <row r="112" spans="1:34" s="14" customFormat="1" ht="57" customHeight="1">
      <c r="A112" s="47" t="s">
        <v>269</v>
      </c>
      <c r="B112" s="48" t="s">
        <v>270</v>
      </c>
      <c r="C112" s="48" t="s">
        <v>99</v>
      </c>
      <c r="D112" s="48" t="s">
        <v>271</v>
      </c>
      <c r="E112" s="48"/>
      <c r="F112" s="48" t="s">
        <v>439</v>
      </c>
      <c r="G112" s="49">
        <f>7.58042429976084*1.0263</f>
        <v>7.77978945884455</v>
      </c>
      <c r="H112" s="50">
        <v>0</v>
      </c>
      <c r="I112" s="50">
        <f>5.054+7.78</f>
        <v>12.834</v>
      </c>
      <c r="J112" s="50">
        <v>7.963807600318896</v>
      </c>
      <c r="K112" s="50">
        <v>1.990951900079724</v>
      </c>
      <c r="L112" s="50">
        <f t="shared" si="28"/>
        <v>22.788759500398623</v>
      </c>
      <c r="M112" s="51">
        <v>1735.29</v>
      </c>
      <c r="N112" s="51">
        <v>1866.64</v>
      </c>
      <c r="O112" s="51">
        <v>1525</v>
      </c>
      <c r="P112" s="51">
        <v>1580</v>
      </c>
      <c r="Q112" s="52">
        <f t="shared" si="46"/>
        <v>1636.0119253004202</v>
      </c>
      <c r="R112" s="53">
        <f t="shared" si="29"/>
        <v>0</v>
      </c>
      <c r="S112" s="53">
        <f t="shared" si="47"/>
        <v>2698.8618599999995</v>
      </c>
      <c r="T112" s="53">
        <f t="shared" si="47"/>
        <v>2282.7458105554092</v>
      </c>
      <c r="U112" s="53">
        <f t="shared" si="48"/>
        <v>570.6864526388523</v>
      </c>
      <c r="V112" s="53">
        <f t="shared" si="30"/>
        <v>5552.2941231942614</v>
      </c>
      <c r="W112" s="56"/>
      <c r="X112" s="56"/>
      <c r="Y112" s="56"/>
      <c r="Z112" s="55"/>
      <c r="AA112" s="55"/>
      <c r="AB112" s="3"/>
      <c r="AC112" s="3"/>
      <c r="AD112" s="3"/>
      <c r="AE112" s="3"/>
      <c r="AF112" s="3"/>
      <c r="AG112" s="3"/>
      <c r="AH112" s="3"/>
    </row>
    <row r="113" spans="1:34" s="14" customFormat="1" ht="14.25" customHeight="1">
      <c r="A113" s="47"/>
      <c r="B113" s="48"/>
      <c r="C113" s="48"/>
      <c r="D113" s="48"/>
      <c r="E113" s="48"/>
      <c r="F113" s="48"/>
      <c r="G113" s="49"/>
      <c r="H113" s="57"/>
      <c r="I113" s="57"/>
      <c r="J113" s="57"/>
      <c r="K113" s="57"/>
      <c r="L113" s="50"/>
      <c r="M113" s="58"/>
      <c r="N113" s="58"/>
      <c r="O113" s="58"/>
      <c r="P113" s="58"/>
      <c r="Q113" s="52"/>
      <c r="R113" s="53"/>
      <c r="S113" s="53"/>
      <c r="T113" s="53"/>
      <c r="U113" s="53"/>
      <c r="V113" s="53"/>
      <c r="W113" s="56"/>
      <c r="X113" s="56"/>
      <c r="Y113" s="56"/>
      <c r="Z113" s="55"/>
      <c r="AA113" s="55"/>
      <c r="AB113" s="3"/>
      <c r="AC113" s="3"/>
      <c r="AD113" s="3"/>
      <c r="AE113" s="3"/>
      <c r="AF113" s="3"/>
      <c r="AG113" s="3"/>
      <c r="AH113" s="3"/>
    </row>
    <row r="114" spans="1:34" s="14" customFormat="1" ht="54" customHeight="1">
      <c r="A114" s="47" t="s">
        <v>107</v>
      </c>
      <c r="B114" s="48" t="s">
        <v>108</v>
      </c>
      <c r="C114" s="48" t="s">
        <v>106</v>
      </c>
      <c r="D114" s="48" t="s">
        <v>109</v>
      </c>
      <c r="E114" s="48"/>
      <c r="F114" s="48"/>
      <c r="G114" s="49">
        <v>4880.41</v>
      </c>
      <c r="H114" s="50">
        <v>4689.63</v>
      </c>
      <c r="I114" s="50">
        <v>1788.4680000000001</v>
      </c>
      <c r="J114" s="50">
        <v>750.8</v>
      </c>
      <c r="K114" s="50">
        <v>3190.502</v>
      </c>
      <c r="L114" s="50">
        <f t="shared" si="28"/>
        <v>10419.4</v>
      </c>
      <c r="M114" s="51">
        <v>7781.86</v>
      </c>
      <c r="N114" s="51">
        <v>8262.84</v>
      </c>
      <c r="O114" s="51">
        <v>1650</v>
      </c>
      <c r="P114" s="51">
        <v>1700</v>
      </c>
      <c r="Q114" s="52">
        <f>(M114-O114)*G114</f>
        <v>29925990.862599999</v>
      </c>
      <c r="R114" s="53">
        <f t="shared" si="29"/>
        <v>28756154.6118</v>
      </c>
      <c r="S114" s="53">
        <f>(M114-O114)*I114</f>
        <v>10966635.390480001</v>
      </c>
      <c r="T114" s="53">
        <f>(N114-P114)*J114</f>
        <v>4927380.2719999999</v>
      </c>
      <c r="U114" s="53">
        <f>(N114-P114)*K114</f>
        <v>20938754.145679999</v>
      </c>
      <c r="V114" s="53">
        <f t="shared" si="30"/>
        <v>65588924.419959992</v>
      </c>
      <c r="W114" s="56"/>
      <c r="X114" s="56"/>
      <c r="Y114" s="56"/>
      <c r="Z114" s="55"/>
      <c r="AA114" s="55"/>
      <c r="AB114" s="3"/>
      <c r="AC114" s="3"/>
      <c r="AD114" s="3"/>
      <c r="AE114" s="3"/>
      <c r="AF114" s="3"/>
      <c r="AG114" s="3"/>
      <c r="AH114" s="3"/>
    </row>
    <row r="115" spans="1:34" s="14" customFormat="1" ht="54" customHeight="1">
      <c r="A115" s="47" t="s">
        <v>107</v>
      </c>
      <c r="B115" s="48" t="s">
        <v>108</v>
      </c>
      <c r="C115" s="48" t="s">
        <v>106</v>
      </c>
      <c r="D115" s="48" t="s">
        <v>110</v>
      </c>
      <c r="E115" s="48"/>
      <c r="F115" s="48"/>
      <c r="G115" s="49">
        <v>215.04300000000001</v>
      </c>
      <c r="H115" s="50">
        <v>215.04500000000002</v>
      </c>
      <c r="I115" s="50">
        <v>143.36199999999999</v>
      </c>
      <c r="J115" s="50">
        <v>71.682000000000002</v>
      </c>
      <c r="K115" s="50">
        <v>237.23</v>
      </c>
      <c r="L115" s="50">
        <f t="shared" si="28"/>
        <v>667.31900000000007</v>
      </c>
      <c r="M115" s="51">
        <v>14383.03</v>
      </c>
      <c r="N115" s="51">
        <v>15044.79</v>
      </c>
      <c r="O115" s="51">
        <v>1650</v>
      </c>
      <c r="P115" s="51">
        <v>1700</v>
      </c>
      <c r="Q115" s="52">
        <f>(M115-O115)*G115</f>
        <v>2738148.9702900001</v>
      </c>
      <c r="R115" s="53">
        <f t="shared" si="29"/>
        <v>2738174.4363500006</v>
      </c>
      <c r="S115" s="53">
        <f>(M115-O115)*I115</f>
        <v>1825432.64686</v>
      </c>
      <c r="T115" s="53">
        <f>(N115-P115)*J115</f>
        <v>956581.23678000004</v>
      </c>
      <c r="U115" s="53">
        <f>(N115-P115)*K115</f>
        <v>3165784.5317000002</v>
      </c>
      <c r="V115" s="53">
        <f t="shared" si="30"/>
        <v>8685972.8516900018</v>
      </c>
      <c r="W115" s="56"/>
      <c r="X115" s="56"/>
      <c r="Y115" s="56"/>
      <c r="Z115" s="55"/>
      <c r="AA115" s="55"/>
      <c r="AB115" s="3"/>
      <c r="AC115" s="3"/>
      <c r="AD115" s="3"/>
      <c r="AE115" s="3"/>
      <c r="AF115" s="3"/>
      <c r="AG115" s="3"/>
      <c r="AH115" s="3"/>
    </row>
    <row r="116" spans="1:34" s="14" customFormat="1" ht="14.25" customHeight="1">
      <c r="A116" s="47"/>
      <c r="B116" s="48"/>
      <c r="C116" s="48"/>
      <c r="D116" s="48"/>
      <c r="E116" s="48"/>
      <c r="F116" s="48"/>
      <c r="G116" s="49"/>
      <c r="H116" s="57"/>
      <c r="I116" s="57"/>
      <c r="J116" s="57"/>
      <c r="K116" s="57"/>
      <c r="L116" s="50"/>
      <c r="M116" s="58"/>
      <c r="N116" s="58"/>
      <c r="O116" s="58"/>
      <c r="P116" s="58"/>
      <c r="Q116" s="52"/>
      <c r="R116" s="53"/>
      <c r="S116" s="53"/>
      <c r="T116" s="53"/>
      <c r="U116" s="53"/>
      <c r="V116" s="53"/>
      <c r="W116" s="56"/>
      <c r="X116" s="56"/>
      <c r="Y116" s="56"/>
      <c r="Z116" s="55"/>
      <c r="AA116" s="55"/>
      <c r="AB116" s="3"/>
      <c r="AC116" s="3"/>
      <c r="AD116" s="3"/>
      <c r="AE116" s="3"/>
      <c r="AF116" s="3"/>
      <c r="AG116" s="3"/>
      <c r="AH116" s="3"/>
    </row>
    <row r="117" spans="1:34" s="14" customFormat="1" ht="85.5" customHeight="1">
      <c r="A117" s="47" t="s">
        <v>112</v>
      </c>
      <c r="B117" s="48" t="s">
        <v>113</v>
      </c>
      <c r="C117" s="48" t="s">
        <v>111</v>
      </c>
      <c r="D117" s="48" t="s">
        <v>371</v>
      </c>
      <c r="E117" s="48"/>
      <c r="F117" s="48"/>
      <c r="G117" s="49">
        <v>4585.1790000000001</v>
      </c>
      <c r="H117" s="50">
        <v>4499.2849999999999</v>
      </c>
      <c r="I117" s="50">
        <v>1946.336</v>
      </c>
      <c r="J117" s="50">
        <v>842.87599999999998</v>
      </c>
      <c r="K117" s="50">
        <v>3373.0230000000001</v>
      </c>
      <c r="L117" s="50">
        <f t="shared" si="28"/>
        <v>10661.52</v>
      </c>
      <c r="M117" s="51">
        <v>9984.43</v>
      </c>
      <c r="N117" s="51">
        <v>9984.43</v>
      </c>
      <c r="O117" s="51">
        <v>1400</v>
      </c>
      <c r="P117" s="51">
        <v>1460</v>
      </c>
      <c r="Q117" s="52">
        <f>(M117-O117)*G117</f>
        <v>39361148.162969999</v>
      </c>
      <c r="R117" s="53">
        <f t="shared" si="29"/>
        <v>38623797.132550001</v>
      </c>
      <c r="S117" s="53">
        <f>(M117-O117)*I117</f>
        <v>16708185.14848</v>
      </c>
      <c r="T117" s="53">
        <f>(N117-P117)*J117</f>
        <v>7185037.4606800005</v>
      </c>
      <c r="U117" s="53">
        <f>(N117-P117)*K117</f>
        <v>28753098.451890003</v>
      </c>
      <c r="V117" s="53">
        <f t="shared" si="30"/>
        <v>91270118.193599999</v>
      </c>
      <c r="W117" s="56"/>
      <c r="X117" s="56"/>
      <c r="Y117" s="56"/>
      <c r="Z117" s="55"/>
      <c r="AA117" s="55"/>
      <c r="AB117" s="3"/>
      <c r="AC117" s="3"/>
      <c r="AD117" s="3"/>
      <c r="AE117" s="3"/>
      <c r="AF117" s="3"/>
      <c r="AG117" s="3"/>
      <c r="AH117" s="3"/>
    </row>
    <row r="118" spans="1:34" s="14" customFormat="1" ht="14.25" customHeight="1">
      <c r="A118" s="47"/>
      <c r="B118" s="48"/>
      <c r="C118" s="48"/>
      <c r="D118" s="48"/>
      <c r="E118" s="48"/>
      <c r="F118" s="48"/>
      <c r="G118" s="49"/>
      <c r="H118" s="57"/>
      <c r="I118" s="57"/>
      <c r="J118" s="57"/>
      <c r="K118" s="57"/>
      <c r="L118" s="50"/>
      <c r="M118" s="58"/>
      <c r="N118" s="58"/>
      <c r="O118" s="58"/>
      <c r="P118" s="58"/>
      <c r="Q118" s="52"/>
      <c r="R118" s="53"/>
      <c r="S118" s="53"/>
      <c r="T118" s="53"/>
      <c r="U118" s="53"/>
      <c r="V118" s="53"/>
      <c r="W118" s="56"/>
      <c r="X118" s="56"/>
      <c r="Y118" s="56"/>
      <c r="Z118" s="55"/>
      <c r="AA118" s="55"/>
      <c r="AB118" s="3"/>
      <c r="AC118" s="3"/>
      <c r="AD118" s="3"/>
      <c r="AE118" s="3"/>
      <c r="AF118" s="3"/>
      <c r="AG118" s="3"/>
      <c r="AH118" s="3"/>
    </row>
    <row r="119" spans="1:34" s="14" customFormat="1" ht="50.25" customHeight="1">
      <c r="A119" s="47" t="s">
        <v>115</v>
      </c>
      <c r="B119" s="48" t="s">
        <v>116</v>
      </c>
      <c r="C119" s="48" t="s">
        <v>114</v>
      </c>
      <c r="D119" s="48" t="s">
        <v>117</v>
      </c>
      <c r="E119" s="48"/>
      <c r="F119" s="48"/>
      <c r="G119" s="49">
        <v>17.079999999999998</v>
      </c>
      <c r="H119" s="50">
        <v>17.073</v>
      </c>
      <c r="I119" s="50">
        <v>8.34</v>
      </c>
      <c r="J119" s="50">
        <v>2.9</v>
      </c>
      <c r="K119" s="50">
        <v>17.079999999999998</v>
      </c>
      <c r="L119" s="50">
        <f t="shared" si="28"/>
        <v>45.393000000000001</v>
      </c>
      <c r="M119" s="51">
        <v>7480.53</v>
      </c>
      <c r="N119" s="51">
        <v>7480.53</v>
      </c>
      <c r="O119" s="51">
        <v>1848</v>
      </c>
      <c r="P119" s="51">
        <v>1900</v>
      </c>
      <c r="Q119" s="52">
        <f t="shared" ref="Q119:Q124" si="49">(M119-O119)*G119</f>
        <v>96203.612399999984</v>
      </c>
      <c r="R119" s="53">
        <f t="shared" si="29"/>
        <v>96164.184689999995</v>
      </c>
      <c r="S119" s="53">
        <f t="shared" ref="S119:T124" si="50">(M119-O119)*I119</f>
        <v>46975.300199999998</v>
      </c>
      <c r="T119" s="53">
        <f t="shared" si="50"/>
        <v>16183.536999999998</v>
      </c>
      <c r="U119" s="53">
        <f t="shared" ref="U119:U124" si="51">(N119-P119)*K119</f>
        <v>95315.45239999998</v>
      </c>
      <c r="V119" s="53">
        <f t="shared" si="30"/>
        <v>254638.47428999998</v>
      </c>
      <c r="W119" s="56"/>
      <c r="X119" s="56"/>
      <c r="Y119" s="56"/>
      <c r="Z119" s="55"/>
      <c r="AA119" s="55"/>
      <c r="AB119" s="3"/>
      <c r="AC119" s="3"/>
      <c r="AD119" s="3"/>
      <c r="AE119" s="3"/>
      <c r="AF119" s="3"/>
      <c r="AG119" s="3"/>
      <c r="AH119" s="3"/>
    </row>
    <row r="120" spans="1:34" s="14" customFormat="1" ht="50.25" customHeight="1">
      <c r="A120" s="47" t="s">
        <v>118</v>
      </c>
      <c r="B120" s="48" t="s">
        <v>119</v>
      </c>
      <c r="C120" s="48" t="s">
        <v>114</v>
      </c>
      <c r="D120" s="48" t="s">
        <v>120</v>
      </c>
      <c r="E120" s="48"/>
      <c r="F120" s="48"/>
      <c r="G120" s="49">
        <v>538.18200000000002</v>
      </c>
      <c r="H120" s="50">
        <v>543.428</v>
      </c>
      <c r="I120" s="50">
        <v>279.09100000000001</v>
      </c>
      <c r="J120" s="50">
        <v>83.275000000000006</v>
      </c>
      <c r="K120" s="50">
        <v>538.18200000000002</v>
      </c>
      <c r="L120" s="50">
        <f t="shared" si="28"/>
        <v>1443.9760000000001</v>
      </c>
      <c r="M120" s="51">
        <v>6167.03</v>
      </c>
      <c r="N120" s="51">
        <v>6167.03</v>
      </c>
      <c r="O120" s="51">
        <v>1812</v>
      </c>
      <c r="P120" s="51">
        <v>1900</v>
      </c>
      <c r="Q120" s="52">
        <f t="shared" si="49"/>
        <v>2343798.7554600001</v>
      </c>
      <c r="R120" s="53">
        <f t="shared" si="29"/>
        <v>2366645.24284</v>
      </c>
      <c r="S120" s="53">
        <f t="shared" si="50"/>
        <v>1215449.6777299999</v>
      </c>
      <c r="T120" s="53">
        <f t="shared" si="50"/>
        <v>355336.92324999999</v>
      </c>
      <c r="U120" s="53">
        <f t="shared" si="51"/>
        <v>2296438.7394599998</v>
      </c>
      <c r="V120" s="53">
        <f t="shared" si="30"/>
        <v>6233870.5832799999</v>
      </c>
      <c r="W120" s="56"/>
      <c r="X120" s="56"/>
      <c r="Y120" s="56"/>
      <c r="Z120" s="55"/>
      <c r="AA120" s="55"/>
      <c r="AB120" s="3"/>
      <c r="AC120" s="3"/>
      <c r="AD120" s="3"/>
      <c r="AE120" s="3"/>
      <c r="AF120" s="3"/>
      <c r="AG120" s="3"/>
      <c r="AH120" s="3"/>
    </row>
    <row r="121" spans="1:34" s="14" customFormat="1" ht="50.25" customHeight="1">
      <c r="A121" s="47" t="s">
        <v>121</v>
      </c>
      <c r="B121" s="48" t="s">
        <v>122</v>
      </c>
      <c r="C121" s="48" t="s">
        <v>114</v>
      </c>
      <c r="D121" s="48" t="s">
        <v>120</v>
      </c>
      <c r="E121" s="48"/>
      <c r="F121" s="48"/>
      <c r="G121" s="49">
        <v>1136.5350000000001</v>
      </c>
      <c r="H121" s="50">
        <v>1120.502</v>
      </c>
      <c r="I121" s="50">
        <v>724.37199999999996</v>
      </c>
      <c r="J121" s="50">
        <v>341.25099999999998</v>
      </c>
      <c r="K121" s="50">
        <v>1072.3920000000001</v>
      </c>
      <c r="L121" s="50">
        <f t="shared" si="28"/>
        <v>3258.5169999999998</v>
      </c>
      <c r="M121" s="51">
        <v>10199.61</v>
      </c>
      <c r="N121" s="51">
        <v>10199.61</v>
      </c>
      <c r="O121" s="51">
        <v>1510</v>
      </c>
      <c r="P121" s="51">
        <v>1583.33</v>
      </c>
      <c r="Q121" s="52">
        <f t="shared" si="49"/>
        <v>9876045.9013500009</v>
      </c>
      <c r="R121" s="53">
        <f t="shared" si="29"/>
        <v>9736725.3842200004</v>
      </c>
      <c r="S121" s="53">
        <f t="shared" si="50"/>
        <v>6294510.1749200001</v>
      </c>
      <c r="T121" s="53">
        <f t="shared" si="50"/>
        <v>2940314.16628</v>
      </c>
      <c r="U121" s="53">
        <f t="shared" si="51"/>
        <v>9240029.7417600006</v>
      </c>
      <c r="V121" s="53">
        <f t="shared" si="30"/>
        <v>28211579.467180002</v>
      </c>
      <c r="W121" s="56"/>
      <c r="X121" s="56"/>
      <c r="Y121" s="56"/>
      <c r="Z121" s="55"/>
      <c r="AA121" s="55"/>
      <c r="AB121" s="3"/>
      <c r="AC121" s="3"/>
      <c r="AD121" s="3"/>
      <c r="AE121" s="3"/>
      <c r="AF121" s="3"/>
      <c r="AG121" s="3"/>
      <c r="AH121" s="3"/>
    </row>
    <row r="122" spans="1:34" s="14" customFormat="1" ht="50.25" customHeight="1">
      <c r="A122" s="47" t="s">
        <v>51</v>
      </c>
      <c r="B122" s="48" t="s">
        <v>78</v>
      </c>
      <c r="C122" s="48" t="s">
        <v>114</v>
      </c>
      <c r="D122" s="48" t="s">
        <v>117</v>
      </c>
      <c r="E122" s="48"/>
      <c r="F122" s="48"/>
      <c r="G122" s="49">
        <v>2789.864</v>
      </c>
      <c r="H122" s="50">
        <v>2570.2649999999999</v>
      </c>
      <c r="I122" s="50">
        <v>1412.0219999999999</v>
      </c>
      <c r="J122" s="50">
        <v>680.87300000000005</v>
      </c>
      <c r="K122" s="50">
        <v>2237.201</v>
      </c>
      <c r="L122" s="50">
        <f t="shared" si="28"/>
        <v>6900.3609999999999</v>
      </c>
      <c r="M122" s="51">
        <v>3112.38</v>
      </c>
      <c r="N122" s="51">
        <v>3112.38</v>
      </c>
      <c r="O122" s="51">
        <v>1510</v>
      </c>
      <c r="P122" s="51">
        <v>1583.33</v>
      </c>
      <c r="Q122" s="52">
        <f t="shared" si="49"/>
        <v>4470422.2763200002</v>
      </c>
      <c r="R122" s="53">
        <f t="shared" si="29"/>
        <v>4118541.2307000002</v>
      </c>
      <c r="S122" s="53">
        <f t="shared" si="50"/>
        <v>2262595.8123599999</v>
      </c>
      <c r="T122" s="53">
        <f t="shared" si="50"/>
        <v>1041088.8606500002</v>
      </c>
      <c r="U122" s="53">
        <f t="shared" si="51"/>
        <v>3420792.1890500006</v>
      </c>
      <c r="V122" s="53">
        <f t="shared" si="30"/>
        <v>10843018.09276</v>
      </c>
      <c r="W122" s="56"/>
      <c r="X122" s="56"/>
      <c r="Y122" s="56"/>
      <c r="Z122" s="55"/>
      <c r="AA122" s="55"/>
      <c r="AB122" s="3"/>
      <c r="AC122" s="3"/>
      <c r="AD122" s="3"/>
      <c r="AE122" s="3"/>
      <c r="AF122" s="3"/>
      <c r="AG122" s="3"/>
      <c r="AH122" s="3"/>
    </row>
    <row r="123" spans="1:34" s="14" customFormat="1" ht="50.25" customHeight="1">
      <c r="A123" s="47" t="s">
        <v>123</v>
      </c>
      <c r="B123" s="48" t="s">
        <v>124</v>
      </c>
      <c r="C123" s="48" t="s">
        <v>114</v>
      </c>
      <c r="D123" s="48" t="s">
        <v>117</v>
      </c>
      <c r="E123" s="48"/>
      <c r="F123" s="48" t="s">
        <v>454</v>
      </c>
      <c r="G123" s="49">
        <v>25765.200000000001</v>
      </c>
      <c r="H123" s="50">
        <v>26353</v>
      </c>
      <c r="I123" s="50">
        <v>11593.2</v>
      </c>
      <c r="J123" s="50">
        <v>195.7</v>
      </c>
      <c r="K123" s="50">
        <v>25765.200000000001</v>
      </c>
      <c r="L123" s="50">
        <f t="shared" si="28"/>
        <v>63907.099999999991</v>
      </c>
      <c r="M123" s="51">
        <v>4773.55</v>
      </c>
      <c r="N123" s="51">
        <f>4773.55*0+7321.97</f>
        <v>7321.97</v>
      </c>
      <c r="O123" s="51">
        <v>1510</v>
      </c>
      <c r="P123" s="51">
        <v>1583.33</v>
      </c>
      <c r="Q123" s="52">
        <f t="shared" si="49"/>
        <v>84086018.460000008</v>
      </c>
      <c r="R123" s="53">
        <f t="shared" si="29"/>
        <v>86004333.150000006</v>
      </c>
      <c r="S123" s="53">
        <f t="shared" si="50"/>
        <v>37834987.860000007</v>
      </c>
      <c r="T123" s="53">
        <f t="shared" si="50"/>
        <v>1123051.848</v>
      </c>
      <c r="U123" s="53">
        <f t="shared" si="51"/>
        <v>147857207.32800001</v>
      </c>
      <c r="V123" s="53">
        <f t="shared" si="30"/>
        <v>272819580.18600005</v>
      </c>
      <c r="W123" s="56"/>
      <c r="X123" s="56"/>
      <c r="Y123" s="56"/>
      <c r="Z123" s="55"/>
      <c r="AA123" s="55"/>
      <c r="AB123" s="3"/>
      <c r="AC123" s="3"/>
      <c r="AD123" s="3"/>
      <c r="AE123" s="3"/>
      <c r="AF123" s="3"/>
      <c r="AG123" s="3"/>
      <c r="AH123" s="3"/>
    </row>
    <row r="124" spans="1:34" s="14" customFormat="1" ht="65.25" customHeight="1">
      <c r="A124" s="47" t="s">
        <v>125</v>
      </c>
      <c r="B124" s="48" t="s">
        <v>126</v>
      </c>
      <c r="C124" s="48" t="s">
        <v>114</v>
      </c>
      <c r="D124" s="48" t="s">
        <v>372</v>
      </c>
      <c r="E124" s="48" t="s">
        <v>373</v>
      </c>
      <c r="F124" s="48"/>
      <c r="G124" s="49">
        <v>451.65600000000001</v>
      </c>
      <c r="H124" s="50">
        <v>62.701999999999998</v>
      </c>
      <c r="I124" s="50">
        <v>222.291</v>
      </c>
      <c r="J124" s="50">
        <v>42.415999999999997</v>
      </c>
      <c r="K124" s="50">
        <v>451.65600000000001</v>
      </c>
      <c r="L124" s="50">
        <f t="shared" si="28"/>
        <v>779.06500000000005</v>
      </c>
      <c r="M124" s="51">
        <v>4189.5</v>
      </c>
      <c r="N124" s="51">
        <v>4189.5</v>
      </c>
      <c r="O124" s="51">
        <v>1540</v>
      </c>
      <c r="P124" s="51">
        <v>1583.33</v>
      </c>
      <c r="Q124" s="52">
        <f t="shared" si="49"/>
        <v>1196662.5719999999</v>
      </c>
      <c r="R124" s="53">
        <f t="shared" si="29"/>
        <v>166128.94899999999</v>
      </c>
      <c r="S124" s="53">
        <f t="shared" si="50"/>
        <v>588960.00450000004</v>
      </c>
      <c r="T124" s="53">
        <f t="shared" si="50"/>
        <v>110543.30671999999</v>
      </c>
      <c r="U124" s="53">
        <f t="shared" si="51"/>
        <v>1177092.31752</v>
      </c>
      <c r="V124" s="53">
        <f t="shared" si="30"/>
        <v>2042724.5777400001</v>
      </c>
      <c r="W124" s="56"/>
      <c r="X124" s="56"/>
      <c r="Y124" s="56"/>
      <c r="Z124" s="55"/>
      <c r="AA124" s="55"/>
      <c r="AB124" s="3"/>
      <c r="AC124" s="3"/>
      <c r="AD124" s="3"/>
      <c r="AE124" s="3"/>
      <c r="AF124" s="3"/>
      <c r="AG124" s="3"/>
      <c r="AH124" s="3"/>
    </row>
    <row r="125" spans="1:34" s="14" customFormat="1" ht="14.25" customHeight="1">
      <c r="A125" s="47"/>
      <c r="B125" s="48"/>
      <c r="C125" s="48"/>
      <c r="D125" s="48"/>
      <c r="E125" s="48"/>
      <c r="F125" s="48"/>
      <c r="G125" s="49"/>
      <c r="H125" s="57"/>
      <c r="I125" s="57"/>
      <c r="J125" s="57"/>
      <c r="K125" s="57"/>
      <c r="L125" s="50"/>
      <c r="M125" s="58"/>
      <c r="N125" s="58"/>
      <c r="O125" s="58"/>
      <c r="P125" s="58"/>
      <c r="Q125" s="52"/>
      <c r="R125" s="53"/>
      <c r="S125" s="53"/>
      <c r="T125" s="53"/>
      <c r="U125" s="53"/>
      <c r="V125" s="53"/>
      <c r="W125" s="56"/>
      <c r="X125" s="56"/>
      <c r="Y125" s="56"/>
      <c r="Z125" s="55"/>
      <c r="AA125" s="55"/>
      <c r="AB125" s="3"/>
      <c r="AC125" s="3"/>
      <c r="AD125" s="3"/>
      <c r="AE125" s="3"/>
      <c r="AF125" s="3"/>
      <c r="AG125" s="3"/>
      <c r="AH125" s="3"/>
    </row>
    <row r="126" spans="1:34" s="14" customFormat="1" ht="51.75" customHeight="1">
      <c r="A126" s="47" t="s">
        <v>128</v>
      </c>
      <c r="B126" s="48" t="s">
        <v>129</v>
      </c>
      <c r="C126" s="48" t="s">
        <v>127</v>
      </c>
      <c r="D126" s="48"/>
      <c r="E126" s="48"/>
      <c r="F126" s="48"/>
      <c r="G126" s="49">
        <v>9263.9599999999991</v>
      </c>
      <c r="H126" s="50">
        <v>9109.6630000000005</v>
      </c>
      <c r="I126" s="50">
        <v>5683.05</v>
      </c>
      <c r="J126" s="50">
        <v>2668.1</v>
      </c>
      <c r="K126" s="50">
        <v>8379.69</v>
      </c>
      <c r="L126" s="50">
        <f t="shared" si="28"/>
        <v>25840.502999999997</v>
      </c>
      <c r="M126" s="51">
        <v>4919.92</v>
      </c>
      <c r="N126" s="51">
        <v>5520.92</v>
      </c>
      <c r="O126" s="51">
        <v>1340</v>
      </c>
      <c r="P126" s="51">
        <v>1400</v>
      </c>
      <c r="Q126" s="52">
        <f t="shared" ref="Q126:Q131" si="52">(M126-O126)*G126</f>
        <v>33164235.683199998</v>
      </c>
      <c r="R126" s="53">
        <f t="shared" si="29"/>
        <v>32611864.766960002</v>
      </c>
      <c r="S126" s="53">
        <f>(M126-O126)*I126</f>
        <v>20344864.356000002</v>
      </c>
      <c r="T126" s="53">
        <f>(N126-P126)*J126</f>
        <v>10995026.652000001</v>
      </c>
      <c r="U126" s="53">
        <f t="shared" ref="U126:U131" si="53">(N126-P126)*K126</f>
        <v>34532032.114800006</v>
      </c>
      <c r="V126" s="53">
        <f t="shared" si="30"/>
        <v>98483787.889760017</v>
      </c>
      <c r="W126" s="56"/>
      <c r="X126" s="56"/>
      <c r="Y126" s="56"/>
      <c r="Z126" s="55"/>
      <c r="AA126" s="55"/>
      <c r="AB126" s="3"/>
      <c r="AC126" s="3"/>
      <c r="AD126" s="3"/>
      <c r="AE126" s="3"/>
      <c r="AF126" s="3"/>
      <c r="AG126" s="3"/>
      <c r="AH126" s="3"/>
    </row>
    <row r="127" spans="1:34" s="14" customFormat="1" ht="51.75" customHeight="1">
      <c r="A127" s="47" t="s">
        <v>130</v>
      </c>
      <c r="B127" s="48" t="s">
        <v>131</v>
      </c>
      <c r="C127" s="48" t="s">
        <v>127</v>
      </c>
      <c r="D127" s="48" t="s">
        <v>132</v>
      </c>
      <c r="E127" s="48"/>
      <c r="F127" s="48"/>
      <c r="G127" s="49">
        <v>121.29</v>
      </c>
      <c r="H127" s="50">
        <v>115.22999999999999</v>
      </c>
      <c r="I127" s="50">
        <v>80.86</v>
      </c>
      <c r="J127" s="50">
        <v>40.43</v>
      </c>
      <c r="K127" s="50">
        <v>121.29</v>
      </c>
      <c r="L127" s="50">
        <f t="shared" si="28"/>
        <v>357.81</v>
      </c>
      <c r="M127" s="51">
        <v>4795.37</v>
      </c>
      <c r="N127" s="51">
        <v>5388.1</v>
      </c>
      <c r="O127" s="51">
        <v>1345</v>
      </c>
      <c r="P127" s="51">
        <v>1400</v>
      </c>
      <c r="Q127" s="52">
        <f t="shared" si="52"/>
        <v>418495.37729999999</v>
      </c>
      <c r="R127" s="53">
        <f t="shared" si="29"/>
        <v>397586.13509999996</v>
      </c>
      <c r="S127" s="53">
        <f>(M127-O127)*I127</f>
        <v>278996.91820000001</v>
      </c>
      <c r="T127" s="53">
        <f>(N127-P127)*J127</f>
        <v>161238.883</v>
      </c>
      <c r="U127" s="53">
        <f t="shared" si="53"/>
        <v>483716.64900000009</v>
      </c>
      <c r="V127" s="53">
        <f t="shared" si="30"/>
        <v>1321538.5853000002</v>
      </c>
      <c r="W127" s="56"/>
      <c r="X127" s="56"/>
      <c r="Y127" s="56"/>
      <c r="Z127" s="55"/>
      <c r="AA127" s="55"/>
      <c r="AB127" s="3"/>
      <c r="AC127" s="3"/>
      <c r="AD127" s="3"/>
      <c r="AE127" s="3"/>
      <c r="AF127" s="3"/>
      <c r="AG127" s="3"/>
      <c r="AH127" s="3"/>
    </row>
    <row r="128" spans="1:34" s="14" customFormat="1" ht="51.75" customHeight="1">
      <c r="A128" s="47" t="s">
        <v>130</v>
      </c>
      <c r="B128" s="48" t="s">
        <v>131</v>
      </c>
      <c r="C128" s="48" t="s">
        <v>127</v>
      </c>
      <c r="D128" s="48" t="s">
        <v>133</v>
      </c>
      <c r="E128" s="48" t="s">
        <v>374</v>
      </c>
      <c r="F128" s="48"/>
      <c r="G128" s="49">
        <v>163.29</v>
      </c>
      <c r="H128" s="50">
        <v>163.29</v>
      </c>
      <c r="I128" s="50">
        <v>108.86</v>
      </c>
      <c r="J128" s="50">
        <v>54.43</v>
      </c>
      <c r="K128" s="50">
        <v>163.49</v>
      </c>
      <c r="L128" s="50">
        <f t="shared" si="28"/>
        <v>490.07</v>
      </c>
      <c r="M128" s="51">
        <v>14998.67</v>
      </c>
      <c r="N128" s="51">
        <v>15261.04</v>
      </c>
      <c r="O128" s="51">
        <v>1340</v>
      </c>
      <c r="P128" s="51">
        <v>1400</v>
      </c>
      <c r="Q128" s="52">
        <f t="shared" si="52"/>
        <v>2230324.2242999999</v>
      </c>
      <c r="R128" s="53">
        <f t="shared" si="29"/>
        <v>2230324.2242999999</v>
      </c>
      <c r="S128" s="53">
        <f t="shared" ref="S128" si="54">(M128-O128)*I128</f>
        <v>1486882.8162</v>
      </c>
      <c r="T128" s="53">
        <f t="shared" ref="T128" si="55">(N128-P128)*J128</f>
        <v>754456.40720000002</v>
      </c>
      <c r="U128" s="53">
        <f t="shared" si="53"/>
        <v>2266141.4296000004</v>
      </c>
      <c r="V128" s="53">
        <f t="shared" si="30"/>
        <v>6737804.8773000007</v>
      </c>
      <c r="W128" s="56"/>
      <c r="X128" s="56"/>
      <c r="Y128" s="56"/>
      <c r="Z128" s="55"/>
      <c r="AA128" s="55"/>
      <c r="AB128" s="3"/>
      <c r="AC128" s="3"/>
      <c r="AD128" s="3"/>
      <c r="AE128" s="3"/>
      <c r="AF128" s="3"/>
      <c r="AG128" s="3"/>
      <c r="AH128" s="3"/>
    </row>
    <row r="129" spans="1:34" s="14" customFormat="1" ht="51.75" customHeight="1">
      <c r="A129" s="47" t="s">
        <v>51</v>
      </c>
      <c r="B129" s="48" t="s">
        <v>78</v>
      </c>
      <c r="C129" s="48" t="s">
        <v>127</v>
      </c>
      <c r="D129" s="48" t="s">
        <v>133</v>
      </c>
      <c r="E129" s="48"/>
      <c r="F129" s="48"/>
      <c r="G129" s="49">
        <v>410.67500000000001</v>
      </c>
      <c r="H129" s="50">
        <v>413.50200000000001</v>
      </c>
      <c r="I129" s="50">
        <v>271.88900000000001</v>
      </c>
      <c r="J129" s="50">
        <v>129.32</v>
      </c>
      <c r="K129" s="50">
        <v>389.81099999999998</v>
      </c>
      <c r="L129" s="50">
        <f t="shared" si="28"/>
        <v>1204.5219999999999</v>
      </c>
      <c r="M129" s="51">
        <v>3069.64</v>
      </c>
      <c r="N129" s="51">
        <v>3069.64</v>
      </c>
      <c r="O129" s="51">
        <v>1340</v>
      </c>
      <c r="P129" s="51">
        <v>1400</v>
      </c>
      <c r="Q129" s="52">
        <f t="shared" si="52"/>
        <v>710319.90700000001</v>
      </c>
      <c r="R129" s="53">
        <f t="shared" si="29"/>
        <v>715209.59927999997</v>
      </c>
      <c r="S129" s="53">
        <f t="shared" ref="S129:T131" si="56">(M129-O129)*I129</f>
        <v>470270.08995999995</v>
      </c>
      <c r="T129" s="53">
        <f t="shared" si="56"/>
        <v>215917.84479999996</v>
      </c>
      <c r="U129" s="53">
        <f t="shared" si="53"/>
        <v>650844.0380399999</v>
      </c>
      <c r="V129" s="53">
        <f t="shared" si="30"/>
        <v>2052241.5720799998</v>
      </c>
      <c r="W129" s="56"/>
      <c r="X129" s="56"/>
      <c r="Y129" s="56"/>
      <c r="Z129" s="55"/>
      <c r="AA129" s="55"/>
      <c r="AB129" s="3"/>
      <c r="AC129" s="3"/>
      <c r="AD129" s="3"/>
      <c r="AE129" s="3"/>
      <c r="AF129" s="3"/>
      <c r="AG129" s="3"/>
      <c r="AH129" s="3"/>
    </row>
    <row r="130" spans="1:34" s="14" customFormat="1" ht="51.75" customHeight="1">
      <c r="A130" s="47" t="s">
        <v>134</v>
      </c>
      <c r="B130" s="48" t="s">
        <v>135</v>
      </c>
      <c r="C130" s="48" t="s">
        <v>127</v>
      </c>
      <c r="D130" s="48" t="s">
        <v>136</v>
      </c>
      <c r="E130" s="48"/>
      <c r="F130" s="48"/>
      <c r="G130" s="49">
        <v>27759.23</v>
      </c>
      <c r="H130" s="50">
        <v>26532.474999999999</v>
      </c>
      <c r="I130" s="50">
        <v>13062.92</v>
      </c>
      <c r="J130" s="50">
        <v>5852.9</v>
      </c>
      <c r="K130" s="50">
        <v>22849.119999999999</v>
      </c>
      <c r="L130" s="50">
        <f t="shared" si="28"/>
        <v>68297.414999999994</v>
      </c>
      <c r="M130" s="51">
        <v>1970.02</v>
      </c>
      <c r="N130" s="51">
        <v>2001.72</v>
      </c>
      <c r="O130" s="51">
        <v>1340</v>
      </c>
      <c r="P130" s="51">
        <v>1400</v>
      </c>
      <c r="Q130" s="52">
        <f t="shared" si="52"/>
        <v>17488870.084599998</v>
      </c>
      <c r="R130" s="53">
        <f t="shared" si="29"/>
        <v>16715989.899499999</v>
      </c>
      <c r="S130" s="53">
        <f t="shared" si="56"/>
        <v>8229900.8584000003</v>
      </c>
      <c r="T130" s="53">
        <f t="shared" si="56"/>
        <v>3521806.9879999999</v>
      </c>
      <c r="U130" s="53">
        <f t="shared" si="53"/>
        <v>13748772.486400001</v>
      </c>
      <c r="V130" s="53">
        <f t="shared" si="30"/>
        <v>42216470.232299998</v>
      </c>
      <c r="W130" s="56"/>
      <c r="X130" s="56"/>
      <c r="Y130" s="56"/>
      <c r="Z130" s="55"/>
      <c r="AA130" s="55"/>
      <c r="AB130" s="3"/>
      <c r="AC130" s="3"/>
      <c r="AD130" s="3"/>
      <c r="AE130" s="3"/>
      <c r="AF130" s="3"/>
      <c r="AG130" s="3"/>
      <c r="AH130" s="3"/>
    </row>
    <row r="131" spans="1:34" s="14" customFormat="1" ht="51.75" customHeight="1">
      <c r="A131" s="47" t="s">
        <v>137</v>
      </c>
      <c r="B131" s="48" t="s">
        <v>138</v>
      </c>
      <c r="C131" s="48" t="s">
        <v>127</v>
      </c>
      <c r="D131" s="48" t="s">
        <v>132</v>
      </c>
      <c r="E131" s="48"/>
      <c r="F131" s="48"/>
      <c r="G131" s="49">
        <v>78.938999999999993</v>
      </c>
      <c r="H131" s="50">
        <v>78.938999999999993</v>
      </c>
      <c r="I131" s="50">
        <v>52.625999999999998</v>
      </c>
      <c r="J131" s="50">
        <v>26.312999999999999</v>
      </c>
      <c r="K131" s="50">
        <v>78.938999999999993</v>
      </c>
      <c r="L131" s="50">
        <f t="shared" si="28"/>
        <v>236.81699999999998</v>
      </c>
      <c r="M131" s="51">
        <v>2833.57</v>
      </c>
      <c r="N131" s="51">
        <v>3009.18</v>
      </c>
      <c r="O131" s="51">
        <v>1614</v>
      </c>
      <c r="P131" s="51">
        <v>1680</v>
      </c>
      <c r="Q131" s="52">
        <f t="shared" si="52"/>
        <v>96271.636230000004</v>
      </c>
      <c r="R131" s="53">
        <f t="shared" si="29"/>
        <v>96271.636230000004</v>
      </c>
      <c r="S131" s="53">
        <f t="shared" si="56"/>
        <v>64181.090820000005</v>
      </c>
      <c r="T131" s="53">
        <f t="shared" si="56"/>
        <v>34974.713339999995</v>
      </c>
      <c r="U131" s="53">
        <f t="shared" si="53"/>
        <v>104924.14001999998</v>
      </c>
      <c r="V131" s="53">
        <f t="shared" si="30"/>
        <v>300351.58041</v>
      </c>
      <c r="W131" s="56"/>
      <c r="X131" s="56"/>
      <c r="Y131" s="56"/>
      <c r="Z131" s="55"/>
      <c r="AA131" s="55"/>
      <c r="AB131" s="3"/>
      <c r="AC131" s="3"/>
      <c r="AD131" s="3"/>
      <c r="AE131" s="3"/>
      <c r="AF131" s="3"/>
      <c r="AG131" s="3"/>
      <c r="AH131" s="3"/>
    </row>
    <row r="132" spans="1:34" s="14" customFormat="1" ht="14.25" customHeight="1">
      <c r="A132" s="47"/>
      <c r="B132" s="48"/>
      <c r="C132" s="48"/>
      <c r="D132" s="48"/>
      <c r="E132" s="48"/>
      <c r="F132" s="48"/>
      <c r="G132" s="49"/>
      <c r="H132" s="57"/>
      <c r="I132" s="57"/>
      <c r="J132" s="57"/>
      <c r="K132" s="57"/>
      <c r="L132" s="50"/>
      <c r="M132" s="58"/>
      <c r="N132" s="58"/>
      <c r="O132" s="58"/>
      <c r="P132" s="58"/>
      <c r="Q132" s="52"/>
      <c r="R132" s="53"/>
      <c r="S132" s="53"/>
      <c r="T132" s="53"/>
      <c r="U132" s="53"/>
      <c r="V132" s="53"/>
      <c r="W132" s="56"/>
      <c r="X132" s="56"/>
      <c r="Y132" s="56"/>
      <c r="Z132" s="55"/>
      <c r="AA132" s="55"/>
      <c r="AB132" s="3"/>
      <c r="AC132" s="3"/>
      <c r="AD132" s="3"/>
      <c r="AE132" s="3"/>
      <c r="AF132" s="3"/>
      <c r="AG132" s="3"/>
      <c r="AH132" s="3"/>
    </row>
    <row r="133" spans="1:34" s="14" customFormat="1" ht="51" customHeight="1">
      <c r="A133" s="47" t="s">
        <v>140</v>
      </c>
      <c r="B133" s="48" t="s">
        <v>141</v>
      </c>
      <c r="C133" s="48" t="s">
        <v>139</v>
      </c>
      <c r="D133" s="48" t="s">
        <v>142</v>
      </c>
      <c r="E133" s="48"/>
      <c r="F133" s="48"/>
      <c r="G133" s="49">
        <v>1898.58</v>
      </c>
      <c r="H133" s="50">
        <v>2030.1289999999999</v>
      </c>
      <c r="I133" s="50">
        <v>989.92</v>
      </c>
      <c r="J133" s="50">
        <v>528.02</v>
      </c>
      <c r="K133" s="50">
        <v>1743.11</v>
      </c>
      <c r="L133" s="50">
        <f t="shared" si="28"/>
        <v>5291.1790000000001</v>
      </c>
      <c r="M133" s="51">
        <v>4760</v>
      </c>
      <c r="N133" s="51">
        <v>6678.52</v>
      </c>
      <c r="O133" s="51">
        <v>1410</v>
      </c>
      <c r="P133" s="51">
        <v>1465</v>
      </c>
      <c r="Q133" s="52">
        <f t="shared" ref="Q133:Q141" si="57">(M133-O133)*G133</f>
        <v>6360243</v>
      </c>
      <c r="R133" s="53">
        <f t="shared" si="29"/>
        <v>6800932.1499999994</v>
      </c>
      <c r="S133" s="53">
        <f t="shared" ref="S133:T136" si="58">(M133-O133)*I133</f>
        <v>3316232</v>
      </c>
      <c r="T133" s="53">
        <f t="shared" si="58"/>
        <v>2752842.8304000003</v>
      </c>
      <c r="U133" s="53">
        <f t="shared" ref="U133:U141" si="59">(N133-P133)*K133</f>
        <v>9087738.8472000007</v>
      </c>
      <c r="V133" s="53">
        <f t="shared" si="30"/>
        <v>21957745.827600002</v>
      </c>
      <c r="W133" s="56"/>
      <c r="X133" s="56"/>
      <c r="Y133" s="56"/>
      <c r="Z133" s="55"/>
      <c r="AA133" s="55"/>
      <c r="AB133" s="3"/>
      <c r="AC133" s="3"/>
      <c r="AD133" s="3"/>
      <c r="AE133" s="3"/>
      <c r="AF133" s="3"/>
      <c r="AG133" s="3"/>
      <c r="AH133" s="3"/>
    </row>
    <row r="134" spans="1:34" s="14" customFormat="1" ht="51" customHeight="1">
      <c r="A134" s="47" t="s">
        <v>140</v>
      </c>
      <c r="B134" s="48" t="s">
        <v>141</v>
      </c>
      <c r="C134" s="48" t="s">
        <v>139</v>
      </c>
      <c r="D134" s="48" t="s">
        <v>143</v>
      </c>
      <c r="E134" s="48"/>
      <c r="F134" s="48"/>
      <c r="G134" s="49">
        <v>2307.3200000000002</v>
      </c>
      <c r="H134" s="50">
        <v>2215.1929999999998</v>
      </c>
      <c r="I134" s="50">
        <v>1227.9100000000001</v>
      </c>
      <c r="J134" s="50">
        <v>662.55</v>
      </c>
      <c r="K134" s="50">
        <v>2105.14</v>
      </c>
      <c r="L134" s="50">
        <f t="shared" si="28"/>
        <v>6210.7929999999997</v>
      </c>
      <c r="M134" s="51">
        <v>5234.33</v>
      </c>
      <c r="N134" s="51">
        <v>5234.33</v>
      </c>
      <c r="O134" s="51">
        <v>1410</v>
      </c>
      <c r="P134" s="51">
        <v>1465</v>
      </c>
      <c r="Q134" s="52">
        <f t="shared" si="57"/>
        <v>8823953.0955999997</v>
      </c>
      <c r="R134" s="53">
        <f t="shared" si="29"/>
        <v>8471629.0456899982</v>
      </c>
      <c r="S134" s="53">
        <f t="shared" si="58"/>
        <v>4695933.0503000002</v>
      </c>
      <c r="T134" s="53">
        <f t="shared" si="58"/>
        <v>2497369.5914999996</v>
      </c>
      <c r="U134" s="53">
        <f t="shared" si="59"/>
        <v>7934967.3561999993</v>
      </c>
      <c r="V134" s="53">
        <f t="shared" si="30"/>
        <v>23599899.043689996</v>
      </c>
      <c r="W134" s="56"/>
      <c r="X134" s="56"/>
      <c r="Y134" s="56"/>
      <c r="Z134" s="55"/>
      <c r="AA134" s="55"/>
      <c r="AB134" s="3"/>
      <c r="AC134" s="3"/>
      <c r="AD134" s="3"/>
      <c r="AE134" s="3"/>
      <c r="AF134" s="3"/>
      <c r="AG134" s="3"/>
      <c r="AH134" s="3"/>
    </row>
    <row r="135" spans="1:34" s="14" customFormat="1" ht="51" customHeight="1">
      <c r="A135" s="47" t="s">
        <v>140</v>
      </c>
      <c r="B135" s="48" t="s">
        <v>141</v>
      </c>
      <c r="C135" s="48" t="s">
        <v>139</v>
      </c>
      <c r="D135" s="48" t="s">
        <v>144</v>
      </c>
      <c r="E135" s="48"/>
      <c r="F135" s="48"/>
      <c r="G135" s="49">
        <v>5144.05</v>
      </c>
      <c r="H135" s="50">
        <v>5122.9459999999999</v>
      </c>
      <c r="I135" s="50">
        <v>3436.55</v>
      </c>
      <c r="J135" s="50">
        <v>1719.37</v>
      </c>
      <c r="K135" s="50">
        <v>5071.46</v>
      </c>
      <c r="L135" s="50">
        <f t="shared" si="28"/>
        <v>15350.325999999997</v>
      </c>
      <c r="M135" s="51">
        <v>6159.16</v>
      </c>
      <c r="N135" s="51">
        <v>6462.07</v>
      </c>
      <c r="O135" s="51">
        <v>1410</v>
      </c>
      <c r="P135" s="51">
        <v>1465</v>
      </c>
      <c r="Q135" s="52">
        <f t="shared" si="57"/>
        <v>24429916.498</v>
      </c>
      <c r="R135" s="53">
        <f t="shared" si="29"/>
        <v>24329690.225359999</v>
      </c>
      <c r="S135" s="53">
        <f t="shared" si="58"/>
        <v>16320725.798</v>
      </c>
      <c r="T135" s="53">
        <f t="shared" si="58"/>
        <v>8591812.2458999995</v>
      </c>
      <c r="U135" s="53">
        <f t="shared" si="59"/>
        <v>25342440.622199997</v>
      </c>
      <c r="V135" s="53">
        <f t="shared" si="30"/>
        <v>74584668.891460001</v>
      </c>
      <c r="W135" s="56"/>
      <c r="X135" s="56"/>
      <c r="Y135" s="56"/>
      <c r="Z135" s="55"/>
      <c r="AA135" s="55"/>
      <c r="AB135" s="3"/>
      <c r="AC135" s="3"/>
      <c r="AD135" s="3"/>
      <c r="AE135" s="3"/>
      <c r="AF135" s="3"/>
      <c r="AG135" s="3"/>
      <c r="AH135" s="3"/>
    </row>
    <row r="136" spans="1:34" s="14" customFormat="1" ht="63" customHeight="1">
      <c r="A136" s="47" t="s">
        <v>112</v>
      </c>
      <c r="B136" s="48" t="s">
        <v>113</v>
      </c>
      <c r="C136" s="48" t="s">
        <v>139</v>
      </c>
      <c r="D136" s="48" t="s">
        <v>375</v>
      </c>
      <c r="E136" s="48" t="s">
        <v>376</v>
      </c>
      <c r="F136" s="48"/>
      <c r="G136" s="49">
        <v>597.73199999999997</v>
      </c>
      <c r="H136" s="50">
        <v>507.92399999999998</v>
      </c>
      <c r="I136" s="50">
        <v>398.488</v>
      </c>
      <c r="J136" s="50">
        <v>199.244</v>
      </c>
      <c r="K136" s="50">
        <v>597.73199999999997</v>
      </c>
      <c r="L136" s="50">
        <f t="shared" si="28"/>
        <v>1703.3879999999999</v>
      </c>
      <c r="M136" s="51">
        <v>9861.52</v>
      </c>
      <c r="N136" s="51">
        <v>10742.58</v>
      </c>
      <c r="O136" s="51">
        <v>1400</v>
      </c>
      <c r="P136" s="51">
        <v>1460</v>
      </c>
      <c r="Q136" s="52">
        <f t="shared" si="57"/>
        <v>5057721.2726400001</v>
      </c>
      <c r="R136" s="53">
        <f t="shared" si="29"/>
        <v>4297809.0844799997</v>
      </c>
      <c r="S136" s="53">
        <f t="shared" si="58"/>
        <v>3371814.1817600001</v>
      </c>
      <c r="T136" s="53">
        <f t="shared" si="58"/>
        <v>1849498.3695199999</v>
      </c>
      <c r="U136" s="53">
        <f t="shared" si="59"/>
        <v>5548495.1085599996</v>
      </c>
      <c r="V136" s="53">
        <f t="shared" si="30"/>
        <v>15067616.74432</v>
      </c>
      <c r="W136" s="56"/>
      <c r="X136" s="56"/>
      <c r="Y136" s="56"/>
      <c r="Z136" s="55"/>
      <c r="AA136" s="55"/>
      <c r="AB136" s="3"/>
      <c r="AC136" s="3"/>
      <c r="AD136" s="3"/>
      <c r="AE136" s="3"/>
      <c r="AF136" s="3"/>
      <c r="AG136" s="3"/>
      <c r="AH136" s="3"/>
    </row>
    <row r="137" spans="1:34" s="14" customFormat="1" ht="63" customHeight="1">
      <c r="A137" s="47" t="s">
        <v>112</v>
      </c>
      <c r="B137" s="48" t="s">
        <v>113</v>
      </c>
      <c r="C137" s="48" t="s">
        <v>139</v>
      </c>
      <c r="D137" s="48" t="s">
        <v>375</v>
      </c>
      <c r="E137" s="48" t="s">
        <v>377</v>
      </c>
      <c r="F137" s="48"/>
      <c r="G137" s="49">
        <v>34.506</v>
      </c>
      <c r="H137" s="50">
        <v>31.746000000000002</v>
      </c>
      <c r="I137" s="50">
        <v>23.004000000000001</v>
      </c>
      <c r="J137" s="50">
        <v>11.502000000000001</v>
      </c>
      <c r="K137" s="50">
        <v>34.506</v>
      </c>
      <c r="L137" s="50">
        <f t="shared" si="28"/>
        <v>100.758</v>
      </c>
      <c r="M137" s="51">
        <v>8429.41</v>
      </c>
      <c r="N137" s="51">
        <v>9043</v>
      </c>
      <c r="O137" s="51">
        <v>1400</v>
      </c>
      <c r="P137" s="51">
        <v>1465</v>
      </c>
      <c r="Q137" s="52">
        <f t="shared" ref="Q137" si="60">(M137-O137)*G137</f>
        <v>242556.82146000001</v>
      </c>
      <c r="R137" s="53">
        <f t="shared" si="29"/>
        <v>223155.64986</v>
      </c>
      <c r="S137" s="53">
        <f t="shared" ref="S137" si="61">(M137-O137)*I137</f>
        <v>161704.54764</v>
      </c>
      <c r="T137" s="53">
        <f t="shared" ref="T137" si="62">(N137-P137)*J137</f>
        <v>87162.156000000003</v>
      </c>
      <c r="U137" s="53">
        <f t="shared" ref="U137" si="63">(N137-P137)*K137</f>
        <v>261486.46799999999</v>
      </c>
      <c r="V137" s="53">
        <f t="shared" si="30"/>
        <v>733508.82150000008</v>
      </c>
      <c r="W137" s="56"/>
      <c r="X137" s="56"/>
      <c r="Y137" s="56"/>
      <c r="Z137" s="55"/>
      <c r="AA137" s="55"/>
      <c r="AB137" s="3"/>
      <c r="AC137" s="3"/>
      <c r="AD137" s="3"/>
      <c r="AE137" s="3"/>
      <c r="AF137" s="3"/>
      <c r="AG137" s="3"/>
      <c r="AH137" s="3"/>
    </row>
    <row r="138" spans="1:34" s="14" customFormat="1" ht="55.5" customHeight="1">
      <c r="A138" s="47" t="s">
        <v>148</v>
      </c>
      <c r="B138" s="48" t="s">
        <v>149</v>
      </c>
      <c r="C138" s="48" t="s">
        <v>139</v>
      </c>
      <c r="D138" s="48" t="s">
        <v>142</v>
      </c>
      <c r="E138" s="48"/>
      <c r="F138" s="48"/>
      <c r="G138" s="49">
        <v>1568.1210000000001</v>
      </c>
      <c r="H138" s="50">
        <v>1556.0540000000001</v>
      </c>
      <c r="I138" s="50">
        <v>832.71500000000003</v>
      </c>
      <c r="J138" s="50">
        <v>452.09500000000003</v>
      </c>
      <c r="K138" s="50">
        <v>1479.42</v>
      </c>
      <c r="L138" s="50">
        <f t="shared" si="28"/>
        <v>4320.2840000000006</v>
      </c>
      <c r="M138" s="51">
        <v>5836.29</v>
      </c>
      <c r="N138" s="51">
        <v>6477.14</v>
      </c>
      <c r="O138" s="51">
        <v>1692</v>
      </c>
      <c r="P138" s="51">
        <v>1758</v>
      </c>
      <c r="Q138" s="52">
        <f t="shared" si="57"/>
        <v>6498748.1790900007</v>
      </c>
      <c r="R138" s="53">
        <f t="shared" si="29"/>
        <v>6448739.0316599999</v>
      </c>
      <c r="S138" s="53">
        <f t="shared" ref="S138:T141" si="64">(M138-O138)*I138</f>
        <v>3451012.44735</v>
      </c>
      <c r="T138" s="53">
        <f t="shared" si="64"/>
        <v>2133499.5983000002</v>
      </c>
      <c r="U138" s="53">
        <f t="shared" si="59"/>
        <v>6981590.0988000007</v>
      </c>
      <c r="V138" s="53">
        <f t="shared" si="30"/>
        <v>19014841.176110003</v>
      </c>
      <c r="W138" s="56"/>
      <c r="X138" s="56"/>
      <c r="Y138" s="56"/>
      <c r="Z138" s="55"/>
      <c r="AA138" s="55"/>
      <c r="AB138" s="3"/>
      <c r="AC138" s="3"/>
      <c r="AD138" s="3"/>
      <c r="AE138" s="3"/>
      <c r="AF138" s="3"/>
      <c r="AG138" s="3"/>
      <c r="AH138" s="3"/>
    </row>
    <row r="139" spans="1:34" s="14" customFormat="1" ht="55.5" customHeight="1">
      <c r="A139" s="47" t="s">
        <v>148</v>
      </c>
      <c r="B139" s="48" t="s">
        <v>149</v>
      </c>
      <c r="C139" s="48" t="s">
        <v>139</v>
      </c>
      <c r="D139" s="48" t="s">
        <v>150</v>
      </c>
      <c r="E139" s="48"/>
      <c r="F139" s="48"/>
      <c r="G139" s="49">
        <v>337.78300000000002</v>
      </c>
      <c r="H139" s="50">
        <v>341.28300000000002</v>
      </c>
      <c r="I139" s="50">
        <v>222.72</v>
      </c>
      <c r="J139" s="50">
        <v>111.361</v>
      </c>
      <c r="K139" s="50">
        <v>346.642</v>
      </c>
      <c r="L139" s="50">
        <f t="shared" ref="L139:L202" si="65">H139+I139+J139+K139</f>
        <v>1022.0060000000001</v>
      </c>
      <c r="M139" s="51">
        <v>8048.17</v>
      </c>
      <c r="N139" s="51">
        <v>8048.17</v>
      </c>
      <c r="O139" s="51">
        <v>1692</v>
      </c>
      <c r="P139" s="51">
        <v>1758</v>
      </c>
      <c r="Q139" s="52">
        <f t="shared" si="57"/>
        <v>2147006.17111</v>
      </c>
      <c r="R139" s="53">
        <f t="shared" ref="R139:R202" si="66">H139*(M139-O139)</f>
        <v>2169252.7661100002</v>
      </c>
      <c r="S139" s="53">
        <f t="shared" si="64"/>
        <v>1415646.1824</v>
      </c>
      <c r="T139" s="53">
        <f t="shared" si="64"/>
        <v>700479.62137000007</v>
      </c>
      <c r="U139" s="53">
        <f t="shared" si="59"/>
        <v>2180437.1091399998</v>
      </c>
      <c r="V139" s="53">
        <f t="shared" ref="V139:V202" si="67">SUM(R139:U139)</f>
        <v>6465815.6790200006</v>
      </c>
      <c r="W139" s="56"/>
      <c r="X139" s="56"/>
      <c r="Y139" s="56"/>
      <c r="Z139" s="55"/>
      <c r="AA139" s="55"/>
      <c r="AB139" s="3"/>
      <c r="AC139" s="3"/>
      <c r="AD139" s="3"/>
      <c r="AE139" s="3"/>
      <c r="AF139" s="3"/>
      <c r="AG139" s="3"/>
      <c r="AH139" s="3"/>
    </row>
    <row r="140" spans="1:34" s="14" customFormat="1" ht="51" customHeight="1">
      <c r="A140" s="47" t="s">
        <v>145</v>
      </c>
      <c r="B140" s="48" t="s">
        <v>146</v>
      </c>
      <c r="C140" s="48" t="s">
        <v>139</v>
      </c>
      <c r="D140" s="48" t="s">
        <v>147</v>
      </c>
      <c r="E140" s="48"/>
      <c r="F140" s="48"/>
      <c r="G140" s="49">
        <v>3989.26</v>
      </c>
      <c r="H140" s="50">
        <v>4214.32</v>
      </c>
      <c r="I140" s="50">
        <v>2659.51</v>
      </c>
      <c r="J140" s="50">
        <v>1354.49</v>
      </c>
      <c r="K140" s="50">
        <v>4063.47</v>
      </c>
      <c r="L140" s="50">
        <f t="shared" si="65"/>
        <v>12291.789999999999</v>
      </c>
      <c r="M140" s="51">
        <v>5448.78</v>
      </c>
      <c r="N140" s="51">
        <v>6579.36</v>
      </c>
      <c r="O140" s="51">
        <v>1680</v>
      </c>
      <c r="P140" s="51">
        <v>1758</v>
      </c>
      <c r="Q140" s="52">
        <f>(M140-O140)*G140</f>
        <v>15034643.3028</v>
      </c>
      <c r="R140" s="53">
        <f t="shared" si="66"/>
        <v>15882844.929599999</v>
      </c>
      <c r="S140" s="53">
        <f t="shared" si="64"/>
        <v>10023108.0978</v>
      </c>
      <c r="T140" s="53">
        <f t="shared" si="64"/>
        <v>6530483.9063999997</v>
      </c>
      <c r="U140" s="53">
        <f>(N140-P140)*K140</f>
        <v>19591451.719199996</v>
      </c>
      <c r="V140" s="53">
        <f t="shared" si="67"/>
        <v>52027888.652999997</v>
      </c>
      <c r="W140" s="56"/>
      <c r="X140" s="56"/>
      <c r="Y140" s="56"/>
      <c r="Z140" s="55"/>
      <c r="AA140" s="55"/>
      <c r="AB140" s="3"/>
      <c r="AC140" s="3"/>
      <c r="AD140" s="3"/>
      <c r="AE140" s="3"/>
      <c r="AF140" s="3"/>
      <c r="AG140" s="3"/>
      <c r="AH140" s="3"/>
    </row>
    <row r="141" spans="1:34" s="27" customFormat="1" ht="57" customHeight="1" outlineLevel="1">
      <c r="A141" s="47">
        <v>2901008961</v>
      </c>
      <c r="B141" s="48" t="s">
        <v>297</v>
      </c>
      <c r="C141" s="48" t="s">
        <v>139</v>
      </c>
      <c r="D141" s="48" t="s">
        <v>375</v>
      </c>
      <c r="E141" s="48"/>
      <c r="F141" s="48" t="s">
        <v>430</v>
      </c>
      <c r="G141" s="49">
        <f>0+4.512*1.0263*0</f>
        <v>0</v>
      </c>
      <c r="H141" s="50">
        <v>0</v>
      </c>
      <c r="I141" s="50">
        <f>1.504*0</f>
        <v>0</v>
      </c>
      <c r="J141" s="50">
        <f>1.574*0</f>
        <v>0</v>
      </c>
      <c r="K141" s="50">
        <f>4.292*0</f>
        <v>0</v>
      </c>
      <c r="L141" s="50">
        <f t="shared" si="65"/>
        <v>0</v>
      </c>
      <c r="M141" s="51">
        <v>4245.18</v>
      </c>
      <c r="N141" s="51">
        <v>4245.18</v>
      </c>
      <c r="O141" s="51">
        <v>1400</v>
      </c>
      <c r="P141" s="51">
        <v>1456</v>
      </c>
      <c r="Q141" s="52">
        <f t="shared" si="57"/>
        <v>0</v>
      </c>
      <c r="R141" s="53">
        <f t="shared" si="66"/>
        <v>0</v>
      </c>
      <c r="S141" s="53">
        <f t="shared" si="64"/>
        <v>0</v>
      </c>
      <c r="T141" s="53">
        <f t="shared" si="64"/>
        <v>0</v>
      </c>
      <c r="U141" s="53">
        <f t="shared" si="59"/>
        <v>0</v>
      </c>
      <c r="V141" s="53">
        <f t="shared" si="67"/>
        <v>0</v>
      </c>
      <c r="W141" s="56"/>
      <c r="X141" s="56"/>
      <c r="Y141" s="56"/>
      <c r="Z141" s="55"/>
      <c r="AA141" s="55"/>
      <c r="AB141" s="3"/>
      <c r="AC141" s="3"/>
      <c r="AD141" s="3"/>
      <c r="AE141" s="3"/>
      <c r="AF141" s="3"/>
      <c r="AG141" s="3"/>
      <c r="AH141" s="3"/>
    </row>
    <row r="142" spans="1:34" s="14" customFormat="1" ht="14.25" customHeight="1">
      <c r="A142" s="47"/>
      <c r="B142" s="48"/>
      <c r="C142" s="48"/>
      <c r="D142" s="48"/>
      <c r="E142" s="48"/>
      <c r="F142" s="48"/>
      <c r="G142" s="49"/>
      <c r="H142" s="57"/>
      <c r="I142" s="57"/>
      <c r="J142" s="57"/>
      <c r="K142" s="57"/>
      <c r="L142" s="50"/>
      <c r="M142" s="58"/>
      <c r="N142" s="58"/>
      <c r="O142" s="58"/>
      <c r="P142" s="58"/>
      <c r="Q142" s="52"/>
      <c r="R142" s="53"/>
      <c r="S142" s="53"/>
      <c r="T142" s="53"/>
      <c r="U142" s="53"/>
      <c r="V142" s="53"/>
      <c r="W142" s="56"/>
      <c r="X142" s="56"/>
      <c r="Y142" s="56"/>
      <c r="Z142" s="55"/>
      <c r="AA142" s="55"/>
      <c r="AB142" s="3"/>
      <c r="AC142" s="3"/>
      <c r="AD142" s="3"/>
      <c r="AE142" s="3"/>
      <c r="AF142" s="3"/>
      <c r="AG142" s="3"/>
      <c r="AH142" s="3"/>
    </row>
    <row r="143" spans="1:34" s="14" customFormat="1" ht="61.5" customHeight="1">
      <c r="A143" s="47" t="s">
        <v>36</v>
      </c>
      <c r="B143" s="48" t="s">
        <v>37</v>
      </c>
      <c r="C143" s="48" t="s">
        <v>378</v>
      </c>
      <c r="D143" s="48" t="s">
        <v>394</v>
      </c>
      <c r="E143" s="48"/>
      <c r="F143" s="48" t="s">
        <v>390</v>
      </c>
      <c r="G143" s="49">
        <v>11561.27</v>
      </c>
      <c r="H143" s="50">
        <v>10846.859</v>
      </c>
      <c r="I143" s="50">
        <v>5844.16</v>
      </c>
      <c r="J143" s="50">
        <v>1829.25</v>
      </c>
      <c r="K143" s="50">
        <v>10518.19</v>
      </c>
      <c r="L143" s="50">
        <f t="shared" si="65"/>
        <v>29038.459000000003</v>
      </c>
      <c r="M143" s="51">
        <v>4314</v>
      </c>
      <c r="N143" s="51">
        <v>4678.37</v>
      </c>
      <c r="O143" s="51">
        <v>2020</v>
      </c>
      <c r="P143" s="51">
        <v>2100</v>
      </c>
      <c r="Q143" s="52">
        <f t="shared" ref="Q143:Q156" si="68">(M143-O143)*G143</f>
        <v>26521553.380000003</v>
      </c>
      <c r="R143" s="53">
        <f t="shared" si="66"/>
        <v>24882694.546</v>
      </c>
      <c r="S143" s="53">
        <f t="shared" ref="S143:S156" si="69">(M143-O143)*I143</f>
        <v>13406503.039999999</v>
      </c>
      <c r="T143" s="53">
        <f t="shared" ref="T143:T156" si="70">(N143-P143)*J143</f>
        <v>4716483.3224999998</v>
      </c>
      <c r="U143" s="53">
        <f t="shared" ref="U143:U156" si="71">(N143-P143)*K143</f>
        <v>27119785.550299998</v>
      </c>
      <c r="V143" s="53">
        <f t="shared" si="67"/>
        <v>70125466.458799988</v>
      </c>
      <c r="W143" s="56"/>
      <c r="X143" s="56"/>
      <c r="Y143" s="56"/>
      <c r="Z143" s="55"/>
      <c r="AA143" s="55"/>
      <c r="AB143" s="3"/>
      <c r="AC143" s="3"/>
      <c r="AD143" s="3"/>
      <c r="AE143" s="3"/>
      <c r="AF143" s="3"/>
      <c r="AG143" s="3"/>
      <c r="AH143" s="3"/>
    </row>
    <row r="144" spans="1:34" s="14" customFormat="1" ht="61.5" customHeight="1">
      <c r="A144" s="47" t="s">
        <v>153</v>
      </c>
      <c r="B144" s="48" t="s">
        <v>154</v>
      </c>
      <c r="C144" s="48" t="s">
        <v>378</v>
      </c>
      <c r="D144" s="48" t="s">
        <v>382</v>
      </c>
      <c r="E144" s="48"/>
      <c r="F144" s="48"/>
      <c r="G144" s="49">
        <v>2778.902</v>
      </c>
      <c r="H144" s="50">
        <v>2753.4110000000001</v>
      </c>
      <c r="I144" s="50">
        <v>1248.3309999999999</v>
      </c>
      <c r="J144" s="50">
        <v>832.08799999999997</v>
      </c>
      <c r="K144" s="50">
        <v>2256.4740000000002</v>
      </c>
      <c r="L144" s="50">
        <f t="shared" si="65"/>
        <v>7090.3040000000001</v>
      </c>
      <c r="M144" s="51">
        <v>4413.41</v>
      </c>
      <c r="N144" s="51">
        <v>4413.41</v>
      </c>
      <c r="O144" s="51">
        <v>2400</v>
      </c>
      <c r="P144" s="51">
        <v>2520</v>
      </c>
      <c r="Q144" s="52">
        <f t="shared" si="68"/>
        <v>5595069.0758199999</v>
      </c>
      <c r="R144" s="53">
        <f t="shared" si="66"/>
        <v>5543745.2415100001</v>
      </c>
      <c r="S144" s="53">
        <f t="shared" si="69"/>
        <v>2513402.1187099996</v>
      </c>
      <c r="T144" s="53">
        <f t="shared" si="70"/>
        <v>1575483.7400799999</v>
      </c>
      <c r="U144" s="53">
        <f t="shared" si="71"/>
        <v>4272430.4363399995</v>
      </c>
      <c r="V144" s="53">
        <f t="shared" si="67"/>
        <v>13905061.53664</v>
      </c>
      <c r="W144" s="56"/>
      <c r="X144" s="56"/>
      <c r="Y144" s="56"/>
      <c r="Z144" s="55"/>
      <c r="AA144" s="55"/>
      <c r="AB144" s="3"/>
      <c r="AC144" s="3"/>
      <c r="AD144" s="3"/>
      <c r="AE144" s="3"/>
      <c r="AF144" s="3"/>
      <c r="AG144" s="3"/>
      <c r="AH144" s="3"/>
    </row>
    <row r="145" spans="1:34" s="14" customFormat="1" ht="90" customHeight="1">
      <c r="A145" s="47" t="s">
        <v>48</v>
      </c>
      <c r="B145" s="48" t="s">
        <v>49</v>
      </c>
      <c r="C145" s="48" t="s">
        <v>378</v>
      </c>
      <c r="D145" s="48" t="s">
        <v>384</v>
      </c>
      <c r="E145" s="48" t="s">
        <v>385</v>
      </c>
      <c r="F145" s="48"/>
      <c r="G145" s="49">
        <v>16320</v>
      </c>
      <c r="H145" s="50">
        <v>13750.186000000002</v>
      </c>
      <c r="I145" s="50">
        <v>4908</v>
      </c>
      <c r="J145" s="50">
        <v>812</v>
      </c>
      <c r="K145" s="50">
        <v>10463</v>
      </c>
      <c r="L145" s="50">
        <f t="shared" si="65"/>
        <v>29933.186000000002</v>
      </c>
      <c r="M145" s="51">
        <v>6328.79</v>
      </c>
      <c r="N145" s="51">
        <v>6805.43</v>
      </c>
      <c r="O145" s="51">
        <v>2020</v>
      </c>
      <c r="P145" s="51">
        <v>2100</v>
      </c>
      <c r="Q145" s="52">
        <f>(M145-O145)*G145</f>
        <v>70319452.799999997</v>
      </c>
      <c r="R145" s="53">
        <f t="shared" si="66"/>
        <v>59246663.934940003</v>
      </c>
      <c r="S145" s="53">
        <f>(M145-O145)*I145</f>
        <v>21147541.32</v>
      </c>
      <c r="T145" s="53">
        <f>(N145-P145)*J145</f>
        <v>3820809.16</v>
      </c>
      <c r="U145" s="53">
        <f>(N145-P145)*K145</f>
        <v>49232914.090000004</v>
      </c>
      <c r="V145" s="53">
        <f t="shared" si="67"/>
        <v>133447928.50494</v>
      </c>
      <c r="W145" s="56"/>
      <c r="X145" s="56"/>
      <c r="Y145" s="56"/>
      <c r="Z145" s="55"/>
      <c r="AA145" s="55"/>
      <c r="AB145" s="3"/>
      <c r="AC145" s="3"/>
      <c r="AD145" s="3"/>
      <c r="AE145" s="3"/>
      <c r="AF145" s="3"/>
      <c r="AG145" s="3"/>
      <c r="AH145" s="3"/>
    </row>
    <row r="146" spans="1:34" s="14" customFormat="1" ht="61.5" customHeight="1">
      <c r="A146" s="47" t="s">
        <v>48</v>
      </c>
      <c r="B146" s="48" t="s">
        <v>49</v>
      </c>
      <c r="C146" s="48" t="s">
        <v>378</v>
      </c>
      <c r="D146" s="48" t="s">
        <v>384</v>
      </c>
      <c r="E146" s="48" t="s">
        <v>386</v>
      </c>
      <c r="F146" s="48"/>
      <c r="G146" s="49">
        <v>61</v>
      </c>
      <c r="H146" s="50">
        <v>65.794000000000011</v>
      </c>
      <c r="I146" s="50">
        <v>22</v>
      </c>
      <c r="J146" s="50">
        <v>16</v>
      </c>
      <c r="K146" s="50">
        <v>34</v>
      </c>
      <c r="L146" s="50">
        <f t="shared" si="65"/>
        <v>137.79400000000001</v>
      </c>
      <c r="M146" s="51">
        <v>6328.79</v>
      </c>
      <c r="N146" s="51">
        <v>6805.43</v>
      </c>
      <c r="O146" s="51">
        <v>1595.83</v>
      </c>
      <c r="P146" s="51">
        <v>1690</v>
      </c>
      <c r="Q146" s="52">
        <f t="shared" si="68"/>
        <v>288710.56</v>
      </c>
      <c r="R146" s="53">
        <f t="shared" si="66"/>
        <v>311400.37024000008</v>
      </c>
      <c r="S146" s="53">
        <f t="shared" si="69"/>
        <v>104125.12</v>
      </c>
      <c r="T146" s="53">
        <f t="shared" si="70"/>
        <v>81846.880000000005</v>
      </c>
      <c r="U146" s="53">
        <f t="shared" si="71"/>
        <v>173924.62</v>
      </c>
      <c r="V146" s="53">
        <f t="shared" si="67"/>
        <v>671296.99024000007</v>
      </c>
      <c r="W146" s="56"/>
      <c r="X146" s="56"/>
      <c r="Y146" s="56"/>
      <c r="Z146" s="55"/>
      <c r="AA146" s="55"/>
      <c r="AB146" s="3"/>
      <c r="AC146" s="3"/>
      <c r="AD146" s="3"/>
      <c r="AE146" s="3"/>
      <c r="AF146" s="3"/>
      <c r="AG146" s="3"/>
      <c r="AH146" s="3"/>
    </row>
    <row r="147" spans="1:34" s="14" customFormat="1" ht="139.5" customHeight="1">
      <c r="A147" s="47" t="s">
        <v>155</v>
      </c>
      <c r="B147" s="48" t="s">
        <v>156</v>
      </c>
      <c r="C147" s="48" t="s">
        <v>378</v>
      </c>
      <c r="D147" s="48" t="s">
        <v>387</v>
      </c>
      <c r="E147" s="48" t="s">
        <v>388</v>
      </c>
      <c r="F147" s="48"/>
      <c r="G147" s="49">
        <v>12445.31</v>
      </c>
      <c r="H147" s="50">
        <v>11508.545</v>
      </c>
      <c r="I147" s="50">
        <v>5934.68</v>
      </c>
      <c r="J147" s="50">
        <v>3047.4479999999999</v>
      </c>
      <c r="K147" s="50">
        <v>10927.608</v>
      </c>
      <c r="L147" s="50">
        <f t="shared" si="65"/>
        <v>31418.280999999999</v>
      </c>
      <c r="M147" s="51">
        <v>3301.95</v>
      </c>
      <c r="N147" s="51">
        <v>3301.95</v>
      </c>
      <c r="O147" s="51">
        <v>2424</v>
      </c>
      <c r="P147" s="51">
        <v>2520</v>
      </c>
      <c r="Q147" s="52">
        <f t="shared" si="68"/>
        <v>10926359.914499998</v>
      </c>
      <c r="R147" s="53">
        <f t="shared" si="66"/>
        <v>10103927.082749998</v>
      </c>
      <c r="S147" s="53">
        <f t="shared" si="69"/>
        <v>5210352.3059999989</v>
      </c>
      <c r="T147" s="53">
        <f t="shared" si="70"/>
        <v>2382951.9635999994</v>
      </c>
      <c r="U147" s="53">
        <f t="shared" si="71"/>
        <v>8544843.0755999982</v>
      </c>
      <c r="V147" s="53">
        <f t="shared" si="67"/>
        <v>26242074.427949995</v>
      </c>
      <c r="W147" s="56"/>
      <c r="X147" s="56"/>
      <c r="Y147" s="56"/>
      <c r="Z147" s="55"/>
      <c r="AA147" s="55"/>
      <c r="AB147" s="3"/>
      <c r="AC147" s="3"/>
      <c r="AD147" s="3"/>
      <c r="AE147" s="3"/>
      <c r="AF147" s="3"/>
      <c r="AG147" s="3"/>
      <c r="AH147" s="3"/>
    </row>
    <row r="148" spans="1:34" s="14" customFormat="1" ht="53.25" customHeight="1">
      <c r="A148" s="47" t="s">
        <v>155</v>
      </c>
      <c r="B148" s="48" t="s">
        <v>156</v>
      </c>
      <c r="C148" s="48" t="s">
        <v>378</v>
      </c>
      <c r="D148" s="48" t="s">
        <v>387</v>
      </c>
      <c r="E148" s="48" t="s">
        <v>389</v>
      </c>
      <c r="F148" s="48"/>
      <c r="G148" s="49">
        <v>139.26599999999999</v>
      </c>
      <c r="H148" s="50">
        <v>139.26599999999999</v>
      </c>
      <c r="I148" s="50">
        <v>92.843999999999994</v>
      </c>
      <c r="J148" s="50">
        <v>46.421999999999997</v>
      </c>
      <c r="K148" s="50">
        <v>139.26599999999999</v>
      </c>
      <c r="L148" s="50">
        <f t="shared" si="65"/>
        <v>417.798</v>
      </c>
      <c r="M148" s="51">
        <v>8630.82</v>
      </c>
      <c r="N148" s="51">
        <v>8630.82</v>
      </c>
      <c r="O148" s="51">
        <v>2424</v>
      </c>
      <c r="P148" s="51">
        <v>2520</v>
      </c>
      <c r="Q148" s="52">
        <f>(M148-O148)*G148</f>
        <v>864398.99411999993</v>
      </c>
      <c r="R148" s="53">
        <f t="shared" si="66"/>
        <v>864398.99411999993</v>
      </c>
      <c r="S148" s="53">
        <f>(M148-O148)*I148</f>
        <v>576265.99607999995</v>
      </c>
      <c r="T148" s="53">
        <f>(N148-P148)*J148</f>
        <v>283676.48603999999</v>
      </c>
      <c r="U148" s="53">
        <f>(N148-P148)*K148</f>
        <v>851029.45811999985</v>
      </c>
      <c r="V148" s="53">
        <f t="shared" si="67"/>
        <v>2575370.9343599994</v>
      </c>
      <c r="W148" s="56"/>
      <c r="X148" s="56"/>
      <c r="Y148" s="56"/>
      <c r="Z148" s="55"/>
      <c r="AA148" s="55"/>
      <c r="AB148" s="3"/>
      <c r="AC148" s="3"/>
      <c r="AD148" s="3"/>
      <c r="AE148" s="3"/>
      <c r="AF148" s="3"/>
      <c r="AG148" s="3"/>
      <c r="AH148" s="3"/>
    </row>
    <row r="149" spans="1:34" s="14" customFormat="1" ht="89.25" customHeight="1">
      <c r="A149" s="47" t="s">
        <v>36</v>
      </c>
      <c r="B149" s="48" t="s">
        <v>37</v>
      </c>
      <c r="C149" s="48" t="s">
        <v>378</v>
      </c>
      <c r="D149" s="48" t="s">
        <v>392</v>
      </c>
      <c r="E149" s="48"/>
      <c r="F149" s="48" t="s">
        <v>391</v>
      </c>
      <c r="G149" s="49">
        <v>668.98</v>
      </c>
      <c r="H149" s="50">
        <v>692.79500000000007</v>
      </c>
      <c r="I149" s="50">
        <v>338.17</v>
      </c>
      <c r="J149" s="50">
        <v>117.23</v>
      </c>
      <c r="K149" s="50">
        <v>674.1</v>
      </c>
      <c r="L149" s="50">
        <f t="shared" si="65"/>
        <v>1822.2950000000001</v>
      </c>
      <c r="M149" s="51">
        <v>8381.98</v>
      </c>
      <c r="N149" s="51">
        <v>8449.56</v>
      </c>
      <c r="O149" s="51">
        <v>2020</v>
      </c>
      <c r="P149" s="51">
        <v>2100</v>
      </c>
      <c r="Q149" s="52">
        <f t="shared" si="68"/>
        <v>4256037.3804000001</v>
      </c>
      <c r="R149" s="53">
        <f t="shared" si="66"/>
        <v>4407547.9341000002</v>
      </c>
      <c r="S149" s="53">
        <f t="shared" si="69"/>
        <v>2151430.7766</v>
      </c>
      <c r="T149" s="53">
        <f t="shared" si="70"/>
        <v>744358.91879999998</v>
      </c>
      <c r="U149" s="53">
        <f t="shared" si="71"/>
        <v>4280238.3959999997</v>
      </c>
      <c r="V149" s="53">
        <f t="shared" si="67"/>
        <v>11583576.0255</v>
      </c>
      <c r="W149" s="56"/>
      <c r="X149" s="56"/>
      <c r="Y149" s="56"/>
      <c r="Z149" s="55"/>
      <c r="AA149" s="55"/>
      <c r="AB149" s="3"/>
      <c r="AC149" s="3"/>
      <c r="AD149" s="3"/>
      <c r="AE149" s="3"/>
      <c r="AF149" s="3"/>
      <c r="AG149" s="3"/>
      <c r="AH149" s="3"/>
    </row>
    <row r="150" spans="1:34" s="14" customFormat="1" ht="84.75" customHeight="1">
      <c r="A150" s="47" t="s">
        <v>36</v>
      </c>
      <c r="B150" s="48" t="s">
        <v>37</v>
      </c>
      <c r="C150" s="48" t="s">
        <v>378</v>
      </c>
      <c r="D150" s="48" t="s">
        <v>393</v>
      </c>
      <c r="E150" s="48"/>
      <c r="F150" s="48" t="s">
        <v>391</v>
      </c>
      <c r="G150" s="49">
        <v>85.94</v>
      </c>
      <c r="H150" s="50">
        <v>84.052999999999997</v>
      </c>
      <c r="I150" s="50">
        <v>43.44</v>
      </c>
      <c r="J150" s="50">
        <v>15.06</v>
      </c>
      <c r="K150" s="50">
        <v>86.59</v>
      </c>
      <c r="L150" s="50">
        <f t="shared" si="65"/>
        <v>229.143</v>
      </c>
      <c r="M150" s="51">
        <v>7324.79</v>
      </c>
      <c r="N150" s="51">
        <v>7463.46</v>
      </c>
      <c r="O150" s="51">
        <v>2020</v>
      </c>
      <c r="P150" s="51">
        <v>2100</v>
      </c>
      <c r="Q150" s="52">
        <f t="shared" si="68"/>
        <v>455893.65259999997</v>
      </c>
      <c r="R150" s="53">
        <f t="shared" si="66"/>
        <v>445883.51386999997</v>
      </c>
      <c r="S150" s="53">
        <f t="shared" si="69"/>
        <v>230440.07759999999</v>
      </c>
      <c r="T150" s="53">
        <f t="shared" si="70"/>
        <v>80773.707600000009</v>
      </c>
      <c r="U150" s="53">
        <f t="shared" si="71"/>
        <v>464422.00140000001</v>
      </c>
      <c r="V150" s="53">
        <f t="shared" si="67"/>
        <v>1221519.3004699999</v>
      </c>
      <c r="W150" s="56"/>
      <c r="X150" s="56"/>
      <c r="Y150" s="56"/>
      <c r="Z150" s="55"/>
      <c r="AA150" s="55"/>
      <c r="AB150" s="3"/>
      <c r="AC150" s="3"/>
      <c r="AD150" s="3"/>
      <c r="AE150" s="3"/>
      <c r="AF150" s="3"/>
      <c r="AG150" s="3"/>
      <c r="AH150" s="3"/>
    </row>
    <row r="151" spans="1:34" s="1" customFormat="1" ht="63.75" customHeight="1">
      <c r="A151" s="47" t="s">
        <v>155</v>
      </c>
      <c r="B151" s="48" t="s">
        <v>156</v>
      </c>
      <c r="C151" s="48" t="s">
        <v>378</v>
      </c>
      <c r="D151" s="48" t="s">
        <v>230</v>
      </c>
      <c r="E151" s="48"/>
      <c r="F151" s="48" t="s">
        <v>442</v>
      </c>
      <c r="G151" s="49">
        <v>94.668999999999997</v>
      </c>
      <c r="H151" s="50">
        <v>0</v>
      </c>
      <c r="I151" s="50">
        <f>63.766+94.669</f>
        <v>158.435</v>
      </c>
      <c r="J151" s="50">
        <v>16.02</v>
      </c>
      <c r="K151" s="50">
        <v>98.43</v>
      </c>
      <c r="L151" s="50">
        <f t="shared" si="65"/>
        <v>272.88499999999999</v>
      </c>
      <c r="M151" s="51">
        <v>7142.68</v>
      </c>
      <c r="N151" s="51">
        <v>7196.87</v>
      </c>
      <c r="O151" s="51">
        <v>2424</v>
      </c>
      <c r="P151" s="51">
        <v>2521</v>
      </c>
      <c r="Q151" s="52">
        <f t="shared" si="68"/>
        <v>446712.71692000004</v>
      </c>
      <c r="R151" s="53">
        <f t="shared" si="66"/>
        <v>0</v>
      </c>
      <c r="S151" s="53">
        <f t="shared" si="69"/>
        <v>747604.0658000001</v>
      </c>
      <c r="T151" s="53">
        <f t="shared" si="70"/>
        <v>74907.437399999995</v>
      </c>
      <c r="U151" s="53">
        <f t="shared" si="71"/>
        <v>460245.88410000002</v>
      </c>
      <c r="V151" s="53">
        <f t="shared" si="67"/>
        <v>1282757.3873000001</v>
      </c>
      <c r="W151" s="56"/>
      <c r="X151" s="56"/>
      <c r="Y151" s="56"/>
      <c r="Z151" s="55"/>
      <c r="AA151" s="55"/>
      <c r="AB151" s="3"/>
      <c r="AC151" s="3"/>
      <c r="AD151" s="3"/>
      <c r="AE151" s="3"/>
      <c r="AF151" s="3"/>
      <c r="AG151" s="3"/>
      <c r="AH151" s="3"/>
    </row>
    <row r="152" spans="1:34" s="14" customFormat="1" ht="57" customHeight="1">
      <c r="A152" s="47" t="s">
        <v>51</v>
      </c>
      <c r="B152" s="48" t="s">
        <v>78</v>
      </c>
      <c r="C152" s="48" t="s">
        <v>378</v>
      </c>
      <c r="D152" s="48" t="s">
        <v>382</v>
      </c>
      <c r="E152" s="48" t="s">
        <v>383</v>
      </c>
      <c r="F152" s="48"/>
      <c r="G152" s="49">
        <v>957.34100000000001</v>
      </c>
      <c r="H152" s="50">
        <v>927.47800000000007</v>
      </c>
      <c r="I152" s="50">
        <v>354.37099999999998</v>
      </c>
      <c r="J152" s="50">
        <v>225.078</v>
      </c>
      <c r="K152" s="50">
        <v>763.15499999999997</v>
      </c>
      <c r="L152" s="50">
        <f t="shared" si="65"/>
        <v>2270.0820000000003</v>
      </c>
      <c r="M152" s="51">
        <v>2785.6</v>
      </c>
      <c r="N152" s="51">
        <v>2785.6</v>
      </c>
      <c r="O152" s="51">
        <v>2020</v>
      </c>
      <c r="P152" s="51">
        <v>2100</v>
      </c>
      <c r="Q152" s="52">
        <f t="shared" si="68"/>
        <v>732940.26959999988</v>
      </c>
      <c r="R152" s="53">
        <f t="shared" si="66"/>
        <v>710077.1568</v>
      </c>
      <c r="S152" s="53">
        <f t="shared" si="69"/>
        <v>271306.43759999995</v>
      </c>
      <c r="T152" s="53">
        <f t="shared" si="70"/>
        <v>154313.47679999997</v>
      </c>
      <c r="U152" s="53">
        <f t="shared" si="71"/>
        <v>523219.06799999991</v>
      </c>
      <c r="V152" s="53">
        <f t="shared" si="67"/>
        <v>1658916.1391999999</v>
      </c>
      <c r="W152" s="56"/>
      <c r="X152" s="56"/>
      <c r="Y152" s="56"/>
      <c r="Z152" s="55"/>
      <c r="AA152" s="55"/>
      <c r="AB152" s="3"/>
      <c r="AC152" s="3"/>
      <c r="AD152" s="3"/>
      <c r="AE152" s="3"/>
      <c r="AF152" s="3"/>
      <c r="AG152" s="3"/>
      <c r="AH152" s="3"/>
    </row>
    <row r="153" spans="1:34" s="14" customFormat="1" ht="116.25" customHeight="1">
      <c r="A153" s="47" t="s">
        <v>125</v>
      </c>
      <c r="B153" s="48" t="s">
        <v>126</v>
      </c>
      <c r="C153" s="48" t="s">
        <v>378</v>
      </c>
      <c r="D153" s="48" t="s">
        <v>379</v>
      </c>
      <c r="E153" s="48"/>
      <c r="F153" s="48"/>
      <c r="G153" s="49">
        <v>1079.5050000000001</v>
      </c>
      <c r="H153" s="50">
        <v>1124.682</v>
      </c>
      <c r="I153" s="50">
        <v>532.76199999999994</v>
      </c>
      <c r="J153" s="50">
        <v>131.215</v>
      </c>
      <c r="K153" s="50">
        <v>865.36500000000001</v>
      </c>
      <c r="L153" s="50">
        <f t="shared" si="65"/>
        <v>2654.0239999999999</v>
      </c>
      <c r="M153" s="51">
        <v>4707.7</v>
      </c>
      <c r="N153" s="51">
        <v>4707.7</v>
      </c>
      <c r="O153" s="51">
        <v>2020</v>
      </c>
      <c r="P153" s="51">
        <v>2100</v>
      </c>
      <c r="Q153" s="52">
        <f t="shared" si="68"/>
        <v>2901385.5885000001</v>
      </c>
      <c r="R153" s="53">
        <f t="shared" si="66"/>
        <v>3022807.8114</v>
      </c>
      <c r="S153" s="53">
        <f t="shared" si="69"/>
        <v>1431904.4273999997</v>
      </c>
      <c r="T153" s="53">
        <f t="shared" si="70"/>
        <v>342169.35550000001</v>
      </c>
      <c r="U153" s="53">
        <f t="shared" si="71"/>
        <v>2256612.3104999997</v>
      </c>
      <c r="V153" s="53">
        <f t="shared" si="67"/>
        <v>7053493.9047999987</v>
      </c>
      <c r="W153" s="56"/>
      <c r="X153" s="56"/>
      <c r="Y153" s="56"/>
      <c r="Z153" s="55"/>
      <c r="AA153" s="55"/>
      <c r="AB153" s="3"/>
      <c r="AC153" s="3"/>
      <c r="AD153" s="3"/>
      <c r="AE153" s="3"/>
      <c r="AF153" s="3"/>
      <c r="AG153" s="3"/>
      <c r="AH153" s="3"/>
    </row>
    <row r="154" spans="1:34" s="14" customFormat="1" ht="99" customHeight="1">
      <c r="A154" s="47" t="s">
        <v>125</v>
      </c>
      <c r="B154" s="48" t="s">
        <v>126</v>
      </c>
      <c r="C154" s="48" t="s">
        <v>378</v>
      </c>
      <c r="D154" s="48" t="s">
        <v>380</v>
      </c>
      <c r="E154" s="48"/>
      <c r="F154" s="48"/>
      <c r="G154" s="49">
        <v>737.91899999999998</v>
      </c>
      <c r="H154" s="50">
        <v>737.9190000000001</v>
      </c>
      <c r="I154" s="50">
        <v>582.01</v>
      </c>
      <c r="J154" s="50">
        <v>142.03399999999999</v>
      </c>
      <c r="K154" s="50">
        <v>737.91800000000001</v>
      </c>
      <c r="L154" s="50">
        <f t="shared" si="65"/>
        <v>2199.8810000000003</v>
      </c>
      <c r="M154" s="51">
        <v>4908.55</v>
      </c>
      <c r="N154" s="51">
        <v>4908.55</v>
      </c>
      <c r="O154" s="51">
        <v>2020</v>
      </c>
      <c r="P154" s="51">
        <v>2100</v>
      </c>
      <c r="Q154" s="52">
        <f t="shared" si="68"/>
        <v>2131515.9274500003</v>
      </c>
      <c r="R154" s="53">
        <f t="shared" si="66"/>
        <v>2131515.9274500003</v>
      </c>
      <c r="S154" s="53">
        <f t="shared" si="69"/>
        <v>1681164.9855000002</v>
      </c>
      <c r="T154" s="53">
        <f t="shared" si="70"/>
        <v>398909.5907</v>
      </c>
      <c r="U154" s="53">
        <f t="shared" si="71"/>
        <v>2072479.5989000001</v>
      </c>
      <c r="V154" s="53">
        <f t="shared" si="67"/>
        <v>6284070.10255</v>
      </c>
      <c r="W154" s="56"/>
      <c r="X154" s="56"/>
      <c r="Y154" s="56"/>
      <c r="Z154" s="55"/>
      <c r="AA154" s="55"/>
      <c r="AB154" s="3"/>
      <c r="AC154" s="3"/>
      <c r="AD154" s="3"/>
      <c r="AE154" s="3"/>
      <c r="AF154" s="3"/>
      <c r="AG154" s="3"/>
      <c r="AH154" s="3"/>
    </row>
    <row r="155" spans="1:34" s="14" customFormat="1" ht="57" customHeight="1">
      <c r="A155" s="47" t="s">
        <v>125</v>
      </c>
      <c r="B155" s="48" t="s">
        <v>126</v>
      </c>
      <c r="C155" s="48" t="s">
        <v>378</v>
      </c>
      <c r="D155" s="48" t="s">
        <v>381</v>
      </c>
      <c r="E155" s="48"/>
      <c r="F155" s="48"/>
      <c r="G155" s="49">
        <v>8.7780000000000005</v>
      </c>
      <c r="H155" s="50">
        <v>8.7780000000000005</v>
      </c>
      <c r="I155" s="50">
        <v>6.5190000000000001</v>
      </c>
      <c r="J155" s="50">
        <v>0.79800000000000004</v>
      </c>
      <c r="K155" s="50">
        <v>8.7780000000000005</v>
      </c>
      <c r="L155" s="50">
        <f t="shared" si="65"/>
        <v>24.872999999999998</v>
      </c>
      <c r="M155" s="51">
        <v>7441.78</v>
      </c>
      <c r="N155" s="51">
        <v>7441.78</v>
      </c>
      <c r="O155" s="51">
        <v>2020</v>
      </c>
      <c r="P155" s="51">
        <v>2100</v>
      </c>
      <c r="Q155" s="52">
        <f t="shared" si="68"/>
        <v>47592.384839999999</v>
      </c>
      <c r="R155" s="53">
        <f t="shared" si="66"/>
        <v>47592.384839999999</v>
      </c>
      <c r="S155" s="53">
        <f t="shared" si="69"/>
        <v>35344.58382</v>
      </c>
      <c r="T155" s="53">
        <f t="shared" si="70"/>
        <v>4262.7404399999996</v>
      </c>
      <c r="U155" s="53">
        <f t="shared" si="71"/>
        <v>46890.144840000001</v>
      </c>
      <c r="V155" s="53">
        <f t="shared" si="67"/>
        <v>134089.85394</v>
      </c>
      <c r="W155" s="56"/>
      <c r="X155" s="56"/>
      <c r="Y155" s="56"/>
      <c r="Z155" s="55"/>
      <c r="AA155" s="55"/>
      <c r="AB155" s="3"/>
      <c r="AC155" s="3"/>
      <c r="AD155" s="3"/>
      <c r="AE155" s="3"/>
      <c r="AF155" s="3"/>
      <c r="AG155" s="3"/>
      <c r="AH155" s="3"/>
    </row>
    <row r="156" spans="1:34" s="1" customFormat="1" ht="108.75" customHeight="1">
      <c r="A156" s="47" t="s">
        <v>272</v>
      </c>
      <c r="B156" s="48" t="s">
        <v>428</v>
      </c>
      <c r="C156" s="48" t="s">
        <v>378</v>
      </c>
      <c r="D156" s="48" t="s">
        <v>429</v>
      </c>
      <c r="E156" s="48"/>
      <c r="F156" s="48" t="s">
        <v>450</v>
      </c>
      <c r="G156" s="49">
        <f>0+233.306*1.0263</f>
        <v>239.44194780000001</v>
      </c>
      <c r="H156" s="50">
        <v>0</v>
      </c>
      <c r="I156" s="50">
        <f>155.537+239.442</f>
        <v>394.97900000000004</v>
      </c>
      <c r="J156" s="50">
        <v>52.279296000000002</v>
      </c>
      <c r="K156" s="50">
        <v>209.11718400000001</v>
      </c>
      <c r="L156" s="50">
        <f t="shared" si="65"/>
        <v>656.37548000000004</v>
      </c>
      <c r="M156" s="51">
        <v>3137.62</v>
      </c>
      <c r="N156" s="51">
        <v>3137.62</v>
      </c>
      <c r="O156" s="51">
        <v>2400</v>
      </c>
      <c r="P156" s="51">
        <v>2520</v>
      </c>
      <c r="Q156" s="52">
        <f t="shared" si="68"/>
        <v>176617.16953623598</v>
      </c>
      <c r="R156" s="53">
        <f t="shared" si="66"/>
        <v>0</v>
      </c>
      <c r="S156" s="53">
        <f t="shared" si="69"/>
        <v>291344.40998</v>
      </c>
      <c r="T156" s="53">
        <f t="shared" si="70"/>
        <v>32288.738795519996</v>
      </c>
      <c r="U156" s="53">
        <f t="shared" si="71"/>
        <v>129154.95518207998</v>
      </c>
      <c r="V156" s="53">
        <f t="shared" si="67"/>
        <v>452788.10395759996</v>
      </c>
      <c r="W156" s="56"/>
      <c r="X156" s="56"/>
      <c r="Y156" s="56"/>
      <c r="Z156" s="55"/>
      <c r="AA156" s="55"/>
      <c r="AB156" s="3"/>
      <c r="AC156" s="3"/>
      <c r="AD156" s="3"/>
      <c r="AE156" s="3"/>
      <c r="AF156" s="3"/>
      <c r="AG156" s="3"/>
      <c r="AH156" s="3"/>
    </row>
    <row r="157" spans="1:34" s="14" customFormat="1" ht="14.25" customHeight="1">
      <c r="A157" s="47"/>
      <c r="B157" s="48"/>
      <c r="C157" s="48"/>
      <c r="D157" s="48"/>
      <c r="E157" s="48"/>
      <c r="F157" s="48"/>
      <c r="G157" s="49"/>
      <c r="H157" s="57"/>
      <c r="I157" s="57"/>
      <c r="J157" s="57"/>
      <c r="K157" s="57"/>
      <c r="L157" s="50"/>
      <c r="M157" s="58"/>
      <c r="N157" s="58"/>
      <c r="O157" s="58"/>
      <c r="P157" s="58"/>
      <c r="Q157" s="52"/>
      <c r="R157" s="53"/>
      <c r="S157" s="53"/>
      <c r="T157" s="53"/>
      <c r="U157" s="53"/>
      <c r="V157" s="53"/>
      <c r="W157" s="56"/>
      <c r="X157" s="56"/>
      <c r="Y157" s="56"/>
      <c r="Z157" s="55"/>
      <c r="AA157" s="55"/>
      <c r="AB157" s="3"/>
      <c r="AC157" s="3"/>
      <c r="AD157" s="3"/>
      <c r="AE157" s="3"/>
      <c r="AF157" s="3"/>
      <c r="AG157" s="3"/>
      <c r="AH157" s="3"/>
    </row>
    <row r="158" spans="1:34" s="14" customFormat="1" ht="75" customHeight="1">
      <c r="A158" s="47" t="s">
        <v>264</v>
      </c>
      <c r="B158" s="48" t="s">
        <v>395</v>
      </c>
      <c r="C158" s="48" t="s">
        <v>157</v>
      </c>
      <c r="D158" s="48" t="s">
        <v>265</v>
      </c>
      <c r="E158" s="48"/>
      <c r="F158" s="48"/>
      <c r="G158" s="49">
        <v>60</v>
      </c>
      <c r="H158" s="50">
        <v>52.177000000000007</v>
      </c>
      <c r="I158" s="50">
        <v>20</v>
      </c>
      <c r="J158" s="50">
        <v>5</v>
      </c>
      <c r="K158" s="50">
        <v>40</v>
      </c>
      <c r="L158" s="50">
        <f t="shared" si="65"/>
        <v>117.17700000000001</v>
      </c>
      <c r="M158" s="51">
        <v>4743.08</v>
      </c>
      <c r="N158" s="51">
        <v>4743.08</v>
      </c>
      <c r="O158" s="51">
        <v>1800</v>
      </c>
      <c r="P158" s="51">
        <v>1870</v>
      </c>
      <c r="Q158" s="52">
        <f t="shared" ref="Q158:Q175" si="72">(M158-O158)*G158</f>
        <v>176584.8</v>
      </c>
      <c r="R158" s="53">
        <f t="shared" si="66"/>
        <v>153561.08516000002</v>
      </c>
      <c r="S158" s="53">
        <f t="shared" ref="S158:S175" si="73">(M158-O158)*I158</f>
        <v>58861.599999999999</v>
      </c>
      <c r="T158" s="53">
        <f t="shared" ref="T158:T175" si="74">(N158-P158)*J158</f>
        <v>14365.4</v>
      </c>
      <c r="U158" s="53">
        <f t="shared" ref="U158:U175" si="75">(N158-P158)*K158</f>
        <v>114923.2</v>
      </c>
      <c r="V158" s="53">
        <f t="shared" si="67"/>
        <v>341711.28516000003</v>
      </c>
      <c r="W158" s="56"/>
      <c r="X158" s="56"/>
      <c r="Y158" s="56"/>
      <c r="Z158" s="55"/>
      <c r="AA158" s="55"/>
      <c r="AB158" s="3"/>
      <c r="AC158" s="3"/>
      <c r="AD158" s="3"/>
      <c r="AE158" s="3"/>
      <c r="AF158" s="3"/>
      <c r="AG158" s="3"/>
      <c r="AH158" s="3"/>
    </row>
    <row r="159" spans="1:34" s="14" customFormat="1" ht="80.25" customHeight="1">
      <c r="A159" s="47" t="s">
        <v>158</v>
      </c>
      <c r="B159" s="48" t="s">
        <v>159</v>
      </c>
      <c r="C159" s="48" t="s">
        <v>157</v>
      </c>
      <c r="D159" s="48" t="s">
        <v>160</v>
      </c>
      <c r="E159" s="48"/>
      <c r="F159" s="48"/>
      <c r="G159" s="49">
        <v>937.66</v>
      </c>
      <c r="H159" s="50">
        <v>778.12400000000002</v>
      </c>
      <c r="I159" s="50">
        <v>291.72000000000003</v>
      </c>
      <c r="J159" s="50">
        <v>104.18</v>
      </c>
      <c r="K159" s="50">
        <v>750.12</v>
      </c>
      <c r="L159" s="50">
        <f t="shared" si="65"/>
        <v>1924.1440000000002</v>
      </c>
      <c r="M159" s="51">
        <v>4717.4399999999996</v>
      </c>
      <c r="N159" s="51">
        <v>4717.4399999999996</v>
      </c>
      <c r="O159" s="51">
        <v>2160</v>
      </c>
      <c r="P159" s="51">
        <v>2244</v>
      </c>
      <c r="Q159" s="52">
        <f t="shared" si="72"/>
        <v>2398009.1903999997</v>
      </c>
      <c r="R159" s="53">
        <f t="shared" si="66"/>
        <v>1990005.4425599996</v>
      </c>
      <c r="S159" s="53">
        <f t="shared" si="73"/>
        <v>746056.39679999999</v>
      </c>
      <c r="T159" s="53">
        <f t="shared" si="74"/>
        <v>257682.97919999997</v>
      </c>
      <c r="U159" s="53">
        <f t="shared" si="75"/>
        <v>1855376.8127999997</v>
      </c>
      <c r="V159" s="53">
        <f t="shared" si="67"/>
        <v>4849121.6313599991</v>
      </c>
      <c r="W159" s="56"/>
      <c r="X159" s="56"/>
      <c r="Y159" s="56"/>
      <c r="Z159" s="55"/>
      <c r="AA159" s="55"/>
      <c r="AB159" s="3"/>
      <c r="AC159" s="3"/>
      <c r="AD159" s="3"/>
      <c r="AE159" s="3"/>
      <c r="AF159" s="3"/>
      <c r="AG159" s="3"/>
      <c r="AH159" s="3"/>
    </row>
    <row r="160" spans="1:34" s="14" customFormat="1" ht="86.25" customHeight="1">
      <c r="A160" s="47" t="s">
        <v>161</v>
      </c>
      <c r="B160" s="48" t="s">
        <v>162</v>
      </c>
      <c r="C160" s="48" t="s">
        <v>157</v>
      </c>
      <c r="D160" s="48" t="s">
        <v>396</v>
      </c>
      <c r="E160" s="48" t="s">
        <v>397</v>
      </c>
      <c r="F160" s="48"/>
      <c r="G160" s="49">
        <v>878.16600000000005</v>
      </c>
      <c r="H160" s="50">
        <v>877</v>
      </c>
      <c r="I160" s="50">
        <v>585.44500000000005</v>
      </c>
      <c r="J160" s="50">
        <v>293.601</v>
      </c>
      <c r="K160" s="50">
        <v>877.28800000000001</v>
      </c>
      <c r="L160" s="50">
        <f t="shared" si="65"/>
        <v>2633.3340000000003</v>
      </c>
      <c r="M160" s="51">
        <v>5108.93</v>
      </c>
      <c r="N160" s="51">
        <v>7087.43</v>
      </c>
      <c r="O160" s="51">
        <v>1800</v>
      </c>
      <c r="P160" s="51">
        <v>1870</v>
      </c>
      <c r="Q160" s="52">
        <f t="shared" si="72"/>
        <v>2905789.8223800003</v>
      </c>
      <c r="R160" s="53">
        <f t="shared" si="66"/>
        <v>2901931.6100000003</v>
      </c>
      <c r="S160" s="53">
        <f t="shared" si="73"/>
        <v>1937196.5238500002</v>
      </c>
      <c r="T160" s="53">
        <f t="shared" si="74"/>
        <v>1531842.6654300001</v>
      </c>
      <c r="U160" s="53">
        <f t="shared" si="75"/>
        <v>4577188.7298400002</v>
      </c>
      <c r="V160" s="53">
        <f t="shared" si="67"/>
        <v>10948159.529120002</v>
      </c>
      <c r="W160" s="56"/>
      <c r="X160" s="56"/>
      <c r="Y160" s="56"/>
      <c r="Z160" s="55"/>
      <c r="AA160" s="55"/>
      <c r="AB160" s="3"/>
      <c r="AC160" s="3"/>
      <c r="AD160" s="3"/>
      <c r="AE160" s="3"/>
      <c r="AF160" s="3"/>
      <c r="AG160" s="3"/>
      <c r="AH160" s="3"/>
    </row>
    <row r="161" spans="1:34" s="14" customFormat="1" ht="53.25" customHeight="1">
      <c r="A161" s="47" t="s">
        <v>161</v>
      </c>
      <c r="B161" s="48" t="s">
        <v>162</v>
      </c>
      <c r="C161" s="48" t="s">
        <v>157</v>
      </c>
      <c r="D161" s="48" t="s">
        <v>396</v>
      </c>
      <c r="E161" s="48" t="s">
        <v>398</v>
      </c>
      <c r="F161" s="48"/>
      <c r="G161" s="49">
        <v>1198.866</v>
      </c>
      <c r="H161" s="50">
        <v>1198.8810000000001</v>
      </c>
      <c r="I161" s="50">
        <v>799.245</v>
      </c>
      <c r="J161" s="50">
        <v>400.822</v>
      </c>
      <c r="K161" s="50">
        <v>1197.6669999999999</v>
      </c>
      <c r="L161" s="50">
        <f t="shared" si="65"/>
        <v>3596.6150000000002</v>
      </c>
      <c r="M161" s="51">
        <v>3842.38</v>
      </c>
      <c r="N161" s="51">
        <v>5706.19</v>
      </c>
      <c r="O161" s="51">
        <v>1390</v>
      </c>
      <c r="P161" s="51">
        <v>1480</v>
      </c>
      <c r="Q161" s="52">
        <f t="shared" si="72"/>
        <v>2940075.0010800003</v>
      </c>
      <c r="R161" s="53">
        <f t="shared" si="66"/>
        <v>2940111.7867800002</v>
      </c>
      <c r="S161" s="53">
        <f t="shared" si="73"/>
        <v>1960052.4531</v>
      </c>
      <c r="T161" s="53">
        <f t="shared" si="74"/>
        <v>1693949.9281799998</v>
      </c>
      <c r="U161" s="53">
        <f t="shared" si="75"/>
        <v>5061568.298729999</v>
      </c>
      <c r="V161" s="53">
        <f t="shared" si="67"/>
        <v>11655682.466789998</v>
      </c>
      <c r="W161" s="56"/>
      <c r="X161" s="56"/>
      <c r="Y161" s="56"/>
      <c r="Z161" s="55"/>
      <c r="AA161" s="55"/>
      <c r="AB161" s="3"/>
      <c r="AC161" s="3"/>
      <c r="AD161" s="3"/>
      <c r="AE161" s="3"/>
      <c r="AF161" s="3"/>
      <c r="AG161" s="3"/>
      <c r="AH161" s="3"/>
    </row>
    <row r="162" spans="1:34" s="14" customFormat="1" ht="53.25" customHeight="1">
      <c r="A162" s="47" t="s">
        <v>161</v>
      </c>
      <c r="B162" s="48" t="s">
        <v>162</v>
      </c>
      <c r="C162" s="48" t="s">
        <v>157</v>
      </c>
      <c r="D162" s="48" t="s">
        <v>396</v>
      </c>
      <c r="E162" s="48" t="s">
        <v>399</v>
      </c>
      <c r="F162" s="48"/>
      <c r="G162" s="49">
        <v>374.63400000000001</v>
      </c>
      <c r="H162" s="50">
        <v>374.33100000000002</v>
      </c>
      <c r="I162" s="50">
        <v>249.756</v>
      </c>
      <c r="J162" s="50">
        <v>124.65300000000001</v>
      </c>
      <c r="K162" s="50">
        <v>373.95699999999999</v>
      </c>
      <c r="L162" s="50">
        <f t="shared" si="65"/>
        <v>1122.6970000000001</v>
      </c>
      <c r="M162" s="51">
        <v>5172.1499999999996</v>
      </c>
      <c r="N162" s="51">
        <v>6950.91</v>
      </c>
      <c r="O162" s="51">
        <v>1800</v>
      </c>
      <c r="P162" s="51">
        <v>1870</v>
      </c>
      <c r="Q162" s="52">
        <f t="shared" si="72"/>
        <v>1263322.0430999999</v>
      </c>
      <c r="R162" s="53">
        <f t="shared" si="66"/>
        <v>1262300.28165</v>
      </c>
      <c r="S162" s="53">
        <f t="shared" si="73"/>
        <v>842214.69539999997</v>
      </c>
      <c r="T162" s="53">
        <f t="shared" si="74"/>
        <v>633350.67423</v>
      </c>
      <c r="U162" s="53">
        <f t="shared" si="75"/>
        <v>1900041.86087</v>
      </c>
      <c r="V162" s="53">
        <f t="shared" si="67"/>
        <v>4637907.5121499998</v>
      </c>
      <c r="W162" s="56"/>
      <c r="X162" s="56"/>
      <c r="Y162" s="56"/>
      <c r="Z162" s="55"/>
      <c r="AA162" s="55"/>
      <c r="AB162" s="3"/>
      <c r="AC162" s="3"/>
      <c r="AD162" s="3"/>
      <c r="AE162" s="3"/>
      <c r="AF162" s="3"/>
      <c r="AG162" s="3"/>
      <c r="AH162" s="3"/>
    </row>
    <row r="163" spans="1:34" s="14" customFormat="1" ht="53.25" customHeight="1">
      <c r="A163" s="47" t="s">
        <v>163</v>
      </c>
      <c r="B163" s="48" t="s">
        <v>400</v>
      </c>
      <c r="C163" s="48" t="s">
        <v>157</v>
      </c>
      <c r="D163" s="48" t="s">
        <v>164</v>
      </c>
      <c r="E163" s="48"/>
      <c r="F163" s="48"/>
      <c r="G163" s="49">
        <v>408.92700000000002</v>
      </c>
      <c r="H163" s="50">
        <v>408.81600000000003</v>
      </c>
      <c r="I163" s="50">
        <v>272.61200000000002</v>
      </c>
      <c r="J163" s="50">
        <v>136.30600000000001</v>
      </c>
      <c r="K163" s="50">
        <v>408.91800000000001</v>
      </c>
      <c r="L163" s="50">
        <f t="shared" si="65"/>
        <v>1226.652</v>
      </c>
      <c r="M163" s="51">
        <v>6520.45</v>
      </c>
      <c r="N163" s="51">
        <v>6613.69</v>
      </c>
      <c r="O163" s="51">
        <v>2160</v>
      </c>
      <c r="P163" s="51">
        <v>2244</v>
      </c>
      <c r="Q163" s="52">
        <f t="shared" si="72"/>
        <v>1783105.7371499999</v>
      </c>
      <c r="R163" s="53">
        <f t="shared" si="66"/>
        <v>1782621.7272000001</v>
      </c>
      <c r="S163" s="53">
        <f t="shared" si="73"/>
        <v>1188710.9954000001</v>
      </c>
      <c r="T163" s="53">
        <f t="shared" si="74"/>
        <v>595614.96513999999</v>
      </c>
      <c r="U163" s="53">
        <f t="shared" si="75"/>
        <v>1786844.89542</v>
      </c>
      <c r="V163" s="53">
        <f t="shared" si="67"/>
        <v>5353792.5831599999</v>
      </c>
      <c r="W163" s="56"/>
      <c r="X163" s="56"/>
      <c r="Y163" s="56"/>
      <c r="Z163" s="55"/>
      <c r="AA163" s="55"/>
      <c r="AB163" s="3"/>
      <c r="AC163" s="3"/>
      <c r="AD163" s="3"/>
      <c r="AE163" s="3"/>
      <c r="AF163" s="3"/>
      <c r="AG163" s="3"/>
      <c r="AH163" s="3"/>
    </row>
    <row r="164" spans="1:34" s="14" customFormat="1" ht="53.25" customHeight="1">
      <c r="A164" s="47" t="s">
        <v>163</v>
      </c>
      <c r="B164" s="48" t="s">
        <v>400</v>
      </c>
      <c r="C164" s="48" t="s">
        <v>157</v>
      </c>
      <c r="D164" s="48" t="s">
        <v>165</v>
      </c>
      <c r="E164" s="48"/>
      <c r="F164" s="48"/>
      <c r="G164" s="49">
        <v>252.417</v>
      </c>
      <c r="H164" s="50">
        <v>245.47300000000001</v>
      </c>
      <c r="I164" s="50">
        <v>75.363</v>
      </c>
      <c r="J164" s="50">
        <v>32.423000000000002</v>
      </c>
      <c r="K164" s="50">
        <v>160.06200000000001</v>
      </c>
      <c r="L164" s="50">
        <f t="shared" si="65"/>
        <v>513.32100000000003</v>
      </c>
      <c r="M164" s="51">
        <v>8278.39</v>
      </c>
      <c r="N164" s="51">
        <v>9153.5300000000007</v>
      </c>
      <c r="O164" s="51">
        <v>2160</v>
      </c>
      <c r="P164" s="51">
        <v>2244</v>
      </c>
      <c r="Q164" s="52">
        <f t="shared" si="72"/>
        <v>1544385.64863</v>
      </c>
      <c r="R164" s="53">
        <f t="shared" si="66"/>
        <v>1501899.54847</v>
      </c>
      <c r="S164" s="53">
        <f t="shared" si="73"/>
        <v>461100.22556999995</v>
      </c>
      <c r="T164" s="53">
        <f t="shared" si="74"/>
        <v>224027.69119000004</v>
      </c>
      <c r="U164" s="53">
        <f t="shared" si="75"/>
        <v>1105953.1908600002</v>
      </c>
      <c r="V164" s="53">
        <f t="shared" si="67"/>
        <v>3292980.6560900006</v>
      </c>
      <c r="W164" s="56"/>
      <c r="X164" s="56"/>
      <c r="Y164" s="56"/>
      <c r="Z164" s="55"/>
      <c r="AA164" s="55"/>
      <c r="AB164" s="3"/>
      <c r="AC164" s="3"/>
      <c r="AD164" s="3"/>
      <c r="AE164" s="3"/>
      <c r="AF164" s="3"/>
      <c r="AG164" s="3"/>
      <c r="AH164" s="3"/>
    </row>
    <row r="165" spans="1:34" s="14" customFormat="1" ht="53.25" customHeight="1">
      <c r="A165" s="47" t="s">
        <v>151</v>
      </c>
      <c r="B165" s="48" t="s">
        <v>152</v>
      </c>
      <c r="C165" s="48" t="s">
        <v>157</v>
      </c>
      <c r="D165" s="48" t="s">
        <v>164</v>
      </c>
      <c r="E165" s="48"/>
      <c r="F165" s="48"/>
      <c r="G165" s="49">
        <v>6484.1</v>
      </c>
      <c r="H165" s="50">
        <v>6865.1819999999998</v>
      </c>
      <c r="I165" s="50">
        <v>3808.12</v>
      </c>
      <c r="J165" s="50">
        <v>1166.45</v>
      </c>
      <c r="K165" s="50">
        <v>5695.03</v>
      </c>
      <c r="L165" s="50">
        <f t="shared" si="65"/>
        <v>17534.781999999999</v>
      </c>
      <c r="M165" s="51">
        <v>1983.02</v>
      </c>
      <c r="N165" s="51">
        <v>2219.16</v>
      </c>
      <c r="O165" s="51">
        <v>1800</v>
      </c>
      <c r="P165" s="51">
        <v>1870</v>
      </c>
      <c r="Q165" s="52">
        <f t="shared" si="72"/>
        <v>1186719.9819999998</v>
      </c>
      <c r="R165" s="53">
        <f t="shared" si="66"/>
        <v>1256465.6096399999</v>
      </c>
      <c r="S165" s="53">
        <f t="shared" si="73"/>
        <v>696962.12239999988</v>
      </c>
      <c r="T165" s="53">
        <f t="shared" si="74"/>
        <v>407277.68199999986</v>
      </c>
      <c r="U165" s="53">
        <f t="shared" si="75"/>
        <v>1988476.674799999</v>
      </c>
      <c r="V165" s="53">
        <f t="shared" si="67"/>
        <v>4349182.0888399985</v>
      </c>
      <c r="W165" s="56"/>
      <c r="X165" s="56"/>
      <c r="Y165" s="56"/>
      <c r="Z165" s="55"/>
      <c r="AA165" s="55"/>
      <c r="AB165" s="3"/>
      <c r="AC165" s="3"/>
      <c r="AD165" s="3"/>
      <c r="AE165" s="3"/>
      <c r="AF165" s="3"/>
      <c r="AG165" s="3"/>
      <c r="AH165" s="3"/>
    </row>
    <row r="166" spans="1:34" s="14" customFormat="1" ht="53.25" customHeight="1">
      <c r="A166" s="47" t="s">
        <v>151</v>
      </c>
      <c r="B166" s="48" t="s">
        <v>152</v>
      </c>
      <c r="C166" s="48" t="s">
        <v>157</v>
      </c>
      <c r="D166" s="48" t="s">
        <v>166</v>
      </c>
      <c r="E166" s="48"/>
      <c r="F166" s="48"/>
      <c r="G166" s="49">
        <v>4049.77</v>
      </c>
      <c r="H166" s="50">
        <v>3716.4159999999997</v>
      </c>
      <c r="I166" s="50">
        <v>1919.86</v>
      </c>
      <c r="J166" s="50">
        <v>597.29999999999995</v>
      </c>
      <c r="K166" s="50">
        <v>2916.24</v>
      </c>
      <c r="L166" s="50">
        <f t="shared" si="65"/>
        <v>9149.8159999999989</v>
      </c>
      <c r="M166" s="51">
        <v>2800.08</v>
      </c>
      <c r="N166" s="51">
        <v>2913.24</v>
      </c>
      <c r="O166" s="51">
        <v>1800</v>
      </c>
      <c r="P166" s="51">
        <v>1870</v>
      </c>
      <c r="Q166" s="52">
        <f t="shared" si="72"/>
        <v>4050093.9815999996</v>
      </c>
      <c r="R166" s="53">
        <f t="shared" si="66"/>
        <v>3716713.3132799994</v>
      </c>
      <c r="S166" s="53">
        <f t="shared" si="73"/>
        <v>1920013.5887999998</v>
      </c>
      <c r="T166" s="53">
        <f t="shared" si="74"/>
        <v>623127.25199999986</v>
      </c>
      <c r="U166" s="53">
        <f t="shared" si="75"/>
        <v>3042338.2175999992</v>
      </c>
      <c r="V166" s="53">
        <f t="shared" si="67"/>
        <v>9302192.3716799989</v>
      </c>
      <c r="W166" s="56"/>
      <c r="X166" s="56"/>
      <c r="Y166" s="56"/>
      <c r="Z166" s="55"/>
      <c r="AA166" s="55"/>
      <c r="AB166" s="3"/>
      <c r="AC166" s="3"/>
      <c r="AD166" s="3"/>
      <c r="AE166" s="3"/>
      <c r="AF166" s="3"/>
      <c r="AG166" s="3"/>
      <c r="AH166" s="3"/>
    </row>
    <row r="167" spans="1:34" s="14" customFormat="1" ht="53.25" customHeight="1">
      <c r="A167" s="47" t="s">
        <v>48</v>
      </c>
      <c r="B167" s="48" t="s">
        <v>49</v>
      </c>
      <c r="C167" s="48" t="s">
        <v>157</v>
      </c>
      <c r="D167" s="48"/>
      <c r="E167" s="48"/>
      <c r="F167" s="48"/>
      <c r="G167" s="49">
        <v>4452</v>
      </c>
      <c r="H167" s="50">
        <v>4191.4839999999995</v>
      </c>
      <c r="I167" s="50">
        <v>2272</v>
      </c>
      <c r="J167" s="50">
        <v>1132</v>
      </c>
      <c r="K167" s="50">
        <v>3875</v>
      </c>
      <c r="L167" s="50">
        <f t="shared" si="65"/>
        <v>11470.484</v>
      </c>
      <c r="M167" s="51">
        <v>1692.38</v>
      </c>
      <c r="N167" s="51">
        <v>1828.93</v>
      </c>
      <c r="O167" s="51">
        <v>1520</v>
      </c>
      <c r="P167" s="51">
        <v>1600</v>
      </c>
      <c r="Q167" s="52">
        <f t="shared" si="72"/>
        <v>767435.76000000047</v>
      </c>
      <c r="R167" s="53">
        <f t="shared" si="66"/>
        <v>722528.01192000031</v>
      </c>
      <c r="S167" s="53">
        <f t="shared" si="73"/>
        <v>391647.36000000022</v>
      </c>
      <c r="T167" s="53">
        <f t="shared" si="74"/>
        <v>259148.76000000007</v>
      </c>
      <c r="U167" s="53">
        <f t="shared" si="75"/>
        <v>887103.75000000023</v>
      </c>
      <c r="V167" s="53">
        <f t="shared" si="67"/>
        <v>2260427.8819200005</v>
      </c>
      <c r="W167" s="56"/>
      <c r="X167" s="56"/>
      <c r="Y167" s="56"/>
      <c r="Z167" s="55"/>
      <c r="AA167" s="55"/>
      <c r="AB167" s="3"/>
      <c r="AC167" s="3"/>
      <c r="AD167" s="3"/>
      <c r="AE167" s="3"/>
      <c r="AF167" s="3"/>
      <c r="AG167" s="3"/>
      <c r="AH167" s="3"/>
    </row>
    <row r="168" spans="1:34" s="14" customFormat="1" ht="53.25" customHeight="1">
      <c r="A168" s="47" t="s">
        <v>167</v>
      </c>
      <c r="B168" s="48" t="s">
        <v>168</v>
      </c>
      <c r="C168" s="48" t="s">
        <v>157</v>
      </c>
      <c r="D168" s="48" t="s">
        <v>160</v>
      </c>
      <c r="E168" s="48"/>
      <c r="F168" s="48"/>
      <c r="G168" s="49">
        <v>9227.56</v>
      </c>
      <c r="H168" s="50">
        <v>8576.9369999999999</v>
      </c>
      <c r="I168" s="50">
        <v>5190.5</v>
      </c>
      <c r="J168" s="50">
        <v>2306.89</v>
      </c>
      <c r="K168" s="50">
        <v>7305.15</v>
      </c>
      <c r="L168" s="50">
        <f t="shared" si="65"/>
        <v>23379.476999999999</v>
      </c>
      <c r="M168" s="51">
        <v>4802.0200000000004</v>
      </c>
      <c r="N168" s="51">
        <v>5227.3599999999997</v>
      </c>
      <c r="O168" s="51">
        <v>1800</v>
      </c>
      <c r="P168" s="51">
        <v>1870</v>
      </c>
      <c r="Q168" s="52">
        <f t="shared" si="72"/>
        <v>27701319.671200003</v>
      </c>
      <c r="R168" s="53">
        <f t="shared" si="66"/>
        <v>25748136.412740003</v>
      </c>
      <c r="S168" s="53">
        <f t="shared" si="73"/>
        <v>15581984.810000002</v>
      </c>
      <c r="T168" s="53">
        <f t="shared" si="74"/>
        <v>7745060.2103999984</v>
      </c>
      <c r="U168" s="53">
        <f t="shared" si="75"/>
        <v>24526018.403999995</v>
      </c>
      <c r="V168" s="53">
        <f t="shared" si="67"/>
        <v>73601199.837140009</v>
      </c>
      <c r="W168" s="56"/>
      <c r="X168" s="56"/>
      <c r="Y168" s="56"/>
      <c r="Z168" s="55"/>
      <c r="AA168" s="55"/>
      <c r="AB168" s="3"/>
      <c r="AC168" s="3"/>
      <c r="AD168" s="3"/>
      <c r="AE168" s="3"/>
      <c r="AF168" s="3"/>
      <c r="AG168" s="3"/>
      <c r="AH168" s="3"/>
    </row>
    <row r="169" spans="1:34" s="14" customFormat="1" ht="53.25" customHeight="1">
      <c r="A169" s="47" t="s">
        <v>167</v>
      </c>
      <c r="B169" s="48" t="s">
        <v>168</v>
      </c>
      <c r="C169" s="48" t="s">
        <v>157</v>
      </c>
      <c r="D169" s="48" t="s">
        <v>169</v>
      </c>
      <c r="E169" s="48"/>
      <c r="F169" s="48"/>
      <c r="G169" s="49">
        <v>4045.94</v>
      </c>
      <c r="H169" s="50">
        <v>4357.6130000000003</v>
      </c>
      <c r="I169" s="50">
        <v>2376.19</v>
      </c>
      <c r="J169" s="50">
        <v>803.97</v>
      </c>
      <c r="K169" s="50">
        <v>3662.55</v>
      </c>
      <c r="L169" s="50">
        <f t="shared" si="65"/>
        <v>11200.323</v>
      </c>
      <c r="M169" s="51">
        <v>5420.05</v>
      </c>
      <c r="N169" s="51">
        <v>6121.21</v>
      </c>
      <c r="O169" s="51">
        <v>1800</v>
      </c>
      <c r="P169" s="51">
        <v>1870</v>
      </c>
      <c r="Q169" s="52">
        <f t="shared" si="72"/>
        <v>14646505.097000001</v>
      </c>
      <c r="R169" s="53">
        <f t="shared" si="66"/>
        <v>15774776.940650001</v>
      </c>
      <c r="S169" s="53">
        <f t="shared" si="73"/>
        <v>8601926.6095000003</v>
      </c>
      <c r="T169" s="53">
        <f t="shared" si="74"/>
        <v>3417845.3037</v>
      </c>
      <c r="U169" s="53">
        <f t="shared" si="75"/>
        <v>15570269.185500002</v>
      </c>
      <c r="V169" s="53">
        <f t="shared" si="67"/>
        <v>43364818.039350003</v>
      </c>
      <c r="W169" s="56"/>
      <c r="X169" s="56"/>
      <c r="Y169" s="56"/>
      <c r="Z169" s="55"/>
      <c r="AA169" s="55"/>
      <c r="AB169" s="3"/>
      <c r="AC169" s="3"/>
      <c r="AD169" s="3"/>
      <c r="AE169" s="3"/>
      <c r="AF169" s="3"/>
      <c r="AG169" s="3"/>
      <c r="AH169" s="3"/>
    </row>
    <row r="170" spans="1:34" s="14" customFormat="1" ht="53.25" customHeight="1">
      <c r="A170" s="47" t="s">
        <v>170</v>
      </c>
      <c r="B170" s="48" t="s">
        <v>402</v>
      </c>
      <c r="C170" s="48" t="s">
        <v>157</v>
      </c>
      <c r="D170" s="48" t="s">
        <v>171</v>
      </c>
      <c r="E170" s="48"/>
      <c r="F170" s="48" t="s">
        <v>401</v>
      </c>
      <c r="G170" s="49">
        <v>2037</v>
      </c>
      <c r="H170" s="50">
        <v>1704.1010000000001</v>
      </c>
      <c r="I170" s="50">
        <v>725.59</v>
      </c>
      <c r="J170" s="50">
        <v>224</v>
      </c>
      <c r="K170" s="50">
        <v>1650</v>
      </c>
      <c r="L170" s="50">
        <f t="shared" si="65"/>
        <v>4303.6910000000007</v>
      </c>
      <c r="M170" s="51">
        <v>7311.53</v>
      </c>
      <c r="N170" s="51">
        <v>9267.19</v>
      </c>
      <c r="O170" s="51">
        <v>2160</v>
      </c>
      <c r="P170" s="51">
        <v>2244</v>
      </c>
      <c r="Q170" s="52">
        <f t="shared" si="72"/>
        <v>10493666.609999999</v>
      </c>
      <c r="R170" s="53">
        <f t="shared" si="66"/>
        <v>8778727.4245299995</v>
      </c>
      <c r="S170" s="53">
        <f t="shared" si="73"/>
        <v>3737898.6527</v>
      </c>
      <c r="T170" s="53">
        <f t="shared" si="74"/>
        <v>1573194.56</v>
      </c>
      <c r="U170" s="53">
        <f t="shared" si="75"/>
        <v>11588263.5</v>
      </c>
      <c r="V170" s="53">
        <f t="shared" si="67"/>
        <v>25678084.137230001</v>
      </c>
      <c r="W170" s="56"/>
      <c r="X170" s="56"/>
      <c r="Y170" s="56"/>
      <c r="Z170" s="55"/>
      <c r="AA170" s="55"/>
      <c r="AB170" s="3"/>
      <c r="AC170" s="3"/>
      <c r="AD170" s="3"/>
      <c r="AE170" s="3"/>
      <c r="AF170" s="3"/>
      <c r="AG170" s="3"/>
      <c r="AH170" s="3"/>
    </row>
    <row r="171" spans="1:34" s="14" customFormat="1" ht="181.5" customHeight="1">
      <c r="A171" s="47" t="s">
        <v>170</v>
      </c>
      <c r="B171" s="48" t="s">
        <v>402</v>
      </c>
      <c r="C171" s="48" t="s">
        <v>157</v>
      </c>
      <c r="D171" s="48" t="s">
        <v>265</v>
      </c>
      <c r="E171" s="48" t="s">
        <v>403</v>
      </c>
      <c r="F171" s="48" t="s">
        <v>401</v>
      </c>
      <c r="G171" s="49">
        <v>590</v>
      </c>
      <c r="H171" s="50">
        <v>2547.0940000000001</v>
      </c>
      <c r="I171" s="50">
        <v>401.54</v>
      </c>
      <c r="J171" s="50">
        <v>402</v>
      </c>
      <c r="K171" s="50">
        <v>550</v>
      </c>
      <c r="L171" s="50">
        <f t="shared" si="65"/>
        <v>3900.634</v>
      </c>
      <c r="M171" s="51">
        <v>14458.86</v>
      </c>
      <c r="N171" s="51">
        <v>17017.830000000002</v>
      </c>
      <c r="O171" s="51">
        <v>2160</v>
      </c>
      <c r="P171" s="51">
        <v>2244</v>
      </c>
      <c r="Q171" s="52">
        <f t="shared" si="72"/>
        <v>7256327.4000000004</v>
      </c>
      <c r="R171" s="53">
        <f t="shared" si="66"/>
        <v>31326352.512840003</v>
      </c>
      <c r="S171" s="53">
        <f t="shared" si="73"/>
        <v>4938484.2444000002</v>
      </c>
      <c r="T171" s="53">
        <f t="shared" si="74"/>
        <v>5939079.6600000011</v>
      </c>
      <c r="U171" s="53">
        <f t="shared" si="75"/>
        <v>8125606.5000000009</v>
      </c>
      <c r="V171" s="53">
        <f t="shared" si="67"/>
        <v>50329522.917240009</v>
      </c>
      <c r="W171" s="56"/>
      <c r="X171" s="56"/>
      <c r="Y171" s="56"/>
      <c r="Z171" s="55"/>
      <c r="AA171" s="55"/>
      <c r="AB171" s="3"/>
      <c r="AC171" s="3"/>
      <c r="AD171" s="3"/>
      <c r="AE171" s="3"/>
      <c r="AF171" s="3"/>
      <c r="AG171" s="3"/>
      <c r="AH171" s="3"/>
    </row>
    <row r="172" spans="1:34" s="14" customFormat="1" ht="96" customHeight="1">
      <c r="A172" s="47" t="s">
        <v>170</v>
      </c>
      <c r="B172" s="48" t="s">
        <v>402</v>
      </c>
      <c r="C172" s="48" t="s">
        <v>157</v>
      </c>
      <c r="D172" s="48" t="s">
        <v>165</v>
      </c>
      <c r="E172" s="48" t="s">
        <v>404</v>
      </c>
      <c r="F172" s="48" t="s">
        <v>401</v>
      </c>
      <c r="G172" s="49">
        <v>1880</v>
      </c>
      <c r="H172" s="50">
        <v>1710.7979999999998</v>
      </c>
      <c r="I172" s="50">
        <v>861.7</v>
      </c>
      <c r="J172" s="50">
        <v>760</v>
      </c>
      <c r="K172" s="50">
        <v>1800</v>
      </c>
      <c r="L172" s="50">
        <f t="shared" si="65"/>
        <v>5132.4979999999996</v>
      </c>
      <c r="M172" s="51">
        <v>8454.51</v>
      </c>
      <c r="N172" s="51">
        <v>11009.56</v>
      </c>
      <c r="O172" s="51">
        <v>2160</v>
      </c>
      <c r="P172" s="51">
        <v>2244</v>
      </c>
      <c r="Q172" s="52">
        <f>(M172-O172)*G172</f>
        <v>11833678.800000001</v>
      </c>
      <c r="R172" s="53">
        <f t="shared" si="66"/>
        <v>10768635.11898</v>
      </c>
      <c r="S172" s="53">
        <f>(M172-O172)*I172</f>
        <v>5423979.2670000009</v>
      </c>
      <c r="T172" s="53">
        <f>(N172-P172)*J172</f>
        <v>6661825.5999999996</v>
      </c>
      <c r="U172" s="53">
        <f>(N172-P172)*K172</f>
        <v>15778008</v>
      </c>
      <c r="V172" s="53">
        <f t="shared" si="67"/>
        <v>38632447.985980004</v>
      </c>
      <c r="W172" s="56"/>
      <c r="X172" s="56"/>
      <c r="Y172" s="56"/>
      <c r="Z172" s="55"/>
      <c r="AA172" s="55"/>
      <c r="AB172" s="3"/>
      <c r="AC172" s="3"/>
      <c r="AD172" s="3"/>
      <c r="AE172" s="3"/>
      <c r="AF172" s="3"/>
      <c r="AG172" s="3"/>
      <c r="AH172" s="3"/>
    </row>
    <row r="173" spans="1:34" s="14" customFormat="1" ht="51" customHeight="1">
      <c r="A173" s="47" t="s">
        <v>170</v>
      </c>
      <c r="B173" s="48" t="s">
        <v>402</v>
      </c>
      <c r="C173" s="48" t="s">
        <v>157</v>
      </c>
      <c r="D173" s="48" t="s">
        <v>165</v>
      </c>
      <c r="E173" s="48" t="s">
        <v>405</v>
      </c>
      <c r="F173" s="48" t="s">
        <v>401</v>
      </c>
      <c r="G173" s="49">
        <v>73</v>
      </c>
      <c r="H173" s="50">
        <v>52.356000000000009</v>
      </c>
      <c r="I173" s="50">
        <v>23.3</v>
      </c>
      <c r="J173" s="50">
        <v>23</v>
      </c>
      <c r="K173" s="50">
        <v>69</v>
      </c>
      <c r="L173" s="50">
        <f t="shared" si="65"/>
        <v>167.65600000000001</v>
      </c>
      <c r="M173" s="51">
        <v>8454.51</v>
      </c>
      <c r="N173" s="51">
        <v>11009.56</v>
      </c>
      <c r="O173" s="51">
        <v>2140</v>
      </c>
      <c r="P173" s="51">
        <v>2244</v>
      </c>
      <c r="Q173" s="52">
        <f>(M173-O173)*G173</f>
        <v>460959.23000000004</v>
      </c>
      <c r="R173" s="53">
        <f t="shared" si="66"/>
        <v>330602.48556000006</v>
      </c>
      <c r="S173" s="53">
        <f>(M173-O173)*I173</f>
        <v>147128.08300000001</v>
      </c>
      <c r="T173" s="53">
        <f>(N173-P173)*J173</f>
        <v>201607.87999999998</v>
      </c>
      <c r="U173" s="53">
        <f>(N173-P173)*K173</f>
        <v>604823.64</v>
      </c>
      <c r="V173" s="53">
        <f t="shared" si="67"/>
        <v>1284162.0885600001</v>
      </c>
      <c r="W173" s="56"/>
      <c r="X173" s="56"/>
      <c r="Y173" s="56"/>
      <c r="Z173" s="55"/>
      <c r="AA173" s="55"/>
      <c r="AB173" s="3"/>
      <c r="AC173" s="3"/>
      <c r="AD173" s="3"/>
      <c r="AE173" s="3"/>
      <c r="AF173" s="3"/>
      <c r="AG173" s="3"/>
      <c r="AH173" s="3"/>
    </row>
    <row r="174" spans="1:34" s="14" customFormat="1" ht="51" customHeight="1">
      <c r="A174" s="47" t="s">
        <v>89</v>
      </c>
      <c r="B174" s="48" t="s">
        <v>90</v>
      </c>
      <c r="C174" s="48" t="s">
        <v>157</v>
      </c>
      <c r="D174" s="48" t="s">
        <v>172</v>
      </c>
      <c r="E174" s="48"/>
      <c r="F174" s="48"/>
      <c r="G174" s="49">
        <v>1021.043</v>
      </c>
      <c r="H174" s="50">
        <v>1018.242</v>
      </c>
      <c r="I174" s="50">
        <v>672.51900000000001</v>
      </c>
      <c r="J174" s="50">
        <v>326.697</v>
      </c>
      <c r="K174" s="50">
        <v>983.95600000000002</v>
      </c>
      <c r="L174" s="50">
        <f t="shared" si="65"/>
        <v>3001.4140000000002</v>
      </c>
      <c r="M174" s="51">
        <v>12628.16</v>
      </c>
      <c r="N174" s="51">
        <v>13207.2</v>
      </c>
      <c r="O174" s="51">
        <v>1290</v>
      </c>
      <c r="P174" s="51">
        <v>1370</v>
      </c>
      <c r="Q174" s="52">
        <f t="shared" si="72"/>
        <v>11576748.90088</v>
      </c>
      <c r="R174" s="53">
        <f t="shared" si="66"/>
        <v>11544990.71472</v>
      </c>
      <c r="S174" s="53">
        <f t="shared" si="73"/>
        <v>7625128.0250399997</v>
      </c>
      <c r="T174" s="53">
        <f t="shared" si="74"/>
        <v>3867177.7284000004</v>
      </c>
      <c r="U174" s="53">
        <f t="shared" si="75"/>
        <v>11647283.963200001</v>
      </c>
      <c r="V174" s="53">
        <f t="shared" si="67"/>
        <v>34684580.431359999</v>
      </c>
      <c r="W174" s="56"/>
      <c r="X174" s="56"/>
      <c r="Y174" s="56"/>
      <c r="Z174" s="55"/>
      <c r="AA174" s="55"/>
      <c r="AB174" s="3"/>
      <c r="AC174" s="3"/>
      <c r="AD174" s="3"/>
      <c r="AE174" s="3"/>
      <c r="AF174" s="3"/>
      <c r="AG174" s="3"/>
      <c r="AH174" s="3"/>
    </row>
    <row r="175" spans="1:34" s="14" customFormat="1" ht="51" customHeight="1">
      <c r="A175" s="47" t="s">
        <v>36</v>
      </c>
      <c r="B175" s="48" t="s">
        <v>37</v>
      </c>
      <c r="C175" s="48" t="s">
        <v>157</v>
      </c>
      <c r="D175" s="48" t="s">
        <v>265</v>
      </c>
      <c r="E175" s="48"/>
      <c r="F175" s="48"/>
      <c r="G175" s="49">
        <v>2361.39</v>
      </c>
      <c r="H175" s="50">
        <v>2011.364</v>
      </c>
      <c r="I175" s="50">
        <v>1193.67</v>
      </c>
      <c r="J175" s="50">
        <v>328.32</v>
      </c>
      <c r="K175" s="50">
        <v>1887.82</v>
      </c>
      <c r="L175" s="50">
        <f t="shared" si="65"/>
        <v>5421.174</v>
      </c>
      <c r="M175" s="51">
        <v>5510.15</v>
      </c>
      <c r="N175" s="51">
        <v>5667.83</v>
      </c>
      <c r="O175" s="51">
        <v>1800</v>
      </c>
      <c r="P175" s="51">
        <v>1870</v>
      </c>
      <c r="Q175" s="52">
        <f t="shared" si="72"/>
        <v>8761111.1084999982</v>
      </c>
      <c r="R175" s="53">
        <f t="shared" si="66"/>
        <v>7462462.1445999993</v>
      </c>
      <c r="S175" s="53">
        <f t="shared" si="73"/>
        <v>4428694.7505000001</v>
      </c>
      <c r="T175" s="53">
        <f t="shared" si="74"/>
        <v>1246903.5455999998</v>
      </c>
      <c r="U175" s="53">
        <f t="shared" si="75"/>
        <v>7169619.4305999996</v>
      </c>
      <c r="V175" s="53">
        <f t="shared" si="67"/>
        <v>20307679.871299997</v>
      </c>
      <c r="W175" s="56"/>
      <c r="X175" s="56"/>
      <c r="Y175" s="56"/>
      <c r="Z175" s="55"/>
      <c r="AA175" s="55"/>
      <c r="AB175" s="3"/>
      <c r="AC175" s="3"/>
      <c r="AD175" s="3"/>
      <c r="AE175" s="3"/>
      <c r="AF175" s="3"/>
      <c r="AG175" s="3"/>
      <c r="AH175" s="3"/>
    </row>
    <row r="176" spans="1:34" s="14" customFormat="1" ht="14.25" customHeight="1">
      <c r="A176" s="47"/>
      <c r="B176" s="48"/>
      <c r="C176" s="48"/>
      <c r="D176" s="48"/>
      <c r="E176" s="48"/>
      <c r="F176" s="48"/>
      <c r="G176" s="49"/>
      <c r="H176" s="57"/>
      <c r="I176" s="57"/>
      <c r="J176" s="57"/>
      <c r="K176" s="57"/>
      <c r="L176" s="50"/>
      <c r="M176" s="58"/>
      <c r="N176" s="58"/>
      <c r="O176" s="58"/>
      <c r="P176" s="58"/>
      <c r="Q176" s="52"/>
      <c r="R176" s="53"/>
      <c r="S176" s="53"/>
      <c r="T176" s="53"/>
      <c r="U176" s="53"/>
      <c r="V176" s="53"/>
      <c r="W176" s="56"/>
      <c r="X176" s="56"/>
      <c r="Y176" s="56"/>
      <c r="Z176" s="55"/>
      <c r="AA176" s="55"/>
      <c r="AB176" s="3"/>
      <c r="AC176" s="3"/>
      <c r="AD176" s="3"/>
      <c r="AE176" s="3"/>
      <c r="AF176" s="3"/>
      <c r="AG176" s="3"/>
      <c r="AH176" s="3"/>
    </row>
    <row r="177" spans="1:34" s="14" customFormat="1" ht="61.5" customHeight="1">
      <c r="A177" s="47" t="s">
        <v>174</v>
      </c>
      <c r="B177" s="48" t="s">
        <v>175</v>
      </c>
      <c r="C177" s="48" t="s">
        <v>173</v>
      </c>
      <c r="D177" s="48" t="s">
        <v>176</v>
      </c>
      <c r="E177" s="48"/>
      <c r="F177" s="48"/>
      <c r="G177" s="49">
        <v>633.75</v>
      </c>
      <c r="H177" s="50">
        <v>635.07999999999993</v>
      </c>
      <c r="I177" s="50">
        <v>292.97000000000003</v>
      </c>
      <c r="J177" s="50">
        <v>113.52</v>
      </c>
      <c r="K177" s="50">
        <v>598.24</v>
      </c>
      <c r="L177" s="50">
        <f t="shared" si="65"/>
        <v>1639.81</v>
      </c>
      <c r="M177" s="51">
        <v>5484.99</v>
      </c>
      <c r="N177" s="51">
        <v>5484.99</v>
      </c>
      <c r="O177" s="51">
        <v>1670</v>
      </c>
      <c r="P177" s="51">
        <v>1770</v>
      </c>
      <c r="Q177" s="52">
        <f t="shared" ref="Q177:Q189" si="76">(M177-O177)*G177</f>
        <v>2417749.9125000001</v>
      </c>
      <c r="R177" s="53">
        <f t="shared" si="66"/>
        <v>2422823.8491999996</v>
      </c>
      <c r="S177" s="53">
        <f t="shared" ref="S177:S189" si="77">(M177-O177)*I177</f>
        <v>1117677.6203000001</v>
      </c>
      <c r="T177" s="53">
        <f t="shared" ref="T177:T189" si="78">(N177-P177)*J177</f>
        <v>421725.66479999997</v>
      </c>
      <c r="U177" s="53">
        <f t="shared" ref="U177:U189" si="79">(N177-P177)*K177</f>
        <v>2222455.6176</v>
      </c>
      <c r="V177" s="53">
        <f t="shared" si="67"/>
        <v>6184682.7518999996</v>
      </c>
      <c r="W177" s="56"/>
      <c r="X177" s="56"/>
      <c r="Y177" s="56"/>
      <c r="Z177" s="55"/>
      <c r="AA177" s="55"/>
      <c r="AB177" s="3"/>
      <c r="AC177" s="3"/>
      <c r="AD177" s="3"/>
      <c r="AE177" s="3"/>
      <c r="AF177" s="3"/>
      <c r="AG177" s="3"/>
      <c r="AH177" s="3"/>
    </row>
    <row r="178" spans="1:34" s="14" customFormat="1" ht="48.75" customHeight="1">
      <c r="A178" s="47" t="s">
        <v>177</v>
      </c>
      <c r="B178" s="48" t="s">
        <v>178</v>
      </c>
      <c r="C178" s="48" t="s">
        <v>173</v>
      </c>
      <c r="D178" s="48" t="s">
        <v>179</v>
      </c>
      <c r="E178" s="48"/>
      <c r="F178" s="48"/>
      <c r="G178" s="49">
        <v>1988</v>
      </c>
      <c r="H178" s="50">
        <v>1850.3159999999998</v>
      </c>
      <c r="I178" s="50">
        <v>684.1</v>
      </c>
      <c r="J178" s="50">
        <v>461</v>
      </c>
      <c r="K178" s="50">
        <v>1742</v>
      </c>
      <c r="L178" s="50">
        <f t="shared" si="65"/>
        <v>4737.4159999999993</v>
      </c>
      <c r="M178" s="51">
        <v>3725.84</v>
      </c>
      <c r="N178" s="51">
        <v>3808.74</v>
      </c>
      <c r="O178" s="51">
        <v>1500</v>
      </c>
      <c r="P178" s="51">
        <v>1590</v>
      </c>
      <c r="Q178" s="52">
        <f t="shared" si="76"/>
        <v>4424969.92</v>
      </c>
      <c r="R178" s="53">
        <f t="shared" si="66"/>
        <v>4118507.3654399998</v>
      </c>
      <c r="S178" s="53">
        <f t="shared" si="77"/>
        <v>1522697.1440000001</v>
      </c>
      <c r="T178" s="53">
        <f t="shared" si="78"/>
        <v>1022839.1399999999</v>
      </c>
      <c r="U178" s="53">
        <f t="shared" si="79"/>
        <v>3865045.0799999996</v>
      </c>
      <c r="V178" s="53">
        <f t="shared" si="67"/>
        <v>10529088.72944</v>
      </c>
      <c r="W178" s="56"/>
      <c r="X178" s="56"/>
      <c r="Y178" s="56"/>
      <c r="Z178" s="55"/>
      <c r="AA178" s="55"/>
      <c r="AB178" s="3"/>
      <c r="AC178" s="3"/>
      <c r="AD178" s="3"/>
      <c r="AE178" s="3"/>
      <c r="AF178" s="3"/>
      <c r="AG178" s="3"/>
      <c r="AH178" s="3"/>
    </row>
    <row r="179" spans="1:34" s="14" customFormat="1" ht="48.75" customHeight="1">
      <c r="A179" s="47" t="s">
        <v>43</v>
      </c>
      <c r="B179" s="48" t="s">
        <v>44</v>
      </c>
      <c r="C179" s="48" t="s">
        <v>173</v>
      </c>
      <c r="D179" s="48" t="s">
        <v>180</v>
      </c>
      <c r="E179" s="48"/>
      <c r="F179" s="48"/>
      <c r="G179" s="49">
        <v>16543.669999999998</v>
      </c>
      <c r="H179" s="50">
        <v>18055.66</v>
      </c>
      <c r="I179" s="50">
        <v>7861.58</v>
      </c>
      <c r="J179" s="50">
        <v>3776.13</v>
      </c>
      <c r="K179" s="50">
        <v>14778.04</v>
      </c>
      <c r="L179" s="50">
        <f t="shared" si="65"/>
        <v>44471.41</v>
      </c>
      <c r="M179" s="51">
        <v>4212.58</v>
      </c>
      <c r="N179" s="51">
        <v>4509.93</v>
      </c>
      <c r="O179" s="51">
        <v>1580</v>
      </c>
      <c r="P179" s="51">
        <v>1640</v>
      </c>
      <c r="Q179" s="52">
        <f t="shared" si="76"/>
        <v>43552534.768599994</v>
      </c>
      <c r="R179" s="53">
        <f t="shared" si="66"/>
        <v>47532969.402800001</v>
      </c>
      <c r="S179" s="53">
        <f t="shared" si="77"/>
        <v>20696238.2764</v>
      </c>
      <c r="T179" s="53">
        <f t="shared" si="78"/>
        <v>10837228.770900002</v>
      </c>
      <c r="U179" s="53">
        <f t="shared" si="79"/>
        <v>42411940.337200008</v>
      </c>
      <c r="V179" s="53">
        <f t="shared" si="67"/>
        <v>121478376.78729999</v>
      </c>
      <c r="W179" s="56"/>
      <c r="X179" s="56"/>
      <c r="Y179" s="56"/>
      <c r="Z179" s="55"/>
      <c r="AA179" s="55"/>
      <c r="AB179" s="3"/>
      <c r="AC179" s="3"/>
      <c r="AD179" s="3"/>
      <c r="AE179" s="3"/>
      <c r="AF179" s="3"/>
      <c r="AG179" s="3"/>
      <c r="AH179" s="3"/>
    </row>
    <row r="180" spans="1:34" s="14" customFormat="1" ht="48.75" customHeight="1">
      <c r="A180" s="47" t="s">
        <v>43</v>
      </c>
      <c r="B180" s="48" t="s">
        <v>44</v>
      </c>
      <c r="C180" s="48" t="s">
        <v>173</v>
      </c>
      <c r="D180" s="48" t="s">
        <v>181</v>
      </c>
      <c r="E180" s="48"/>
      <c r="F180" s="48"/>
      <c r="G180" s="49">
        <v>5.24</v>
      </c>
      <c r="H180" s="50">
        <v>16.29</v>
      </c>
      <c r="I180" s="50">
        <v>4.13</v>
      </c>
      <c r="J180" s="50">
        <v>4.04</v>
      </c>
      <c r="K180" s="50">
        <v>9.1999999999999993</v>
      </c>
      <c r="L180" s="50">
        <f t="shared" si="65"/>
        <v>33.659999999999997</v>
      </c>
      <c r="M180" s="51">
        <v>5867.93</v>
      </c>
      <c r="N180" s="51">
        <v>6471.35</v>
      </c>
      <c r="O180" s="51">
        <v>1250</v>
      </c>
      <c r="P180" s="51">
        <v>1325</v>
      </c>
      <c r="Q180" s="52">
        <f t="shared" si="76"/>
        <v>24197.953200000004</v>
      </c>
      <c r="R180" s="53">
        <f t="shared" si="66"/>
        <v>75226.079700000002</v>
      </c>
      <c r="S180" s="53">
        <f t="shared" si="77"/>
        <v>19072.050900000002</v>
      </c>
      <c r="T180" s="53">
        <f t="shared" si="78"/>
        <v>20791.254000000001</v>
      </c>
      <c r="U180" s="53">
        <f t="shared" si="79"/>
        <v>47346.42</v>
      </c>
      <c r="V180" s="53">
        <f t="shared" si="67"/>
        <v>162435.8046</v>
      </c>
      <c r="W180" s="56"/>
      <c r="X180" s="56"/>
      <c r="Y180" s="56"/>
      <c r="Z180" s="55"/>
      <c r="AA180" s="55"/>
      <c r="AB180" s="3"/>
      <c r="AC180" s="3"/>
      <c r="AD180" s="3"/>
      <c r="AE180" s="3"/>
      <c r="AF180" s="3"/>
      <c r="AG180" s="3"/>
      <c r="AH180" s="3"/>
    </row>
    <row r="181" spans="1:34" s="14" customFormat="1" ht="48.75" customHeight="1">
      <c r="A181" s="47" t="s">
        <v>182</v>
      </c>
      <c r="B181" s="48" t="s">
        <v>183</v>
      </c>
      <c r="C181" s="48" t="s">
        <v>173</v>
      </c>
      <c r="D181" s="48" t="s">
        <v>184</v>
      </c>
      <c r="E181" s="48"/>
      <c r="F181" s="48"/>
      <c r="G181" s="49">
        <v>300.06799999999998</v>
      </c>
      <c r="H181" s="50">
        <v>301.42700000000002</v>
      </c>
      <c r="I181" s="50">
        <v>109.306</v>
      </c>
      <c r="J181" s="50">
        <v>42.152999999999999</v>
      </c>
      <c r="K181" s="50">
        <v>265.41199999999998</v>
      </c>
      <c r="L181" s="50">
        <f t="shared" si="65"/>
        <v>718.298</v>
      </c>
      <c r="M181" s="51">
        <v>3120.16</v>
      </c>
      <c r="N181" s="51">
        <v>3421.28</v>
      </c>
      <c r="O181" s="51">
        <v>1760</v>
      </c>
      <c r="P181" s="51">
        <v>1860</v>
      </c>
      <c r="Q181" s="52">
        <f t="shared" si="76"/>
        <v>408140.49087999994</v>
      </c>
      <c r="R181" s="53">
        <f t="shared" si="66"/>
        <v>409988.94831999997</v>
      </c>
      <c r="S181" s="53">
        <f t="shared" si="77"/>
        <v>148673.64895999999</v>
      </c>
      <c r="T181" s="53">
        <f t="shared" si="78"/>
        <v>65812.635840000003</v>
      </c>
      <c r="U181" s="53">
        <f t="shared" si="79"/>
        <v>414382.44735999999</v>
      </c>
      <c r="V181" s="53">
        <f t="shared" si="67"/>
        <v>1038857.68048</v>
      </c>
      <c r="W181" s="56"/>
      <c r="X181" s="56"/>
      <c r="Y181" s="56"/>
      <c r="Z181" s="55"/>
      <c r="AA181" s="55"/>
      <c r="AB181" s="3"/>
      <c r="AC181" s="3"/>
      <c r="AD181" s="3"/>
      <c r="AE181" s="3"/>
      <c r="AF181" s="3"/>
      <c r="AG181" s="3"/>
      <c r="AH181" s="3"/>
    </row>
    <row r="182" spans="1:34" s="14" customFormat="1" ht="48.75" customHeight="1">
      <c r="A182" s="47" t="s">
        <v>185</v>
      </c>
      <c r="B182" s="48" t="s">
        <v>406</v>
      </c>
      <c r="C182" s="48" t="s">
        <v>173</v>
      </c>
      <c r="D182" s="48" t="s">
        <v>186</v>
      </c>
      <c r="E182" s="48"/>
      <c r="F182" s="48"/>
      <c r="G182" s="49">
        <v>2973.48</v>
      </c>
      <c r="H182" s="50">
        <v>2377.7110000000002</v>
      </c>
      <c r="I182" s="50">
        <v>780.24</v>
      </c>
      <c r="J182" s="50">
        <v>199.88</v>
      </c>
      <c r="K182" s="50">
        <v>2260.4499999999998</v>
      </c>
      <c r="L182" s="50">
        <f t="shared" si="65"/>
        <v>5618.2809999999999</v>
      </c>
      <c r="M182" s="51">
        <v>3564.98</v>
      </c>
      <c r="N182" s="51">
        <v>3961.02</v>
      </c>
      <c r="O182" s="51">
        <v>1896</v>
      </c>
      <c r="P182" s="51">
        <v>1968</v>
      </c>
      <c r="Q182" s="52">
        <f t="shared" si="76"/>
        <v>4962678.6503999997</v>
      </c>
      <c r="R182" s="53">
        <f t="shared" si="66"/>
        <v>3968352.1047800006</v>
      </c>
      <c r="S182" s="53">
        <f t="shared" si="77"/>
        <v>1302204.9552</v>
      </c>
      <c r="T182" s="53">
        <f t="shared" si="78"/>
        <v>398364.83759999997</v>
      </c>
      <c r="U182" s="53">
        <f t="shared" si="79"/>
        <v>4505122.0589999994</v>
      </c>
      <c r="V182" s="53">
        <f t="shared" si="67"/>
        <v>10174043.95658</v>
      </c>
      <c r="W182" s="56"/>
      <c r="X182" s="56"/>
      <c r="Y182" s="56"/>
      <c r="Z182" s="55"/>
      <c r="AA182" s="55"/>
      <c r="AB182" s="3"/>
      <c r="AC182" s="3"/>
      <c r="AD182" s="3"/>
      <c r="AE182" s="3"/>
      <c r="AF182" s="3"/>
      <c r="AG182" s="3"/>
      <c r="AH182" s="3"/>
    </row>
    <row r="183" spans="1:34" s="14" customFormat="1" ht="85.5" customHeight="1">
      <c r="A183" s="47" t="s">
        <v>407</v>
      </c>
      <c r="B183" s="48" t="s">
        <v>408</v>
      </c>
      <c r="C183" s="48" t="s">
        <v>173</v>
      </c>
      <c r="D183" s="48" t="s">
        <v>409</v>
      </c>
      <c r="E183" s="48"/>
      <c r="F183" s="48" t="s">
        <v>443</v>
      </c>
      <c r="G183" s="49">
        <v>16.103000000000002</v>
      </c>
      <c r="H183" s="50">
        <v>16.134</v>
      </c>
      <c r="I183" s="50">
        <v>7.7919999999999998</v>
      </c>
      <c r="J183" s="50">
        <v>2.863</v>
      </c>
      <c r="K183" s="50">
        <v>16.103000000000002</v>
      </c>
      <c r="L183" s="50">
        <f t="shared" si="65"/>
        <v>42.892000000000003</v>
      </c>
      <c r="M183" s="51">
        <v>3426.36</v>
      </c>
      <c r="N183" s="51">
        <v>3464.67</v>
      </c>
      <c r="O183" s="51">
        <v>1500</v>
      </c>
      <c r="P183" s="51">
        <v>1590</v>
      </c>
      <c r="Q183" s="52">
        <f>(M183-O183)*G183</f>
        <v>31020.175080000005</v>
      </c>
      <c r="R183" s="53">
        <f t="shared" si="66"/>
        <v>31079.892240000001</v>
      </c>
      <c r="S183" s="53">
        <f>(M183-O183)*I183</f>
        <v>15010.197120000001</v>
      </c>
      <c r="T183" s="53">
        <f>(N183-P183)*J183</f>
        <v>5367.1802100000004</v>
      </c>
      <c r="U183" s="53">
        <f>(N183-P183)*K183</f>
        <v>30187.811010000005</v>
      </c>
      <c r="V183" s="53">
        <f t="shared" si="67"/>
        <v>81645.080580000009</v>
      </c>
      <c r="W183" s="56"/>
      <c r="X183" s="56"/>
      <c r="Y183" s="56"/>
      <c r="Z183" s="55"/>
      <c r="AA183" s="55"/>
      <c r="AB183" s="3"/>
      <c r="AC183" s="3"/>
      <c r="AD183" s="3"/>
      <c r="AE183" s="3"/>
      <c r="AF183" s="3"/>
      <c r="AG183" s="3"/>
      <c r="AH183" s="3"/>
    </row>
    <row r="184" spans="1:34" s="14" customFormat="1" ht="48.75" customHeight="1">
      <c r="A184" s="47" t="s">
        <v>407</v>
      </c>
      <c r="B184" s="48" t="s">
        <v>408</v>
      </c>
      <c r="C184" s="48" t="s">
        <v>173</v>
      </c>
      <c r="D184" s="48" t="s">
        <v>187</v>
      </c>
      <c r="E184" s="48"/>
      <c r="F184" s="48" t="s">
        <v>444</v>
      </c>
      <c r="G184" s="49">
        <v>52.912999999999997</v>
      </c>
      <c r="H184" s="50">
        <v>55.896000000000001</v>
      </c>
      <c r="I184" s="50">
        <v>25.603000000000002</v>
      </c>
      <c r="J184" s="50">
        <v>9.407</v>
      </c>
      <c r="K184" s="50">
        <v>52.912999999999997</v>
      </c>
      <c r="L184" s="50">
        <f t="shared" si="65"/>
        <v>143.81899999999999</v>
      </c>
      <c r="M184" s="51">
        <v>7744.97</v>
      </c>
      <c r="N184" s="51">
        <v>8026.28</v>
      </c>
      <c r="O184" s="51">
        <v>1760</v>
      </c>
      <c r="P184" s="51">
        <v>1860</v>
      </c>
      <c r="Q184" s="52">
        <f t="shared" si="76"/>
        <v>316682.71760999999</v>
      </c>
      <c r="R184" s="53">
        <f t="shared" si="66"/>
        <v>334535.88312000001</v>
      </c>
      <c r="S184" s="53">
        <f t="shared" si="77"/>
        <v>153233.18691000002</v>
      </c>
      <c r="T184" s="53">
        <f t="shared" si="78"/>
        <v>58006.195959999997</v>
      </c>
      <c r="U184" s="53">
        <f t="shared" si="79"/>
        <v>326276.37363999995</v>
      </c>
      <c r="V184" s="53">
        <f t="shared" si="67"/>
        <v>872051.63963000011</v>
      </c>
      <c r="W184" s="56"/>
      <c r="X184" s="56"/>
      <c r="Y184" s="56"/>
      <c r="Z184" s="55"/>
      <c r="AA184" s="55"/>
      <c r="AB184" s="3"/>
      <c r="AC184" s="3"/>
      <c r="AD184" s="3"/>
      <c r="AE184" s="3"/>
      <c r="AF184" s="3"/>
      <c r="AG184" s="3"/>
      <c r="AH184" s="3"/>
    </row>
    <row r="185" spans="1:34" s="14" customFormat="1" ht="48.75" customHeight="1">
      <c r="A185" s="47" t="s">
        <v>407</v>
      </c>
      <c r="B185" s="48" t="s">
        <v>408</v>
      </c>
      <c r="C185" s="48" t="s">
        <v>173</v>
      </c>
      <c r="D185" s="48" t="s">
        <v>188</v>
      </c>
      <c r="E185" s="48"/>
      <c r="F185" s="48" t="s">
        <v>444</v>
      </c>
      <c r="G185" s="49">
        <v>17.152999999999999</v>
      </c>
      <c r="H185" s="50">
        <v>17.231999999999999</v>
      </c>
      <c r="I185" s="50">
        <v>8.3000000000000007</v>
      </c>
      <c r="J185" s="50">
        <v>3.0489999999999999</v>
      </c>
      <c r="K185" s="50">
        <v>17.152999999999999</v>
      </c>
      <c r="L185" s="50">
        <f t="shared" si="65"/>
        <v>45.733999999999995</v>
      </c>
      <c r="M185" s="51">
        <v>6461.97</v>
      </c>
      <c r="N185" s="51">
        <v>6578.87</v>
      </c>
      <c r="O185" s="51">
        <v>1896</v>
      </c>
      <c r="P185" s="51">
        <v>1968</v>
      </c>
      <c r="Q185" s="52">
        <f t="shared" si="76"/>
        <v>78320.083409999992</v>
      </c>
      <c r="R185" s="53">
        <f t="shared" si="66"/>
        <v>78680.795039999997</v>
      </c>
      <c r="S185" s="53">
        <f t="shared" si="77"/>
        <v>37897.551000000007</v>
      </c>
      <c r="T185" s="53">
        <f t="shared" si="78"/>
        <v>14058.54263</v>
      </c>
      <c r="U185" s="53">
        <f t="shared" si="79"/>
        <v>79090.253109999991</v>
      </c>
      <c r="V185" s="53">
        <f t="shared" si="67"/>
        <v>209727.14178000001</v>
      </c>
      <c r="W185" s="56"/>
      <c r="X185" s="56"/>
      <c r="Y185" s="56"/>
      <c r="Z185" s="55"/>
      <c r="AA185" s="55"/>
      <c r="AB185" s="3"/>
      <c r="AC185" s="3"/>
      <c r="AD185" s="3"/>
      <c r="AE185" s="3"/>
      <c r="AF185" s="3"/>
      <c r="AG185" s="3"/>
      <c r="AH185" s="3"/>
    </row>
    <row r="186" spans="1:34" s="14" customFormat="1" ht="48.75" customHeight="1">
      <c r="A186" s="47" t="s">
        <v>407</v>
      </c>
      <c r="B186" s="48" t="s">
        <v>408</v>
      </c>
      <c r="C186" s="48" t="s">
        <v>173</v>
      </c>
      <c r="D186" s="48" t="s">
        <v>189</v>
      </c>
      <c r="E186" s="48"/>
      <c r="F186" s="48" t="s">
        <v>444</v>
      </c>
      <c r="G186" s="49">
        <v>7.7809999999999997</v>
      </c>
      <c r="H186" s="50">
        <v>7.7490000000000006</v>
      </c>
      <c r="I186" s="50">
        <v>3.7650000000000001</v>
      </c>
      <c r="J186" s="50">
        <v>1.383</v>
      </c>
      <c r="K186" s="50">
        <v>7.7809999999999997</v>
      </c>
      <c r="L186" s="50">
        <f t="shared" si="65"/>
        <v>20.678000000000001</v>
      </c>
      <c r="M186" s="51">
        <v>5233.3599999999997</v>
      </c>
      <c r="N186" s="51">
        <v>5422.15</v>
      </c>
      <c r="O186" s="51">
        <v>2000</v>
      </c>
      <c r="P186" s="51">
        <v>2020</v>
      </c>
      <c r="Q186" s="52">
        <f t="shared" si="76"/>
        <v>25158.774159999997</v>
      </c>
      <c r="R186" s="53">
        <f t="shared" si="66"/>
        <v>25055.306639999999</v>
      </c>
      <c r="S186" s="53">
        <f t="shared" si="77"/>
        <v>12173.600399999999</v>
      </c>
      <c r="T186" s="53">
        <f t="shared" si="78"/>
        <v>4705.1734499999993</v>
      </c>
      <c r="U186" s="53">
        <f t="shared" si="79"/>
        <v>26472.129149999997</v>
      </c>
      <c r="V186" s="53">
        <f t="shared" si="67"/>
        <v>68406.209640000001</v>
      </c>
      <c r="W186" s="56"/>
      <c r="X186" s="56"/>
      <c r="Y186" s="56"/>
      <c r="Z186" s="55"/>
      <c r="AA186" s="55"/>
      <c r="AB186" s="3"/>
      <c r="AC186" s="3"/>
      <c r="AD186" s="3"/>
      <c r="AE186" s="3"/>
      <c r="AF186" s="3"/>
      <c r="AG186" s="3"/>
      <c r="AH186" s="3"/>
    </row>
    <row r="187" spans="1:34" s="14" customFormat="1" ht="48.75" customHeight="1">
      <c r="A187" s="47" t="s">
        <v>407</v>
      </c>
      <c r="B187" s="48" t="s">
        <v>408</v>
      </c>
      <c r="C187" s="48" t="s">
        <v>173</v>
      </c>
      <c r="D187" s="48" t="s">
        <v>190</v>
      </c>
      <c r="E187" s="48"/>
      <c r="F187" s="48" t="s">
        <v>444</v>
      </c>
      <c r="G187" s="49">
        <v>7.5940000000000003</v>
      </c>
      <c r="H187" s="50">
        <v>7.6080000000000005</v>
      </c>
      <c r="I187" s="50">
        <v>3.6739999999999999</v>
      </c>
      <c r="J187" s="50">
        <v>1.35</v>
      </c>
      <c r="K187" s="50">
        <v>7.5940000000000003</v>
      </c>
      <c r="L187" s="50">
        <f t="shared" si="65"/>
        <v>20.225999999999999</v>
      </c>
      <c r="M187" s="51">
        <v>6880.68</v>
      </c>
      <c r="N187" s="51">
        <v>7203.07</v>
      </c>
      <c r="O187" s="51">
        <v>1450</v>
      </c>
      <c r="P187" s="51">
        <v>1540</v>
      </c>
      <c r="Q187" s="52">
        <f t="shared" si="76"/>
        <v>41240.583920000005</v>
      </c>
      <c r="R187" s="53">
        <f t="shared" si="66"/>
        <v>41316.613440000008</v>
      </c>
      <c r="S187" s="53">
        <f t="shared" si="77"/>
        <v>19952.318320000002</v>
      </c>
      <c r="T187" s="53">
        <f t="shared" si="78"/>
        <v>7645.1445000000003</v>
      </c>
      <c r="U187" s="53">
        <f t="shared" si="79"/>
        <v>43005.353580000003</v>
      </c>
      <c r="V187" s="53">
        <f t="shared" si="67"/>
        <v>111919.42984</v>
      </c>
      <c r="W187" s="56"/>
      <c r="X187" s="56"/>
      <c r="Y187" s="56"/>
      <c r="Z187" s="55"/>
      <c r="AA187" s="55"/>
      <c r="AB187" s="3"/>
      <c r="AC187" s="3"/>
      <c r="AD187" s="3"/>
      <c r="AE187" s="3"/>
      <c r="AF187" s="3"/>
      <c r="AG187" s="3"/>
      <c r="AH187" s="3"/>
    </row>
    <row r="188" spans="1:34" s="14" customFormat="1" ht="48.75" customHeight="1">
      <c r="A188" s="47" t="s">
        <v>407</v>
      </c>
      <c r="B188" s="48" t="s">
        <v>408</v>
      </c>
      <c r="C188" s="48" t="s">
        <v>173</v>
      </c>
      <c r="D188" s="48" t="s">
        <v>191</v>
      </c>
      <c r="E188" s="48"/>
      <c r="F188" s="48" t="s">
        <v>445</v>
      </c>
      <c r="G188" s="49">
        <v>37.424999999999997</v>
      </c>
      <c r="H188" s="50">
        <v>55.620000000000005</v>
      </c>
      <c r="I188" s="50">
        <v>18.109000000000002</v>
      </c>
      <c r="J188" s="50">
        <v>6.6529999999999996</v>
      </c>
      <c r="K188" s="50">
        <v>37.424999999999997</v>
      </c>
      <c r="L188" s="50">
        <f t="shared" si="65"/>
        <v>117.80700000000002</v>
      </c>
      <c r="M188" s="51">
        <v>6343.68</v>
      </c>
      <c r="N188" s="51">
        <v>6549.03</v>
      </c>
      <c r="O188" s="51">
        <v>2000</v>
      </c>
      <c r="P188" s="51">
        <v>2020</v>
      </c>
      <c r="Q188" s="52">
        <f t="shared" si="76"/>
        <v>162562.22399999999</v>
      </c>
      <c r="R188" s="53">
        <f t="shared" si="66"/>
        <v>241595.48160000003</v>
      </c>
      <c r="S188" s="53">
        <f t="shared" si="77"/>
        <v>78659.701120000012</v>
      </c>
      <c r="T188" s="53">
        <f t="shared" si="78"/>
        <v>30131.636589999995</v>
      </c>
      <c r="U188" s="53">
        <f t="shared" si="79"/>
        <v>169498.94774999999</v>
      </c>
      <c r="V188" s="53">
        <f t="shared" si="67"/>
        <v>519885.76706000004</v>
      </c>
      <c r="W188" s="56"/>
      <c r="X188" s="56"/>
      <c r="Y188" s="56"/>
      <c r="Z188" s="55"/>
      <c r="AA188" s="55"/>
      <c r="AB188" s="3"/>
      <c r="AC188" s="3"/>
      <c r="AD188" s="3"/>
      <c r="AE188" s="3"/>
      <c r="AF188" s="3"/>
      <c r="AG188" s="3"/>
      <c r="AH188" s="3"/>
    </row>
    <row r="189" spans="1:34" s="14" customFormat="1" ht="65.25" customHeight="1">
      <c r="A189" s="47" t="s">
        <v>407</v>
      </c>
      <c r="B189" s="48" t="s">
        <v>408</v>
      </c>
      <c r="C189" s="48" t="s">
        <v>173</v>
      </c>
      <c r="D189" s="48" t="s">
        <v>410</v>
      </c>
      <c r="E189" s="48"/>
      <c r="F189" s="48" t="s">
        <v>445</v>
      </c>
      <c r="G189" s="49">
        <v>57.188000000000002</v>
      </c>
      <c r="H189" s="50">
        <v>130.04399999999998</v>
      </c>
      <c r="I189" s="50">
        <v>27.670999999999999</v>
      </c>
      <c r="J189" s="50">
        <v>10.167</v>
      </c>
      <c r="K189" s="50">
        <v>57.188000000000002</v>
      </c>
      <c r="L189" s="50">
        <f t="shared" si="65"/>
        <v>225.07</v>
      </c>
      <c r="M189" s="51">
        <v>6677.82</v>
      </c>
      <c r="N189" s="51">
        <v>6980.07</v>
      </c>
      <c r="O189" s="51">
        <v>2000</v>
      </c>
      <c r="P189" s="51">
        <v>2020</v>
      </c>
      <c r="Q189" s="52">
        <f t="shared" si="76"/>
        <v>267515.17015999998</v>
      </c>
      <c r="R189" s="53">
        <f t="shared" si="66"/>
        <v>608322.42407999991</v>
      </c>
      <c r="S189" s="53">
        <f t="shared" si="77"/>
        <v>129439.95721999998</v>
      </c>
      <c r="T189" s="53">
        <f t="shared" si="78"/>
        <v>50429.031689999996</v>
      </c>
      <c r="U189" s="53">
        <f t="shared" si="79"/>
        <v>283656.48316</v>
      </c>
      <c r="V189" s="53">
        <f t="shared" si="67"/>
        <v>1071847.8961499999</v>
      </c>
      <c r="W189" s="56"/>
      <c r="X189" s="56"/>
      <c r="Y189" s="56"/>
      <c r="Z189" s="55"/>
      <c r="AA189" s="55"/>
      <c r="AB189" s="3"/>
      <c r="AC189" s="3"/>
      <c r="AD189" s="3"/>
      <c r="AE189" s="3"/>
      <c r="AF189" s="3"/>
      <c r="AG189" s="3"/>
      <c r="AH189" s="3"/>
    </row>
    <row r="190" spans="1:34" s="14" customFormat="1" ht="14.25" customHeight="1">
      <c r="A190" s="47"/>
      <c r="B190" s="48"/>
      <c r="C190" s="48"/>
      <c r="D190" s="48"/>
      <c r="E190" s="48"/>
      <c r="F190" s="48"/>
      <c r="G190" s="49"/>
      <c r="H190" s="57"/>
      <c r="I190" s="57"/>
      <c r="J190" s="57"/>
      <c r="K190" s="57"/>
      <c r="L190" s="50"/>
      <c r="M190" s="58"/>
      <c r="N190" s="58"/>
      <c r="O190" s="58"/>
      <c r="P190" s="58"/>
      <c r="Q190" s="52"/>
      <c r="R190" s="53"/>
      <c r="S190" s="53"/>
      <c r="T190" s="53"/>
      <c r="U190" s="53"/>
      <c r="V190" s="53"/>
      <c r="W190" s="56"/>
      <c r="X190" s="56"/>
      <c r="Y190" s="56"/>
      <c r="Z190" s="55"/>
      <c r="AA190" s="55"/>
      <c r="AB190" s="3"/>
      <c r="AC190" s="3"/>
      <c r="AD190" s="3"/>
      <c r="AE190" s="3"/>
      <c r="AF190" s="3"/>
      <c r="AG190" s="3"/>
      <c r="AH190" s="3"/>
    </row>
    <row r="191" spans="1:34" s="14" customFormat="1" ht="48.75" customHeight="1">
      <c r="A191" s="47" t="s">
        <v>193</v>
      </c>
      <c r="B191" s="48" t="s">
        <v>194</v>
      </c>
      <c r="C191" s="48" t="s">
        <v>192</v>
      </c>
      <c r="D191" s="48" t="s">
        <v>195</v>
      </c>
      <c r="E191" s="48"/>
      <c r="F191" s="48"/>
      <c r="G191" s="49">
        <v>7809.8</v>
      </c>
      <c r="H191" s="50">
        <v>6774.8980000000001</v>
      </c>
      <c r="I191" s="50">
        <v>2429.71</v>
      </c>
      <c r="J191" s="50">
        <v>867.76</v>
      </c>
      <c r="K191" s="50">
        <v>6247.83</v>
      </c>
      <c r="L191" s="50">
        <f t="shared" si="65"/>
        <v>16320.198</v>
      </c>
      <c r="M191" s="51">
        <v>5754.73</v>
      </c>
      <c r="N191" s="51">
        <v>6082.12</v>
      </c>
      <c r="O191" s="51">
        <v>1275</v>
      </c>
      <c r="P191" s="51">
        <v>1333.33</v>
      </c>
      <c r="Q191" s="52">
        <f t="shared" ref="Q191:Q208" si="80">(M191-O191)*G191</f>
        <v>34985795.353999995</v>
      </c>
      <c r="R191" s="53">
        <f>H191*(M191-O191)+0.01</f>
        <v>30349713.827539999</v>
      </c>
      <c r="S191" s="53">
        <f t="shared" ref="S191:S208" si="81">(M191-O191)*I191</f>
        <v>10884444.778299998</v>
      </c>
      <c r="T191" s="53">
        <f t="shared" ref="T191:T208" si="82">(N191-P191)*J191</f>
        <v>4120810.0104</v>
      </c>
      <c r="U191" s="53">
        <f t="shared" ref="U191:U208" si="83">(N191-P191)*K191</f>
        <v>29669632.625700001</v>
      </c>
      <c r="V191" s="53">
        <f t="shared" si="67"/>
        <v>75024601.241939992</v>
      </c>
      <c r="W191" s="56"/>
      <c r="X191" s="56"/>
      <c r="Y191" s="56"/>
      <c r="Z191" s="55"/>
      <c r="AA191" s="55"/>
      <c r="AB191" s="3"/>
      <c r="AC191" s="3"/>
      <c r="AD191" s="3"/>
      <c r="AE191" s="3"/>
      <c r="AF191" s="3"/>
      <c r="AG191" s="3"/>
      <c r="AH191" s="3"/>
    </row>
    <row r="192" spans="1:34" s="14" customFormat="1" ht="48.75" customHeight="1">
      <c r="A192" s="47" t="s">
        <v>196</v>
      </c>
      <c r="B192" s="48" t="s">
        <v>197</v>
      </c>
      <c r="C192" s="48" t="s">
        <v>192</v>
      </c>
      <c r="D192" s="48" t="s">
        <v>198</v>
      </c>
      <c r="E192" s="48"/>
      <c r="F192" s="48"/>
      <c r="G192" s="49">
        <v>2896.1</v>
      </c>
      <c r="H192" s="50">
        <v>2876.277</v>
      </c>
      <c r="I192" s="50">
        <v>1930.74</v>
      </c>
      <c r="J192" s="50">
        <v>958.76</v>
      </c>
      <c r="K192" s="50">
        <v>2818.39</v>
      </c>
      <c r="L192" s="50">
        <f t="shared" si="65"/>
        <v>8584.1669999999995</v>
      </c>
      <c r="M192" s="51">
        <v>4812.08</v>
      </c>
      <c r="N192" s="51">
        <v>5392.49</v>
      </c>
      <c r="O192" s="51">
        <v>1490</v>
      </c>
      <c r="P192" s="51">
        <v>1560</v>
      </c>
      <c r="Q192" s="52">
        <f t="shared" si="80"/>
        <v>9621075.8880000003</v>
      </c>
      <c r="R192" s="53">
        <f t="shared" si="66"/>
        <v>9555222.2961599994</v>
      </c>
      <c r="S192" s="53">
        <f t="shared" si="81"/>
        <v>6414072.7391999997</v>
      </c>
      <c r="T192" s="53">
        <f t="shared" si="82"/>
        <v>3674438.1124</v>
      </c>
      <c r="U192" s="53">
        <f t="shared" si="83"/>
        <v>10801451.491099998</v>
      </c>
      <c r="V192" s="53">
        <f t="shared" si="67"/>
        <v>30445184.638859998</v>
      </c>
      <c r="W192" s="56"/>
      <c r="X192" s="56"/>
      <c r="Y192" s="56"/>
      <c r="Z192" s="55"/>
      <c r="AA192" s="55"/>
      <c r="AB192" s="3"/>
      <c r="AC192" s="3"/>
      <c r="AD192" s="3"/>
      <c r="AE192" s="3"/>
      <c r="AF192" s="3"/>
      <c r="AG192" s="3"/>
      <c r="AH192" s="3"/>
    </row>
    <row r="193" spans="1:34" s="14" customFormat="1" ht="78" customHeight="1">
      <c r="A193" s="47" t="s">
        <v>199</v>
      </c>
      <c r="B193" s="48" t="s">
        <v>200</v>
      </c>
      <c r="C193" s="48" t="s">
        <v>192</v>
      </c>
      <c r="D193" s="48" t="s">
        <v>412</v>
      </c>
      <c r="E193" s="48" t="s">
        <v>416</v>
      </c>
      <c r="F193" s="48"/>
      <c r="G193" s="49">
        <v>4524.134</v>
      </c>
      <c r="H193" s="50">
        <v>4772.9249999999993</v>
      </c>
      <c r="I193" s="50">
        <v>2415.91</v>
      </c>
      <c r="J193" s="50">
        <v>751.18399999999997</v>
      </c>
      <c r="K193" s="50">
        <v>3875.5120000000002</v>
      </c>
      <c r="L193" s="50">
        <f t="shared" si="65"/>
        <v>11815.530999999999</v>
      </c>
      <c r="M193" s="51">
        <v>4005.82</v>
      </c>
      <c r="N193" s="51">
        <v>5740.49</v>
      </c>
      <c r="O193" s="51">
        <v>1530</v>
      </c>
      <c r="P193" s="51">
        <v>1600</v>
      </c>
      <c r="Q193" s="52">
        <f t="shared" si="80"/>
        <v>11200941.43988</v>
      </c>
      <c r="R193" s="53">
        <f t="shared" si="66"/>
        <v>11816903.1735</v>
      </c>
      <c r="S193" s="53">
        <f t="shared" si="81"/>
        <v>5981358.2961999997</v>
      </c>
      <c r="T193" s="53">
        <f t="shared" si="82"/>
        <v>3110269.8401599997</v>
      </c>
      <c r="U193" s="53">
        <f t="shared" si="83"/>
        <v>16046518.680879999</v>
      </c>
      <c r="V193" s="53">
        <f t="shared" si="67"/>
        <v>36955049.990740001</v>
      </c>
      <c r="W193" s="56"/>
      <c r="X193" s="56"/>
      <c r="Y193" s="56"/>
      <c r="Z193" s="55"/>
      <c r="AA193" s="55"/>
      <c r="AB193" s="3"/>
      <c r="AC193" s="3"/>
      <c r="AD193" s="3"/>
      <c r="AE193" s="3"/>
      <c r="AF193" s="3"/>
      <c r="AG193" s="3"/>
      <c r="AH193" s="3"/>
    </row>
    <row r="194" spans="1:34" s="14" customFormat="1" ht="63" customHeight="1">
      <c r="A194" s="47" t="s">
        <v>201</v>
      </c>
      <c r="B194" s="48" t="s">
        <v>202</v>
      </c>
      <c r="C194" s="48" t="s">
        <v>192</v>
      </c>
      <c r="D194" s="48" t="s">
        <v>412</v>
      </c>
      <c r="E194" s="48" t="s">
        <v>413</v>
      </c>
      <c r="F194" s="48"/>
      <c r="G194" s="49">
        <v>962.11</v>
      </c>
      <c r="H194" s="50">
        <v>980.58900000000006</v>
      </c>
      <c r="I194" s="50">
        <v>514.70000000000005</v>
      </c>
      <c r="J194" s="50">
        <v>200.87</v>
      </c>
      <c r="K194" s="50">
        <v>1007.43</v>
      </c>
      <c r="L194" s="50">
        <f t="shared" si="65"/>
        <v>2703.5889999999999</v>
      </c>
      <c r="M194" s="51">
        <v>5345.84</v>
      </c>
      <c r="N194" s="51">
        <v>6686.22</v>
      </c>
      <c r="O194" s="51">
        <v>1530</v>
      </c>
      <c r="P194" s="51">
        <v>1600</v>
      </c>
      <c r="Q194" s="52">
        <f t="shared" si="80"/>
        <v>3671257.8224000004</v>
      </c>
      <c r="R194" s="53">
        <f t="shared" si="66"/>
        <v>3741770.7297600005</v>
      </c>
      <c r="S194" s="53">
        <f t="shared" si="81"/>
        <v>1964012.8480000002</v>
      </c>
      <c r="T194" s="53">
        <f t="shared" si="82"/>
        <v>1021669.0114000001</v>
      </c>
      <c r="U194" s="53">
        <f t="shared" si="83"/>
        <v>5124010.6146</v>
      </c>
      <c r="V194" s="53">
        <f t="shared" si="67"/>
        <v>11851463.203760002</v>
      </c>
      <c r="W194" s="56"/>
      <c r="X194" s="56"/>
      <c r="Y194" s="56"/>
      <c r="Z194" s="55"/>
      <c r="AA194" s="55"/>
      <c r="AB194" s="3"/>
      <c r="AC194" s="3"/>
      <c r="AD194" s="3"/>
      <c r="AE194" s="3"/>
      <c r="AF194" s="3"/>
      <c r="AG194" s="3"/>
      <c r="AH194" s="3"/>
    </row>
    <row r="195" spans="1:34" s="14" customFormat="1" ht="64.5" customHeight="1">
      <c r="A195" s="47" t="s">
        <v>201</v>
      </c>
      <c r="B195" s="48" t="s">
        <v>202</v>
      </c>
      <c r="C195" s="48" t="s">
        <v>192</v>
      </c>
      <c r="D195" s="48" t="s">
        <v>412</v>
      </c>
      <c r="E195" s="48" t="s">
        <v>414</v>
      </c>
      <c r="F195" s="48"/>
      <c r="G195" s="49">
        <v>476.89</v>
      </c>
      <c r="H195" s="50">
        <v>471.202</v>
      </c>
      <c r="I195" s="50">
        <v>255.62</v>
      </c>
      <c r="J195" s="50">
        <v>44.16</v>
      </c>
      <c r="K195" s="50">
        <v>400.96</v>
      </c>
      <c r="L195" s="50">
        <f t="shared" si="65"/>
        <v>1171.942</v>
      </c>
      <c r="M195" s="51">
        <v>5364.96</v>
      </c>
      <c r="N195" s="51">
        <v>6626.55</v>
      </c>
      <c r="O195" s="51">
        <v>1530</v>
      </c>
      <c r="P195" s="51">
        <v>1600</v>
      </c>
      <c r="Q195" s="52">
        <f t="shared" si="80"/>
        <v>1828854.0744</v>
      </c>
      <c r="R195" s="53">
        <f t="shared" si="66"/>
        <v>1807040.82192</v>
      </c>
      <c r="S195" s="53">
        <f t="shared" si="81"/>
        <v>980292.47519999999</v>
      </c>
      <c r="T195" s="53">
        <f t="shared" si="82"/>
        <v>221972.448</v>
      </c>
      <c r="U195" s="53">
        <f t="shared" si="83"/>
        <v>2015445.4879999999</v>
      </c>
      <c r="V195" s="53">
        <f t="shared" si="67"/>
        <v>5024751.23312</v>
      </c>
      <c r="W195" s="56"/>
      <c r="X195" s="56"/>
      <c r="Y195" s="56"/>
      <c r="Z195" s="55"/>
      <c r="AA195" s="55"/>
      <c r="AB195" s="3"/>
      <c r="AC195" s="3"/>
      <c r="AD195" s="3"/>
      <c r="AE195" s="3"/>
      <c r="AF195" s="3"/>
      <c r="AG195" s="3"/>
      <c r="AH195" s="3"/>
    </row>
    <row r="196" spans="1:34" s="14" customFormat="1" ht="64.5" customHeight="1">
      <c r="A196" s="47" t="s">
        <v>201</v>
      </c>
      <c r="B196" s="48" t="s">
        <v>202</v>
      </c>
      <c r="C196" s="48" t="s">
        <v>192</v>
      </c>
      <c r="D196" s="48" t="s">
        <v>412</v>
      </c>
      <c r="E196" s="48" t="s">
        <v>415</v>
      </c>
      <c r="F196" s="48"/>
      <c r="G196" s="49">
        <v>425.67</v>
      </c>
      <c r="H196" s="50">
        <v>421.18700000000001</v>
      </c>
      <c r="I196" s="50">
        <v>283.79000000000002</v>
      </c>
      <c r="J196" s="50">
        <v>141.88999999999999</v>
      </c>
      <c r="K196" s="50">
        <v>425.67</v>
      </c>
      <c r="L196" s="50">
        <f t="shared" si="65"/>
        <v>1272.537</v>
      </c>
      <c r="M196" s="51">
        <v>5364.96</v>
      </c>
      <c r="N196" s="51">
        <v>6626.55</v>
      </c>
      <c r="O196" s="51">
        <v>1490</v>
      </c>
      <c r="P196" s="51">
        <v>1560</v>
      </c>
      <c r="Q196" s="52">
        <f t="shared" si="80"/>
        <v>1649454.2232000001</v>
      </c>
      <c r="R196" s="53">
        <f t="shared" si="66"/>
        <v>1632082.77752</v>
      </c>
      <c r="S196" s="53">
        <f t="shared" si="81"/>
        <v>1099674.8984000001</v>
      </c>
      <c r="T196" s="53">
        <f t="shared" si="82"/>
        <v>718892.77949999995</v>
      </c>
      <c r="U196" s="53">
        <f t="shared" si="83"/>
        <v>2156678.3385000001</v>
      </c>
      <c r="V196" s="53">
        <f t="shared" si="67"/>
        <v>5607328.793920001</v>
      </c>
      <c r="W196" s="56"/>
      <c r="X196" s="56"/>
      <c r="Y196" s="56"/>
      <c r="Z196" s="55"/>
      <c r="AA196" s="55"/>
      <c r="AB196" s="3"/>
      <c r="AC196" s="3"/>
      <c r="AD196" s="3"/>
      <c r="AE196" s="3"/>
      <c r="AF196" s="3"/>
      <c r="AG196" s="3"/>
      <c r="AH196" s="3"/>
    </row>
    <row r="197" spans="1:34" s="14" customFormat="1" ht="64.5" customHeight="1">
      <c r="A197" s="47" t="s">
        <v>201</v>
      </c>
      <c r="B197" s="48" t="s">
        <v>202</v>
      </c>
      <c r="C197" s="48" t="s">
        <v>192</v>
      </c>
      <c r="D197" s="48" t="s">
        <v>203</v>
      </c>
      <c r="E197" s="48"/>
      <c r="F197" s="48"/>
      <c r="G197" s="49">
        <v>2638.59</v>
      </c>
      <c r="H197" s="50">
        <v>3033.2699999999995</v>
      </c>
      <c r="I197" s="50">
        <v>1759.06</v>
      </c>
      <c r="J197" s="50">
        <v>732.94</v>
      </c>
      <c r="K197" s="50">
        <v>2198.8200000000002</v>
      </c>
      <c r="L197" s="50">
        <f t="shared" si="65"/>
        <v>7724.09</v>
      </c>
      <c r="M197" s="51">
        <v>6790.55</v>
      </c>
      <c r="N197" s="51">
        <v>6790.55</v>
      </c>
      <c r="O197" s="51">
        <v>1490</v>
      </c>
      <c r="P197" s="51">
        <v>1560</v>
      </c>
      <c r="Q197" s="52">
        <f t="shared" si="80"/>
        <v>13985978.2245</v>
      </c>
      <c r="R197" s="53">
        <f t="shared" si="66"/>
        <v>16077999.298499998</v>
      </c>
      <c r="S197" s="53">
        <f t="shared" si="81"/>
        <v>9323985.4830000009</v>
      </c>
      <c r="T197" s="53">
        <f t="shared" si="82"/>
        <v>3833679.3170000003</v>
      </c>
      <c r="U197" s="53">
        <f t="shared" si="83"/>
        <v>11501037.951000001</v>
      </c>
      <c r="V197" s="53">
        <f t="shared" si="67"/>
        <v>40736702.049500003</v>
      </c>
      <c r="W197" s="56"/>
      <c r="X197" s="56"/>
      <c r="Y197" s="56"/>
      <c r="Z197" s="55"/>
      <c r="AA197" s="55"/>
      <c r="AB197" s="3"/>
      <c r="AC197" s="3"/>
      <c r="AD197" s="3"/>
      <c r="AE197" s="3"/>
      <c r="AF197" s="3"/>
      <c r="AG197" s="3"/>
      <c r="AH197" s="3"/>
    </row>
    <row r="198" spans="1:34" s="14" customFormat="1" ht="64.5" customHeight="1">
      <c r="A198" s="47" t="s">
        <v>210</v>
      </c>
      <c r="B198" s="48" t="s">
        <v>211</v>
      </c>
      <c r="C198" s="48" t="s">
        <v>192</v>
      </c>
      <c r="D198" s="48" t="s">
        <v>212</v>
      </c>
      <c r="E198" s="48"/>
      <c r="F198" s="48"/>
      <c r="G198" s="49">
        <v>2157.5</v>
      </c>
      <c r="H198" s="50">
        <v>2157.5249999999996</v>
      </c>
      <c r="I198" s="50">
        <v>1438.4</v>
      </c>
      <c r="J198" s="50">
        <v>595.20000000000005</v>
      </c>
      <c r="K198" s="50">
        <v>2157.5</v>
      </c>
      <c r="L198" s="50">
        <f t="shared" si="65"/>
        <v>6348.625</v>
      </c>
      <c r="M198" s="51">
        <v>4348.91</v>
      </c>
      <c r="N198" s="51">
        <v>5413.05</v>
      </c>
      <c r="O198" s="51">
        <v>1470</v>
      </c>
      <c r="P198" s="51">
        <v>1560</v>
      </c>
      <c r="Q198" s="52">
        <f t="shared" si="80"/>
        <v>6211248.3249999993</v>
      </c>
      <c r="R198" s="53">
        <f t="shared" si="66"/>
        <v>6211320.297749999</v>
      </c>
      <c r="S198" s="53">
        <f t="shared" si="81"/>
        <v>4141024.1439999999</v>
      </c>
      <c r="T198" s="53">
        <f t="shared" si="82"/>
        <v>2293335.3600000003</v>
      </c>
      <c r="U198" s="53">
        <f t="shared" si="83"/>
        <v>8312955.375</v>
      </c>
      <c r="V198" s="53">
        <f t="shared" si="67"/>
        <v>20958635.176750001</v>
      </c>
      <c r="W198" s="56"/>
      <c r="X198" s="56"/>
      <c r="Y198" s="56"/>
      <c r="Z198" s="55"/>
      <c r="AA198" s="55"/>
      <c r="AB198" s="3"/>
      <c r="AC198" s="3"/>
      <c r="AD198" s="3"/>
      <c r="AE198" s="3"/>
      <c r="AF198" s="3"/>
      <c r="AG198" s="3"/>
      <c r="AH198" s="3"/>
    </row>
    <row r="199" spans="1:34" s="14" customFormat="1" ht="64.5" customHeight="1">
      <c r="A199" s="47" t="s">
        <v>213</v>
      </c>
      <c r="B199" s="48" t="s">
        <v>214</v>
      </c>
      <c r="C199" s="48" t="s">
        <v>192</v>
      </c>
      <c r="D199" s="48" t="s">
        <v>215</v>
      </c>
      <c r="E199" s="48" t="s">
        <v>411</v>
      </c>
      <c r="F199" s="48"/>
      <c r="G199" s="49">
        <v>199.77600000000001</v>
      </c>
      <c r="H199" s="50">
        <v>199.77600000000001</v>
      </c>
      <c r="I199" s="50">
        <v>133.184</v>
      </c>
      <c r="J199" s="50">
        <v>66.591999999999999</v>
      </c>
      <c r="K199" s="50">
        <v>199.77600000000001</v>
      </c>
      <c r="L199" s="50">
        <f>H199+I199+J199+K199</f>
        <v>599.32799999999997</v>
      </c>
      <c r="M199" s="51">
        <v>5642.82</v>
      </c>
      <c r="N199" s="51">
        <v>6234.53</v>
      </c>
      <c r="O199" s="51">
        <v>1530</v>
      </c>
      <c r="P199" s="51">
        <v>1600</v>
      </c>
      <c r="Q199" s="52">
        <f>(M199-O199)*G199</f>
        <v>821642.72831999999</v>
      </c>
      <c r="R199" s="53">
        <f>H199*(M199-O199)</f>
        <v>821642.72831999999</v>
      </c>
      <c r="S199" s="53">
        <f t="shared" ref="S199:T201" si="84">(M199-O199)*I199</f>
        <v>547761.81887999992</v>
      </c>
      <c r="T199" s="53">
        <f t="shared" si="84"/>
        <v>308622.62175999995</v>
      </c>
      <c r="U199" s="53">
        <f>(N199-P199)*K199</f>
        <v>925867.86528000003</v>
      </c>
      <c r="V199" s="53">
        <f t="shared" si="67"/>
        <v>2603895.0342399999</v>
      </c>
      <c r="W199" s="56"/>
      <c r="X199" s="56"/>
      <c r="Y199" s="56"/>
      <c r="Z199" s="55"/>
      <c r="AA199" s="55"/>
      <c r="AB199" s="3"/>
      <c r="AC199" s="3"/>
      <c r="AD199" s="3"/>
      <c r="AE199" s="3"/>
      <c r="AF199" s="3"/>
      <c r="AG199" s="3"/>
      <c r="AH199" s="3"/>
    </row>
    <row r="200" spans="1:34" s="14" customFormat="1" ht="64.5" customHeight="1">
      <c r="A200" s="47" t="s">
        <v>213</v>
      </c>
      <c r="B200" s="48" t="s">
        <v>214</v>
      </c>
      <c r="C200" s="48" t="s">
        <v>192</v>
      </c>
      <c r="D200" s="48" t="s">
        <v>215</v>
      </c>
      <c r="E200" s="48" t="s">
        <v>446</v>
      </c>
      <c r="F200" s="48"/>
      <c r="G200" s="49">
        <v>67.710999999999999</v>
      </c>
      <c r="H200" s="50">
        <v>67.700999999999993</v>
      </c>
      <c r="I200" s="50">
        <v>45.134</v>
      </c>
      <c r="J200" s="50">
        <v>22.567</v>
      </c>
      <c r="K200" s="50">
        <v>67.700999999999993</v>
      </c>
      <c r="L200" s="50">
        <f>H200+I200+J200+K200</f>
        <v>203.10299999999998</v>
      </c>
      <c r="M200" s="51">
        <v>5642.82</v>
      </c>
      <c r="N200" s="51">
        <v>6234.53</v>
      </c>
      <c r="O200" s="51">
        <v>1490</v>
      </c>
      <c r="P200" s="51">
        <v>1560</v>
      </c>
      <c r="Q200" s="52">
        <f>(M200-O200)*G200</f>
        <v>281191.59501999995</v>
      </c>
      <c r="R200" s="53">
        <f>H200*(M200-O200)</f>
        <v>281150.06681999995</v>
      </c>
      <c r="S200" s="53">
        <f t="shared" si="84"/>
        <v>187433.37787999999</v>
      </c>
      <c r="T200" s="53">
        <f t="shared" si="84"/>
        <v>105490.11851</v>
      </c>
      <c r="U200" s="53">
        <f>(N200-P200)*K200</f>
        <v>316470.35552999994</v>
      </c>
      <c r="V200" s="53">
        <f t="shared" si="67"/>
        <v>890543.91873999988</v>
      </c>
      <c r="W200" s="56"/>
      <c r="X200" s="56"/>
      <c r="Y200" s="56"/>
      <c r="Z200" s="55"/>
      <c r="AA200" s="55"/>
      <c r="AB200" s="3"/>
      <c r="AC200" s="3"/>
      <c r="AD200" s="3"/>
      <c r="AE200" s="3"/>
      <c r="AF200" s="3"/>
      <c r="AG200" s="3"/>
      <c r="AH200" s="3"/>
    </row>
    <row r="201" spans="1:34" s="14" customFormat="1" ht="64.5" customHeight="1">
      <c r="A201" s="47" t="s">
        <v>204</v>
      </c>
      <c r="B201" s="48" t="s">
        <v>205</v>
      </c>
      <c r="C201" s="48" t="s">
        <v>192</v>
      </c>
      <c r="D201" s="48" t="s">
        <v>206</v>
      </c>
      <c r="E201" s="48"/>
      <c r="F201" s="48"/>
      <c r="G201" s="49">
        <v>3690.4</v>
      </c>
      <c r="H201" s="50">
        <v>3192.5299999999997</v>
      </c>
      <c r="I201" s="50">
        <v>1845.2</v>
      </c>
      <c r="J201" s="50">
        <v>738.1</v>
      </c>
      <c r="K201" s="50">
        <v>2952.19</v>
      </c>
      <c r="L201" s="50">
        <f t="shared" si="65"/>
        <v>8728.02</v>
      </c>
      <c r="M201" s="51">
        <v>4917.6400000000003</v>
      </c>
      <c r="N201" s="51">
        <v>6272.85</v>
      </c>
      <c r="O201" s="51">
        <v>1530</v>
      </c>
      <c r="P201" s="51">
        <v>1600</v>
      </c>
      <c r="Q201" s="52">
        <f>(M201-O201)*G201</f>
        <v>12501746.656000001</v>
      </c>
      <c r="R201" s="53">
        <f t="shared" si="66"/>
        <v>10815142.3292</v>
      </c>
      <c r="S201" s="53">
        <f t="shared" si="84"/>
        <v>6250873.3280000007</v>
      </c>
      <c r="T201" s="53">
        <f t="shared" si="84"/>
        <v>3449030.5850000004</v>
      </c>
      <c r="U201" s="53">
        <f>(N201-P201)*K201</f>
        <v>13795141.041500002</v>
      </c>
      <c r="V201" s="53">
        <f t="shared" si="67"/>
        <v>34310187.283700004</v>
      </c>
      <c r="W201" s="56"/>
      <c r="X201" s="56"/>
      <c r="Y201" s="56"/>
      <c r="Z201" s="55"/>
      <c r="AA201" s="55"/>
      <c r="AB201" s="3"/>
      <c r="AC201" s="3"/>
      <c r="AD201" s="3"/>
      <c r="AE201" s="3"/>
      <c r="AF201" s="3"/>
      <c r="AG201" s="3"/>
      <c r="AH201" s="3"/>
    </row>
    <row r="202" spans="1:34" s="14" customFormat="1" ht="64.5" customHeight="1">
      <c r="A202" s="47" t="s">
        <v>216</v>
      </c>
      <c r="B202" s="48" t="s">
        <v>217</v>
      </c>
      <c r="C202" s="48" t="s">
        <v>192</v>
      </c>
      <c r="D202" s="48" t="s">
        <v>412</v>
      </c>
      <c r="E202" s="48" t="s">
        <v>417</v>
      </c>
      <c r="F202" s="48"/>
      <c r="G202" s="49">
        <v>2949.98</v>
      </c>
      <c r="H202" s="50">
        <v>2877.6959999999999</v>
      </c>
      <c r="I202" s="50">
        <v>1539.88</v>
      </c>
      <c r="J202" s="50">
        <v>516.38</v>
      </c>
      <c r="K202" s="50">
        <v>2476.86</v>
      </c>
      <c r="L202" s="50">
        <f t="shared" si="65"/>
        <v>7410.8160000000007</v>
      </c>
      <c r="M202" s="51">
        <v>4443.37</v>
      </c>
      <c r="N202" s="51">
        <v>6141.73</v>
      </c>
      <c r="O202" s="51">
        <v>1530</v>
      </c>
      <c r="P202" s="51">
        <v>1600</v>
      </c>
      <c r="Q202" s="52">
        <f t="shared" si="80"/>
        <v>8594383.2325999998</v>
      </c>
      <c r="R202" s="53">
        <f t="shared" si="66"/>
        <v>8383793.1955199996</v>
      </c>
      <c r="S202" s="53">
        <f t="shared" si="81"/>
        <v>4486240.1956000002</v>
      </c>
      <c r="T202" s="53">
        <f t="shared" si="82"/>
        <v>2345258.5373999998</v>
      </c>
      <c r="U202" s="53">
        <f t="shared" si="83"/>
        <v>11249229.367799999</v>
      </c>
      <c r="V202" s="53">
        <f t="shared" si="67"/>
        <v>26464521.296319999</v>
      </c>
      <c r="W202" s="56"/>
      <c r="X202" s="56"/>
      <c r="Y202" s="56"/>
      <c r="Z202" s="55"/>
      <c r="AA202" s="55"/>
      <c r="AB202" s="3"/>
      <c r="AC202" s="3"/>
      <c r="AD202" s="3"/>
      <c r="AE202" s="3"/>
      <c r="AF202" s="3"/>
      <c r="AG202" s="3"/>
      <c r="AH202" s="3"/>
    </row>
    <row r="203" spans="1:34" s="14" customFormat="1" ht="64.5" customHeight="1">
      <c r="A203" s="47" t="s">
        <v>218</v>
      </c>
      <c r="B203" s="48" t="s">
        <v>219</v>
      </c>
      <c r="C203" s="48" t="s">
        <v>192</v>
      </c>
      <c r="D203" s="48" t="s">
        <v>38</v>
      </c>
      <c r="E203" s="48" t="s">
        <v>418</v>
      </c>
      <c r="F203" s="48"/>
      <c r="G203" s="49">
        <v>740.64</v>
      </c>
      <c r="H203" s="50">
        <v>781.351</v>
      </c>
      <c r="I203" s="50">
        <v>455.66</v>
      </c>
      <c r="J203" s="50">
        <v>190.01</v>
      </c>
      <c r="K203" s="50">
        <v>661.56</v>
      </c>
      <c r="L203" s="50">
        <f t="shared" ref="L203:L233" si="85">H203+I203+J203+K203</f>
        <v>2088.5810000000001</v>
      </c>
      <c r="M203" s="51">
        <v>5445.9</v>
      </c>
      <c r="N203" s="51">
        <v>6491.96</v>
      </c>
      <c r="O203" s="51">
        <v>1530</v>
      </c>
      <c r="P203" s="51">
        <v>1600</v>
      </c>
      <c r="Q203" s="52">
        <f t="shared" si="80"/>
        <v>2900272.1759999995</v>
      </c>
      <c r="R203" s="53">
        <f t="shared" ref="R203:R233" si="86">H203*(M203-O203)</f>
        <v>3059692.3808999998</v>
      </c>
      <c r="S203" s="53">
        <f t="shared" si="81"/>
        <v>1784318.9939999999</v>
      </c>
      <c r="T203" s="53">
        <f t="shared" si="82"/>
        <v>929521.31959999993</v>
      </c>
      <c r="U203" s="53">
        <f t="shared" si="83"/>
        <v>3236325.0575999999</v>
      </c>
      <c r="V203" s="53">
        <f t="shared" ref="V203:V233" si="87">SUM(R203:U203)</f>
        <v>9009857.7521000002</v>
      </c>
      <c r="W203" s="56"/>
      <c r="X203" s="56"/>
      <c r="Y203" s="56"/>
      <c r="Z203" s="55"/>
      <c r="AA203" s="55"/>
      <c r="AB203" s="3"/>
      <c r="AC203" s="3"/>
      <c r="AD203" s="3"/>
      <c r="AE203" s="3"/>
      <c r="AF203" s="3"/>
      <c r="AG203" s="3"/>
      <c r="AH203" s="3"/>
    </row>
    <row r="204" spans="1:34" s="14" customFormat="1" ht="64.5" customHeight="1">
      <c r="A204" s="47" t="s">
        <v>220</v>
      </c>
      <c r="B204" s="48" t="s">
        <v>221</v>
      </c>
      <c r="C204" s="48" t="s">
        <v>192</v>
      </c>
      <c r="D204" s="48" t="s">
        <v>38</v>
      </c>
      <c r="E204" s="48"/>
      <c r="F204" s="48"/>
      <c r="G204" s="49">
        <v>500</v>
      </c>
      <c r="H204" s="50">
        <v>484.89499999999998</v>
      </c>
      <c r="I204" s="50">
        <v>300</v>
      </c>
      <c r="J204" s="50">
        <v>100</v>
      </c>
      <c r="K204" s="50">
        <v>464.11</v>
      </c>
      <c r="L204" s="50">
        <f t="shared" si="85"/>
        <v>1349.0050000000001</v>
      </c>
      <c r="M204" s="51">
        <v>6268.95</v>
      </c>
      <c r="N204" s="51">
        <v>6268.95</v>
      </c>
      <c r="O204" s="51">
        <v>1530</v>
      </c>
      <c r="P204" s="51">
        <v>1600</v>
      </c>
      <c r="Q204" s="52">
        <f t="shared" si="80"/>
        <v>2369475</v>
      </c>
      <c r="R204" s="53">
        <f t="shared" si="86"/>
        <v>2297893.1602499997</v>
      </c>
      <c r="S204" s="53">
        <f t="shared" si="81"/>
        <v>1421685</v>
      </c>
      <c r="T204" s="53">
        <f t="shared" si="82"/>
        <v>466895</v>
      </c>
      <c r="U204" s="53">
        <f t="shared" si="83"/>
        <v>2166906.3845000002</v>
      </c>
      <c r="V204" s="53">
        <f t="shared" si="87"/>
        <v>6353379.5447499994</v>
      </c>
      <c r="W204" s="56"/>
      <c r="X204" s="56"/>
      <c r="Y204" s="56"/>
      <c r="Z204" s="55"/>
      <c r="AA204" s="55"/>
      <c r="AB204" s="3"/>
      <c r="AC204" s="3"/>
      <c r="AD204" s="3"/>
      <c r="AE204" s="3"/>
      <c r="AF204" s="3"/>
      <c r="AG204" s="3"/>
      <c r="AH204" s="3"/>
    </row>
    <row r="205" spans="1:34" s="14" customFormat="1" ht="64.5" customHeight="1">
      <c r="A205" s="47" t="s">
        <v>207</v>
      </c>
      <c r="B205" s="48" t="s">
        <v>208</v>
      </c>
      <c r="C205" s="48" t="s">
        <v>192</v>
      </c>
      <c r="D205" s="48" t="s">
        <v>209</v>
      </c>
      <c r="E205" s="48"/>
      <c r="F205" s="48"/>
      <c r="G205" s="49">
        <v>860.11900000000003</v>
      </c>
      <c r="H205" s="50">
        <v>700.65000000000009</v>
      </c>
      <c r="I205" s="50">
        <v>497.07100000000003</v>
      </c>
      <c r="J205" s="50">
        <v>246.21</v>
      </c>
      <c r="K205" s="50">
        <v>864.21</v>
      </c>
      <c r="L205" s="50">
        <f t="shared" si="85"/>
        <v>2308.1410000000001</v>
      </c>
      <c r="M205" s="51">
        <v>5481.43</v>
      </c>
      <c r="N205" s="51">
        <v>7425.63</v>
      </c>
      <c r="O205" s="51">
        <v>1490</v>
      </c>
      <c r="P205" s="51">
        <v>1560</v>
      </c>
      <c r="Q205" s="52">
        <f>(M205-O205)*G205</f>
        <v>3433104.7801700002</v>
      </c>
      <c r="R205" s="53">
        <f t="shared" si="86"/>
        <v>2796595.4295000006</v>
      </c>
      <c r="S205" s="53">
        <f>(M205-O205)*I205</f>
        <v>1984024.1015300003</v>
      </c>
      <c r="T205" s="53">
        <f>(N205-P205)*J205</f>
        <v>1444176.7623000001</v>
      </c>
      <c r="U205" s="53">
        <f>(N205-P205)*K205</f>
        <v>5069136.1023000004</v>
      </c>
      <c r="V205" s="53">
        <f t="shared" si="87"/>
        <v>11293932.395630002</v>
      </c>
      <c r="W205" s="56"/>
      <c r="X205" s="56"/>
      <c r="Y205" s="56"/>
      <c r="Z205" s="55"/>
      <c r="AA205" s="55"/>
      <c r="AB205" s="3"/>
      <c r="AC205" s="3"/>
      <c r="AD205" s="3"/>
      <c r="AE205" s="3"/>
      <c r="AF205" s="3"/>
      <c r="AG205" s="3"/>
      <c r="AH205" s="3"/>
    </row>
    <row r="206" spans="1:34" s="14" customFormat="1" ht="64.5" customHeight="1">
      <c r="A206" s="47" t="s">
        <v>222</v>
      </c>
      <c r="B206" s="48" t="s">
        <v>223</v>
      </c>
      <c r="C206" s="48" t="s">
        <v>192</v>
      </c>
      <c r="D206" s="48" t="s">
        <v>215</v>
      </c>
      <c r="E206" s="48"/>
      <c r="F206" s="48"/>
      <c r="G206" s="49">
        <v>3000.62</v>
      </c>
      <c r="H206" s="50">
        <v>3232.1110000000003</v>
      </c>
      <c r="I206" s="50">
        <v>1800.02</v>
      </c>
      <c r="J206" s="50">
        <v>632.54999999999995</v>
      </c>
      <c r="K206" s="50">
        <v>2754.91</v>
      </c>
      <c r="L206" s="50">
        <f t="shared" si="85"/>
        <v>8419.5910000000003</v>
      </c>
      <c r="M206" s="51">
        <v>4282.87</v>
      </c>
      <c r="N206" s="51">
        <v>8135.7</v>
      </c>
      <c r="O206" s="51">
        <v>1530</v>
      </c>
      <c r="P206" s="51">
        <v>1600</v>
      </c>
      <c r="Q206" s="52">
        <f t="shared" si="80"/>
        <v>8260316.7793999994</v>
      </c>
      <c r="R206" s="53">
        <f t="shared" si="86"/>
        <v>8897581.4085700009</v>
      </c>
      <c r="S206" s="53">
        <f t="shared" si="81"/>
        <v>4955221.0573999994</v>
      </c>
      <c r="T206" s="53">
        <f t="shared" si="82"/>
        <v>4134157.0349999997</v>
      </c>
      <c r="U206" s="53">
        <f t="shared" si="83"/>
        <v>18005265.286999997</v>
      </c>
      <c r="V206" s="53">
        <f t="shared" si="87"/>
        <v>35992224.787969992</v>
      </c>
      <c r="W206" s="56"/>
      <c r="X206" s="56"/>
      <c r="Y206" s="56"/>
      <c r="Z206" s="55"/>
      <c r="AA206" s="55"/>
      <c r="AB206" s="3"/>
      <c r="AC206" s="3"/>
      <c r="AD206" s="3"/>
      <c r="AE206" s="3"/>
      <c r="AF206" s="3"/>
      <c r="AG206" s="3"/>
      <c r="AH206" s="3"/>
    </row>
    <row r="207" spans="1:34" s="14" customFormat="1" ht="64.5" customHeight="1">
      <c r="A207" s="47" t="s">
        <v>222</v>
      </c>
      <c r="B207" s="48" t="s">
        <v>223</v>
      </c>
      <c r="C207" s="48" t="s">
        <v>192</v>
      </c>
      <c r="D207" s="48" t="s">
        <v>224</v>
      </c>
      <c r="E207" s="48"/>
      <c r="F207" s="48"/>
      <c r="G207" s="49">
        <v>1298.32</v>
      </c>
      <c r="H207" s="50">
        <v>1308.088</v>
      </c>
      <c r="I207" s="50">
        <v>780.65</v>
      </c>
      <c r="J207" s="50">
        <v>235.87</v>
      </c>
      <c r="K207" s="50">
        <v>1266.69</v>
      </c>
      <c r="L207" s="50">
        <f t="shared" si="85"/>
        <v>3591.2979999999998</v>
      </c>
      <c r="M207" s="51">
        <v>5968.71</v>
      </c>
      <c r="N207" s="51">
        <v>8778</v>
      </c>
      <c r="O207" s="51">
        <v>1530</v>
      </c>
      <c r="P207" s="51">
        <v>1600</v>
      </c>
      <c r="Q207" s="52">
        <f t="shared" si="80"/>
        <v>5762865.9671999998</v>
      </c>
      <c r="R207" s="53">
        <f t="shared" si="86"/>
        <v>5806223.2864800002</v>
      </c>
      <c r="S207" s="53">
        <f t="shared" si="81"/>
        <v>3465078.9614999997</v>
      </c>
      <c r="T207" s="53">
        <f t="shared" si="82"/>
        <v>1693074.86</v>
      </c>
      <c r="U207" s="53">
        <f t="shared" si="83"/>
        <v>9092300.8200000003</v>
      </c>
      <c r="V207" s="53">
        <f t="shared" si="87"/>
        <v>20056677.927979998</v>
      </c>
      <c r="W207" s="56"/>
      <c r="X207" s="56"/>
      <c r="Y207" s="56"/>
      <c r="Z207" s="55"/>
      <c r="AA207" s="55"/>
      <c r="AB207" s="3"/>
      <c r="AC207" s="3"/>
      <c r="AD207" s="3"/>
      <c r="AE207" s="3"/>
      <c r="AF207" s="3"/>
      <c r="AG207" s="3"/>
      <c r="AH207" s="3"/>
    </row>
    <row r="208" spans="1:34" s="1" customFormat="1" ht="82.5" customHeight="1">
      <c r="A208" s="47" t="s">
        <v>273</v>
      </c>
      <c r="B208" s="48" t="s">
        <v>309</v>
      </c>
      <c r="C208" s="48" t="s">
        <v>192</v>
      </c>
      <c r="D208" s="48" t="s">
        <v>274</v>
      </c>
      <c r="E208" s="48"/>
      <c r="F208" s="48" t="s">
        <v>451</v>
      </c>
      <c r="G208" s="49">
        <v>36.115201425599999</v>
      </c>
      <c r="H208" s="50">
        <v>0</v>
      </c>
      <c r="I208" s="50">
        <f>52.785+36.115</f>
        <v>88.9</v>
      </c>
      <c r="J208" s="50">
        <v>13.937144000000002</v>
      </c>
      <c r="K208" s="50">
        <v>55.748576000000007</v>
      </c>
      <c r="L208" s="50">
        <f t="shared" si="85"/>
        <v>158.58572000000001</v>
      </c>
      <c r="M208" s="51">
        <v>2453.5100000000002</v>
      </c>
      <c r="N208" s="51">
        <v>2975.97</v>
      </c>
      <c r="O208" s="51">
        <v>1200</v>
      </c>
      <c r="P208" s="51">
        <v>1270</v>
      </c>
      <c r="Q208" s="52">
        <f t="shared" si="80"/>
        <v>45270.766139003863</v>
      </c>
      <c r="R208" s="53">
        <f t="shared" si="86"/>
        <v>0</v>
      </c>
      <c r="S208" s="53">
        <f t="shared" si="81"/>
        <v>111437.03900000003</v>
      </c>
      <c r="T208" s="53">
        <f t="shared" si="82"/>
        <v>23776.349549679999</v>
      </c>
      <c r="U208" s="53">
        <f t="shared" si="83"/>
        <v>95105.398198719995</v>
      </c>
      <c r="V208" s="53">
        <f t="shared" si="87"/>
        <v>230318.78674840002</v>
      </c>
      <c r="W208" s="56"/>
      <c r="X208" s="56"/>
      <c r="Y208" s="56"/>
      <c r="Z208" s="55"/>
      <c r="AA208" s="55"/>
      <c r="AB208" s="3"/>
      <c r="AC208" s="3"/>
      <c r="AD208" s="3"/>
      <c r="AE208" s="3"/>
      <c r="AF208" s="3"/>
      <c r="AG208" s="3"/>
      <c r="AH208" s="3"/>
    </row>
    <row r="209" spans="1:16141" s="14" customFormat="1" ht="14.25" customHeight="1">
      <c r="A209" s="47"/>
      <c r="B209" s="48"/>
      <c r="C209" s="48"/>
      <c r="D209" s="48"/>
      <c r="E209" s="48"/>
      <c r="F209" s="48"/>
      <c r="G209" s="49"/>
      <c r="H209" s="57"/>
      <c r="I209" s="57"/>
      <c r="J209" s="57"/>
      <c r="K209" s="57"/>
      <c r="L209" s="50"/>
      <c r="M209" s="58"/>
      <c r="N209" s="58"/>
      <c r="O209" s="58"/>
      <c r="P209" s="58"/>
      <c r="Q209" s="52"/>
      <c r="R209" s="53"/>
      <c r="S209" s="53"/>
      <c r="T209" s="53"/>
      <c r="U209" s="53"/>
      <c r="V209" s="53"/>
      <c r="W209" s="56"/>
      <c r="X209" s="56"/>
      <c r="Y209" s="56"/>
      <c r="Z209" s="55"/>
      <c r="AA209" s="55"/>
      <c r="AB209" s="3"/>
      <c r="AC209" s="3"/>
      <c r="AD209" s="3"/>
      <c r="AE209" s="3"/>
      <c r="AF209" s="3"/>
      <c r="AG209" s="3"/>
      <c r="AH209" s="3"/>
    </row>
    <row r="210" spans="1:16141" s="14" customFormat="1" ht="51" customHeight="1">
      <c r="A210" s="47" t="s">
        <v>41</v>
      </c>
      <c r="B210" s="48" t="s">
        <v>42</v>
      </c>
      <c r="C210" s="48" t="s">
        <v>225</v>
      </c>
      <c r="D210" s="48" t="s">
        <v>226</v>
      </c>
      <c r="E210" s="48"/>
      <c r="F210" s="48"/>
      <c r="G210" s="49">
        <v>169.23</v>
      </c>
      <c r="H210" s="50">
        <v>171.43899999999999</v>
      </c>
      <c r="I210" s="50">
        <v>84.614999999999995</v>
      </c>
      <c r="J210" s="50">
        <v>22.998000000000001</v>
      </c>
      <c r="K210" s="50">
        <v>141.05699999999999</v>
      </c>
      <c r="L210" s="50">
        <f t="shared" si="85"/>
        <v>420.10899999999992</v>
      </c>
      <c r="M210" s="51">
        <v>5309.71</v>
      </c>
      <c r="N210" s="51">
        <v>6009.18</v>
      </c>
      <c r="O210" s="51">
        <v>1755</v>
      </c>
      <c r="P210" s="51">
        <v>1825</v>
      </c>
      <c r="Q210" s="52">
        <f t="shared" ref="Q210:Q216" si="88">(M210-O210)*G210</f>
        <v>601563.57329999993</v>
      </c>
      <c r="R210" s="53">
        <f t="shared" si="86"/>
        <v>609415.92768999992</v>
      </c>
      <c r="S210" s="53">
        <f t="shared" ref="S210:T216" si="89">(M210-O210)*I210</f>
        <v>300781.78664999997</v>
      </c>
      <c r="T210" s="53">
        <f t="shared" si="89"/>
        <v>96227.771640000006</v>
      </c>
      <c r="U210" s="53">
        <f t="shared" ref="U210:U216" si="90">(N210-P210)*K210</f>
        <v>590207.87826000003</v>
      </c>
      <c r="V210" s="53">
        <f t="shared" si="87"/>
        <v>1596633.36424</v>
      </c>
      <c r="W210" s="56"/>
      <c r="X210" s="56"/>
      <c r="Y210" s="56"/>
      <c r="Z210" s="55"/>
      <c r="AA210" s="55"/>
      <c r="AB210" s="3"/>
      <c r="AC210" s="3"/>
      <c r="AD210" s="3"/>
      <c r="AE210" s="3"/>
      <c r="AF210" s="3"/>
      <c r="AG210" s="3"/>
      <c r="AH210" s="3"/>
    </row>
    <row r="211" spans="1:16141" s="14" customFormat="1" ht="51" customHeight="1">
      <c r="A211" s="47" t="s">
        <v>41</v>
      </c>
      <c r="B211" s="48" t="s">
        <v>42</v>
      </c>
      <c r="C211" s="48" t="s">
        <v>225</v>
      </c>
      <c r="D211" s="48" t="s">
        <v>420</v>
      </c>
      <c r="E211" s="48" t="s">
        <v>421</v>
      </c>
      <c r="F211" s="48"/>
      <c r="G211" s="49">
        <v>69.850999999999999</v>
      </c>
      <c r="H211" s="50">
        <v>67.394999999999996</v>
      </c>
      <c r="I211" s="50">
        <v>34.926000000000002</v>
      </c>
      <c r="J211" s="50">
        <v>10.506</v>
      </c>
      <c r="K211" s="50">
        <v>64.436999999999998</v>
      </c>
      <c r="L211" s="50">
        <f t="shared" si="85"/>
        <v>177.26400000000001</v>
      </c>
      <c r="M211" s="51">
        <v>6506.07</v>
      </c>
      <c r="N211" s="51">
        <v>6506.07</v>
      </c>
      <c r="O211" s="51">
        <v>1755</v>
      </c>
      <c r="P211" s="51">
        <v>1825</v>
      </c>
      <c r="Q211" s="52">
        <f t="shared" si="88"/>
        <v>331866.99056999997</v>
      </c>
      <c r="R211" s="53">
        <f t="shared" si="86"/>
        <v>320198.36264999997</v>
      </c>
      <c r="S211" s="53">
        <f t="shared" si="89"/>
        <v>165935.87082000001</v>
      </c>
      <c r="T211" s="53">
        <f t="shared" si="89"/>
        <v>49179.32142</v>
      </c>
      <c r="U211" s="53">
        <f t="shared" si="90"/>
        <v>301634.10758999997</v>
      </c>
      <c r="V211" s="53">
        <f t="shared" si="87"/>
        <v>836947.66247999994</v>
      </c>
      <c r="W211" s="56"/>
      <c r="X211" s="56"/>
      <c r="Y211" s="56"/>
      <c r="Z211" s="55"/>
      <c r="AA211" s="55"/>
      <c r="AB211" s="3"/>
      <c r="AC211" s="3"/>
      <c r="AD211" s="3"/>
      <c r="AE211" s="3"/>
      <c r="AF211" s="3"/>
      <c r="AG211" s="3"/>
      <c r="AH211" s="3"/>
    </row>
    <row r="212" spans="1:16141" s="14" customFormat="1" ht="51" customHeight="1">
      <c r="A212" s="47" t="s">
        <v>41</v>
      </c>
      <c r="B212" s="48" t="s">
        <v>42</v>
      </c>
      <c r="C212" s="48" t="s">
        <v>225</v>
      </c>
      <c r="D212" s="48" t="s">
        <v>420</v>
      </c>
      <c r="E212" s="48" t="s">
        <v>422</v>
      </c>
      <c r="F212" s="48"/>
      <c r="G212" s="49">
        <v>124.462</v>
      </c>
      <c r="H212" s="50">
        <v>121.74600000000001</v>
      </c>
      <c r="I212" s="50">
        <v>62.231000000000002</v>
      </c>
      <c r="J212" s="50">
        <v>19.423999999999999</v>
      </c>
      <c r="K212" s="50">
        <v>119.133</v>
      </c>
      <c r="L212" s="50">
        <f t="shared" si="85"/>
        <v>322.53399999999999</v>
      </c>
      <c r="M212" s="51">
        <v>10241.02</v>
      </c>
      <c r="N212" s="51">
        <v>10241.02</v>
      </c>
      <c r="O212" s="51">
        <v>1755</v>
      </c>
      <c r="P212" s="51">
        <v>1825</v>
      </c>
      <c r="Q212" s="52">
        <f t="shared" si="88"/>
        <v>1056187.0212400001</v>
      </c>
      <c r="R212" s="53">
        <f t="shared" si="86"/>
        <v>1033138.9909200001</v>
      </c>
      <c r="S212" s="53">
        <f t="shared" si="89"/>
        <v>528093.51062000007</v>
      </c>
      <c r="T212" s="53">
        <f t="shared" si="89"/>
        <v>163472.77248000001</v>
      </c>
      <c r="U212" s="53">
        <f t="shared" si="90"/>
        <v>1002625.71066</v>
      </c>
      <c r="V212" s="53">
        <f t="shared" si="87"/>
        <v>2727330.9846800002</v>
      </c>
      <c r="W212" s="56"/>
      <c r="X212" s="56"/>
      <c r="Y212" s="56"/>
      <c r="Z212" s="55"/>
      <c r="AA212" s="55"/>
      <c r="AB212" s="3"/>
      <c r="AC212" s="3"/>
      <c r="AD212" s="3"/>
      <c r="AE212" s="3"/>
      <c r="AF212" s="3"/>
      <c r="AG212" s="3"/>
      <c r="AH212" s="3"/>
    </row>
    <row r="213" spans="1:16141" s="14" customFormat="1" ht="73.5" customHeight="1">
      <c r="A213" s="47" t="s">
        <v>36</v>
      </c>
      <c r="B213" s="48" t="s">
        <v>37</v>
      </c>
      <c r="C213" s="48" t="s">
        <v>225</v>
      </c>
      <c r="D213" s="48" t="s">
        <v>423</v>
      </c>
      <c r="E213" s="48"/>
      <c r="F213" s="48"/>
      <c r="G213" s="49">
        <v>2417.11</v>
      </c>
      <c r="H213" s="50">
        <v>2406.1239999999998</v>
      </c>
      <c r="I213" s="50">
        <v>1221.8399999999999</v>
      </c>
      <c r="J213" s="50">
        <v>401.74</v>
      </c>
      <c r="K213" s="50">
        <v>2310.0100000000002</v>
      </c>
      <c r="L213" s="50">
        <f t="shared" si="85"/>
        <v>6339.7139999999999</v>
      </c>
      <c r="M213" s="51">
        <v>6367.77</v>
      </c>
      <c r="N213" s="51">
        <v>6367.77</v>
      </c>
      <c r="O213" s="51">
        <v>1666.67</v>
      </c>
      <c r="P213" s="51">
        <v>1725</v>
      </c>
      <c r="Q213" s="52">
        <f t="shared" si="88"/>
        <v>11363075.821000002</v>
      </c>
      <c r="R213" s="53">
        <f t="shared" si="86"/>
        <v>11311429.5364</v>
      </c>
      <c r="S213" s="53">
        <f t="shared" si="89"/>
        <v>5743992.0240000002</v>
      </c>
      <c r="T213" s="53">
        <f t="shared" si="89"/>
        <v>1865186.4198000003</v>
      </c>
      <c r="U213" s="53">
        <f t="shared" si="90"/>
        <v>10724845.127700003</v>
      </c>
      <c r="V213" s="53">
        <f t="shared" si="87"/>
        <v>29645453.107900001</v>
      </c>
      <c r="W213" s="56"/>
      <c r="X213" s="56"/>
      <c r="Y213" s="56"/>
      <c r="Z213" s="55"/>
      <c r="AA213" s="55"/>
      <c r="AB213" s="3"/>
      <c r="AC213" s="3"/>
      <c r="AD213" s="3"/>
      <c r="AE213" s="3"/>
      <c r="AF213" s="3"/>
      <c r="AG213" s="3"/>
      <c r="AH213" s="3"/>
    </row>
    <row r="214" spans="1:16141" s="14" customFormat="1" ht="51" customHeight="1">
      <c r="A214" s="47" t="s">
        <v>36</v>
      </c>
      <c r="B214" s="48" t="s">
        <v>37</v>
      </c>
      <c r="C214" s="48" t="s">
        <v>225</v>
      </c>
      <c r="D214" s="48" t="s">
        <v>227</v>
      </c>
      <c r="E214" s="48"/>
      <c r="F214" s="48"/>
      <c r="G214" s="49">
        <v>575.47</v>
      </c>
      <c r="H214" s="50">
        <v>552.63</v>
      </c>
      <c r="I214" s="50">
        <v>290.89999999999998</v>
      </c>
      <c r="J214" s="50">
        <v>95.65</v>
      </c>
      <c r="K214" s="50">
        <v>549.98</v>
      </c>
      <c r="L214" s="50">
        <f t="shared" si="85"/>
        <v>1489.1599999999999</v>
      </c>
      <c r="M214" s="51">
        <v>6367.77</v>
      </c>
      <c r="N214" s="51">
        <v>6367.77</v>
      </c>
      <c r="O214" s="51">
        <v>1666.67</v>
      </c>
      <c r="P214" s="51">
        <v>1725</v>
      </c>
      <c r="Q214" s="52">
        <f t="shared" si="88"/>
        <v>2705342.0170000005</v>
      </c>
      <c r="R214" s="53">
        <f t="shared" si="86"/>
        <v>2597968.8930000002</v>
      </c>
      <c r="S214" s="53">
        <f t="shared" si="89"/>
        <v>1367549.99</v>
      </c>
      <c r="T214" s="53">
        <f t="shared" si="89"/>
        <v>444080.95050000009</v>
      </c>
      <c r="U214" s="53">
        <f t="shared" si="90"/>
        <v>2553430.6446000002</v>
      </c>
      <c r="V214" s="53">
        <f t="shared" si="87"/>
        <v>6963030.4781000009</v>
      </c>
      <c r="W214" s="56"/>
      <c r="X214" s="56"/>
      <c r="Y214" s="56"/>
      <c r="Z214" s="55"/>
      <c r="AA214" s="55"/>
      <c r="AB214" s="3"/>
      <c r="AC214" s="3"/>
      <c r="AD214" s="3"/>
      <c r="AE214" s="3"/>
      <c r="AF214" s="3"/>
      <c r="AG214" s="3"/>
      <c r="AH214" s="3"/>
    </row>
    <row r="215" spans="1:16141" s="14" customFormat="1" ht="51" customHeight="1">
      <c r="A215" s="47" t="s">
        <v>36</v>
      </c>
      <c r="B215" s="48" t="s">
        <v>37</v>
      </c>
      <c r="C215" s="48" t="s">
        <v>225</v>
      </c>
      <c r="D215" s="48" t="s">
        <v>228</v>
      </c>
      <c r="E215" s="48"/>
      <c r="F215" s="48"/>
      <c r="G215" s="49">
        <v>76.3</v>
      </c>
      <c r="H215" s="50">
        <v>77.792000000000002</v>
      </c>
      <c r="I215" s="50">
        <v>38.57</v>
      </c>
      <c r="J215" s="50">
        <v>12.73</v>
      </c>
      <c r="K215" s="50">
        <v>73.22</v>
      </c>
      <c r="L215" s="50">
        <f t="shared" si="85"/>
        <v>202.31199999999998</v>
      </c>
      <c r="M215" s="51">
        <v>6285.46</v>
      </c>
      <c r="N215" s="51">
        <v>6419.55</v>
      </c>
      <c r="O215" s="51">
        <v>1125</v>
      </c>
      <c r="P215" s="51">
        <v>1191.67</v>
      </c>
      <c r="Q215" s="52">
        <f t="shared" si="88"/>
        <v>393743.098</v>
      </c>
      <c r="R215" s="53">
        <f t="shared" si="86"/>
        <v>401442.50432000001</v>
      </c>
      <c r="S215" s="53">
        <f t="shared" si="89"/>
        <v>199038.94219999999</v>
      </c>
      <c r="T215" s="53">
        <f t="shared" si="89"/>
        <v>66550.912400000001</v>
      </c>
      <c r="U215" s="53">
        <f t="shared" si="90"/>
        <v>382785.37359999999</v>
      </c>
      <c r="V215" s="53">
        <f t="shared" si="87"/>
        <v>1049817.7325200001</v>
      </c>
      <c r="W215" s="56"/>
      <c r="X215" s="56"/>
      <c r="Y215" s="56"/>
      <c r="Z215" s="55"/>
      <c r="AA215" s="55"/>
      <c r="AB215" s="3"/>
      <c r="AC215" s="3"/>
      <c r="AD215" s="3"/>
      <c r="AE215" s="3"/>
      <c r="AF215" s="3"/>
      <c r="AG215" s="3"/>
      <c r="AH215" s="3"/>
    </row>
    <row r="216" spans="1:16141" s="14" customFormat="1" ht="76.5" customHeight="1">
      <c r="A216" s="47" t="s">
        <v>36</v>
      </c>
      <c r="B216" s="48" t="s">
        <v>37</v>
      </c>
      <c r="C216" s="48" t="s">
        <v>225</v>
      </c>
      <c r="D216" s="48" t="s">
        <v>424</v>
      </c>
      <c r="E216" s="48"/>
      <c r="F216" s="48" t="s">
        <v>419</v>
      </c>
      <c r="G216" s="49">
        <v>1270.5899999999999</v>
      </c>
      <c r="H216" s="50">
        <v>1165.3510000000001</v>
      </c>
      <c r="I216" s="50">
        <v>1021.01</v>
      </c>
      <c r="J216" s="50">
        <v>297.85000000000002</v>
      </c>
      <c r="K216" s="50">
        <v>1787.08</v>
      </c>
      <c r="L216" s="50">
        <f t="shared" si="85"/>
        <v>4271.2909999999993</v>
      </c>
      <c r="M216" s="51">
        <v>7049.98</v>
      </c>
      <c r="N216" s="51">
        <v>7049.98</v>
      </c>
      <c r="O216" s="51">
        <v>1666.67</v>
      </c>
      <c r="P216" s="51">
        <v>1725</v>
      </c>
      <c r="Q216" s="52">
        <f t="shared" si="88"/>
        <v>6839979.8528999994</v>
      </c>
      <c r="R216" s="53">
        <f t="shared" si="86"/>
        <v>6273445.6918099998</v>
      </c>
      <c r="S216" s="53">
        <f t="shared" si="89"/>
        <v>5496413.3430999992</v>
      </c>
      <c r="T216" s="53">
        <f t="shared" si="89"/>
        <v>1586045.2930000001</v>
      </c>
      <c r="U216" s="53">
        <f t="shared" si="90"/>
        <v>9516165.2583999988</v>
      </c>
      <c r="V216" s="53">
        <f t="shared" si="87"/>
        <v>22872069.586309999</v>
      </c>
      <c r="W216" s="56"/>
      <c r="X216" s="56"/>
      <c r="Y216" s="56"/>
      <c r="Z216" s="55"/>
      <c r="AA216" s="55"/>
      <c r="AB216" s="3"/>
      <c r="AC216" s="3"/>
      <c r="AD216" s="3"/>
      <c r="AE216" s="3"/>
      <c r="AF216" s="3"/>
      <c r="AG216" s="3"/>
      <c r="AH216" s="3"/>
    </row>
    <row r="217" spans="1:16141" s="15" customFormat="1" ht="47.25" customHeight="1">
      <c r="A217" s="129" t="s">
        <v>275</v>
      </c>
      <c r="B217" s="130"/>
      <c r="C217" s="130"/>
      <c r="D217" s="131"/>
      <c r="E217" s="59"/>
      <c r="F217" s="59"/>
      <c r="G217" s="49">
        <f t="shared" ref="G217:L217" si="91">SUM(G7:G216)</f>
        <v>1692285.756436863</v>
      </c>
      <c r="H217" s="50">
        <f t="shared" si="91"/>
        <v>1629485.1609999998</v>
      </c>
      <c r="I217" s="50">
        <f t="shared" si="91"/>
        <v>795122.44444242085</v>
      </c>
      <c r="J217" s="50">
        <f t="shared" si="91"/>
        <v>377324.18119859579</v>
      </c>
      <c r="K217" s="50">
        <f t="shared" si="91"/>
        <v>1589527.2195427294</v>
      </c>
      <c r="L217" s="50">
        <f t="shared" si="91"/>
        <v>4391459.0061837472</v>
      </c>
      <c r="M217" s="50"/>
      <c r="N217" s="57"/>
      <c r="O217" s="57"/>
      <c r="P217" s="57"/>
      <c r="Q217" s="60">
        <f>SUM(Q7:Q216)</f>
        <v>1210487684.5952768</v>
      </c>
      <c r="R217" s="51">
        <f>SUM(R7:R216)</f>
        <v>1202576138.1017194</v>
      </c>
      <c r="S217" s="51">
        <f t="shared" ref="S217:U217" si="92">SUM(S7:S216)</f>
        <v>585043932.04115379</v>
      </c>
      <c r="T217" s="51">
        <f t="shared" si="92"/>
        <v>302093901.54964054</v>
      </c>
      <c r="U217" s="51">
        <f t="shared" si="92"/>
        <v>1393654395.4512792</v>
      </c>
      <c r="V217" s="51">
        <f t="shared" si="87"/>
        <v>3483368367.1437931</v>
      </c>
      <c r="W217" s="53">
        <v>400400590.06999993</v>
      </c>
      <c r="X217" s="53">
        <f>U217*0.36</f>
        <v>501715582.36246049</v>
      </c>
      <c r="Y217" s="51">
        <f>V217+W217-X217</f>
        <v>3382053374.8513322</v>
      </c>
      <c r="Z217" s="55"/>
      <c r="AA217" s="55"/>
      <c r="AB217" s="61"/>
      <c r="AC217" s="61"/>
      <c r="AD217" s="61"/>
      <c r="AE217" s="61"/>
      <c r="AF217" s="61"/>
      <c r="AG217" s="61"/>
      <c r="AH217" s="61"/>
    </row>
    <row r="218" spans="1:16141" s="15" customFormat="1" ht="47.25" customHeight="1">
      <c r="A218" s="127" t="s">
        <v>301</v>
      </c>
      <c r="B218" s="128"/>
      <c r="C218" s="128"/>
      <c r="D218" s="128"/>
      <c r="E218" s="62"/>
      <c r="F218" s="62"/>
      <c r="G218" s="63"/>
      <c r="H218" s="64"/>
      <c r="I218" s="64"/>
      <c r="J218" s="64"/>
      <c r="K218" s="64"/>
      <c r="L218" s="64"/>
      <c r="M218" s="64"/>
      <c r="N218" s="64"/>
      <c r="O218" s="64"/>
      <c r="P218" s="64"/>
      <c r="Q218" s="63"/>
      <c r="R218" s="63"/>
      <c r="S218" s="63"/>
      <c r="T218" s="65"/>
      <c r="U218" s="65"/>
      <c r="V218" s="65"/>
      <c r="W218" s="65"/>
      <c r="X218" s="65"/>
      <c r="Y218" s="66"/>
      <c r="Z218" s="55"/>
      <c r="AA218" s="55"/>
      <c r="AB218" s="61"/>
      <c r="AC218" s="61"/>
      <c r="AD218" s="61"/>
      <c r="AE218" s="61"/>
      <c r="AF218" s="61"/>
      <c r="AG218" s="61"/>
      <c r="AH218" s="61"/>
    </row>
    <row r="219" spans="1:16141" s="17" customFormat="1" ht="56.25" customHeight="1">
      <c r="A219" s="54">
        <v>2914001089</v>
      </c>
      <c r="B219" s="48" t="s">
        <v>277</v>
      </c>
      <c r="C219" s="48" t="s">
        <v>92</v>
      </c>
      <c r="D219" s="48" t="s">
        <v>278</v>
      </c>
      <c r="E219" s="48"/>
      <c r="F219" s="48"/>
      <c r="G219" s="67">
        <v>77.650000000000006</v>
      </c>
      <c r="H219" s="68">
        <v>61.69</v>
      </c>
      <c r="I219" s="68">
        <v>20.990000000000002</v>
      </c>
      <c r="J219" s="68">
        <v>9.0500000000000007</v>
      </c>
      <c r="K219" s="68">
        <v>48.45</v>
      </c>
      <c r="L219" s="50">
        <f t="shared" si="85"/>
        <v>140.18</v>
      </c>
      <c r="M219" s="69">
        <v>7287.55</v>
      </c>
      <c r="N219" s="51">
        <v>13617.66</v>
      </c>
      <c r="O219" s="69">
        <v>1800</v>
      </c>
      <c r="P219" s="51">
        <v>1880</v>
      </c>
      <c r="Q219" s="52">
        <f t="shared" ref="Q219:Q233" si="93">(M219-O219)*G219</f>
        <v>426108.25750000007</v>
      </c>
      <c r="R219" s="53">
        <f t="shared" si="86"/>
        <v>338526.9595</v>
      </c>
      <c r="S219" s="70">
        <f t="shared" ref="S219:S233" si="94">(M219-O219)*I219</f>
        <v>115183.67450000001</v>
      </c>
      <c r="T219" s="70">
        <f t="shared" ref="T219:T233" si="95">(N219-P219)*J219</f>
        <v>106225.823</v>
      </c>
      <c r="U219" s="70">
        <f t="shared" ref="U219:U233" si="96">(K219*(N219-P219))</f>
        <v>568689.62699999998</v>
      </c>
      <c r="V219" s="53">
        <f t="shared" si="87"/>
        <v>1128626.084</v>
      </c>
      <c r="W219" s="71"/>
      <c r="X219" s="72"/>
      <c r="Y219" s="72"/>
      <c r="Z219" s="55"/>
      <c r="AA219" s="55"/>
      <c r="AB219" s="73"/>
      <c r="AC219" s="73"/>
      <c r="AD219" s="73"/>
      <c r="AE219" s="73"/>
      <c r="AF219" s="73"/>
      <c r="AG219" s="73"/>
      <c r="AH219" s="73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6"/>
      <c r="FE219" s="16"/>
      <c r="FF219" s="16"/>
      <c r="FG219" s="16"/>
      <c r="FH219" s="16"/>
      <c r="FI219" s="16"/>
      <c r="FJ219" s="16"/>
      <c r="FK219" s="16"/>
      <c r="FL219" s="16"/>
      <c r="FM219" s="16"/>
      <c r="FN219" s="16"/>
      <c r="FO219" s="16"/>
      <c r="FP219" s="16"/>
      <c r="FQ219" s="16"/>
      <c r="FR219" s="16"/>
      <c r="FS219" s="16"/>
      <c r="FT219" s="16"/>
      <c r="FU219" s="16"/>
      <c r="FV219" s="16"/>
      <c r="FW219" s="16"/>
      <c r="FX219" s="16"/>
      <c r="FY219" s="16"/>
      <c r="FZ219" s="16"/>
      <c r="GA219" s="16"/>
      <c r="GB219" s="16"/>
      <c r="GC219" s="16"/>
      <c r="GD219" s="16"/>
    </row>
    <row r="220" spans="1:16141" s="17" customFormat="1" ht="56.25" customHeight="1">
      <c r="A220" s="54">
        <v>2919003788</v>
      </c>
      <c r="B220" s="48" t="s">
        <v>279</v>
      </c>
      <c r="C220" s="48" t="s">
        <v>139</v>
      </c>
      <c r="D220" s="48" t="s">
        <v>280</v>
      </c>
      <c r="E220" s="48"/>
      <c r="F220" s="48"/>
      <c r="G220" s="74">
        <v>15.561</v>
      </c>
      <c r="H220" s="75">
        <v>15.561</v>
      </c>
      <c r="I220" s="75">
        <v>10.374000000000001</v>
      </c>
      <c r="J220" s="76">
        <f>17.92*0.2*0+5.187</f>
        <v>5.1870000000000003</v>
      </c>
      <c r="K220" s="76">
        <f>17.92*0.8*0+5.187*3</f>
        <v>15.561</v>
      </c>
      <c r="L220" s="50">
        <f t="shared" si="85"/>
        <v>46.683000000000007</v>
      </c>
      <c r="M220" s="69">
        <v>2315.17</v>
      </c>
      <c r="N220" s="51">
        <v>2315.17</v>
      </c>
      <c r="O220" s="69">
        <v>1680</v>
      </c>
      <c r="P220" s="51">
        <v>1758</v>
      </c>
      <c r="Q220" s="52">
        <f t="shared" si="93"/>
        <v>9883.8803700000008</v>
      </c>
      <c r="R220" s="53">
        <f t="shared" si="86"/>
        <v>9883.8803700000008</v>
      </c>
      <c r="S220" s="70">
        <f t="shared" si="94"/>
        <v>6589.2535800000014</v>
      </c>
      <c r="T220" s="70">
        <f t="shared" si="95"/>
        <v>2890.0407900000005</v>
      </c>
      <c r="U220" s="70">
        <f t="shared" si="96"/>
        <v>8670.122370000001</v>
      </c>
      <c r="V220" s="53">
        <f t="shared" si="87"/>
        <v>28033.297110000003</v>
      </c>
      <c r="W220" s="77"/>
      <c r="X220" s="72"/>
      <c r="Y220" s="72"/>
      <c r="Z220" s="55"/>
      <c r="AA220" s="55"/>
      <c r="AB220" s="78"/>
      <c r="AC220" s="78"/>
      <c r="AD220" s="78"/>
      <c r="AE220" s="78"/>
      <c r="AF220" s="78"/>
      <c r="AG220" s="78"/>
      <c r="AH220" s="7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/>
      <c r="FH220" s="18"/>
      <c r="FI220" s="18"/>
      <c r="FJ220" s="18"/>
      <c r="FK220" s="18"/>
      <c r="FL220" s="18"/>
      <c r="FM220" s="18"/>
      <c r="FN220" s="18"/>
      <c r="FO220" s="18"/>
      <c r="FP220" s="18"/>
      <c r="FQ220" s="18"/>
      <c r="FR220" s="18"/>
      <c r="FS220" s="18"/>
      <c r="FT220" s="18"/>
      <c r="FU220" s="18"/>
      <c r="FV220" s="18"/>
      <c r="FW220" s="18"/>
      <c r="FX220" s="18"/>
      <c r="FY220" s="18"/>
      <c r="FZ220" s="18"/>
      <c r="GA220" s="18"/>
      <c r="GB220" s="18"/>
      <c r="GC220" s="18"/>
      <c r="GD220" s="18"/>
      <c r="GE220" s="18"/>
      <c r="GF220" s="18"/>
      <c r="GG220" s="18"/>
      <c r="GH220" s="18"/>
      <c r="GI220" s="18"/>
      <c r="GJ220" s="18"/>
      <c r="GK220" s="18"/>
      <c r="GL220" s="18"/>
      <c r="GM220" s="18"/>
      <c r="GN220" s="18"/>
      <c r="GO220" s="18"/>
      <c r="GP220" s="18"/>
      <c r="GQ220" s="18"/>
      <c r="GR220" s="18"/>
      <c r="GS220" s="18"/>
      <c r="GT220" s="18"/>
      <c r="GU220" s="18"/>
      <c r="GV220" s="18"/>
      <c r="GW220" s="18"/>
      <c r="GX220" s="18"/>
      <c r="GY220" s="18"/>
      <c r="GZ220" s="18"/>
      <c r="HA220" s="18"/>
      <c r="HB220" s="18"/>
      <c r="HC220" s="18"/>
      <c r="HD220" s="18"/>
      <c r="HE220" s="18"/>
      <c r="HF220" s="18"/>
      <c r="HG220" s="18"/>
      <c r="HH220" s="18"/>
      <c r="HI220" s="18"/>
      <c r="HJ220" s="18"/>
      <c r="HK220" s="18"/>
      <c r="HL220" s="18"/>
      <c r="HM220" s="18"/>
      <c r="HN220" s="18"/>
      <c r="HO220" s="18"/>
      <c r="HP220" s="18"/>
      <c r="HQ220" s="18"/>
      <c r="HR220" s="18"/>
      <c r="HS220" s="18"/>
      <c r="HT220" s="18"/>
      <c r="HU220" s="18"/>
      <c r="HV220" s="18"/>
      <c r="HW220" s="18"/>
      <c r="HX220" s="18"/>
      <c r="HY220" s="18"/>
      <c r="HZ220" s="18"/>
      <c r="IA220" s="18"/>
      <c r="IB220" s="18"/>
      <c r="IC220" s="18"/>
      <c r="ID220" s="18"/>
      <c r="IE220" s="18"/>
      <c r="IF220" s="18"/>
      <c r="IG220" s="18"/>
      <c r="IH220" s="18"/>
      <c r="II220" s="18"/>
      <c r="IJ220" s="18"/>
      <c r="IK220" s="18"/>
      <c r="IL220" s="18"/>
      <c r="IM220" s="18"/>
      <c r="IN220" s="18"/>
      <c r="IO220" s="18"/>
      <c r="IP220" s="18"/>
      <c r="IQ220" s="18"/>
      <c r="IR220" s="18"/>
      <c r="IS220" s="18"/>
      <c r="IT220" s="18"/>
      <c r="IU220" s="18"/>
      <c r="IV220" s="18"/>
      <c r="IW220" s="18"/>
      <c r="IX220" s="18"/>
      <c r="IY220" s="18"/>
      <c r="IZ220" s="18"/>
      <c r="JA220" s="18"/>
      <c r="JB220" s="18"/>
      <c r="JC220" s="18"/>
      <c r="JD220" s="18"/>
      <c r="JE220" s="18"/>
      <c r="JF220" s="18"/>
      <c r="JG220" s="18"/>
      <c r="JH220" s="18"/>
      <c r="JI220" s="18"/>
      <c r="JJ220" s="18"/>
      <c r="JK220" s="18"/>
      <c r="JL220" s="18"/>
      <c r="JM220" s="18"/>
      <c r="JN220" s="18"/>
      <c r="JO220" s="18"/>
      <c r="JP220" s="18"/>
      <c r="JQ220" s="18"/>
      <c r="JR220" s="18"/>
      <c r="JS220" s="18"/>
      <c r="JT220" s="18"/>
      <c r="JU220" s="18"/>
      <c r="JV220" s="18"/>
      <c r="JW220" s="18"/>
      <c r="JX220" s="18"/>
      <c r="JY220" s="18"/>
      <c r="JZ220" s="18"/>
      <c r="KA220" s="18"/>
      <c r="KB220" s="18"/>
      <c r="KC220" s="18"/>
      <c r="KD220" s="18"/>
      <c r="KE220" s="18"/>
      <c r="KF220" s="18"/>
      <c r="KG220" s="18"/>
      <c r="KH220" s="18"/>
      <c r="KI220" s="18"/>
      <c r="KJ220" s="18"/>
      <c r="KK220" s="18"/>
      <c r="KL220" s="18"/>
      <c r="KM220" s="18"/>
      <c r="KN220" s="18"/>
      <c r="KO220" s="18"/>
      <c r="KP220" s="18"/>
      <c r="KQ220" s="18"/>
      <c r="KR220" s="18"/>
      <c r="KS220" s="18"/>
      <c r="KT220" s="18"/>
      <c r="KU220" s="18"/>
      <c r="KV220" s="18"/>
      <c r="KW220" s="18"/>
      <c r="KX220" s="18"/>
      <c r="KY220" s="18"/>
      <c r="KZ220" s="18"/>
      <c r="LA220" s="18"/>
      <c r="LB220" s="18"/>
      <c r="LC220" s="18"/>
      <c r="LD220" s="18"/>
      <c r="LE220" s="18"/>
      <c r="LF220" s="18"/>
      <c r="LG220" s="18"/>
      <c r="LH220" s="18"/>
      <c r="LI220" s="18"/>
      <c r="LJ220" s="18"/>
      <c r="LK220" s="18"/>
      <c r="LL220" s="18"/>
      <c r="LM220" s="18"/>
      <c r="LN220" s="18"/>
      <c r="LO220" s="18"/>
      <c r="LP220" s="18"/>
      <c r="LQ220" s="18"/>
      <c r="LR220" s="18"/>
      <c r="LS220" s="18"/>
      <c r="LT220" s="18"/>
      <c r="LU220" s="18"/>
      <c r="LV220" s="18"/>
      <c r="LW220" s="18"/>
      <c r="LX220" s="18"/>
      <c r="LY220" s="18"/>
      <c r="LZ220" s="18"/>
      <c r="MA220" s="18"/>
      <c r="MB220" s="18"/>
      <c r="MC220" s="18"/>
      <c r="MD220" s="18"/>
      <c r="ME220" s="18"/>
      <c r="MF220" s="18"/>
      <c r="MG220" s="18"/>
      <c r="MH220" s="18"/>
      <c r="MI220" s="18"/>
      <c r="MJ220" s="18"/>
      <c r="MK220" s="18"/>
      <c r="ML220" s="18"/>
      <c r="MM220" s="18"/>
      <c r="MN220" s="18"/>
      <c r="MO220" s="18"/>
      <c r="MP220" s="18"/>
      <c r="MQ220" s="18"/>
      <c r="MR220" s="18"/>
      <c r="MS220" s="18"/>
      <c r="MT220" s="18"/>
      <c r="MU220" s="18"/>
      <c r="MV220" s="18"/>
      <c r="MW220" s="18"/>
      <c r="MX220" s="18"/>
      <c r="MY220" s="18"/>
      <c r="MZ220" s="18"/>
      <c r="NA220" s="18"/>
      <c r="NB220" s="18"/>
      <c r="NC220" s="18"/>
      <c r="ND220" s="18"/>
      <c r="NE220" s="18"/>
      <c r="NF220" s="18"/>
      <c r="NG220" s="18"/>
      <c r="NH220" s="18"/>
      <c r="NI220" s="18"/>
      <c r="NJ220" s="18"/>
      <c r="NK220" s="18"/>
      <c r="NL220" s="18"/>
      <c r="NM220" s="18"/>
      <c r="NN220" s="18"/>
      <c r="NO220" s="18"/>
      <c r="NP220" s="18"/>
      <c r="NQ220" s="18"/>
      <c r="NR220" s="18"/>
      <c r="NS220" s="18"/>
      <c r="NT220" s="18"/>
      <c r="NU220" s="18"/>
      <c r="NV220" s="18"/>
      <c r="NW220" s="18"/>
      <c r="NX220" s="18"/>
      <c r="NY220" s="18"/>
      <c r="NZ220" s="18"/>
      <c r="OA220" s="18"/>
      <c r="OB220" s="18"/>
      <c r="OC220" s="18"/>
      <c r="OD220" s="18"/>
      <c r="OE220" s="18"/>
      <c r="OF220" s="18"/>
      <c r="OG220" s="18"/>
      <c r="OH220" s="18"/>
      <c r="OI220" s="18"/>
      <c r="OJ220" s="18"/>
      <c r="OK220" s="18"/>
      <c r="OL220" s="18"/>
      <c r="OM220" s="18"/>
      <c r="ON220" s="18"/>
      <c r="OO220" s="18"/>
      <c r="OP220" s="18"/>
      <c r="OQ220" s="18"/>
      <c r="OR220" s="18"/>
      <c r="OS220" s="18"/>
      <c r="OT220" s="18"/>
      <c r="OU220" s="18"/>
      <c r="OV220" s="18"/>
      <c r="OW220" s="18"/>
      <c r="OX220" s="18"/>
      <c r="OY220" s="18"/>
      <c r="OZ220" s="18"/>
      <c r="PA220" s="18"/>
      <c r="PB220" s="18"/>
      <c r="PC220" s="18"/>
      <c r="PD220" s="18"/>
      <c r="PE220" s="18"/>
      <c r="PF220" s="18"/>
      <c r="PG220" s="18"/>
      <c r="PH220" s="18"/>
      <c r="PI220" s="18"/>
      <c r="PJ220" s="18"/>
      <c r="PK220" s="18"/>
      <c r="PL220" s="18"/>
      <c r="PM220" s="18"/>
      <c r="PN220" s="18"/>
      <c r="PO220" s="18"/>
      <c r="PP220" s="18"/>
      <c r="PQ220" s="18"/>
      <c r="PR220" s="18"/>
      <c r="PS220" s="18"/>
      <c r="PT220" s="18"/>
      <c r="PU220" s="18"/>
      <c r="PV220" s="18"/>
      <c r="PW220" s="18"/>
      <c r="PX220" s="18"/>
      <c r="PY220" s="18"/>
      <c r="PZ220" s="18"/>
      <c r="QA220" s="18"/>
      <c r="QB220" s="18"/>
      <c r="QC220" s="18"/>
      <c r="QD220" s="18"/>
      <c r="QE220" s="18"/>
      <c r="QF220" s="18"/>
      <c r="QG220" s="18"/>
      <c r="QH220" s="18"/>
      <c r="QI220" s="18"/>
      <c r="QJ220" s="18"/>
      <c r="QK220" s="18"/>
      <c r="QL220" s="18"/>
      <c r="QM220" s="18"/>
      <c r="QN220" s="18"/>
      <c r="QO220" s="18"/>
      <c r="QP220" s="18"/>
      <c r="QQ220" s="18"/>
      <c r="QR220" s="18"/>
      <c r="QS220" s="18"/>
      <c r="QT220" s="18"/>
      <c r="QU220" s="18"/>
      <c r="QV220" s="18"/>
      <c r="QW220" s="18"/>
      <c r="QX220" s="18"/>
      <c r="QY220" s="18"/>
      <c r="QZ220" s="18"/>
      <c r="RA220" s="18"/>
      <c r="RB220" s="18"/>
      <c r="RC220" s="18"/>
      <c r="RD220" s="18"/>
      <c r="RE220" s="18"/>
      <c r="RF220" s="18"/>
      <c r="RG220" s="18"/>
      <c r="RH220" s="18"/>
      <c r="RI220" s="18"/>
      <c r="RJ220" s="18"/>
      <c r="RK220" s="18"/>
      <c r="RL220" s="18"/>
      <c r="RM220" s="18"/>
      <c r="RN220" s="18"/>
      <c r="RO220" s="18"/>
      <c r="RP220" s="18"/>
      <c r="RQ220" s="18"/>
      <c r="RR220" s="18"/>
      <c r="RS220" s="18"/>
      <c r="RT220" s="18"/>
      <c r="RU220" s="18"/>
      <c r="RV220" s="18"/>
      <c r="RW220" s="18"/>
      <c r="RX220" s="18"/>
      <c r="RY220" s="18"/>
      <c r="RZ220" s="18"/>
      <c r="SA220" s="18"/>
      <c r="SB220" s="18"/>
      <c r="SC220" s="18"/>
      <c r="SD220" s="18"/>
      <c r="SE220" s="18"/>
      <c r="SF220" s="18"/>
      <c r="SG220" s="18"/>
      <c r="SH220" s="18"/>
      <c r="SI220" s="18"/>
      <c r="SJ220" s="18"/>
      <c r="SK220" s="18"/>
      <c r="SL220" s="18"/>
      <c r="SM220" s="18"/>
      <c r="SN220" s="18"/>
      <c r="SO220" s="18"/>
      <c r="SP220" s="18"/>
      <c r="SQ220" s="18"/>
      <c r="SR220" s="18"/>
      <c r="SS220" s="18"/>
      <c r="ST220" s="18"/>
      <c r="SU220" s="18"/>
      <c r="SV220" s="18"/>
      <c r="SW220" s="18"/>
      <c r="SX220" s="18"/>
      <c r="SY220" s="18"/>
      <c r="SZ220" s="18"/>
      <c r="TA220" s="18"/>
      <c r="TB220" s="18"/>
      <c r="TC220" s="18"/>
      <c r="TD220" s="18"/>
      <c r="TE220" s="18"/>
      <c r="TF220" s="18"/>
      <c r="TG220" s="18"/>
      <c r="TH220" s="18"/>
      <c r="TI220" s="18"/>
      <c r="TJ220" s="18"/>
      <c r="TK220" s="18"/>
      <c r="TL220" s="18"/>
      <c r="TM220" s="18"/>
      <c r="TN220" s="18"/>
      <c r="TO220" s="18"/>
      <c r="TP220" s="18"/>
      <c r="TQ220" s="18"/>
      <c r="TR220" s="18"/>
      <c r="TS220" s="18"/>
      <c r="TT220" s="18"/>
      <c r="TU220" s="18"/>
      <c r="TV220" s="18"/>
      <c r="TW220" s="18"/>
      <c r="TX220" s="18"/>
      <c r="TY220" s="18"/>
      <c r="TZ220" s="18"/>
      <c r="UA220" s="18"/>
      <c r="UB220" s="18"/>
      <c r="UC220" s="18"/>
      <c r="UD220" s="18"/>
      <c r="UE220" s="18"/>
      <c r="UF220" s="18"/>
      <c r="UG220" s="18"/>
      <c r="UH220" s="18"/>
      <c r="UI220" s="18"/>
      <c r="UJ220" s="18"/>
      <c r="UK220" s="18"/>
      <c r="UL220" s="18"/>
      <c r="UM220" s="18"/>
      <c r="UN220" s="18"/>
      <c r="UO220" s="18"/>
      <c r="UP220" s="18"/>
      <c r="UQ220" s="18"/>
      <c r="UR220" s="18"/>
      <c r="US220" s="18"/>
      <c r="UT220" s="18"/>
      <c r="UU220" s="18"/>
      <c r="UV220" s="18"/>
      <c r="UW220" s="18"/>
      <c r="UX220" s="18"/>
      <c r="UY220" s="18"/>
      <c r="UZ220" s="18"/>
      <c r="VA220" s="18"/>
      <c r="VB220" s="18"/>
      <c r="VC220" s="18"/>
      <c r="VD220" s="18"/>
      <c r="VE220" s="18"/>
      <c r="VF220" s="18"/>
      <c r="VG220" s="18"/>
      <c r="VH220" s="18"/>
      <c r="VI220" s="18"/>
      <c r="VJ220" s="18"/>
      <c r="VK220" s="18"/>
      <c r="VL220" s="18"/>
      <c r="VM220" s="18"/>
      <c r="VN220" s="18"/>
      <c r="VO220" s="18"/>
      <c r="VP220" s="18"/>
      <c r="VQ220" s="18"/>
      <c r="VR220" s="18"/>
      <c r="VS220" s="18"/>
      <c r="VT220" s="18"/>
      <c r="VU220" s="18"/>
      <c r="VV220" s="18"/>
      <c r="VW220" s="18"/>
      <c r="VX220" s="18"/>
      <c r="VY220" s="18"/>
      <c r="VZ220" s="18"/>
      <c r="WA220" s="18"/>
      <c r="WB220" s="18"/>
      <c r="WC220" s="18"/>
      <c r="WD220" s="18"/>
      <c r="WE220" s="18"/>
      <c r="WF220" s="18"/>
      <c r="WG220" s="18"/>
      <c r="WH220" s="18"/>
      <c r="WI220" s="18"/>
      <c r="WJ220" s="18"/>
      <c r="WK220" s="18"/>
      <c r="WL220" s="18"/>
      <c r="WM220" s="18"/>
      <c r="WN220" s="18"/>
      <c r="WO220" s="18"/>
      <c r="WP220" s="18"/>
      <c r="WQ220" s="18"/>
      <c r="WR220" s="18"/>
      <c r="WS220" s="18"/>
      <c r="WT220" s="18"/>
      <c r="WU220" s="18"/>
      <c r="WV220" s="18"/>
      <c r="WW220" s="18"/>
      <c r="WX220" s="18"/>
      <c r="WY220" s="18"/>
      <c r="WZ220" s="18"/>
      <c r="XA220" s="18"/>
      <c r="XB220" s="18"/>
      <c r="XC220" s="18"/>
      <c r="XD220" s="18"/>
      <c r="XE220" s="18"/>
      <c r="XF220" s="18"/>
      <c r="XG220" s="18"/>
      <c r="XH220" s="18"/>
      <c r="XI220" s="18"/>
      <c r="XJ220" s="18"/>
      <c r="XK220" s="18"/>
      <c r="XL220" s="18"/>
      <c r="XM220" s="18"/>
      <c r="XN220" s="18"/>
      <c r="XO220" s="18"/>
      <c r="XP220" s="18"/>
      <c r="XQ220" s="18"/>
      <c r="XR220" s="18"/>
      <c r="XS220" s="18"/>
      <c r="XT220" s="18"/>
      <c r="XU220" s="18"/>
      <c r="XV220" s="18"/>
      <c r="XW220" s="18"/>
      <c r="XX220" s="18"/>
      <c r="XY220" s="18"/>
      <c r="XZ220" s="18"/>
      <c r="YA220" s="18"/>
      <c r="YB220" s="18"/>
      <c r="YC220" s="18"/>
      <c r="YD220" s="18"/>
      <c r="YE220" s="18"/>
      <c r="YF220" s="18"/>
      <c r="YG220" s="18"/>
      <c r="YH220" s="18"/>
      <c r="YI220" s="18"/>
      <c r="YJ220" s="18"/>
      <c r="YK220" s="18"/>
      <c r="YL220" s="18"/>
      <c r="YM220" s="18"/>
      <c r="YN220" s="18"/>
      <c r="YO220" s="18"/>
      <c r="YP220" s="18"/>
      <c r="YQ220" s="18"/>
      <c r="YR220" s="18"/>
      <c r="YS220" s="18"/>
      <c r="YT220" s="18"/>
      <c r="YU220" s="18"/>
      <c r="YV220" s="18"/>
      <c r="YW220" s="18"/>
      <c r="YX220" s="18"/>
      <c r="YY220" s="18"/>
      <c r="YZ220" s="18"/>
      <c r="ZA220" s="18"/>
      <c r="ZB220" s="18"/>
      <c r="ZC220" s="18"/>
      <c r="ZD220" s="18"/>
      <c r="ZE220" s="18"/>
      <c r="ZF220" s="18"/>
      <c r="ZG220" s="18"/>
      <c r="ZH220" s="18"/>
      <c r="ZI220" s="18"/>
      <c r="ZJ220" s="18"/>
      <c r="ZK220" s="18"/>
      <c r="ZL220" s="18"/>
      <c r="ZM220" s="18"/>
      <c r="ZN220" s="18"/>
      <c r="ZO220" s="18"/>
      <c r="ZP220" s="18"/>
      <c r="ZQ220" s="18"/>
      <c r="ZR220" s="18"/>
      <c r="ZS220" s="18"/>
      <c r="ZT220" s="18"/>
      <c r="ZU220" s="18"/>
      <c r="ZV220" s="18"/>
      <c r="ZW220" s="18"/>
      <c r="ZX220" s="18"/>
      <c r="ZY220" s="18"/>
      <c r="ZZ220" s="18"/>
      <c r="AAA220" s="18"/>
      <c r="AAB220" s="18"/>
      <c r="AAC220" s="18"/>
      <c r="AAD220" s="18"/>
      <c r="AAE220" s="18"/>
      <c r="AAF220" s="18"/>
      <c r="AAG220" s="18"/>
      <c r="AAH220" s="18"/>
      <c r="AAI220" s="18"/>
      <c r="AAJ220" s="18"/>
      <c r="AAK220" s="18"/>
      <c r="AAL220" s="18"/>
      <c r="AAM220" s="18"/>
      <c r="AAN220" s="18"/>
      <c r="AAO220" s="18"/>
      <c r="AAP220" s="18"/>
      <c r="AAQ220" s="18"/>
      <c r="AAR220" s="18"/>
      <c r="AAS220" s="18"/>
      <c r="AAT220" s="18"/>
      <c r="AAU220" s="18"/>
      <c r="AAV220" s="18"/>
      <c r="AAW220" s="18"/>
      <c r="AAX220" s="18"/>
      <c r="AAY220" s="18"/>
      <c r="AAZ220" s="18"/>
      <c r="ABA220" s="18"/>
      <c r="ABB220" s="18"/>
      <c r="ABC220" s="18"/>
      <c r="ABD220" s="18"/>
      <c r="ABE220" s="18"/>
      <c r="ABF220" s="18"/>
      <c r="ABG220" s="18"/>
      <c r="ABH220" s="18"/>
      <c r="ABI220" s="18"/>
      <c r="ABJ220" s="18"/>
      <c r="ABK220" s="18"/>
      <c r="ABL220" s="18"/>
      <c r="ABM220" s="18"/>
      <c r="ABN220" s="18"/>
      <c r="ABO220" s="18"/>
      <c r="ABP220" s="18"/>
      <c r="ABQ220" s="18"/>
      <c r="ABR220" s="18"/>
      <c r="ABS220" s="18"/>
      <c r="ABT220" s="18"/>
      <c r="ABU220" s="18"/>
      <c r="ABV220" s="18"/>
      <c r="ABW220" s="18"/>
      <c r="ABX220" s="18"/>
      <c r="ABY220" s="18"/>
      <c r="ABZ220" s="18"/>
      <c r="ACA220" s="18"/>
      <c r="ACB220" s="18"/>
      <c r="ACC220" s="18"/>
      <c r="ACD220" s="18"/>
      <c r="ACE220" s="18"/>
      <c r="ACF220" s="18"/>
      <c r="ACG220" s="18"/>
      <c r="ACH220" s="18"/>
      <c r="ACI220" s="18"/>
      <c r="ACJ220" s="18"/>
      <c r="ACK220" s="18"/>
      <c r="ACL220" s="18"/>
      <c r="ACM220" s="18"/>
      <c r="ACN220" s="18"/>
      <c r="ACO220" s="18"/>
      <c r="ACP220" s="18"/>
      <c r="ACQ220" s="18"/>
      <c r="ACR220" s="18"/>
      <c r="ACS220" s="18"/>
      <c r="ACT220" s="18"/>
      <c r="ACU220" s="18"/>
      <c r="ACV220" s="18"/>
      <c r="ACW220" s="18"/>
      <c r="ACX220" s="18"/>
      <c r="ACY220" s="18"/>
      <c r="ACZ220" s="18"/>
      <c r="ADA220" s="18"/>
      <c r="ADB220" s="18"/>
      <c r="ADC220" s="18"/>
      <c r="ADD220" s="18"/>
      <c r="ADE220" s="18"/>
      <c r="ADF220" s="18"/>
      <c r="ADG220" s="18"/>
      <c r="ADH220" s="18"/>
      <c r="ADI220" s="18"/>
      <c r="ADJ220" s="18"/>
      <c r="ADK220" s="18"/>
      <c r="ADL220" s="18"/>
      <c r="ADM220" s="18"/>
      <c r="ADN220" s="18"/>
      <c r="ADO220" s="18"/>
      <c r="ADP220" s="18"/>
      <c r="ADQ220" s="18"/>
      <c r="ADR220" s="18"/>
      <c r="ADS220" s="18"/>
      <c r="ADT220" s="18"/>
      <c r="ADU220" s="18"/>
      <c r="ADV220" s="18"/>
      <c r="ADW220" s="18"/>
      <c r="ADX220" s="18"/>
      <c r="ADY220" s="18"/>
      <c r="ADZ220" s="18"/>
      <c r="AEA220" s="18"/>
      <c r="AEB220" s="18"/>
      <c r="AEC220" s="18"/>
      <c r="AED220" s="18"/>
      <c r="AEE220" s="18"/>
      <c r="AEF220" s="18"/>
      <c r="AEG220" s="18"/>
      <c r="AEH220" s="18"/>
      <c r="AEI220" s="18"/>
      <c r="AEJ220" s="18"/>
      <c r="AEK220" s="18"/>
      <c r="AEL220" s="18"/>
      <c r="AEM220" s="18"/>
      <c r="AEN220" s="18"/>
      <c r="AEO220" s="18"/>
      <c r="AEP220" s="18"/>
      <c r="AEQ220" s="18"/>
      <c r="AER220" s="18"/>
      <c r="AES220" s="18"/>
      <c r="AET220" s="18"/>
      <c r="AEU220" s="18"/>
      <c r="AEV220" s="18"/>
      <c r="AEW220" s="18"/>
      <c r="AEX220" s="18"/>
      <c r="AEY220" s="18"/>
      <c r="AEZ220" s="18"/>
      <c r="AFA220" s="18"/>
      <c r="AFB220" s="18"/>
      <c r="AFC220" s="18"/>
      <c r="AFD220" s="18"/>
      <c r="AFE220" s="18"/>
      <c r="AFF220" s="18"/>
      <c r="AFG220" s="18"/>
      <c r="AFH220" s="18"/>
      <c r="AFI220" s="18"/>
      <c r="AFJ220" s="18"/>
      <c r="AFK220" s="18"/>
      <c r="AFL220" s="18"/>
      <c r="AFM220" s="18"/>
      <c r="AFN220" s="18"/>
      <c r="AFO220" s="18"/>
      <c r="AFP220" s="18"/>
      <c r="AFQ220" s="18"/>
      <c r="AFR220" s="18"/>
      <c r="AFS220" s="18"/>
      <c r="AFT220" s="18"/>
      <c r="AFU220" s="18"/>
      <c r="AFV220" s="18"/>
      <c r="AFW220" s="18"/>
      <c r="AFX220" s="18"/>
      <c r="AFY220" s="18"/>
      <c r="AFZ220" s="18"/>
      <c r="AGA220" s="18"/>
      <c r="AGB220" s="18"/>
      <c r="AGC220" s="18"/>
      <c r="AGD220" s="18"/>
      <c r="AGE220" s="18"/>
      <c r="AGF220" s="18"/>
      <c r="AGG220" s="18"/>
      <c r="AGH220" s="18"/>
      <c r="AGI220" s="18"/>
      <c r="AGJ220" s="18"/>
      <c r="AGK220" s="18"/>
      <c r="AGL220" s="18"/>
      <c r="AGM220" s="18"/>
      <c r="AGN220" s="18"/>
      <c r="AGO220" s="18"/>
      <c r="AGP220" s="18"/>
      <c r="AGQ220" s="18"/>
      <c r="AGR220" s="18"/>
      <c r="AGS220" s="18"/>
      <c r="AGT220" s="18"/>
      <c r="AGU220" s="18"/>
      <c r="AGV220" s="18"/>
      <c r="AGW220" s="18"/>
      <c r="AGX220" s="18"/>
      <c r="AGY220" s="18"/>
      <c r="AGZ220" s="18"/>
      <c r="AHA220" s="18"/>
      <c r="AHB220" s="18"/>
      <c r="AHC220" s="18"/>
      <c r="AHD220" s="18"/>
      <c r="AHE220" s="18"/>
      <c r="AHF220" s="18"/>
      <c r="AHG220" s="18"/>
      <c r="AHH220" s="18"/>
      <c r="AHI220" s="18"/>
      <c r="AHJ220" s="18"/>
      <c r="AHK220" s="18"/>
      <c r="AHL220" s="18"/>
      <c r="AHM220" s="18"/>
      <c r="AHN220" s="18"/>
      <c r="AHO220" s="18"/>
      <c r="AHP220" s="18"/>
      <c r="AHQ220" s="18"/>
      <c r="AHR220" s="18"/>
      <c r="AHS220" s="18"/>
      <c r="AHT220" s="18"/>
      <c r="AHU220" s="18"/>
      <c r="AHV220" s="18"/>
      <c r="AHW220" s="18"/>
      <c r="AHX220" s="18"/>
      <c r="AHY220" s="18"/>
      <c r="AHZ220" s="18"/>
      <c r="AIA220" s="18"/>
      <c r="AIB220" s="18"/>
      <c r="AIC220" s="18"/>
      <c r="AID220" s="18"/>
      <c r="AIE220" s="18"/>
      <c r="AIF220" s="18"/>
      <c r="AIG220" s="18"/>
      <c r="AIH220" s="18"/>
      <c r="AII220" s="18"/>
      <c r="AIJ220" s="18"/>
      <c r="AIK220" s="18"/>
      <c r="AIL220" s="18"/>
      <c r="AIM220" s="18"/>
      <c r="AIN220" s="18"/>
      <c r="AIO220" s="18"/>
      <c r="AIP220" s="18"/>
      <c r="AIQ220" s="18"/>
      <c r="AIR220" s="18"/>
      <c r="AIS220" s="18"/>
      <c r="AIT220" s="18"/>
      <c r="AIU220" s="18"/>
      <c r="AIV220" s="18"/>
      <c r="AIW220" s="18"/>
      <c r="AIX220" s="18"/>
      <c r="AIY220" s="18"/>
      <c r="AIZ220" s="18"/>
      <c r="AJA220" s="18"/>
      <c r="AJB220" s="18"/>
      <c r="AJC220" s="18"/>
      <c r="AJD220" s="18"/>
      <c r="AJE220" s="18"/>
      <c r="AJF220" s="18"/>
      <c r="AJG220" s="18"/>
      <c r="AJH220" s="18"/>
      <c r="AJI220" s="18"/>
      <c r="AJJ220" s="18"/>
      <c r="AJK220" s="18"/>
      <c r="AJL220" s="18"/>
      <c r="AJM220" s="18"/>
      <c r="AJN220" s="18"/>
      <c r="AJO220" s="18"/>
      <c r="AJP220" s="18"/>
      <c r="AJQ220" s="18"/>
      <c r="AJR220" s="18"/>
      <c r="AJS220" s="18"/>
      <c r="AJT220" s="18"/>
      <c r="AJU220" s="18"/>
      <c r="AJV220" s="18"/>
      <c r="AJW220" s="18"/>
      <c r="AJX220" s="18"/>
      <c r="AJY220" s="18"/>
      <c r="AJZ220" s="18"/>
      <c r="AKA220" s="18"/>
      <c r="AKB220" s="18"/>
      <c r="AKC220" s="18"/>
      <c r="AKD220" s="18"/>
      <c r="AKE220" s="18"/>
      <c r="AKF220" s="18"/>
      <c r="AKG220" s="18"/>
      <c r="AKH220" s="18"/>
      <c r="AKI220" s="18"/>
      <c r="AKJ220" s="18"/>
      <c r="AKK220" s="18"/>
      <c r="AKL220" s="18"/>
      <c r="AKM220" s="18"/>
      <c r="AKN220" s="18"/>
      <c r="AKO220" s="18"/>
      <c r="AKP220" s="18"/>
      <c r="AKQ220" s="18"/>
      <c r="AKR220" s="18"/>
      <c r="AKS220" s="18"/>
      <c r="AKT220" s="18"/>
      <c r="AKU220" s="18"/>
      <c r="AKV220" s="18"/>
      <c r="AKW220" s="18"/>
      <c r="AKX220" s="18"/>
      <c r="AKY220" s="18"/>
      <c r="AKZ220" s="18"/>
      <c r="ALA220" s="18"/>
      <c r="ALB220" s="18"/>
      <c r="ALC220" s="18"/>
      <c r="ALD220" s="18"/>
      <c r="ALE220" s="18"/>
      <c r="ALF220" s="18"/>
      <c r="ALG220" s="18"/>
      <c r="ALH220" s="18"/>
      <c r="ALI220" s="18"/>
      <c r="ALJ220" s="18"/>
      <c r="ALK220" s="18"/>
      <c r="ALL220" s="18"/>
      <c r="ALM220" s="18"/>
      <c r="ALN220" s="18"/>
      <c r="ALO220" s="18"/>
      <c r="ALP220" s="18"/>
      <c r="ALQ220" s="18"/>
      <c r="ALR220" s="18"/>
      <c r="ALS220" s="18"/>
      <c r="ALT220" s="18"/>
      <c r="ALU220" s="18"/>
      <c r="ALV220" s="18"/>
      <c r="ALW220" s="18"/>
      <c r="ALX220" s="18"/>
      <c r="ALY220" s="18"/>
      <c r="ALZ220" s="18"/>
      <c r="AMA220" s="18"/>
      <c r="AMB220" s="18"/>
      <c r="AMC220" s="18"/>
      <c r="AMD220" s="18"/>
      <c r="AME220" s="18"/>
      <c r="AMF220" s="18"/>
      <c r="AMG220" s="18"/>
      <c r="AMH220" s="18"/>
      <c r="AMI220" s="18"/>
      <c r="AMJ220" s="18"/>
      <c r="AMK220" s="18"/>
      <c r="AML220" s="18"/>
      <c r="AMM220" s="18"/>
      <c r="AMN220" s="18"/>
      <c r="AMO220" s="18"/>
      <c r="AMP220" s="18"/>
      <c r="AMQ220" s="18"/>
      <c r="AMR220" s="18"/>
      <c r="AMS220" s="18"/>
      <c r="AMT220" s="18"/>
      <c r="AMU220" s="18"/>
      <c r="AMV220" s="18"/>
      <c r="AMW220" s="18"/>
      <c r="AMX220" s="18"/>
      <c r="AMY220" s="18"/>
      <c r="AMZ220" s="18"/>
      <c r="ANA220" s="18"/>
      <c r="ANB220" s="18"/>
      <c r="ANC220" s="18"/>
      <c r="AND220" s="18"/>
      <c r="ANE220" s="18"/>
      <c r="ANF220" s="18"/>
      <c r="ANG220" s="18"/>
      <c r="ANH220" s="18"/>
      <c r="ANI220" s="18"/>
      <c r="ANJ220" s="18"/>
      <c r="ANK220" s="18"/>
      <c r="ANL220" s="18"/>
      <c r="ANM220" s="18"/>
      <c r="ANN220" s="18"/>
      <c r="ANO220" s="18"/>
      <c r="ANP220" s="18"/>
      <c r="ANQ220" s="18"/>
      <c r="ANR220" s="18"/>
      <c r="ANS220" s="18"/>
      <c r="ANT220" s="18"/>
      <c r="ANU220" s="18"/>
      <c r="ANV220" s="18"/>
      <c r="ANW220" s="18"/>
      <c r="ANX220" s="18"/>
      <c r="ANY220" s="18"/>
      <c r="ANZ220" s="18"/>
      <c r="AOA220" s="18"/>
      <c r="AOB220" s="18"/>
      <c r="AOC220" s="18"/>
      <c r="AOD220" s="18"/>
      <c r="AOE220" s="18"/>
      <c r="AOF220" s="18"/>
      <c r="AOG220" s="18"/>
      <c r="AOH220" s="18"/>
      <c r="AOI220" s="18"/>
      <c r="AOJ220" s="18"/>
      <c r="AOK220" s="18"/>
      <c r="AOL220" s="18"/>
      <c r="AOM220" s="18"/>
      <c r="AON220" s="18"/>
      <c r="AOO220" s="18"/>
      <c r="AOP220" s="18"/>
      <c r="AOQ220" s="18"/>
      <c r="AOR220" s="18"/>
      <c r="AOS220" s="18"/>
      <c r="AOT220" s="18"/>
      <c r="AOU220" s="18"/>
      <c r="AOV220" s="18"/>
      <c r="AOW220" s="18"/>
      <c r="AOX220" s="18"/>
      <c r="AOY220" s="18"/>
      <c r="AOZ220" s="18"/>
      <c r="APA220" s="18"/>
      <c r="APB220" s="18"/>
      <c r="APC220" s="18"/>
      <c r="APD220" s="18"/>
      <c r="APE220" s="18"/>
      <c r="APF220" s="18"/>
      <c r="APG220" s="18"/>
      <c r="APH220" s="18"/>
      <c r="API220" s="18"/>
      <c r="APJ220" s="18"/>
      <c r="APK220" s="18"/>
      <c r="APL220" s="18"/>
      <c r="APM220" s="18"/>
      <c r="APN220" s="18"/>
      <c r="APO220" s="18"/>
      <c r="APP220" s="18"/>
      <c r="APQ220" s="18"/>
      <c r="APR220" s="18"/>
      <c r="APS220" s="18"/>
      <c r="APT220" s="18"/>
      <c r="APU220" s="18"/>
      <c r="APV220" s="18"/>
      <c r="APW220" s="18"/>
      <c r="APX220" s="18"/>
      <c r="APY220" s="18"/>
      <c r="APZ220" s="18"/>
      <c r="AQA220" s="18"/>
      <c r="AQB220" s="18"/>
      <c r="AQC220" s="18"/>
      <c r="AQD220" s="18"/>
      <c r="AQE220" s="18"/>
      <c r="AQF220" s="18"/>
      <c r="AQG220" s="18"/>
      <c r="AQH220" s="18"/>
      <c r="AQI220" s="18"/>
      <c r="AQJ220" s="18"/>
      <c r="AQK220" s="18"/>
      <c r="AQL220" s="18"/>
      <c r="AQM220" s="18"/>
      <c r="AQN220" s="18"/>
      <c r="AQO220" s="18"/>
      <c r="AQP220" s="18"/>
      <c r="AQQ220" s="18"/>
      <c r="AQR220" s="18"/>
      <c r="AQS220" s="18"/>
      <c r="AQT220" s="18"/>
      <c r="AQU220" s="18"/>
      <c r="AQV220" s="18"/>
      <c r="AQW220" s="18"/>
      <c r="AQX220" s="18"/>
      <c r="AQY220" s="18"/>
      <c r="AQZ220" s="18"/>
      <c r="ARA220" s="18"/>
      <c r="ARB220" s="18"/>
      <c r="ARC220" s="18"/>
      <c r="ARD220" s="18"/>
      <c r="ARE220" s="18"/>
      <c r="ARF220" s="18"/>
      <c r="ARG220" s="18"/>
      <c r="ARH220" s="18"/>
      <c r="ARI220" s="18"/>
      <c r="ARJ220" s="18"/>
      <c r="ARK220" s="18"/>
      <c r="ARL220" s="18"/>
      <c r="ARM220" s="18"/>
      <c r="ARN220" s="18"/>
      <c r="ARO220" s="18"/>
      <c r="ARP220" s="18"/>
      <c r="ARQ220" s="18"/>
      <c r="ARR220" s="18"/>
      <c r="ARS220" s="18"/>
      <c r="ART220" s="18"/>
      <c r="ARU220" s="18"/>
      <c r="ARV220" s="18"/>
      <c r="ARW220" s="18"/>
      <c r="ARX220" s="18"/>
      <c r="ARY220" s="18"/>
      <c r="ARZ220" s="18"/>
      <c r="ASA220" s="18"/>
      <c r="ASB220" s="18"/>
      <c r="ASC220" s="18"/>
      <c r="ASD220" s="18"/>
      <c r="ASE220" s="18"/>
      <c r="ASF220" s="18"/>
      <c r="ASG220" s="18"/>
      <c r="ASH220" s="18"/>
      <c r="ASI220" s="18"/>
      <c r="ASJ220" s="18"/>
      <c r="ASK220" s="18"/>
      <c r="ASL220" s="18"/>
      <c r="ASM220" s="18"/>
      <c r="ASN220" s="18"/>
      <c r="ASO220" s="18"/>
      <c r="ASP220" s="18"/>
      <c r="ASQ220" s="18"/>
      <c r="ASR220" s="18"/>
      <c r="ASS220" s="18"/>
      <c r="AST220" s="18"/>
      <c r="ASU220" s="18"/>
      <c r="ASV220" s="18"/>
      <c r="ASW220" s="18"/>
      <c r="ASX220" s="18"/>
      <c r="ASY220" s="18"/>
      <c r="ASZ220" s="18"/>
      <c r="ATA220" s="18"/>
      <c r="ATB220" s="18"/>
      <c r="ATC220" s="18"/>
      <c r="ATD220" s="18"/>
      <c r="ATE220" s="18"/>
      <c r="ATF220" s="18"/>
      <c r="ATG220" s="18"/>
      <c r="ATH220" s="18"/>
      <c r="ATI220" s="18"/>
      <c r="ATJ220" s="18"/>
      <c r="ATK220" s="18"/>
      <c r="ATL220" s="18"/>
      <c r="ATM220" s="18"/>
      <c r="ATN220" s="18"/>
      <c r="ATO220" s="18"/>
      <c r="ATP220" s="18"/>
      <c r="ATQ220" s="18"/>
      <c r="ATR220" s="18"/>
      <c r="ATS220" s="18"/>
      <c r="ATT220" s="18"/>
      <c r="ATU220" s="18"/>
      <c r="ATV220" s="18"/>
      <c r="ATW220" s="18"/>
      <c r="ATX220" s="18"/>
      <c r="ATY220" s="18"/>
      <c r="ATZ220" s="18"/>
      <c r="AUA220" s="18"/>
      <c r="AUB220" s="18"/>
      <c r="AUC220" s="18"/>
      <c r="AUD220" s="18"/>
      <c r="AUE220" s="18"/>
      <c r="AUF220" s="18"/>
      <c r="AUG220" s="18"/>
      <c r="AUH220" s="18"/>
      <c r="AUI220" s="18"/>
      <c r="AUJ220" s="18"/>
      <c r="AUK220" s="18"/>
      <c r="AUL220" s="18"/>
      <c r="AUM220" s="18"/>
      <c r="AUN220" s="18"/>
      <c r="AUO220" s="18"/>
      <c r="AUP220" s="18"/>
      <c r="AUQ220" s="18"/>
      <c r="AUR220" s="18"/>
      <c r="AUS220" s="18"/>
      <c r="AUT220" s="18"/>
      <c r="AUU220" s="18"/>
      <c r="AUV220" s="18"/>
      <c r="AUW220" s="18"/>
      <c r="AUX220" s="18"/>
      <c r="AUY220" s="18"/>
      <c r="AUZ220" s="18"/>
      <c r="AVA220" s="18"/>
      <c r="AVB220" s="18"/>
      <c r="AVC220" s="18"/>
      <c r="AVD220" s="18"/>
      <c r="AVE220" s="18"/>
      <c r="AVF220" s="18"/>
      <c r="AVG220" s="18"/>
      <c r="AVH220" s="18"/>
      <c r="AVI220" s="18"/>
      <c r="AVJ220" s="18"/>
      <c r="AVK220" s="18"/>
      <c r="AVL220" s="18"/>
      <c r="AVM220" s="18"/>
      <c r="AVN220" s="18"/>
      <c r="AVO220" s="18"/>
      <c r="AVP220" s="18"/>
      <c r="AVQ220" s="18"/>
      <c r="AVR220" s="18"/>
      <c r="AVS220" s="18"/>
      <c r="AVT220" s="18"/>
      <c r="AVU220" s="18"/>
      <c r="AVV220" s="18"/>
      <c r="AVW220" s="18"/>
      <c r="AVX220" s="18"/>
      <c r="AVY220" s="18"/>
      <c r="AVZ220" s="18"/>
      <c r="AWA220" s="18"/>
      <c r="AWB220" s="18"/>
      <c r="AWC220" s="18"/>
      <c r="AWD220" s="18"/>
      <c r="AWE220" s="18"/>
      <c r="AWF220" s="18"/>
      <c r="AWG220" s="18"/>
      <c r="AWH220" s="18"/>
      <c r="AWI220" s="18"/>
      <c r="AWJ220" s="18"/>
      <c r="AWK220" s="18"/>
      <c r="AWL220" s="18"/>
      <c r="AWM220" s="18"/>
      <c r="AWN220" s="18"/>
      <c r="AWO220" s="18"/>
      <c r="AWP220" s="18"/>
      <c r="AWQ220" s="18"/>
      <c r="AWR220" s="18"/>
      <c r="AWS220" s="18"/>
      <c r="AWT220" s="18"/>
      <c r="AWU220" s="18"/>
      <c r="AWV220" s="18"/>
      <c r="AWW220" s="18"/>
      <c r="AWX220" s="18"/>
      <c r="AWY220" s="18"/>
      <c r="AWZ220" s="18"/>
      <c r="AXA220" s="18"/>
      <c r="AXB220" s="18"/>
      <c r="AXC220" s="18"/>
      <c r="AXD220" s="18"/>
      <c r="AXE220" s="18"/>
      <c r="AXF220" s="18"/>
      <c r="AXG220" s="18"/>
      <c r="AXH220" s="18"/>
      <c r="AXI220" s="18"/>
      <c r="AXJ220" s="18"/>
      <c r="AXK220" s="18"/>
      <c r="AXL220" s="18"/>
      <c r="AXM220" s="18"/>
      <c r="AXN220" s="18"/>
      <c r="AXO220" s="18"/>
      <c r="AXP220" s="18"/>
      <c r="AXQ220" s="18"/>
      <c r="AXR220" s="18"/>
      <c r="AXS220" s="18"/>
      <c r="AXT220" s="18"/>
      <c r="AXU220" s="18"/>
      <c r="AXV220" s="18"/>
      <c r="AXW220" s="18"/>
      <c r="AXX220" s="18"/>
      <c r="AXY220" s="18"/>
      <c r="AXZ220" s="18"/>
      <c r="AYA220" s="18"/>
      <c r="AYB220" s="18"/>
      <c r="AYC220" s="18"/>
      <c r="AYD220" s="18"/>
      <c r="AYE220" s="18"/>
      <c r="AYF220" s="18"/>
      <c r="AYG220" s="18"/>
      <c r="AYH220" s="18"/>
      <c r="AYI220" s="18"/>
      <c r="AYJ220" s="18"/>
      <c r="AYK220" s="18"/>
      <c r="AYL220" s="18"/>
      <c r="AYM220" s="18"/>
      <c r="AYN220" s="18"/>
      <c r="AYO220" s="18"/>
      <c r="AYP220" s="18"/>
      <c r="AYQ220" s="18"/>
      <c r="AYR220" s="18"/>
      <c r="AYS220" s="18"/>
      <c r="AYT220" s="18"/>
      <c r="AYU220" s="18"/>
      <c r="AYV220" s="18"/>
      <c r="AYW220" s="18"/>
      <c r="AYX220" s="18"/>
      <c r="AYY220" s="18"/>
      <c r="AYZ220" s="18"/>
      <c r="AZA220" s="18"/>
      <c r="AZB220" s="18"/>
      <c r="AZC220" s="18"/>
      <c r="AZD220" s="18"/>
      <c r="AZE220" s="18"/>
      <c r="AZF220" s="18"/>
      <c r="AZG220" s="18"/>
      <c r="AZH220" s="18"/>
      <c r="AZI220" s="18"/>
      <c r="AZJ220" s="18"/>
      <c r="AZK220" s="18"/>
      <c r="AZL220" s="18"/>
      <c r="AZM220" s="18"/>
      <c r="AZN220" s="18"/>
      <c r="AZO220" s="18"/>
      <c r="AZP220" s="18"/>
      <c r="AZQ220" s="18"/>
      <c r="AZR220" s="18"/>
      <c r="AZS220" s="18"/>
      <c r="AZT220" s="18"/>
      <c r="AZU220" s="18"/>
      <c r="AZV220" s="18"/>
      <c r="AZW220" s="18"/>
      <c r="AZX220" s="18"/>
      <c r="AZY220" s="18"/>
      <c r="AZZ220" s="18"/>
      <c r="BAA220" s="18"/>
      <c r="BAB220" s="18"/>
      <c r="BAC220" s="18"/>
      <c r="BAD220" s="18"/>
      <c r="BAE220" s="18"/>
      <c r="BAF220" s="18"/>
      <c r="BAG220" s="18"/>
      <c r="BAH220" s="18"/>
      <c r="BAI220" s="18"/>
      <c r="BAJ220" s="18"/>
      <c r="BAK220" s="18"/>
      <c r="BAL220" s="18"/>
      <c r="BAM220" s="18"/>
      <c r="BAN220" s="18"/>
      <c r="BAO220" s="18"/>
      <c r="BAP220" s="18"/>
      <c r="BAQ220" s="18"/>
      <c r="BAR220" s="18"/>
      <c r="BAS220" s="18"/>
      <c r="BAT220" s="18"/>
      <c r="BAU220" s="18"/>
      <c r="BAV220" s="18"/>
      <c r="BAW220" s="18"/>
      <c r="BAX220" s="18"/>
      <c r="BAY220" s="18"/>
      <c r="BAZ220" s="18"/>
      <c r="BBA220" s="18"/>
      <c r="BBB220" s="18"/>
      <c r="BBC220" s="18"/>
      <c r="BBD220" s="18"/>
      <c r="BBE220" s="18"/>
      <c r="BBF220" s="18"/>
      <c r="BBG220" s="18"/>
      <c r="BBH220" s="18"/>
      <c r="BBI220" s="18"/>
      <c r="BBJ220" s="18"/>
      <c r="BBK220" s="18"/>
      <c r="BBL220" s="18"/>
      <c r="BBM220" s="18"/>
      <c r="BBN220" s="18"/>
      <c r="BBO220" s="18"/>
      <c r="BBP220" s="18"/>
      <c r="BBQ220" s="18"/>
      <c r="BBR220" s="18"/>
      <c r="BBS220" s="18"/>
      <c r="BBT220" s="18"/>
      <c r="BBU220" s="18"/>
      <c r="BBV220" s="18"/>
      <c r="BBW220" s="18"/>
      <c r="BBX220" s="18"/>
      <c r="BBY220" s="18"/>
      <c r="BBZ220" s="18"/>
      <c r="BCA220" s="18"/>
      <c r="BCB220" s="18"/>
      <c r="BCC220" s="18"/>
      <c r="BCD220" s="18"/>
      <c r="BCE220" s="18"/>
      <c r="BCF220" s="18"/>
      <c r="BCG220" s="18"/>
      <c r="BCH220" s="18"/>
      <c r="BCI220" s="18"/>
      <c r="BCJ220" s="18"/>
      <c r="BCK220" s="18"/>
      <c r="BCL220" s="18"/>
      <c r="BCM220" s="18"/>
      <c r="BCN220" s="18"/>
      <c r="BCO220" s="18"/>
      <c r="BCP220" s="18"/>
      <c r="BCQ220" s="18"/>
      <c r="BCR220" s="18"/>
      <c r="BCS220" s="18"/>
      <c r="BCT220" s="18"/>
      <c r="BCU220" s="18"/>
      <c r="BCV220" s="18"/>
      <c r="BCW220" s="18"/>
      <c r="BCX220" s="18"/>
      <c r="BCY220" s="18"/>
      <c r="BCZ220" s="18"/>
      <c r="BDA220" s="18"/>
      <c r="BDB220" s="18"/>
      <c r="BDC220" s="18"/>
      <c r="BDD220" s="18"/>
      <c r="BDE220" s="18"/>
      <c r="BDF220" s="18"/>
      <c r="BDG220" s="18"/>
      <c r="BDH220" s="18"/>
      <c r="BDI220" s="18"/>
      <c r="BDJ220" s="18"/>
      <c r="BDK220" s="18"/>
      <c r="BDL220" s="18"/>
      <c r="BDM220" s="18"/>
      <c r="BDN220" s="18"/>
      <c r="BDO220" s="18"/>
      <c r="BDP220" s="18"/>
      <c r="BDQ220" s="18"/>
      <c r="BDR220" s="18"/>
      <c r="BDS220" s="18"/>
      <c r="BDT220" s="18"/>
      <c r="BDU220" s="18"/>
      <c r="BDV220" s="18"/>
      <c r="BDW220" s="18"/>
      <c r="BDX220" s="18"/>
      <c r="BDY220" s="18"/>
      <c r="BDZ220" s="18"/>
      <c r="BEA220" s="18"/>
      <c r="BEB220" s="18"/>
      <c r="BEC220" s="18"/>
      <c r="BED220" s="18"/>
      <c r="BEE220" s="18"/>
      <c r="BEF220" s="18"/>
      <c r="BEG220" s="18"/>
      <c r="BEH220" s="18"/>
      <c r="BEI220" s="18"/>
      <c r="BEJ220" s="18"/>
      <c r="BEK220" s="18"/>
      <c r="BEL220" s="18"/>
      <c r="BEM220" s="18"/>
      <c r="BEN220" s="18"/>
      <c r="BEO220" s="18"/>
      <c r="BEP220" s="18"/>
      <c r="BEQ220" s="18"/>
      <c r="BER220" s="18"/>
      <c r="BES220" s="18"/>
      <c r="BET220" s="18"/>
      <c r="BEU220" s="18"/>
      <c r="BEV220" s="18"/>
      <c r="BEW220" s="18"/>
      <c r="BEX220" s="18"/>
      <c r="BEY220" s="18"/>
      <c r="BEZ220" s="18"/>
      <c r="BFA220" s="18"/>
      <c r="BFB220" s="18"/>
      <c r="BFC220" s="18"/>
      <c r="BFD220" s="18"/>
      <c r="BFE220" s="18"/>
      <c r="BFF220" s="18"/>
      <c r="BFG220" s="18"/>
      <c r="BFH220" s="18"/>
      <c r="BFI220" s="18"/>
      <c r="BFJ220" s="18"/>
      <c r="BFK220" s="18"/>
      <c r="BFL220" s="18"/>
      <c r="BFM220" s="18"/>
      <c r="BFN220" s="18"/>
      <c r="BFO220" s="18"/>
      <c r="BFP220" s="18"/>
      <c r="BFQ220" s="18"/>
      <c r="BFR220" s="18"/>
      <c r="BFS220" s="18"/>
      <c r="BFT220" s="18"/>
      <c r="BFU220" s="18"/>
      <c r="BFV220" s="18"/>
      <c r="BFW220" s="18"/>
      <c r="BFX220" s="18"/>
      <c r="BFY220" s="18"/>
      <c r="BFZ220" s="18"/>
      <c r="BGA220" s="18"/>
      <c r="BGB220" s="18"/>
      <c r="BGC220" s="18"/>
      <c r="BGD220" s="18"/>
      <c r="BGE220" s="18"/>
      <c r="BGF220" s="18"/>
      <c r="BGG220" s="18"/>
      <c r="BGH220" s="18"/>
      <c r="BGI220" s="18"/>
      <c r="BGJ220" s="18"/>
      <c r="BGK220" s="18"/>
      <c r="BGL220" s="18"/>
      <c r="BGM220" s="18"/>
      <c r="BGN220" s="18"/>
      <c r="BGO220" s="18"/>
      <c r="BGP220" s="18"/>
      <c r="BGQ220" s="18"/>
      <c r="BGR220" s="18"/>
      <c r="BGS220" s="18"/>
      <c r="BGT220" s="18"/>
      <c r="BGU220" s="18"/>
      <c r="BGV220" s="18"/>
      <c r="BGW220" s="18"/>
      <c r="BGX220" s="18"/>
      <c r="BGY220" s="18"/>
      <c r="BGZ220" s="18"/>
      <c r="BHA220" s="18"/>
      <c r="BHB220" s="18"/>
      <c r="BHC220" s="18"/>
      <c r="BHD220" s="18"/>
      <c r="BHE220" s="18"/>
      <c r="BHF220" s="18"/>
      <c r="BHG220" s="18"/>
      <c r="BHH220" s="18"/>
      <c r="BHI220" s="18"/>
      <c r="BHJ220" s="18"/>
      <c r="BHK220" s="18"/>
      <c r="BHL220" s="18"/>
      <c r="BHM220" s="18"/>
      <c r="BHN220" s="18"/>
      <c r="BHO220" s="18"/>
      <c r="BHP220" s="18"/>
      <c r="BHQ220" s="18"/>
      <c r="BHR220" s="18"/>
      <c r="BHS220" s="18"/>
      <c r="BHT220" s="18"/>
      <c r="BHU220" s="18"/>
      <c r="BHV220" s="18"/>
      <c r="BHW220" s="18"/>
      <c r="BHX220" s="18"/>
      <c r="BHY220" s="18"/>
      <c r="BHZ220" s="18"/>
      <c r="BIA220" s="18"/>
      <c r="BIB220" s="18"/>
      <c r="BIC220" s="18"/>
      <c r="BID220" s="18"/>
      <c r="BIE220" s="18"/>
      <c r="BIF220" s="18"/>
      <c r="BIG220" s="18"/>
      <c r="BIH220" s="18"/>
      <c r="BII220" s="18"/>
      <c r="BIJ220" s="18"/>
      <c r="BIK220" s="18"/>
      <c r="BIL220" s="18"/>
      <c r="BIM220" s="18"/>
      <c r="BIN220" s="18"/>
      <c r="BIO220" s="18"/>
      <c r="BIP220" s="18"/>
      <c r="BIQ220" s="18"/>
      <c r="BIR220" s="18"/>
      <c r="BIS220" s="18"/>
      <c r="BIT220" s="18"/>
      <c r="BIU220" s="18"/>
      <c r="BIV220" s="18"/>
      <c r="BIW220" s="18"/>
      <c r="BIX220" s="18"/>
      <c r="BIY220" s="18"/>
      <c r="BIZ220" s="18"/>
      <c r="BJA220" s="18"/>
      <c r="BJB220" s="18"/>
      <c r="BJC220" s="18"/>
      <c r="BJD220" s="18"/>
      <c r="BJE220" s="18"/>
      <c r="BJF220" s="18"/>
      <c r="BJG220" s="18"/>
      <c r="BJH220" s="18"/>
      <c r="BJI220" s="18"/>
      <c r="BJJ220" s="18"/>
      <c r="BJK220" s="18"/>
      <c r="BJL220" s="18"/>
      <c r="BJM220" s="18"/>
      <c r="BJN220" s="18"/>
      <c r="BJO220" s="18"/>
      <c r="BJP220" s="18"/>
      <c r="BJQ220" s="18"/>
      <c r="BJR220" s="18"/>
      <c r="BJS220" s="18"/>
      <c r="BJT220" s="18"/>
      <c r="BJU220" s="18"/>
      <c r="BJV220" s="18"/>
      <c r="BJW220" s="18"/>
      <c r="BJX220" s="18"/>
      <c r="BJY220" s="18"/>
      <c r="BJZ220" s="18"/>
      <c r="BKA220" s="18"/>
      <c r="BKB220" s="18"/>
      <c r="BKC220" s="18"/>
      <c r="BKD220" s="18"/>
      <c r="BKE220" s="18"/>
      <c r="BKF220" s="18"/>
      <c r="BKG220" s="18"/>
      <c r="BKH220" s="18"/>
      <c r="BKI220" s="18"/>
      <c r="BKJ220" s="18"/>
      <c r="BKK220" s="18"/>
      <c r="BKL220" s="18"/>
      <c r="BKM220" s="18"/>
      <c r="BKN220" s="18"/>
      <c r="BKO220" s="18"/>
      <c r="BKP220" s="18"/>
      <c r="BKQ220" s="18"/>
      <c r="BKR220" s="18"/>
      <c r="BKS220" s="18"/>
      <c r="BKT220" s="18"/>
      <c r="BKU220" s="18"/>
      <c r="BKV220" s="18"/>
      <c r="BKW220" s="18"/>
      <c r="BKX220" s="18"/>
      <c r="BKY220" s="18"/>
      <c r="BKZ220" s="18"/>
      <c r="BLA220" s="18"/>
      <c r="BLB220" s="18"/>
      <c r="BLC220" s="18"/>
      <c r="BLD220" s="18"/>
      <c r="BLE220" s="18"/>
      <c r="BLF220" s="18"/>
      <c r="BLG220" s="18"/>
      <c r="BLH220" s="18"/>
      <c r="BLI220" s="18"/>
      <c r="BLJ220" s="18"/>
      <c r="BLK220" s="18"/>
      <c r="BLL220" s="18"/>
      <c r="BLM220" s="18"/>
      <c r="BLN220" s="18"/>
      <c r="BLO220" s="18"/>
      <c r="BLP220" s="18"/>
      <c r="BLQ220" s="18"/>
      <c r="BLR220" s="18"/>
      <c r="BLS220" s="18"/>
      <c r="BLT220" s="18"/>
      <c r="BLU220" s="18"/>
      <c r="BLV220" s="18"/>
      <c r="BLW220" s="18"/>
      <c r="BLX220" s="18"/>
      <c r="BLY220" s="18"/>
      <c r="BLZ220" s="18"/>
      <c r="BMA220" s="18"/>
      <c r="BMB220" s="18"/>
      <c r="BMC220" s="18"/>
      <c r="BMD220" s="18"/>
      <c r="BME220" s="18"/>
      <c r="BMF220" s="18"/>
      <c r="BMG220" s="18"/>
      <c r="BMH220" s="18"/>
      <c r="BMI220" s="18"/>
      <c r="BMJ220" s="18"/>
      <c r="BMK220" s="18"/>
      <c r="BML220" s="18"/>
      <c r="BMM220" s="18"/>
      <c r="BMN220" s="18"/>
      <c r="BMO220" s="18"/>
      <c r="BMP220" s="18"/>
      <c r="BMQ220" s="18"/>
      <c r="BMR220" s="18"/>
      <c r="BMS220" s="18"/>
      <c r="BMT220" s="18"/>
      <c r="BMU220" s="18"/>
      <c r="BMV220" s="18"/>
      <c r="BMW220" s="18"/>
      <c r="BMX220" s="18"/>
      <c r="BMY220" s="18"/>
      <c r="BMZ220" s="18"/>
      <c r="BNA220" s="18"/>
      <c r="BNB220" s="18"/>
      <c r="BNC220" s="18"/>
      <c r="BND220" s="18"/>
      <c r="BNE220" s="18"/>
      <c r="BNF220" s="18"/>
      <c r="BNG220" s="18"/>
      <c r="BNH220" s="18"/>
      <c r="BNI220" s="18"/>
      <c r="BNJ220" s="18"/>
      <c r="BNK220" s="18"/>
      <c r="BNL220" s="18"/>
      <c r="BNM220" s="18"/>
      <c r="BNN220" s="18"/>
      <c r="BNO220" s="18"/>
      <c r="BNP220" s="18"/>
      <c r="BNQ220" s="18"/>
      <c r="BNR220" s="18"/>
      <c r="BNS220" s="18"/>
      <c r="BNT220" s="18"/>
      <c r="BNU220" s="18"/>
      <c r="BNV220" s="18"/>
      <c r="BNW220" s="18"/>
      <c r="BNX220" s="18"/>
      <c r="BNY220" s="18"/>
      <c r="BNZ220" s="18"/>
      <c r="BOA220" s="18"/>
      <c r="BOB220" s="18"/>
      <c r="BOC220" s="18"/>
      <c r="BOD220" s="18"/>
      <c r="BOE220" s="18"/>
      <c r="BOF220" s="18"/>
      <c r="BOG220" s="18"/>
      <c r="BOH220" s="18"/>
      <c r="BOI220" s="18"/>
      <c r="BOJ220" s="18"/>
      <c r="BOK220" s="18"/>
      <c r="BOL220" s="18"/>
      <c r="BOM220" s="18"/>
      <c r="BON220" s="18"/>
      <c r="BOO220" s="18"/>
      <c r="BOP220" s="18"/>
      <c r="BOQ220" s="18"/>
      <c r="BOR220" s="18"/>
      <c r="BOS220" s="18"/>
      <c r="BOT220" s="18"/>
      <c r="BOU220" s="18"/>
      <c r="BOV220" s="18"/>
      <c r="BOW220" s="18"/>
      <c r="BOX220" s="18"/>
      <c r="BOY220" s="18"/>
      <c r="BOZ220" s="18"/>
      <c r="BPA220" s="18"/>
      <c r="BPB220" s="18"/>
      <c r="BPC220" s="18"/>
      <c r="BPD220" s="18"/>
      <c r="BPE220" s="18"/>
      <c r="BPF220" s="18"/>
      <c r="BPG220" s="18"/>
      <c r="BPH220" s="18"/>
      <c r="BPI220" s="18"/>
      <c r="BPJ220" s="18"/>
      <c r="BPK220" s="18"/>
      <c r="BPL220" s="18"/>
      <c r="BPM220" s="18"/>
      <c r="BPN220" s="18"/>
      <c r="BPO220" s="18"/>
      <c r="BPP220" s="18"/>
      <c r="BPQ220" s="18"/>
      <c r="BPR220" s="18"/>
      <c r="BPS220" s="18"/>
      <c r="BPT220" s="18"/>
      <c r="BPU220" s="18"/>
      <c r="BPV220" s="18"/>
      <c r="BPW220" s="18"/>
      <c r="BPX220" s="18"/>
      <c r="BPY220" s="18"/>
      <c r="BPZ220" s="18"/>
      <c r="BQA220" s="18"/>
      <c r="BQB220" s="18"/>
      <c r="BQC220" s="18"/>
      <c r="BQD220" s="18"/>
      <c r="BQE220" s="18"/>
      <c r="BQF220" s="18"/>
      <c r="BQG220" s="18"/>
      <c r="BQH220" s="18"/>
      <c r="BQI220" s="18"/>
      <c r="BQJ220" s="18"/>
      <c r="BQK220" s="18"/>
      <c r="BQL220" s="18"/>
      <c r="BQM220" s="18"/>
      <c r="BQN220" s="18"/>
      <c r="BQO220" s="18"/>
      <c r="BQP220" s="18"/>
      <c r="BQQ220" s="18"/>
      <c r="BQR220" s="18"/>
      <c r="BQS220" s="18"/>
      <c r="BQT220" s="18"/>
      <c r="BQU220" s="18"/>
      <c r="BQV220" s="18"/>
      <c r="BQW220" s="18"/>
      <c r="BQX220" s="18"/>
      <c r="BQY220" s="18"/>
      <c r="BQZ220" s="18"/>
      <c r="BRA220" s="18"/>
      <c r="BRB220" s="18"/>
      <c r="BRC220" s="18"/>
      <c r="BRD220" s="18"/>
      <c r="BRE220" s="18"/>
      <c r="BRF220" s="18"/>
      <c r="BRG220" s="18"/>
      <c r="BRH220" s="18"/>
      <c r="BRI220" s="18"/>
      <c r="BRJ220" s="18"/>
      <c r="BRK220" s="18"/>
      <c r="BRL220" s="18"/>
      <c r="BRM220" s="18"/>
      <c r="BRN220" s="18"/>
      <c r="BRO220" s="18"/>
      <c r="BRP220" s="18"/>
      <c r="BRQ220" s="18"/>
      <c r="BRR220" s="18"/>
      <c r="BRS220" s="18"/>
      <c r="BRT220" s="18"/>
      <c r="BRU220" s="18"/>
      <c r="BRV220" s="18"/>
      <c r="BRW220" s="18"/>
      <c r="BRX220" s="18"/>
      <c r="BRY220" s="18"/>
      <c r="BRZ220" s="18"/>
      <c r="BSA220" s="18"/>
      <c r="BSB220" s="18"/>
      <c r="BSC220" s="18"/>
      <c r="BSD220" s="18"/>
      <c r="BSE220" s="18"/>
      <c r="BSF220" s="18"/>
      <c r="BSG220" s="18"/>
      <c r="BSH220" s="18"/>
      <c r="BSI220" s="18"/>
      <c r="BSJ220" s="18"/>
      <c r="BSK220" s="18"/>
      <c r="BSL220" s="18"/>
      <c r="BSM220" s="18"/>
      <c r="BSN220" s="18"/>
      <c r="BSO220" s="18"/>
      <c r="BSP220" s="18"/>
      <c r="BSQ220" s="18"/>
      <c r="BSR220" s="18"/>
      <c r="BSS220" s="18"/>
      <c r="BST220" s="18"/>
      <c r="BSU220" s="18"/>
      <c r="BSV220" s="18"/>
      <c r="BSW220" s="18"/>
      <c r="BSX220" s="18"/>
      <c r="BSY220" s="18"/>
      <c r="BSZ220" s="18"/>
      <c r="BTA220" s="18"/>
      <c r="BTB220" s="18"/>
      <c r="BTC220" s="18"/>
      <c r="BTD220" s="18"/>
      <c r="BTE220" s="18"/>
      <c r="BTF220" s="18"/>
      <c r="BTG220" s="18"/>
      <c r="BTH220" s="18"/>
      <c r="BTI220" s="18"/>
      <c r="BTJ220" s="18"/>
      <c r="BTK220" s="18"/>
      <c r="BTL220" s="18"/>
      <c r="BTM220" s="18"/>
      <c r="BTN220" s="18"/>
      <c r="BTO220" s="18"/>
      <c r="BTP220" s="18"/>
      <c r="BTQ220" s="18"/>
      <c r="BTR220" s="18"/>
      <c r="BTS220" s="18"/>
      <c r="BTT220" s="18"/>
      <c r="BTU220" s="18"/>
      <c r="BTV220" s="18"/>
      <c r="BTW220" s="18"/>
      <c r="BTX220" s="18"/>
      <c r="BTY220" s="18"/>
      <c r="BTZ220" s="18"/>
      <c r="BUA220" s="18"/>
      <c r="BUB220" s="18"/>
      <c r="BUC220" s="18"/>
      <c r="BUD220" s="18"/>
      <c r="BUE220" s="18"/>
      <c r="BUF220" s="18"/>
      <c r="BUG220" s="18"/>
      <c r="BUH220" s="18"/>
      <c r="BUI220" s="18"/>
      <c r="BUJ220" s="18"/>
      <c r="BUK220" s="18"/>
      <c r="BUL220" s="18"/>
      <c r="BUM220" s="18"/>
      <c r="BUN220" s="18"/>
      <c r="BUO220" s="18"/>
      <c r="BUP220" s="18"/>
      <c r="BUQ220" s="18"/>
      <c r="BUR220" s="18"/>
      <c r="BUS220" s="18"/>
      <c r="BUT220" s="18"/>
      <c r="BUU220" s="18"/>
      <c r="BUV220" s="18"/>
      <c r="BUW220" s="18"/>
      <c r="BUX220" s="18"/>
      <c r="BUY220" s="18"/>
      <c r="BUZ220" s="18"/>
      <c r="BVA220" s="18"/>
      <c r="BVB220" s="18"/>
      <c r="BVC220" s="18"/>
      <c r="BVD220" s="18"/>
      <c r="BVE220" s="18"/>
      <c r="BVF220" s="18"/>
      <c r="BVG220" s="18"/>
      <c r="BVH220" s="18"/>
      <c r="BVI220" s="18"/>
      <c r="BVJ220" s="18"/>
      <c r="BVK220" s="18"/>
      <c r="BVL220" s="18"/>
      <c r="BVM220" s="18"/>
      <c r="BVN220" s="18"/>
      <c r="BVO220" s="18"/>
      <c r="BVP220" s="18"/>
      <c r="BVQ220" s="18"/>
      <c r="BVR220" s="18"/>
      <c r="BVS220" s="18"/>
      <c r="BVT220" s="18"/>
      <c r="BVU220" s="18"/>
      <c r="BVV220" s="18"/>
      <c r="BVW220" s="18"/>
      <c r="BVX220" s="18"/>
      <c r="BVY220" s="18"/>
      <c r="BVZ220" s="18"/>
      <c r="BWA220" s="18"/>
      <c r="BWB220" s="18"/>
      <c r="BWC220" s="18"/>
      <c r="BWD220" s="18"/>
      <c r="BWE220" s="18"/>
      <c r="BWF220" s="18"/>
      <c r="BWG220" s="18"/>
      <c r="BWH220" s="18"/>
      <c r="BWI220" s="18"/>
      <c r="BWJ220" s="18"/>
      <c r="BWK220" s="18"/>
      <c r="BWL220" s="18"/>
      <c r="BWM220" s="18"/>
      <c r="BWN220" s="18"/>
      <c r="BWO220" s="18"/>
      <c r="BWP220" s="18"/>
      <c r="BWQ220" s="18"/>
      <c r="BWR220" s="18"/>
      <c r="BWS220" s="18"/>
      <c r="BWT220" s="18"/>
      <c r="BWU220" s="18"/>
      <c r="BWV220" s="18"/>
      <c r="BWW220" s="18"/>
      <c r="BWX220" s="18"/>
      <c r="BWY220" s="18"/>
      <c r="BWZ220" s="18"/>
      <c r="BXA220" s="18"/>
      <c r="BXB220" s="18"/>
      <c r="BXC220" s="18"/>
      <c r="BXD220" s="18"/>
      <c r="BXE220" s="18"/>
      <c r="BXF220" s="18"/>
      <c r="BXG220" s="18"/>
      <c r="BXH220" s="18"/>
      <c r="BXI220" s="18"/>
      <c r="BXJ220" s="18"/>
      <c r="BXK220" s="18"/>
      <c r="BXL220" s="18"/>
      <c r="BXM220" s="18"/>
      <c r="BXN220" s="18"/>
      <c r="BXO220" s="18"/>
      <c r="BXP220" s="18"/>
      <c r="BXQ220" s="18"/>
      <c r="BXR220" s="18"/>
      <c r="BXS220" s="18"/>
      <c r="BXT220" s="18"/>
      <c r="BXU220" s="18"/>
      <c r="BXV220" s="18"/>
      <c r="BXW220" s="18"/>
      <c r="BXX220" s="18"/>
      <c r="BXY220" s="18"/>
      <c r="BXZ220" s="18"/>
      <c r="BYA220" s="18"/>
      <c r="BYB220" s="18"/>
      <c r="BYC220" s="18"/>
      <c r="BYD220" s="18"/>
      <c r="BYE220" s="18"/>
      <c r="BYF220" s="18"/>
      <c r="BYG220" s="18"/>
      <c r="BYH220" s="18"/>
      <c r="BYI220" s="18"/>
      <c r="BYJ220" s="18"/>
      <c r="BYK220" s="18"/>
      <c r="BYL220" s="18"/>
      <c r="BYM220" s="18"/>
      <c r="BYN220" s="18"/>
      <c r="BYO220" s="18"/>
      <c r="BYP220" s="18"/>
      <c r="BYQ220" s="18"/>
      <c r="BYR220" s="18"/>
      <c r="BYS220" s="18"/>
      <c r="BYT220" s="18"/>
      <c r="BYU220" s="18"/>
      <c r="BYV220" s="18"/>
      <c r="BYW220" s="18"/>
      <c r="BYX220" s="18"/>
      <c r="BYY220" s="18"/>
      <c r="BYZ220" s="18"/>
      <c r="BZA220" s="18"/>
      <c r="BZB220" s="18"/>
      <c r="BZC220" s="18"/>
      <c r="BZD220" s="18"/>
      <c r="BZE220" s="18"/>
      <c r="BZF220" s="18"/>
      <c r="BZG220" s="18"/>
      <c r="BZH220" s="18"/>
      <c r="BZI220" s="18"/>
      <c r="BZJ220" s="18"/>
      <c r="BZK220" s="18"/>
      <c r="BZL220" s="18"/>
      <c r="BZM220" s="18"/>
      <c r="BZN220" s="18"/>
      <c r="BZO220" s="18"/>
      <c r="BZP220" s="18"/>
      <c r="BZQ220" s="18"/>
      <c r="BZR220" s="18"/>
      <c r="BZS220" s="18"/>
      <c r="BZT220" s="18"/>
      <c r="BZU220" s="18"/>
      <c r="BZV220" s="18"/>
      <c r="BZW220" s="18"/>
      <c r="BZX220" s="18"/>
      <c r="BZY220" s="18"/>
      <c r="BZZ220" s="18"/>
      <c r="CAA220" s="18"/>
      <c r="CAB220" s="18"/>
      <c r="CAC220" s="18"/>
      <c r="CAD220" s="18"/>
      <c r="CAE220" s="18"/>
      <c r="CAF220" s="18"/>
      <c r="CAG220" s="18"/>
      <c r="CAH220" s="18"/>
      <c r="CAI220" s="18"/>
      <c r="CAJ220" s="18"/>
      <c r="CAK220" s="18"/>
      <c r="CAL220" s="18"/>
      <c r="CAM220" s="18"/>
      <c r="CAN220" s="18"/>
      <c r="CAO220" s="18"/>
      <c r="CAP220" s="18"/>
      <c r="CAQ220" s="18"/>
      <c r="CAR220" s="18"/>
      <c r="CAS220" s="18"/>
      <c r="CAT220" s="18"/>
      <c r="CAU220" s="18"/>
      <c r="CAV220" s="18"/>
      <c r="CAW220" s="18"/>
      <c r="CAX220" s="18"/>
      <c r="CAY220" s="18"/>
      <c r="CAZ220" s="18"/>
      <c r="CBA220" s="18"/>
      <c r="CBB220" s="18"/>
      <c r="CBC220" s="18"/>
      <c r="CBD220" s="18"/>
      <c r="CBE220" s="18"/>
      <c r="CBF220" s="18"/>
      <c r="CBG220" s="18"/>
      <c r="CBH220" s="18"/>
      <c r="CBI220" s="18"/>
      <c r="CBJ220" s="18"/>
      <c r="CBK220" s="18"/>
      <c r="CBL220" s="18"/>
      <c r="CBM220" s="18"/>
      <c r="CBN220" s="18"/>
      <c r="CBO220" s="18"/>
      <c r="CBP220" s="18"/>
      <c r="CBQ220" s="18"/>
      <c r="CBR220" s="18"/>
      <c r="CBS220" s="18"/>
      <c r="CBT220" s="18"/>
      <c r="CBU220" s="18"/>
      <c r="CBV220" s="18"/>
      <c r="CBW220" s="18"/>
      <c r="CBX220" s="18"/>
      <c r="CBY220" s="18"/>
      <c r="CBZ220" s="18"/>
      <c r="CCA220" s="18"/>
      <c r="CCB220" s="18"/>
      <c r="CCC220" s="18"/>
      <c r="CCD220" s="18"/>
      <c r="CCE220" s="18"/>
      <c r="CCF220" s="18"/>
      <c r="CCG220" s="18"/>
      <c r="CCH220" s="18"/>
      <c r="CCI220" s="18"/>
      <c r="CCJ220" s="18"/>
      <c r="CCK220" s="18"/>
      <c r="CCL220" s="18"/>
      <c r="CCM220" s="18"/>
      <c r="CCN220" s="18"/>
      <c r="CCO220" s="18"/>
      <c r="CCP220" s="18"/>
      <c r="CCQ220" s="18"/>
      <c r="CCR220" s="18"/>
      <c r="CCS220" s="18"/>
      <c r="CCT220" s="18"/>
      <c r="CCU220" s="18"/>
      <c r="CCV220" s="18"/>
      <c r="CCW220" s="18"/>
      <c r="CCX220" s="18"/>
      <c r="CCY220" s="18"/>
      <c r="CCZ220" s="18"/>
      <c r="CDA220" s="18"/>
      <c r="CDB220" s="18"/>
      <c r="CDC220" s="18"/>
      <c r="CDD220" s="18"/>
      <c r="CDE220" s="18"/>
      <c r="CDF220" s="18"/>
      <c r="CDG220" s="18"/>
      <c r="CDH220" s="18"/>
      <c r="CDI220" s="18"/>
      <c r="CDJ220" s="18"/>
      <c r="CDK220" s="18"/>
      <c r="CDL220" s="18"/>
      <c r="CDM220" s="18"/>
      <c r="CDN220" s="18"/>
      <c r="CDO220" s="18"/>
      <c r="CDP220" s="18"/>
      <c r="CDQ220" s="18"/>
      <c r="CDR220" s="18"/>
      <c r="CDS220" s="18"/>
      <c r="CDT220" s="18"/>
      <c r="CDU220" s="18"/>
      <c r="CDV220" s="18"/>
      <c r="CDW220" s="18"/>
      <c r="CDX220" s="18"/>
      <c r="CDY220" s="18"/>
      <c r="CDZ220" s="18"/>
      <c r="CEA220" s="18"/>
      <c r="CEB220" s="18"/>
      <c r="CEC220" s="18"/>
      <c r="CED220" s="18"/>
      <c r="CEE220" s="18"/>
      <c r="CEF220" s="18"/>
      <c r="CEG220" s="18"/>
      <c r="CEH220" s="18"/>
      <c r="CEI220" s="18"/>
      <c r="CEJ220" s="18"/>
      <c r="CEK220" s="18"/>
      <c r="CEL220" s="18"/>
      <c r="CEM220" s="18"/>
      <c r="CEN220" s="18"/>
      <c r="CEO220" s="18"/>
      <c r="CEP220" s="18"/>
      <c r="CEQ220" s="18"/>
      <c r="CER220" s="18"/>
      <c r="CES220" s="18"/>
      <c r="CET220" s="18"/>
      <c r="CEU220" s="18"/>
      <c r="CEV220" s="18"/>
      <c r="CEW220" s="18"/>
      <c r="CEX220" s="18"/>
      <c r="CEY220" s="18"/>
      <c r="CEZ220" s="18"/>
      <c r="CFA220" s="18"/>
      <c r="CFB220" s="18"/>
      <c r="CFC220" s="18"/>
      <c r="CFD220" s="18"/>
      <c r="CFE220" s="18"/>
      <c r="CFF220" s="18"/>
      <c r="CFG220" s="18"/>
      <c r="CFH220" s="18"/>
      <c r="CFI220" s="18"/>
      <c r="CFJ220" s="18"/>
      <c r="CFK220" s="18"/>
      <c r="CFL220" s="18"/>
      <c r="CFM220" s="18"/>
      <c r="CFN220" s="18"/>
      <c r="CFO220" s="18"/>
      <c r="CFP220" s="18"/>
      <c r="CFQ220" s="18"/>
      <c r="CFR220" s="18"/>
      <c r="CFS220" s="18"/>
      <c r="CFT220" s="18"/>
      <c r="CFU220" s="18"/>
      <c r="CFV220" s="18"/>
      <c r="CFW220" s="18"/>
      <c r="CFX220" s="18"/>
      <c r="CFY220" s="18"/>
      <c r="CFZ220" s="18"/>
      <c r="CGA220" s="18"/>
      <c r="CGB220" s="18"/>
      <c r="CGC220" s="18"/>
      <c r="CGD220" s="18"/>
      <c r="CGE220" s="18"/>
      <c r="CGF220" s="18"/>
      <c r="CGG220" s="18"/>
      <c r="CGH220" s="18"/>
      <c r="CGI220" s="18"/>
      <c r="CGJ220" s="18"/>
      <c r="CGK220" s="18"/>
      <c r="CGL220" s="18"/>
      <c r="CGM220" s="18"/>
      <c r="CGN220" s="18"/>
      <c r="CGO220" s="18"/>
      <c r="CGP220" s="18"/>
      <c r="CGQ220" s="18"/>
      <c r="CGR220" s="18"/>
      <c r="CGS220" s="18"/>
      <c r="CGT220" s="18"/>
      <c r="CGU220" s="18"/>
      <c r="CGV220" s="18"/>
      <c r="CGW220" s="18"/>
      <c r="CGX220" s="18"/>
      <c r="CGY220" s="18"/>
      <c r="CGZ220" s="18"/>
      <c r="CHA220" s="18"/>
      <c r="CHB220" s="18"/>
      <c r="CHC220" s="18"/>
      <c r="CHD220" s="18"/>
      <c r="CHE220" s="18"/>
      <c r="CHF220" s="18"/>
      <c r="CHG220" s="18"/>
      <c r="CHH220" s="18"/>
      <c r="CHI220" s="18"/>
      <c r="CHJ220" s="18"/>
      <c r="CHK220" s="18"/>
      <c r="CHL220" s="18"/>
      <c r="CHM220" s="18"/>
      <c r="CHN220" s="18"/>
      <c r="CHO220" s="18"/>
      <c r="CHP220" s="18"/>
      <c r="CHQ220" s="18"/>
      <c r="CHR220" s="18"/>
      <c r="CHS220" s="18"/>
      <c r="CHT220" s="18"/>
      <c r="CHU220" s="18"/>
      <c r="CHV220" s="18"/>
      <c r="CHW220" s="18"/>
      <c r="CHX220" s="18"/>
      <c r="CHY220" s="18"/>
      <c r="CHZ220" s="18"/>
      <c r="CIA220" s="18"/>
      <c r="CIB220" s="18"/>
      <c r="CIC220" s="18"/>
      <c r="CID220" s="18"/>
      <c r="CIE220" s="18"/>
      <c r="CIF220" s="18"/>
      <c r="CIG220" s="18"/>
      <c r="CIH220" s="18"/>
      <c r="CII220" s="18"/>
      <c r="CIJ220" s="18"/>
      <c r="CIK220" s="18"/>
      <c r="CIL220" s="18"/>
      <c r="CIM220" s="18"/>
      <c r="CIN220" s="18"/>
      <c r="CIO220" s="18"/>
      <c r="CIP220" s="18"/>
      <c r="CIQ220" s="18"/>
      <c r="CIR220" s="18"/>
      <c r="CIS220" s="18"/>
      <c r="CIT220" s="18"/>
      <c r="CIU220" s="18"/>
      <c r="CIV220" s="18"/>
      <c r="CIW220" s="18"/>
      <c r="CIX220" s="18"/>
      <c r="CIY220" s="18"/>
      <c r="CIZ220" s="18"/>
      <c r="CJA220" s="18"/>
      <c r="CJB220" s="18"/>
      <c r="CJC220" s="18"/>
      <c r="CJD220" s="18"/>
      <c r="CJE220" s="18"/>
      <c r="CJF220" s="18"/>
      <c r="CJG220" s="18"/>
      <c r="CJH220" s="18"/>
      <c r="CJI220" s="18"/>
      <c r="CJJ220" s="18"/>
      <c r="CJK220" s="18"/>
      <c r="CJL220" s="18"/>
      <c r="CJM220" s="18"/>
      <c r="CJN220" s="18"/>
      <c r="CJO220" s="18"/>
      <c r="CJP220" s="18"/>
      <c r="CJQ220" s="18"/>
      <c r="CJR220" s="18"/>
      <c r="CJS220" s="18"/>
      <c r="CJT220" s="18"/>
      <c r="CJU220" s="18"/>
      <c r="CJV220" s="18"/>
      <c r="CJW220" s="18"/>
      <c r="CJX220" s="18"/>
      <c r="CJY220" s="18"/>
      <c r="CJZ220" s="18"/>
      <c r="CKA220" s="18"/>
      <c r="CKB220" s="18"/>
      <c r="CKC220" s="18"/>
      <c r="CKD220" s="18"/>
      <c r="CKE220" s="18"/>
      <c r="CKF220" s="18"/>
      <c r="CKG220" s="18"/>
      <c r="CKH220" s="18"/>
      <c r="CKI220" s="18"/>
      <c r="CKJ220" s="18"/>
      <c r="CKK220" s="18"/>
      <c r="CKL220" s="18"/>
      <c r="CKM220" s="18"/>
      <c r="CKN220" s="18"/>
      <c r="CKO220" s="18"/>
      <c r="CKP220" s="18"/>
      <c r="CKQ220" s="18"/>
      <c r="CKR220" s="18"/>
      <c r="CKS220" s="18"/>
      <c r="CKT220" s="18"/>
      <c r="CKU220" s="18"/>
      <c r="CKV220" s="18"/>
      <c r="CKW220" s="18"/>
      <c r="CKX220" s="18"/>
      <c r="CKY220" s="18"/>
      <c r="CKZ220" s="18"/>
      <c r="CLA220" s="18"/>
      <c r="CLB220" s="18"/>
      <c r="CLC220" s="18"/>
      <c r="CLD220" s="18"/>
      <c r="CLE220" s="18"/>
      <c r="CLF220" s="18"/>
      <c r="CLG220" s="18"/>
      <c r="CLH220" s="18"/>
      <c r="CLI220" s="18"/>
      <c r="CLJ220" s="18"/>
      <c r="CLK220" s="18"/>
      <c r="CLL220" s="18"/>
      <c r="CLM220" s="18"/>
      <c r="CLN220" s="18"/>
      <c r="CLO220" s="18"/>
      <c r="CLP220" s="18"/>
      <c r="CLQ220" s="18"/>
      <c r="CLR220" s="18"/>
      <c r="CLS220" s="18"/>
      <c r="CLT220" s="18"/>
      <c r="CLU220" s="18"/>
      <c r="CLV220" s="18"/>
      <c r="CLW220" s="18"/>
      <c r="CLX220" s="18"/>
      <c r="CLY220" s="18"/>
      <c r="CLZ220" s="18"/>
      <c r="CMA220" s="18"/>
      <c r="CMB220" s="18"/>
      <c r="CMC220" s="18"/>
      <c r="CMD220" s="18"/>
      <c r="CME220" s="18"/>
      <c r="CMF220" s="18"/>
      <c r="CMG220" s="18"/>
      <c r="CMH220" s="18"/>
      <c r="CMI220" s="18"/>
      <c r="CMJ220" s="18"/>
      <c r="CMK220" s="18"/>
      <c r="CML220" s="18"/>
      <c r="CMM220" s="18"/>
      <c r="CMN220" s="18"/>
      <c r="CMO220" s="18"/>
      <c r="CMP220" s="18"/>
      <c r="CMQ220" s="18"/>
      <c r="CMR220" s="18"/>
      <c r="CMS220" s="18"/>
      <c r="CMT220" s="18"/>
      <c r="CMU220" s="18"/>
      <c r="CMV220" s="18"/>
      <c r="CMW220" s="18"/>
      <c r="CMX220" s="18"/>
      <c r="CMY220" s="18"/>
      <c r="CMZ220" s="18"/>
      <c r="CNA220" s="18"/>
      <c r="CNB220" s="18"/>
      <c r="CNC220" s="18"/>
      <c r="CND220" s="18"/>
      <c r="CNE220" s="18"/>
      <c r="CNF220" s="18"/>
      <c r="CNG220" s="18"/>
      <c r="CNH220" s="18"/>
      <c r="CNI220" s="18"/>
      <c r="CNJ220" s="18"/>
      <c r="CNK220" s="18"/>
      <c r="CNL220" s="18"/>
      <c r="CNM220" s="18"/>
      <c r="CNN220" s="18"/>
      <c r="CNO220" s="18"/>
      <c r="CNP220" s="18"/>
      <c r="CNQ220" s="18"/>
      <c r="CNR220" s="18"/>
      <c r="CNS220" s="18"/>
      <c r="CNT220" s="18"/>
      <c r="CNU220" s="18"/>
      <c r="CNV220" s="18"/>
      <c r="CNW220" s="18"/>
      <c r="CNX220" s="18"/>
      <c r="CNY220" s="18"/>
      <c r="CNZ220" s="18"/>
      <c r="COA220" s="18"/>
      <c r="COB220" s="18"/>
      <c r="COC220" s="18"/>
      <c r="COD220" s="18"/>
      <c r="COE220" s="18"/>
      <c r="COF220" s="18"/>
      <c r="COG220" s="18"/>
      <c r="COH220" s="18"/>
      <c r="COI220" s="18"/>
      <c r="COJ220" s="18"/>
      <c r="COK220" s="18"/>
      <c r="COL220" s="18"/>
      <c r="COM220" s="18"/>
      <c r="CON220" s="18"/>
      <c r="COO220" s="18"/>
      <c r="COP220" s="18"/>
      <c r="COQ220" s="18"/>
      <c r="COR220" s="18"/>
      <c r="COS220" s="18"/>
      <c r="COT220" s="18"/>
      <c r="COU220" s="18"/>
      <c r="COV220" s="18"/>
      <c r="COW220" s="18"/>
      <c r="COX220" s="18"/>
      <c r="COY220" s="18"/>
      <c r="COZ220" s="18"/>
      <c r="CPA220" s="18"/>
      <c r="CPB220" s="18"/>
      <c r="CPC220" s="18"/>
      <c r="CPD220" s="18"/>
      <c r="CPE220" s="18"/>
      <c r="CPF220" s="18"/>
      <c r="CPG220" s="18"/>
      <c r="CPH220" s="18"/>
      <c r="CPI220" s="18"/>
      <c r="CPJ220" s="18"/>
      <c r="CPK220" s="18"/>
      <c r="CPL220" s="18"/>
      <c r="CPM220" s="18"/>
      <c r="CPN220" s="18"/>
      <c r="CPO220" s="18"/>
      <c r="CPP220" s="18"/>
      <c r="CPQ220" s="18"/>
      <c r="CPR220" s="18"/>
      <c r="CPS220" s="18"/>
      <c r="CPT220" s="18"/>
      <c r="CPU220" s="18"/>
      <c r="CPV220" s="18"/>
      <c r="CPW220" s="18"/>
      <c r="CPX220" s="18"/>
      <c r="CPY220" s="18"/>
      <c r="CPZ220" s="18"/>
      <c r="CQA220" s="18"/>
      <c r="CQB220" s="18"/>
      <c r="CQC220" s="18"/>
      <c r="CQD220" s="18"/>
      <c r="CQE220" s="18"/>
      <c r="CQF220" s="18"/>
      <c r="CQG220" s="18"/>
      <c r="CQH220" s="18"/>
      <c r="CQI220" s="18"/>
      <c r="CQJ220" s="18"/>
      <c r="CQK220" s="18"/>
      <c r="CQL220" s="18"/>
      <c r="CQM220" s="18"/>
      <c r="CQN220" s="18"/>
      <c r="CQO220" s="18"/>
      <c r="CQP220" s="18"/>
      <c r="CQQ220" s="18"/>
      <c r="CQR220" s="18"/>
      <c r="CQS220" s="18"/>
      <c r="CQT220" s="18"/>
      <c r="CQU220" s="18"/>
      <c r="CQV220" s="18"/>
      <c r="CQW220" s="18"/>
      <c r="CQX220" s="18"/>
      <c r="CQY220" s="18"/>
      <c r="CQZ220" s="18"/>
      <c r="CRA220" s="18"/>
      <c r="CRB220" s="18"/>
      <c r="CRC220" s="18"/>
      <c r="CRD220" s="18"/>
      <c r="CRE220" s="18"/>
      <c r="CRF220" s="18"/>
      <c r="CRG220" s="18"/>
      <c r="CRH220" s="18"/>
      <c r="CRI220" s="18"/>
      <c r="CRJ220" s="18"/>
      <c r="CRK220" s="18"/>
      <c r="CRL220" s="18"/>
      <c r="CRM220" s="18"/>
      <c r="CRN220" s="18"/>
      <c r="CRO220" s="18"/>
      <c r="CRP220" s="18"/>
      <c r="CRQ220" s="18"/>
      <c r="CRR220" s="18"/>
      <c r="CRS220" s="18"/>
      <c r="CRT220" s="18"/>
      <c r="CRU220" s="18"/>
      <c r="CRV220" s="18"/>
      <c r="CRW220" s="18"/>
      <c r="CRX220" s="18"/>
      <c r="CRY220" s="18"/>
      <c r="CRZ220" s="18"/>
      <c r="CSA220" s="18"/>
      <c r="CSB220" s="18"/>
      <c r="CSC220" s="18"/>
      <c r="CSD220" s="18"/>
      <c r="CSE220" s="18"/>
      <c r="CSF220" s="18"/>
      <c r="CSG220" s="18"/>
      <c r="CSH220" s="18"/>
      <c r="CSI220" s="18"/>
      <c r="CSJ220" s="18"/>
      <c r="CSK220" s="18"/>
      <c r="CSL220" s="18"/>
      <c r="CSM220" s="18"/>
      <c r="CSN220" s="18"/>
      <c r="CSO220" s="18"/>
      <c r="CSP220" s="18"/>
      <c r="CSQ220" s="18"/>
      <c r="CSR220" s="18"/>
      <c r="CSS220" s="18"/>
      <c r="CST220" s="18"/>
      <c r="CSU220" s="18"/>
      <c r="CSV220" s="18"/>
      <c r="CSW220" s="18"/>
      <c r="CSX220" s="18"/>
      <c r="CSY220" s="18"/>
      <c r="CSZ220" s="18"/>
      <c r="CTA220" s="18"/>
      <c r="CTB220" s="18"/>
      <c r="CTC220" s="18"/>
      <c r="CTD220" s="18"/>
      <c r="CTE220" s="18"/>
      <c r="CTF220" s="18"/>
      <c r="CTG220" s="18"/>
      <c r="CTH220" s="18"/>
      <c r="CTI220" s="18"/>
      <c r="CTJ220" s="18"/>
      <c r="CTK220" s="18"/>
      <c r="CTL220" s="18"/>
      <c r="CTM220" s="18"/>
      <c r="CTN220" s="18"/>
      <c r="CTO220" s="18"/>
      <c r="CTP220" s="18"/>
      <c r="CTQ220" s="18"/>
      <c r="CTR220" s="18"/>
      <c r="CTS220" s="18"/>
      <c r="CTT220" s="18"/>
      <c r="CTU220" s="18"/>
      <c r="CTV220" s="18"/>
      <c r="CTW220" s="18"/>
      <c r="CTX220" s="18"/>
      <c r="CTY220" s="18"/>
      <c r="CTZ220" s="18"/>
      <c r="CUA220" s="18"/>
      <c r="CUB220" s="18"/>
      <c r="CUC220" s="18"/>
      <c r="CUD220" s="18"/>
      <c r="CUE220" s="18"/>
      <c r="CUF220" s="18"/>
      <c r="CUG220" s="18"/>
      <c r="CUH220" s="18"/>
      <c r="CUI220" s="18"/>
      <c r="CUJ220" s="18"/>
      <c r="CUK220" s="18"/>
      <c r="CUL220" s="18"/>
      <c r="CUM220" s="18"/>
      <c r="CUN220" s="18"/>
      <c r="CUO220" s="18"/>
      <c r="CUP220" s="18"/>
      <c r="CUQ220" s="18"/>
      <c r="CUR220" s="18"/>
      <c r="CUS220" s="18"/>
      <c r="CUT220" s="18"/>
      <c r="CUU220" s="18"/>
      <c r="CUV220" s="18"/>
      <c r="CUW220" s="18"/>
      <c r="CUX220" s="18"/>
      <c r="CUY220" s="18"/>
      <c r="CUZ220" s="18"/>
      <c r="CVA220" s="18"/>
      <c r="CVB220" s="18"/>
      <c r="CVC220" s="18"/>
      <c r="CVD220" s="18"/>
      <c r="CVE220" s="18"/>
      <c r="CVF220" s="18"/>
      <c r="CVG220" s="18"/>
      <c r="CVH220" s="18"/>
      <c r="CVI220" s="18"/>
      <c r="CVJ220" s="18"/>
      <c r="CVK220" s="18"/>
      <c r="CVL220" s="18"/>
      <c r="CVM220" s="18"/>
      <c r="CVN220" s="18"/>
      <c r="CVO220" s="18"/>
      <c r="CVP220" s="18"/>
      <c r="CVQ220" s="18"/>
      <c r="CVR220" s="18"/>
      <c r="CVS220" s="18"/>
      <c r="CVT220" s="18"/>
      <c r="CVU220" s="18"/>
      <c r="CVV220" s="18"/>
      <c r="CVW220" s="18"/>
      <c r="CVX220" s="18"/>
      <c r="CVY220" s="18"/>
      <c r="CVZ220" s="18"/>
      <c r="CWA220" s="18"/>
      <c r="CWB220" s="18"/>
      <c r="CWC220" s="18"/>
      <c r="CWD220" s="18"/>
      <c r="CWE220" s="18"/>
      <c r="CWF220" s="18"/>
      <c r="CWG220" s="18"/>
      <c r="CWH220" s="18"/>
      <c r="CWI220" s="18"/>
      <c r="CWJ220" s="18"/>
      <c r="CWK220" s="18"/>
      <c r="CWL220" s="18"/>
      <c r="CWM220" s="18"/>
      <c r="CWN220" s="18"/>
      <c r="CWO220" s="18"/>
      <c r="CWP220" s="18"/>
      <c r="CWQ220" s="18"/>
      <c r="CWR220" s="18"/>
      <c r="CWS220" s="18"/>
      <c r="CWT220" s="18"/>
      <c r="CWU220" s="18"/>
      <c r="CWV220" s="18"/>
      <c r="CWW220" s="18"/>
      <c r="CWX220" s="18"/>
      <c r="CWY220" s="18"/>
      <c r="CWZ220" s="18"/>
      <c r="CXA220" s="18"/>
      <c r="CXB220" s="18"/>
      <c r="CXC220" s="18"/>
      <c r="CXD220" s="18"/>
      <c r="CXE220" s="18"/>
      <c r="CXF220" s="18"/>
      <c r="CXG220" s="18"/>
      <c r="CXH220" s="18"/>
      <c r="CXI220" s="18"/>
      <c r="CXJ220" s="18"/>
      <c r="CXK220" s="18"/>
      <c r="CXL220" s="18"/>
      <c r="CXM220" s="18"/>
      <c r="CXN220" s="18"/>
      <c r="CXO220" s="18"/>
      <c r="CXP220" s="18"/>
      <c r="CXQ220" s="18"/>
      <c r="CXR220" s="18"/>
      <c r="CXS220" s="18"/>
      <c r="CXT220" s="18"/>
      <c r="CXU220" s="18"/>
      <c r="CXV220" s="18"/>
      <c r="CXW220" s="18"/>
      <c r="CXX220" s="18"/>
      <c r="CXY220" s="18"/>
      <c r="CXZ220" s="18"/>
      <c r="CYA220" s="18"/>
      <c r="CYB220" s="18"/>
      <c r="CYC220" s="18"/>
      <c r="CYD220" s="18"/>
      <c r="CYE220" s="18"/>
      <c r="CYF220" s="18"/>
      <c r="CYG220" s="18"/>
      <c r="CYH220" s="18"/>
      <c r="CYI220" s="18"/>
      <c r="CYJ220" s="18"/>
      <c r="CYK220" s="18"/>
      <c r="CYL220" s="18"/>
      <c r="CYM220" s="18"/>
      <c r="CYN220" s="18"/>
      <c r="CYO220" s="18"/>
      <c r="CYP220" s="18"/>
      <c r="CYQ220" s="18"/>
      <c r="CYR220" s="18"/>
      <c r="CYS220" s="18"/>
      <c r="CYT220" s="18"/>
      <c r="CYU220" s="18"/>
      <c r="CYV220" s="18"/>
      <c r="CYW220" s="18"/>
      <c r="CYX220" s="18"/>
      <c r="CYY220" s="18"/>
      <c r="CYZ220" s="18"/>
      <c r="CZA220" s="18"/>
      <c r="CZB220" s="18"/>
      <c r="CZC220" s="18"/>
      <c r="CZD220" s="18"/>
      <c r="CZE220" s="18"/>
      <c r="CZF220" s="18"/>
      <c r="CZG220" s="18"/>
      <c r="CZH220" s="18"/>
      <c r="CZI220" s="18"/>
      <c r="CZJ220" s="18"/>
      <c r="CZK220" s="18"/>
      <c r="CZL220" s="18"/>
      <c r="CZM220" s="18"/>
      <c r="CZN220" s="18"/>
      <c r="CZO220" s="18"/>
      <c r="CZP220" s="18"/>
      <c r="CZQ220" s="18"/>
      <c r="CZR220" s="18"/>
      <c r="CZS220" s="18"/>
      <c r="CZT220" s="18"/>
      <c r="CZU220" s="18"/>
      <c r="CZV220" s="18"/>
      <c r="CZW220" s="18"/>
      <c r="CZX220" s="18"/>
      <c r="CZY220" s="18"/>
      <c r="CZZ220" s="18"/>
      <c r="DAA220" s="18"/>
      <c r="DAB220" s="18"/>
      <c r="DAC220" s="18"/>
      <c r="DAD220" s="18"/>
      <c r="DAE220" s="18"/>
      <c r="DAF220" s="18"/>
      <c r="DAG220" s="18"/>
      <c r="DAH220" s="18"/>
      <c r="DAI220" s="18"/>
      <c r="DAJ220" s="18"/>
      <c r="DAK220" s="18"/>
      <c r="DAL220" s="18"/>
      <c r="DAM220" s="18"/>
      <c r="DAN220" s="18"/>
      <c r="DAO220" s="18"/>
      <c r="DAP220" s="18"/>
      <c r="DAQ220" s="18"/>
      <c r="DAR220" s="18"/>
      <c r="DAS220" s="18"/>
      <c r="DAT220" s="18"/>
      <c r="DAU220" s="18"/>
      <c r="DAV220" s="18"/>
      <c r="DAW220" s="18"/>
      <c r="DAX220" s="18"/>
      <c r="DAY220" s="18"/>
      <c r="DAZ220" s="18"/>
      <c r="DBA220" s="18"/>
      <c r="DBB220" s="18"/>
      <c r="DBC220" s="18"/>
      <c r="DBD220" s="18"/>
      <c r="DBE220" s="18"/>
      <c r="DBF220" s="18"/>
      <c r="DBG220" s="18"/>
      <c r="DBH220" s="18"/>
      <c r="DBI220" s="18"/>
      <c r="DBJ220" s="18"/>
      <c r="DBK220" s="18"/>
      <c r="DBL220" s="18"/>
      <c r="DBM220" s="18"/>
      <c r="DBN220" s="18"/>
      <c r="DBO220" s="18"/>
      <c r="DBP220" s="18"/>
      <c r="DBQ220" s="18"/>
      <c r="DBR220" s="18"/>
      <c r="DBS220" s="18"/>
      <c r="DBT220" s="18"/>
      <c r="DBU220" s="18"/>
      <c r="DBV220" s="18"/>
      <c r="DBW220" s="18"/>
      <c r="DBX220" s="18"/>
      <c r="DBY220" s="18"/>
      <c r="DBZ220" s="18"/>
      <c r="DCA220" s="18"/>
      <c r="DCB220" s="18"/>
      <c r="DCC220" s="18"/>
      <c r="DCD220" s="18"/>
      <c r="DCE220" s="18"/>
      <c r="DCF220" s="18"/>
      <c r="DCG220" s="18"/>
      <c r="DCH220" s="18"/>
      <c r="DCI220" s="18"/>
      <c r="DCJ220" s="18"/>
      <c r="DCK220" s="18"/>
      <c r="DCL220" s="18"/>
      <c r="DCM220" s="18"/>
      <c r="DCN220" s="18"/>
      <c r="DCO220" s="18"/>
      <c r="DCP220" s="18"/>
      <c r="DCQ220" s="18"/>
      <c r="DCR220" s="18"/>
      <c r="DCS220" s="18"/>
      <c r="DCT220" s="18"/>
      <c r="DCU220" s="18"/>
      <c r="DCV220" s="18"/>
      <c r="DCW220" s="18"/>
      <c r="DCX220" s="18"/>
      <c r="DCY220" s="18"/>
      <c r="DCZ220" s="18"/>
      <c r="DDA220" s="18"/>
      <c r="DDB220" s="18"/>
      <c r="DDC220" s="18"/>
      <c r="DDD220" s="18"/>
      <c r="DDE220" s="18"/>
      <c r="DDF220" s="18"/>
      <c r="DDG220" s="18"/>
      <c r="DDH220" s="18"/>
      <c r="DDI220" s="18"/>
      <c r="DDJ220" s="18"/>
      <c r="DDK220" s="18"/>
      <c r="DDL220" s="18"/>
      <c r="DDM220" s="18"/>
      <c r="DDN220" s="18"/>
      <c r="DDO220" s="18"/>
      <c r="DDP220" s="18"/>
      <c r="DDQ220" s="18"/>
      <c r="DDR220" s="18"/>
      <c r="DDS220" s="18"/>
      <c r="DDT220" s="18"/>
      <c r="DDU220" s="18"/>
      <c r="DDV220" s="18"/>
      <c r="DDW220" s="18"/>
      <c r="DDX220" s="18"/>
      <c r="DDY220" s="18"/>
      <c r="DDZ220" s="18"/>
      <c r="DEA220" s="18"/>
      <c r="DEB220" s="18"/>
      <c r="DEC220" s="18"/>
      <c r="DED220" s="18"/>
      <c r="DEE220" s="18"/>
      <c r="DEF220" s="18"/>
      <c r="DEG220" s="18"/>
      <c r="DEH220" s="18"/>
      <c r="DEI220" s="18"/>
      <c r="DEJ220" s="18"/>
      <c r="DEK220" s="18"/>
      <c r="DEL220" s="18"/>
      <c r="DEM220" s="18"/>
      <c r="DEN220" s="18"/>
      <c r="DEO220" s="18"/>
      <c r="DEP220" s="18"/>
      <c r="DEQ220" s="18"/>
      <c r="DER220" s="18"/>
      <c r="DES220" s="18"/>
      <c r="DET220" s="18"/>
      <c r="DEU220" s="18"/>
      <c r="DEV220" s="18"/>
      <c r="DEW220" s="18"/>
      <c r="DEX220" s="18"/>
      <c r="DEY220" s="18"/>
      <c r="DEZ220" s="18"/>
      <c r="DFA220" s="18"/>
      <c r="DFB220" s="18"/>
      <c r="DFC220" s="18"/>
      <c r="DFD220" s="18"/>
      <c r="DFE220" s="18"/>
      <c r="DFF220" s="18"/>
      <c r="DFG220" s="18"/>
      <c r="DFH220" s="18"/>
      <c r="DFI220" s="18"/>
      <c r="DFJ220" s="18"/>
      <c r="DFK220" s="18"/>
      <c r="DFL220" s="18"/>
      <c r="DFM220" s="18"/>
      <c r="DFN220" s="18"/>
      <c r="DFO220" s="18"/>
      <c r="DFP220" s="18"/>
      <c r="DFQ220" s="18"/>
      <c r="DFR220" s="18"/>
      <c r="DFS220" s="18"/>
      <c r="DFT220" s="18"/>
      <c r="DFU220" s="18"/>
      <c r="DFV220" s="18"/>
      <c r="DFW220" s="18"/>
      <c r="DFX220" s="18"/>
      <c r="DFY220" s="18"/>
      <c r="DFZ220" s="18"/>
      <c r="DGA220" s="18"/>
      <c r="DGB220" s="18"/>
      <c r="DGC220" s="18"/>
      <c r="DGD220" s="18"/>
      <c r="DGE220" s="18"/>
      <c r="DGF220" s="18"/>
      <c r="DGG220" s="18"/>
      <c r="DGH220" s="18"/>
      <c r="DGI220" s="18"/>
      <c r="DGJ220" s="18"/>
      <c r="DGK220" s="18"/>
      <c r="DGL220" s="18"/>
      <c r="DGM220" s="18"/>
      <c r="DGN220" s="18"/>
      <c r="DGO220" s="18"/>
      <c r="DGP220" s="18"/>
      <c r="DGQ220" s="18"/>
      <c r="DGR220" s="18"/>
      <c r="DGS220" s="18"/>
      <c r="DGT220" s="18"/>
      <c r="DGU220" s="18"/>
      <c r="DGV220" s="18"/>
      <c r="DGW220" s="18"/>
      <c r="DGX220" s="18"/>
      <c r="DGY220" s="18"/>
      <c r="DGZ220" s="18"/>
      <c r="DHA220" s="18"/>
      <c r="DHB220" s="18"/>
      <c r="DHC220" s="18"/>
      <c r="DHD220" s="18"/>
      <c r="DHE220" s="18"/>
      <c r="DHF220" s="18"/>
      <c r="DHG220" s="18"/>
      <c r="DHH220" s="18"/>
      <c r="DHI220" s="18"/>
      <c r="DHJ220" s="18"/>
      <c r="DHK220" s="18"/>
      <c r="DHL220" s="18"/>
      <c r="DHM220" s="18"/>
      <c r="DHN220" s="18"/>
      <c r="DHO220" s="18"/>
      <c r="DHP220" s="18"/>
      <c r="DHQ220" s="18"/>
      <c r="DHR220" s="18"/>
      <c r="DHS220" s="18"/>
      <c r="DHT220" s="18"/>
      <c r="DHU220" s="18"/>
      <c r="DHV220" s="18"/>
      <c r="DHW220" s="18"/>
      <c r="DHX220" s="18"/>
      <c r="DHY220" s="18"/>
      <c r="DHZ220" s="18"/>
      <c r="DIA220" s="18"/>
      <c r="DIB220" s="18"/>
      <c r="DIC220" s="18"/>
      <c r="DID220" s="18"/>
      <c r="DIE220" s="18"/>
      <c r="DIF220" s="18"/>
      <c r="DIG220" s="18"/>
      <c r="DIH220" s="18"/>
      <c r="DII220" s="18"/>
      <c r="DIJ220" s="18"/>
      <c r="DIK220" s="18"/>
      <c r="DIL220" s="18"/>
      <c r="DIM220" s="18"/>
      <c r="DIN220" s="18"/>
      <c r="DIO220" s="18"/>
      <c r="DIP220" s="18"/>
      <c r="DIQ220" s="18"/>
      <c r="DIR220" s="18"/>
      <c r="DIS220" s="18"/>
      <c r="DIT220" s="18"/>
      <c r="DIU220" s="18"/>
      <c r="DIV220" s="18"/>
      <c r="DIW220" s="18"/>
      <c r="DIX220" s="18"/>
      <c r="DIY220" s="18"/>
      <c r="DIZ220" s="18"/>
      <c r="DJA220" s="18"/>
      <c r="DJB220" s="18"/>
      <c r="DJC220" s="18"/>
      <c r="DJD220" s="18"/>
      <c r="DJE220" s="18"/>
      <c r="DJF220" s="18"/>
      <c r="DJG220" s="18"/>
      <c r="DJH220" s="18"/>
      <c r="DJI220" s="18"/>
      <c r="DJJ220" s="18"/>
      <c r="DJK220" s="18"/>
      <c r="DJL220" s="18"/>
      <c r="DJM220" s="18"/>
      <c r="DJN220" s="18"/>
      <c r="DJO220" s="18"/>
      <c r="DJP220" s="18"/>
      <c r="DJQ220" s="18"/>
      <c r="DJR220" s="18"/>
      <c r="DJS220" s="18"/>
      <c r="DJT220" s="18"/>
      <c r="DJU220" s="18"/>
      <c r="DJV220" s="18"/>
      <c r="DJW220" s="18"/>
      <c r="DJX220" s="18"/>
      <c r="DJY220" s="18"/>
      <c r="DJZ220" s="18"/>
      <c r="DKA220" s="18"/>
      <c r="DKB220" s="18"/>
      <c r="DKC220" s="18"/>
      <c r="DKD220" s="18"/>
      <c r="DKE220" s="18"/>
      <c r="DKF220" s="18"/>
      <c r="DKG220" s="18"/>
      <c r="DKH220" s="18"/>
      <c r="DKI220" s="18"/>
      <c r="DKJ220" s="18"/>
      <c r="DKK220" s="18"/>
      <c r="DKL220" s="18"/>
      <c r="DKM220" s="18"/>
      <c r="DKN220" s="18"/>
      <c r="DKO220" s="18"/>
      <c r="DKP220" s="18"/>
      <c r="DKQ220" s="18"/>
      <c r="DKR220" s="18"/>
      <c r="DKS220" s="18"/>
      <c r="DKT220" s="18"/>
      <c r="DKU220" s="18"/>
      <c r="DKV220" s="18"/>
      <c r="DKW220" s="18"/>
      <c r="DKX220" s="18"/>
      <c r="DKY220" s="18"/>
      <c r="DKZ220" s="18"/>
      <c r="DLA220" s="18"/>
      <c r="DLB220" s="18"/>
      <c r="DLC220" s="18"/>
      <c r="DLD220" s="18"/>
      <c r="DLE220" s="18"/>
      <c r="DLF220" s="18"/>
      <c r="DLG220" s="18"/>
      <c r="DLH220" s="18"/>
      <c r="DLI220" s="18"/>
      <c r="DLJ220" s="18"/>
      <c r="DLK220" s="18"/>
      <c r="DLL220" s="18"/>
      <c r="DLM220" s="18"/>
      <c r="DLN220" s="18"/>
      <c r="DLO220" s="18"/>
      <c r="DLP220" s="18"/>
      <c r="DLQ220" s="18"/>
      <c r="DLR220" s="18"/>
      <c r="DLS220" s="18"/>
      <c r="DLT220" s="18"/>
      <c r="DLU220" s="18"/>
      <c r="DLV220" s="18"/>
      <c r="DLW220" s="18"/>
      <c r="DLX220" s="18"/>
      <c r="DLY220" s="18"/>
      <c r="DLZ220" s="18"/>
      <c r="DMA220" s="18"/>
      <c r="DMB220" s="18"/>
      <c r="DMC220" s="18"/>
      <c r="DMD220" s="18"/>
      <c r="DME220" s="18"/>
      <c r="DMF220" s="18"/>
      <c r="DMG220" s="18"/>
      <c r="DMH220" s="18"/>
      <c r="DMI220" s="18"/>
      <c r="DMJ220" s="18"/>
      <c r="DMK220" s="18"/>
      <c r="DML220" s="18"/>
      <c r="DMM220" s="18"/>
      <c r="DMN220" s="18"/>
      <c r="DMO220" s="18"/>
      <c r="DMP220" s="18"/>
      <c r="DMQ220" s="18"/>
      <c r="DMR220" s="18"/>
      <c r="DMS220" s="18"/>
      <c r="DMT220" s="18"/>
      <c r="DMU220" s="18"/>
      <c r="DMV220" s="18"/>
      <c r="DMW220" s="18"/>
      <c r="DMX220" s="18"/>
      <c r="DMY220" s="18"/>
      <c r="DMZ220" s="18"/>
      <c r="DNA220" s="18"/>
      <c r="DNB220" s="18"/>
      <c r="DNC220" s="18"/>
      <c r="DND220" s="18"/>
      <c r="DNE220" s="18"/>
      <c r="DNF220" s="18"/>
      <c r="DNG220" s="18"/>
      <c r="DNH220" s="18"/>
      <c r="DNI220" s="18"/>
      <c r="DNJ220" s="18"/>
      <c r="DNK220" s="18"/>
      <c r="DNL220" s="18"/>
      <c r="DNM220" s="18"/>
      <c r="DNN220" s="18"/>
      <c r="DNO220" s="18"/>
      <c r="DNP220" s="18"/>
      <c r="DNQ220" s="18"/>
      <c r="DNR220" s="18"/>
      <c r="DNS220" s="18"/>
      <c r="DNT220" s="18"/>
      <c r="DNU220" s="18"/>
      <c r="DNV220" s="18"/>
      <c r="DNW220" s="18"/>
      <c r="DNX220" s="18"/>
      <c r="DNY220" s="18"/>
      <c r="DNZ220" s="18"/>
      <c r="DOA220" s="18"/>
      <c r="DOB220" s="18"/>
      <c r="DOC220" s="18"/>
      <c r="DOD220" s="18"/>
      <c r="DOE220" s="18"/>
      <c r="DOF220" s="18"/>
      <c r="DOG220" s="18"/>
      <c r="DOH220" s="18"/>
      <c r="DOI220" s="18"/>
      <c r="DOJ220" s="18"/>
      <c r="DOK220" s="18"/>
      <c r="DOL220" s="18"/>
      <c r="DOM220" s="18"/>
      <c r="DON220" s="18"/>
      <c r="DOO220" s="18"/>
      <c r="DOP220" s="18"/>
      <c r="DOQ220" s="18"/>
      <c r="DOR220" s="18"/>
      <c r="DOS220" s="18"/>
      <c r="DOT220" s="18"/>
      <c r="DOU220" s="18"/>
      <c r="DOV220" s="18"/>
      <c r="DOW220" s="18"/>
      <c r="DOX220" s="18"/>
      <c r="DOY220" s="18"/>
      <c r="DOZ220" s="18"/>
      <c r="DPA220" s="18"/>
      <c r="DPB220" s="18"/>
      <c r="DPC220" s="18"/>
      <c r="DPD220" s="18"/>
      <c r="DPE220" s="18"/>
      <c r="DPF220" s="18"/>
      <c r="DPG220" s="18"/>
      <c r="DPH220" s="18"/>
      <c r="DPI220" s="18"/>
      <c r="DPJ220" s="18"/>
      <c r="DPK220" s="18"/>
      <c r="DPL220" s="18"/>
      <c r="DPM220" s="18"/>
      <c r="DPN220" s="18"/>
      <c r="DPO220" s="18"/>
      <c r="DPP220" s="18"/>
      <c r="DPQ220" s="18"/>
      <c r="DPR220" s="18"/>
      <c r="DPS220" s="18"/>
      <c r="DPT220" s="18"/>
      <c r="DPU220" s="18"/>
      <c r="DPV220" s="18"/>
      <c r="DPW220" s="18"/>
      <c r="DPX220" s="18"/>
      <c r="DPY220" s="18"/>
      <c r="DPZ220" s="18"/>
      <c r="DQA220" s="18"/>
      <c r="DQB220" s="18"/>
      <c r="DQC220" s="18"/>
      <c r="DQD220" s="18"/>
      <c r="DQE220" s="18"/>
      <c r="DQF220" s="18"/>
      <c r="DQG220" s="18"/>
      <c r="DQH220" s="18"/>
      <c r="DQI220" s="18"/>
      <c r="DQJ220" s="18"/>
      <c r="DQK220" s="18"/>
      <c r="DQL220" s="18"/>
      <c r="DQM220" s="18"/>
      <c r="DQN220" s="18"/>
      <c r="DQO220" s="18"/>
      <c r="DQP220" s="18"/>
      <c r="DQQ220" s="18"/>
      <c r="DQR220" s="18"/>
      <c r="DQS220" s="18"/>
      <c r="DQT220" s="18"/>
      <c r="DQU220" s="18"/>
      <c r="DQV220" s="18"/>
      <c r="DQW220" s="18"/>
      <c r="DQX220" s="18"/>
      <c r="DQY220" s="18"/>
      <c r="DQZ220" s="18"/>
      <c r="DRA220" s="18"/>
      <c r="DRB220" s="18"/>
      <c r="DRC220" s="18"/>
      <c r="DRD220" s="18"/>
      <c r="DRE220" s="18"/>
      <c r="DRF220" s="18"/>
      <c r="DRG220" s="18"/>
      <c r="DRH220" s="18"/>
      <c r="DRI220" s="18"/>
      <c r="DRJ220" s="18"/>
      <c r="DRK220" s="18"/>
      <c r="DRL220" s="18"/>
      <c r="DRM220" s="18"/>
      <c r="DRN220" s="18"/>
      <c r="DRO220" s="18"/>
      <c r="DRP220" s="18"/>
      <c r="DRQ220" s="18"/>
      <c r="DRR220" s="18"/>
      <c r="DRS220" s="18"/>
      <c r="DRT220" s="18"/>
      <c r="DRU220" s="18"/>
      <c r="DRV220" s="18"/>
      <c r="DRW220" s="18"/>
      <c r="DRX220" s="18"/>
      <c r="DRY220" s="18"/>
      <c r="DRZ220" s="18"/>
      <c r="DSA220" s="18"/>
      <c r="DSB220" s="18"/>
      <c r="DSC220" s="18"/>
      <c r="DSD220" s="18"/>
      <c r="DSE220" s="18"/>
      <c r="DSF220" s="18"/>
      <c r="DSG220" s="18"/>
      <c r="DSH220" s="18"/>
      <c r="DSI220" s="18"/>
      <c r="DSJ220" s="18"/>
      <c r="DSK220" s="18"/>
      <c r="DSL220" s="18"/>
      <c r="DSM220" s="18"/>
      <c r="DSN220" s="18"/>
      <c r="DSO220" s="18"/>
      <c r="DSP220" s="18"/>
      <c r="DSQ220" s="18"/>
      <c r="DSR220" s="18"/>
      <c r="DSS220" s="18"/>
      <c r="DST220" s="18"/>
      <c r="DSU220" s="18"/>
      <c r="DSV220" s="18"/>
      <c r="DSW220" s="18"/>
      <c r="DSX220" s="18"/>
      <c r="DSY220" s="18"/>
      <c r="DSZ220" s="18"/>
      <c r="DTA220" s="18"/>
      <c r="DTB220" s="18"/>
      <c r="DTC220" s="18"/>
      <c r="DTD220" s="18"/>
      <c r="DTE220" s="18"/>
      <c r="DTF220" s="18"/>
      <c r="DTG220" s="18"/>
      <c r="DTH220" s="18"/>
      <c r="DTI220" s="18"/>
      <c r="DTJ220" s="18"/>
      <c r="DTK220" s="18"/>
      <c r="DTL220" s="18"/>
      <c r="DTM220" s="18"/>
      <c r="DTN220" s="18"/>
      <c r="DTO220" s="18"/>
      <c r="DTP220" s="18"/>
      <c r="DTQ220" s="18"/>
      <c r="DTR220" s="18"/>
      <c r="DTS220" s="18"/>
      <c r="DTT220" s="18"/>
      <c r="DTU220" s="18"/>
      <c r="DTV220" s="18"/>
      <c r="DTW220" s="18"/>
      <c r="DTX220" s="18"/>
      <c r="DTY220" s="18"/>
      <c r="DTZ220" s="18"/>
      <c r="DUA220" s="18"/>
      <c r="DUB220" s="18"/>
      <c r="DUC220" s="18"/>
      <c r="DUD220" s="18"/>
      <c r="DUE220" s="18"/>
      <c r="DUF220" s="18"/>
      <c r="DUG220" s="18"/>
      <c r="DUH220" s="18"/>
      <c r="DUI220" s="18"/>
      <c r="DUJ220" s="18"/>
      <c r="DUK220" s="18"/>
      <c r="DUL220" s="18"/>
      <c r="DUM220" s="18"/>
      <c r="DUN220" s="18"/>
      <c r="DUO220" s="18"/>
      <c r="DUP220" s="18"/>
      <c r="DUQ220" s="18"/>
      <c r="DUR220" s="18"/>
      <c r="DUS220" s="18"/>
      <c r="DUT220" s="18"/>
      <c r="DUU220" s="18"/>
      <c r="DUV220" s="18"/>
      <c r="DUW220" s="18"/>
      <c r="DUX220" s="18"/>
      <c r="DUY220" s="18"/>
      <c r="DUZ220" s="18"/>
      <c r="DVA220" s="18"/>
      <c r="DVB220" s="18"/>
      <c r="DVC220" s="18"/>
      <c r="DVD220" s="18"/>
      <c r="DVE220" s="18"/>
      <c r="DVF220" s="18"/>
      <c r="DVG220" s="18"/>
      <c r="DVH220" s="18"/>
      <c r="DVI220" s="18"/>
      <c r="DVJ220" s="18"/>
      <c r="DVK220" s="18"/>
      <c r="DVL220" s="18"/>
      <c r="DVM220" s="18"/>
      <c r="DVN220" s="18"/>
      <c r="DVO220" s="18"/>
      <c r="DVP220" s="18"/>
      <c r="DVQ220" s="18"/>
      <c r="DVR220" s="18"/>
      <c r="DVS220" s="18"/>
      <c r="DVT220" s="18"/>
      <c r="DVU220" s="18"/>
      <c r="DVV220" s="18"/>
      <c r="DVW220" s="18"/>
      <c r="DVX220" s="18"/>
      <c r="DVY220" s="18"/>
      <c r="DVZ220" s="18"/>
      <c r="DWA220" s="18"/>
      <c r="DWB220" s="18"/>
      <c r="DWC220" s="18"/>
      <c r="DWD220" s="18"/>
      <c r="DWE220" s="18"/>
      <c r="DWF220" s="18"/>
      <c r="DWG220" s="18"/>
      <c r="DWH220" s="18"/>
      <c r="DWI220" s="18"/>
      <c r="DWJ220" s="18"/>
      <c r="DWK220" s="18"/>
      <c r="DWL220" s="18"/>
      <c r="DWM220" s="18"/>
      <c r="DWN220" s="18"/>
      <c r="DWO220" s="18"/>
      <c r="DWP220" s="18"/>
      <c r="DWQ220" s="18"/>
      <c r="DWR220" s="18"/>
      <c r="DWS220" s="18"/>
      <c r="DWT220" s="18"/>
      <c r="DWU220" s="18"/>
      <c r="DWV220" s="18"/>
      <c r="DWW220" s="18"/>
      <c r="DWX220" s="18"/>
      <c r="DWY220" s="18"/>
      <c r="DWZ220" s="18"/>
      <c r="DXA220" s="18"/>
      <c r="DXB220" s="18"/>
      <c r="DXC220" s="18"/>
      <c r="DXD220" s="18"/>
      <c r="DXE220" s="18"/>
      <c r="DXF220" s="18"/>
      <c r="DXG220" s="18"/>
      <c r="DXH220" s="18"/>
      <c r="DXI220" s="18"/>
      <c r="DXJ220" s="18"/>
      <c r="DXK220" s="18"/>
      <c r="DXL220" s="18"/>
      <c r="DXM220" s="18"/>
      <c r="DXN220" s="18"/>
      <c r="DXO220" s="18"/>
      <c r="DXP220" s="18"/>
      <c r="DXQ220" s="18"/>
      <c r="DXR220" s="18"/>
      <c r="DXS220" s="18"/>
      <c r="DXT220" s="18"/>
      <c r="DXU220" s="18"/>
      <c r="DXV220" s="18"/>
      <c r="DXW220" s="18"/>
      <c r="DXX220" s="18"/>
      <c r="DXY220" s="18"/>
      <c r="DXZ220" s="18"/>
      <c r="DYA220" s="18"/>
      <c r="DYB220" s="18"/>
      <c r="DYC220" s="18"/>
      <c r="DYD220" s="18"/>
      <c r="DYE220" s="18"/>
      <c r="DYF220" s="18"/>
      <c r="DYG220" s="18"/>
      <c r="DYH220" s="18"/>
      <c r="DYI220" s="18"/>
      <c r="DYJ220" s="18"/>
      <c r="DYK220" s="18"/>
      <c r="DYL220" s="18"/>
      <c r="DYM220" s="18"/>
      <c r="DYN220" s="18"/>
      <c r="DYO220" s="18"/>
      <c r="DYP220" s="18"/>
      <c r="DYQ220" s="18"/>
      <c r="DYR220" s="18"/>
      <c r="DYS220" s="18"/>
      <c r="DYT220" s="18"/>
      <c r="DYU220" s="18"/>
      <c r="DYV220" s="18"/>
      <c r="DYW220" s="18"/>
      <c r="DYX220" s="18"/>
      <c r="DYY220" s="18"/>
      <c r="DYZ220" s="18"/>
      <c r="DZA220" s="18"/>
      <c r="DZB220" s="18"/>
      <c r="DZC220" s="18"/>
      <c r="DZD220" s="18"/>
      <c r="DZE220" s="18"/>
      <c r="DZF220" s="18"/>
      <c r="DZG220" s="18"/>
      <c r="DZH220" s="18"/>
      <c r="DZI220" s="18"/>
      <c r="DZJ220" s="18"/>
      <c r="DZK220" s="18"/>
      <c r="DZL220" s="18"/>
      <c r="DZM220" s="18"/>
      <c r="DZN220" s="18"/>
      <c r="DZO220" s="18"/>
      <c r="DZP220" s="18"/>
      <c r="DZQ220" s="18"/>
      <c r="DZR220" s="18"/>
      <c r="DZS220" s="18"/>
      <c r="DZT220" s="18"/>
      <c r="DZU220" s="18"/>
      <c r="DZV220" s="18"/>
      <c r="DZW220" s="18"/>
      <c r="DZX220" s="18"/>
      <c r="DZY220" s="18"/>
      <c r="DZZ220" s="18"/>
      <c r="EAA220" s="18"/>
      <c r="EAB220" s="18"/>
      <c r="EAC220" s="18"/>
      <c r="EAD220" s="18"/>
      <c r="EAE220" s="18"/>
      <c r="EAF220" s="18"/>
      <c r="EAG220" s="18"/>
      <c r="EAH220" s="18"/>
      <c r="EAI220" s="18"/>
      <c r="EAJ220" s="18"/>
      <c r="EAK220" s="18"/>
      <c r="EAL220" s="18"/>
      <c r="EAM220" s="18"/>
      <c r="EAN220" s="18"/>
      <c r="EAO220" s="18"/>
      <c r="EAP220" s="18"/>
      <c r="EAQ220" s="18"/>
      <c r="EAR220" s="18"/>
      <c r="EAS220" s="18"/>
      <c r="EAT220" s="18"/>
      <c r="EAU220" s="18"/>
      <c r="EAV220" s="18"/>
      <c r="EAW220" s="18"/>
      <c r="EAX220" s="18"/>
      <c r="EAY220" s="18"/>
      <c r="EAZ220" s="18"/>
      <c r="EBA220" s="18"/>
      <c r="EBB220" s="18"/>
      <c r="EBC220" s="18"/>
      <c r="EBD220" s="18"/>
      <c r="EBE220" s="18"/>
      <c r="EBF220" s="18"/>
      <c r="EBG220" s="18"/>
      <c r="EBH220" s="18"/>
      <c r="EBI220" s="18"/>
      <c r="EBJ220" s="18"/>
      <c r="EBK220" s="18"/>
      <c r="EBL220" s="18"/>
      <c r="EBM220" s="18"/>
      <c r="EBN220" s="18"/>
      <c r="EBO220" s="18"/>
      <c r="EBP220" s="18"/>
      <c r="EBQ220" s="18"/>
      <c r="EBR220" s="18"/>
      <c r="EBS220" s="18"/>
      <c r="EBT220" s="18"/>
      <c r="EBU220" s="18"/>
      <c r="EBV220" s="18"/>
      <c r="EBW220" s="18"/>
      <c r="EBX220" s="18"/>
      <c r="EBY220" s="18"/>
      <c r="EBZ220" s="18"/>
      <c r="ECA220" s="18"/>
      <c r="ECB220" s="18"/>
      <c r="ECC220" s="18"/>
      <c r="ECD220" s="18"/>
      <c r="ECE220" s="18"/>
      <c r="ECF220" s="18"/>
      <c r="ECG220" s="18"/>
      <c r="ECH220" s="18"/>
      <c r="ECI220" s="18"/>
      <c r="ECJ220" s="18"/>
      <c r="ECK220" s="18"/>
      <c r="ECL220" s="18"/>
      <c r="ECM220" s="18"/>
      <c r="ECN220" s="18"/>
      <c r="ECO220" s="18"/>
      <c r="ECP220" s="18"/>
      <c r="ECQ220" s="18"/>
      <c r="ECR220" s="18"/>
      <c r="ECS220" s="18"/>
      <c r="ECT220" s="18"/>
      <c r="ECU220" s="18"/>
      <c r="ECV220" s="18"/>
      <c r="ECW220" s="18"/>
      <c r="ECX220" s="18"/>
      <c r="ECY220" s="18"/>
      <c r="ECZ220" s="18"/>
      <c r="EDA220" s="18"/>
      <c r="EDB220" s="18"/>
      <c r="EDC220" s="18"/>
      <c r="EDD220" s="18"/>
      <c r="EDE220" s="18"/>
      <c r="EDF220" s="18"/>
      <c r="EDG220" s="18"/>
      <c r="EDH220" s="18"/>
      <c r="EDI220" s="18"/>
      <c r="EDJ220" s="18"/>
      <c r="EDK220" s="18"/>
      <c r="EDL220" s="18"/>
      <c r="EDM220" s="18"/>
      <c r="EDN220" s="18"/>
      <c r="EDO220" s="18"/>
      <c r="EDP220" s="18"/>
      <c r="EDQ220" s="18"/>
      <c r="EDR220" s="18"/>
      <c r="EDS220" s="18"/>
      <c r="EDT220" s="18"/>
      <c r="EDU220" s="18"/>
      <c r="EDV220" s="18"/>
      <c r="EDW220" s="18"/>
      <c r="EDX220" s="18"/>
      <c r="EDY220" s="18"/>
      <c r="EDZ220" s="18"/>
      <c r="EEA220" s="18"/>
      <c r="EEB220" s="18"/>
      <c r="EEC220" s="18"/>
      <c r="EED220" s="18"/>
      <c r="EEE220" s="18"/>
      <c r="EEF220" s="18"/>
      <c r="EEG220" s="18"/>
      <c r="EEH220" s="18"/>
      <c r="EEI220" s="18"/>
      <c r="EEJ220" s="18"/>
      <c r="EEK220" s="18"/>
      <c r="EEL220" s="18"/>
      <c r="EEM220" s="18"/>
      <c r="EEN220" s="18"/>
      <c r="EEO220" s="18"/>
      <c r="EEP220" s="18"/>
      <c r="EEQ220" s="18"/>
      <c r="EER220" s="18"/>
      <c r="EES220" s="18"/>
      <c r="EET220" s="18"/>
      <c r="EEU220" s="18"/>
      <c r="EEV220" s="18"/>
      <c r="EEW220" s="18"/>
      <c r="EEX220" s="18"/>
      <c r="EEY220" s="18"/>
      <c r="EEZ220" s="18"/>
      <c r="EFA220" s="18"/>
      <c r="EFB220" s="18"/>
      <c r="EFC220" s="18"/>
      <c r="EFD220" s="18"/>
      <c r="EFE220" s="18"/>
      <c r="EFF220" s="18"/>
      <c r="EFG220" s="18"/>
      <c r="EFH220" s="18"/>
      <c r="EFI220" s="18"/>
      <c r="EFJ220" s="18"/>
      <c r="EFK220" s="18"/>
      <c r="EFL220" s="18"/>
      <c r="EFM220" s="18"/>
      <c r="EFN220" s="18"/>
      <c r="EFO220" s="18"/>
      <c r="EFP220" s="18"/>
      <c r="EFQ220" s="18"/>
      <c r="EFR220" s="18"/>
      <c r="EFS220" s="18"/>
      <c r="EFT220" s="18"/>
      <c r="EFU220" s="18"/>
      <c r="EFV220" s="18"/>
      <c r="EFW220" s="18"/>
      <c r="EFX220" s="18"/>
      <c r="EFY220" s="18"/>
      <c r="EFZ220" s="18"/>
      <c r="EGA220" s="18"/>
      <c r="EGB220" s="18"/>
      <c r="EGC220" s="18"/>
      <c r="EGD220" s="18"/>
      <c r="EGE220" s="18"/>
      <c r="EGF220" s="18"/>
      <c r="EGG220" s="18"/>
      <c r="EGH220" s="18"/>
      <c r="EGI220" s="18"/>
      <c r="EGJ220" s="18"/>
      <c r="EGK220" s="18"/>
      <c r="EGL220" s="18"/>
      <c r="EGM220" s="18"/>
      <c r="EGN220" s="18"/>
      <c r="EGO220" s="18"/>
      <c r="EGP220" s="18"/>
      <c r="EGQ220" s="18"/>
      <c r="EGR220" s="18"/>
      <c r="EGS220" s="18"/>
      <c r="EGT220" s="18"/>
      <c r="EGU220" s="18"/>
      <c r="EGV220" s="18"/>
      <c r="EGW220" s="18"/>
      <c r="EGX220" s="18"/>
      <c r="EGY220" s="18"/>
      <c r="EGZ220" s="18"/>
      <c r="EHA220" s="18"/>
      <c r="EHB220" s="18"/>
      <c r="EHC220" s="18"/>
      <c r="EHD220" s="18"/>
      <c r="EHE220" s="18"/>
      <c r="EHF220" s="18"/>
      <c r="EHG220" s="18"/>
      <c r="EHH220" s="18"/>
      <c r="EHI220" s="18"/>
      <c r="EHJ220" s="18"/>
      <c r="EHK220" s="18"/>
      <c r="EHL220" s="18"/>
      <c r="EHM220" s="18"/>
      <c r="EHN220" s="18"/>
      <c r="EHO220" s="18"/>
      <c r="EHP220" s="18"/>
      <c r="EHQ220" s="18"/>
      <c r="EHR220" s="18"/>
      <c r="EHS220" s="18"/>
      <c r="EHT220" s="18"/>
      <c r="EHU220" s="18"/>
      <c r="EHV220" s="18"/>
      <c r="EHW220" s="18"/>
      <c r="EHX220" s="18"/>
      <c r="EHY220" s="18"/>
      <c r="EHZ220" s="18"/>
      <c r="EIA220" s="18"/>
      <c r="EIB220" s="18"/>
      <c r="EIC220" s="18"/>
      <c r="EID220" s="18"/>
      <c r="EIE220" s="18"/>
      <c r="EIF220" s="18"/>
      <c r="EIG220" s="18"/>
      <c r="EIH220" s="18"/>
      <c r="EII220" s="18"/>
      <c r="EIJ220" s="18"/>
      <c r="EIK220" s="18"/>
      <c r="EIL220" s="18"/>
      <c r="EIM220" s="18"/>
      <c r="EIN220" s="18"/>
      <c r="EIO220" s="18"/>
      <c r="EIP220" s="18"/>
      <c r="EIQ220" s="18"/>
      <c r="EIR220" s="18"/>
      <c r="EIS220" s="18"/>
      <c r="EIT220" s="18"/>
      <c r="EIU220" s="18"/>
      <c r="EIV220" s="18"/>
      <c r="EIW220" s="18"/>
      <c r="EIX220" s="18"/>
      <c r="EIY220" s="18"/>
      <c r="EIZ220" s="18"/>
      <c r="EJA220" s="18"/>
      <c r="EJB220" s="18"/>
      <c r="EJC220" s="18"/>
      <c r="EJD220" s="18"/>
      <c r="EJE220" s="18"/>
      <c r="EJF220" s="18"/>
      <c r="EJG220" s="18"/>
      <c r="EJH220" s="18"/>
      <c r="EJI220" s="18"/>
      <c r="EJJ220" s="18"/>
      <c r="EJK220" s="18"/>
      <c r="EJL220" s="18"/>
      <c r="EJM220" s="18"/>
      <c r="EJN220" s="18"/>
      <c r="EJO220" s="18"/>
      <c r="EJP220" s="18"/>
      <c r="EJQ220" s="18"/>
      <c r="EJR220" s="18"/>
      <c r="EJS220" s="18"/>
      <c r="EJT220" s="18"/>
      <c r="EJU220" s="18"/>
      <c r="EJV220" s="18"/>
      <c r="EJW220" s="18"/>
      <c r="EJX220" s="18"/>
      <c r="EJY220" s="18"/>
      <c r="EJZ220" s="18"/>
      <c r="EKA220" s="18"/>
      <c r="EKB220" s="18"/>
      <c r="EKC220" s="18"/>
      <c r="EKD220" s="18"/>
      <c r="EKE220" s="18"/>
      <c r="EKF220" s="18"/>
      <c r="EKG220" s="18"/>
      <c r="EKH220" s="18"/>
      <c r="EKI220" s="18"/>
      <c r="EKJ220" s="18"/>
      <c r="EKK220" s="18"/>
      <c r="EKL220" s="18"/>
      <c r="EKM220" s="18"/>
      <c r="EKN220" s="18"/>
      <c r="EKO220" s="18"/>
      <c r="EKP220" s="18"/>
      <c r="EKQ220" s="18"/>
      <c r="EKR220" s="18"/>
      <c r="EKS220" s="18"/>
      <c r="EKT220" s="18"/>
      <c r="EKU220" s="18"/>
      <c r="EKV220" s="18"/>
      <c r="EKW220" s="18"/>
      <c r="EKX220" s="18"/>
      <c r="EKY220" s="18"/>
      <c r="EKZ220" s="18"/>
      <c r="ELA220" s="18"/>
      <c r="ELB220" s="18"/>
      <c r="ELC220" s="18"/>
      <c r="ELD220" s="18"/>
      <c r="ELE220" s="18"/>
      <c r="ELF220" s="18"/>
      <c r="ELG220" s="18"/>
      <c r="ELH220" s="18"/>
      <c r="ELI220" s="18"/>
      <c r="ELJ220" s="18"/>
      <c r="ELK220" s="18"/>
      <c r="ELL220" s="18"/>
      <c r="ELM220" s="18"/>
      <c r="ELN220" s="18"/>
      <c r="ELO220" s="18"/>
      <c r="ELP220" s="18"/>
      <c r="ELQ220" s="18"/>
      <c r="ELR220" s="18"/>
      <c r="ELS220" s="18"/>
      <c r="ELT220" s="18"/>
      <c r="ELU220" s="18"/>
      <c r="ELV220" s="18"/>
      <c r="ELW220" s="18"/>
      <c r="ELX220" s="18"/>
      <c r="ELY220" s="18"/>
      <c r="ELZ220" s="18"/>
      <c r="EMA220" s="18"/>
      <c r="EMB220" s="18"/>
      <c r="EMC220" s="18"/>
      <c r="EMD220" s="18"/>
      <c r="EME220" s="18"/>
      <c r="EMF220" s="18"/>
      <c r="EMG220" s="18"/>
      <c r="EMH220" s="18"/>
      <c r="EMI220" s="18"/>
      <c r="EMJ220" s="18"/>
      <c r="EMK220" s="18"/>
      <c r="EML220" s="18"/>
      <c r="EMM220" s="18"/>
      <c r="EMN220" s="18"/>
      <c r="EMO220" s="18"/>
      <c r="EMP220" s="18"/>
      <c r="EMQ220" s="18"/>
      <c r="EMR220" s="18"/>
      <c r="EMS220" s="18"/>
      <c r="EMT220" s="18"/>
      <c r="EMU220" s="18"/>
      <c r="EMV220" s="18"/>
      <c r="EMW220" s="18"/>
      <c r="EMX220" s="18"/>
      <c r="EMY220" s="18"/>
      <c r="EMZ220" s="18"/>
      <c r="ENA220" s="18"/>
      <c r="ENB220" s="18"/>
      <c r="ENC220" s="18"/>
      <c r="END220" s="18"/>
      <c r="ENE220" s="18"/>
      <c r="ENF220" s="18"/>
      <c r="ENG220" s="18"/>
      <c r="ENH220" s="18"/>
      <c r="ENI220" s="18"/>
      <c r="ENJ220" s="18"/>
      <c r="ENK220" s="18"/>
      <c r="ENL220" s="18"/>
      <c r="ENM220" s="18"/>
      <c r="ENN220" s="18"/>
      <c r="ENO220" s="18"/>
      <c r="ENP220" s="18"/>
      <c r="ENQ220" s="18"/>
      <c r="ENR220" s="18"/>
      <c r="ENS220" s="18"/>
      <c r="ENT220" s="18"/>
      <c r="ENU220" s="18"/>
      <c r="ENV220" s="18"/>
      <c r="ENW220" s="18"/>
      <c r="ENX220" s="18"/>
      <c r="ENY220" s="18"/>
      <c r="ENZ220" s="18"/>
      <c r="EOA220" s="18"/>
      <c r="EOB220" s="18"/>
      <c r="EOC220" s="18"/>
      <c r="EOD220" s="18"/>
      <c r="EOE220" s="18"/>
      <c r="EOF220" s="18"/>
      <c r="EOG220" s="18"/>
      <c r="EOH220" s="18"/>
      <c r="EOI220" s="18"/>
      <c r="EOJ220" s="18"/>
      <c r="EOK220" s="18"/>
      <c r="EOL220" s="18"/>
      <c r="EOM220" s="18"/>
      <c r="EON220" s="18"/>
      <c r="EOO220" s="18"/>
      <c r="EOP220" s="18"/>
      <c r="EOQ220" s="18"/>
      <c r="EOR220" s="18"/>
      <c r="EOS220" s="18"/>
      <c r="EOT220" s="18"/>
      <c r="EOU220" s="18"/>
      <c r="EOV220" s="18"/>
      <c r="EOW220" s="18"/>
      <c r="EOX220" s="18"/>
      <c r="EOY220" s="18"/>
      <c r="EOZ220" s="18"/>
      <c r="EPA220" s="18"/>
      <c r="EPB220" s="18"/>
      <c r="EPC220" s="18"/>
      <c r="EPD220" s="18"/>
      <c r="EPE220" s="18"/>
      <c r="EPF220" s="18"/>
      <c r="EPG220" s="18"/>
      <c r="EPH220" s="18"/>
      <c r="EPI220" s="18"/>
      <c r="EPJ220" s="18"/>
      <c r="EPK220" s="18"/>
      <c r="EPL220" s="18"/>
      <c r="EPM220" s="18"/>
      <c r="EPN220" s="18"/>
      <c r="EPO220" s="18"/>
      <c r="EPP220" s="18"/>
      <c r="EPQ220" s="18"/>
      <c r="EPR220" s="18"/>
      <c r="EPS220" s="18"/>
      <c r="EPT220" s="18"/>
      <c r="EPU220" s="18"/>
      <c r="EPV220" s="18"/>
      <c r="EPW220" s="18"/>
      <c r="EPX220" s="18"/>
      <c r="EPY220" s="18"/>
      <c r="EPZ220" s="18"/>
      <c r="EQA220" s="18"/>
      <c r="EQB220" s="18"/>
      <c r="EQC220" s="18"/>
      <c r="EQD220" s="18"/>
      <c r="EQE220" s="18"/>
      <c r="EQF220" s="18"/>
      <c r="EQG220" s="18"/>
      <c r="EQH220" s="18"/>
      <c r="EQI220" s="18"/>
      <c r="EQJ220" s="18"/>
      <c r="EQK220" s="18"/>
      <c r="EQL220" s="18"/>
      <c r="EQM220" s="18"/>
      <c r="EQN220" s="18"/>
      <c r="EQO220" s="18"/>
      <c r="EQP220" s="18"/>
      <c r="EQQ220" s="18"/>
      <c r="EQR220" s="18"/>
      <c r="EQS220" s="18"/>
      <c r="EQT220" s="18"/>
      <c r="EQU220" s="18"/>
      <c r="EQV220" s="18"/>
      <c r="EQW220" s="18"/>
      <c r="EQX220" s="18"/>
      <c r="EQY220" s="18"/>
      <c r="EQZ220" s="18"/>
      <c r="ERA220" s="18"/>
      <c r="ERB220" s="18"/>
      <c r="ERC220" s="18"/>
      <c r="ERD220" s="18"/>
      <c r="ERE220" s="18"/>
      <c r="ERF220" s="18"/>
      <c r="ERG220" s="18"/>
      <c r="ERH220" s="18"/>
      <c r="ERI220" s="18"/>
      <c r="ERJ220" s="18"/>
      <c r="ERK220" s="18"/>
      <c r="ERL220" s="18"/>
      <c r="ERM220" s="18"/>
      <c r="ERN220" s="18"/>
      <c r="ERO220" s="18"/>
      <c r="ERP220" s="18"/>
      <c r="ERQ220" s="18"/>
      <c r="ERR220" s="18"/>
      <c r="ERS220" s="18"/>
      <c r="ERT220" s="18"/>
      <c r="ERU220" s="18"/>
      <c r="ERV220" s="18"/>
      <c r="ERW220" s="18"/>
      <c r="ERX220" s="18"/>
      <c r="ERY220" s="18"/>
      <c r="ERZ220" s="18"/>
      <c r="ESA220" s="18"/>
      <c r="ESB220" s="18"/>
      <c r="ESC220" s="18"/>
      <c r="ESD220" s="18"/>
      <c r="ESE220" s="18"/>
      <c r="ESF220" s="18"/>
      <c r="ESG220" s="18"/>
      <c r="ESH220" s="18"/>
      <c r="ESI220" s="18"/>
      <c r="ESJ220" s="18"/>
      <c r="ESK220" s="18"/>
      <c r="ESL220" s="18"/>
      <c r="ESM220" s="18"/>
      <c r="ESN220" s="18"/>
      <c r="ESO220" s="18"/>
      <c r="ESP220" s="18"/>
      <c r="ESQ220" s="18"/>
      <c r="ESR220" s="18"/>
      <c r="ESS220" s="18"/>
      <c r="EST220" s="18"/>
      <c r="ESU220" s="18"/>
      <c r="ESV220" s="18"/>
      <c r="ESW220" s="18"/>
      <c r="ESX220" s="18"/>
      <c r="ESY220" s="18"/>
      <c r="ESZ220" s="18"/>
      <c r="ETA220" s="18"/>
      <c r="ETB220" s="18"/>
      <c r="ETC220" s="18"/>
      <c r="ETD220" s="18"/>
      <c r="ETE220" s="18"/>
      <c r="ETF220" s="18"/>
      <c r="ETG220" s="18"/>
      <c r="ETH220" s="18"/>
      <c r="ETI220" s="18"/>
      <c r="ETJ220" s="18"/>
      <c r="ETK220" s="18"/>
      <c r="ETL220" s="18"/>
      <c r="ETM220" s="18"/>
      <c r="ETN220" s="18"/>
      <c r="ETO220" s="18"/>
      <c r="ETP220" s="18"/>
      <c r="ETQ220" s="18"/>
      <c r="ETR220" s="18"/>
      <c r="ETS220" s="18"/>
      <c r="ETT220" s="18"/>
      <c r="ETU220" s="18"/>
      <c r="ETV220" s="18"/>
      <c r="ETW220" s="18"/>
      <c r="ETX220" s="18"/>
      <c r="ETY220" s="18"/>
      <c r="ETZ220" s="18"/>
      <c r="EUA220" s="18"/>
      <c r="EUB220" s="18"/>
      <c r="EUC220" s="18"/>
      <c r="EUD220" s="18"/>
      <c r="EUE220" s="18"/>
      <c r="EUF220" s="18"/>
      <c r="EUG220" s="18"/>
      <c r="EUH220" s="18"/>
      <c r="EUI220" s="18"/>
      <c r="EUJ220" s="18"/>
      <c r="EUK220" s="18"/>
      <c r="EUL220" s="18"/>
      <c r="EUM220" s="18"/>
      <c r="EUN220" s="18"/>
      <c r="EUO220" s="18"/>
      <c r="EUP220" s="18"/>
      <c r="EUQ220" s="18"/>
      <c r="EUR220" s="18"/>
      <c r="EUS220" s="18"/>
      <c r="EUT220" s="18"/>
      <c r="EUU220" s="18"/>
      <c r="EUV220" s="18"/>
      <c r="EUW220" s="18"/>
      <c r="EUX220" s="18"/>
      <c r="EUY220" s="18"/>
      <c r="EUZ220" s="18"/>
      <c r="EVA220" s="18"/>
      <c r="EVB220" s="18"/>
      <c r="EVC220" s="18"/>
      <c r="EVD220" s="18"/>
      <c r="EVE220" s="18"/>
      <c r="EVF220" s="18"/>
      <c r="EVG220" s="18"/>
      <c r="EVH220" s="18"/>
      <c r="EVI220" s="18"/>
      <c r="EVJ220" s="18"/>
      <c r="EVK220" s="18"/>
      <c r="EVL220" s="18"/>
      <c r="EVM220" s="18"/>
      <c r="EVN220" s="18"/>
      <c r="EVO220" s="18"/>
      <c r="EVP220" s="18"/>
      <c r="EVQ220" s="18"/>
      <c r="EVR220" s="18"/>
      <c r="EVS220" s="18"/>
      <c r="EVT220" s="18"/>
      <c r="EVU220" s="18"/>
      <c r="EVV220" s="18"/>
      <c r="EVW220" s="18"/>
      <c r="EVX220" s="18"/>
      <c r="EVY220" s="18"/>
      <c r="EVZ220" s="18"/>
      <c r="EWA220" s="18"/>
      <c r="EWB220" s="18"/>
      <c r="EWC220" s="18"/>
      <c r="EWD220" s="18"/>
      <c r="EWE220" s="18"/>
      <c r="EWF220" s="18"/>
      <c r="EWG220" s="18"/>
      <c r="EWH220" s="18"/>
      <c r="EWI220" s="18"/>
      <c r="EWJ220" s="18"/>
      <c r="EWK220" s="18"/>
      <c r="EWL220" s="18"/>
      <c r="EWM220" s="18"/>
      <c r="EWN220" s="18"/>
      <c r="EWO220" s="18"/>
      <c r="EWP220" s="18"/>
      <c r="EWQ220" s="18"/>
      <c r="EWR220" s="18"/>
      <c r="EWS220" s="18"/>
      <c r="EWT220" s="18"/>
      <c r="EWU220" s="18"/>
      <c r="EWV220" s="18"/>
      <c r="EWW220" s="18"/>
      <c r="EWX220" s="18"/>
      <c r="EWY220" s="18"/>
      <c r="EWZ220" s="18"/>
      <c r="EXA220" s="18"/>
      <c r="EXB220" s="18"/>
      <c r="EXC220" s="18"/>
      <c r="EXD220" s="18"/>
      <c r="EXE220" s="18"/>
      <c r="EXF220" s="18"/>
      <c r="EXG220" s="18"/>
      <c r="EXH220" s="18"/>
      <c r="EXI220" s="18"/>
      <c r="EXJ220" s="18"/>
      <c r="EXK220" s="18"/>
      <c r="EXL220" s="18"/>
      <c r="EXM220" s="18"/>
      <c r="EXN220" s="18"/>
      <c r="EXO220" s="18"/>
      <c r="EXP220" s="18"/>
      <c r="EXQ220" s="18"/>
      <c r="EXR220" s="18"/>
      <c r="EXS220" s="18"/>
      <c r="EXT220" s="18"/>
      <c r="EXU220" s="18"/>
      <c r="EXV220" s="18"/>
      <c r="EXW220" s="18"/>
      <c r="EXX220" s="18"/>
      <c r="EXY220" s="18"/>
      <c r="EXZ220" s="18"/>
      <c r="EYA220" s="18"/>
      <c r="EYB220" s="18"/>
      <c r="EYC220" s="18"/>
      <c r="EYD220" s="18"/>
      <c r="EYE220" s="18"/>
      <c r="EYF220" s="18"/>
      <c r="EYG220" s="18"/>
      <c r="EYH220" s="18"/>
      <c r="EYI220" s="18"/>
      <c r="EYJ220" s="18"/>
      <c r="EYK220" s="18"/>
      <c r="EYL220" s="18"/>
      <c r="EYM220" s="18"/>
      <c r="EYN220" s="18"/>
      <c r="EYO220" s="18"/>
      <c r="EYP220" s="18"/>
      <c r="EYQ220" s="18"/>
      <c r="EYR220" s="18"/>
      <c r="EYS220" s="18"/>
      <c r="EYT220" s="18"/>
      <c r="EYU220" s="18"/>
      <c r="EYV220" s="18"/>
      <c r="EYW220" s="18"/>
      <c r="EYX220" s="18"/>
      <c r="EYY220" s="18"/>
      <c r="EYZ220" s="18"/>
      <c r="EZA220" s="18"/>
      <c r="EZB220" s="18"/>
      <c r="EZC220" s="18"/>
      <c r="EZD220" s="18"/>
      <c r="EZE220" s="18"/>
      <c r="EZF220" s="18"/>
      <c r="EZG220" s="18"/>
      <c r="EZH220" s="18"/>
      <c r="EZI220" s="18"/>
      <c r="EZJ220" s="18"/>
      <c r="EZK220" s="18"/>
      <c r="EZL220" s="18"/>
      <c r="EZM220" s="18"/>
      <c r="EZN220" s="18"/>
      <c r="EZO220" s="18"/>
      <c r="EZP220" s="18"/>
      <c r="EZQ220" s="18"/>
      <c r="EZR220" s="18"/>
      <c r="EZS220" s="18"/>
      <c r="EZT220" s="18"/>
      <c r="EZU220" s="18"/>
      <c r="EZV220" s="18"/>
      <c r="EZW220" s="18"/>
      <c r="EZX220" s="18"/>
      <c r="EZY220" s="18"/>
      <c r="EZZ220" s="18"/>
      <c r="FAA220" s="18"/>
      <c r="FAB220" s="18"/>
      <c r="FAC220" s="18"/>
      <c r="FAD220" s="18"/>
      <c r="FAE220" s="18"/>
      <c r="FAF220" s="18"/>
      <c r="FAG220" s="18"/>
      <c r="FAH220" s="18"/>
      <c r="FAI220" s="18"/>
      <c r="FAJ220" s="18"/>
      <c r="FAK220" s="18"/>
      <c r="FAL220" s="18"/>
      <c r="FAM220" s="18"/>
      <c r="FAN220" s="18"/>
      <c r="FAO220" s="18"/>
      <c r="FAP220" s="18"/>
      <c r="FAQ220" s="18"/>
      <c r="FAR220" s="18"/>
      <c r="FAS220" s="18"/>
      <c r="FAT220" s="18"/>
      <c r="FAU220" s="18"/>
      <c r="FAV220" s="18"/>
      <c r="FAW220" s="18"/>
      <c r="FAX220" s="18"/>
      <c r="FAY220" s="18"/>
      <c r="FAZ220" s="18"/>
      <c r="FBA220" s="18"/>
      <c r="FBB220" s="18"/>
      <c r="FBC220" s="18"/>
      <c r="FBD220" s="18"/>
      <c r="FBE220" s="18"/>
      <c r="FBF220" s="18"/>
      <c r="FBG220" s="18"/>
      <c r="FBH220" s="18"/>
      <c r="FBI220" s="18"/>
      <c r="FBJ220" s="18"/>
      <c r="FBK220" s="18"/>
      <c r="FBL220" s="18"/>
      <c r="FBM220" s="18"/>
      <c r="FBN220" s="18"/>
      <c r="FBO220" s="18"/>
      <c r="FBP220" s="18"/>
      <c r="FBQ220" s="18"/>
      <c r="FBR220" s="18"/>
      <c r="FBS220" s="18"/>
      <c r="FBT220" s="18"/>
      <c r="FBU220" s="18"/>
      <c r="FBV220" s="18"/>
      <c r="FBW220" s="18"/>
      <c r="FBX220" s="18"/>
      <c r="FBY220" s="18"/>
      <c r="FBZ220" s="18"/>
      <c r="FCA220" s="18"/>
      <c r="FCB220" s="18"/>
      <c r="FCC220" s="18"/>
      <c r="FCD220" s="18"/>
      <c r="FCE220" s="18"/>
      <c r="FCF220" s="18"/>
      <c r="FCG220" s="18"/>
      <c r="FCH220" s="18"/>
      <c r="FCI220" s="18"/>
      <c r="FCJ220" s="18"/>
      <c r="FCK220" s="18"/>
      <c r="FCL220" s="18"/>
      <c r="FCM220" s="18"/>
      <c r="FCN220" s="18"/>
      <c r="FCO220" s="18"/>
      <c r="FCP220" s="18"/>
      <c r="FCQ220" s="18"/>
      <c r="FCR220" s="18"/>
      <c r="FCS220" s="18"/>
      <c r="FCT220" s="18"/>
      <c r="FCU220" s="18"/>
      <c r="FCV220" s="18"/>
      <c r="FCW220" s="18"/>
      <c r="FCX220" s="18"/>
      <c r="FCY220" s="18"/>
      <c r="FCZ220" s="18"/>
      <c r="FDA220" s="18"/>
      <c r="FDB220" s="18"/>
      <c r="FDC220" s="18"/>
      <c r="FDD220" s="18"/>
      <c r="FDE220" s="18"/>
      <c r="FDF220" s="18"/>
      <c r="FDG220" s="18"/>
      <c r="FDH220" s="18"/>
      <c r="FDI220" s="18"/>
      <c r="FDJ220" s="18"/>
      <c r="FDK220" s="18"/>
      <c r="FDL220" s="18"/>
      <c r="FDM220" s="18"/>
      <c r="FDN220" s="18"/>
      <c r="FDO220" s="18"/>
      <c r="FDP220" s="18"/>
      <c r="FDQ220" s="18"/>
      <c r="FDR220" s="18"/>
      <c r="FDS220" s="18"/>
      <c r="FDT220" s="18"/>
      <c r="FDU220" s="18"/>
      <c r="FDV220" s="18"/>
      <c r="FDW220" s="18"/>
      <c r="FDX220" s="18"/>
      <c r="FDY220" s="18"/>
      <c r="FDZ220" s="18"/>
      <c r="FEA220" s="18"/>
      <c r="FEB220" s="18"/>
      <c r="FEC220" s="18"/>
      <c r="FED220" s="18"/>
      <c r="FEE220" s="18"/>
      <c r="FEF220" s="18"/>
      <c r="FEG220" s="18"/>
      <c r="FEH220" s="18"/>
      <c r="FEI220" s="18"/>
      <c r="FEJ220" s="18"/>
      <c r="FEK220" s="18"/>
      <c r="FEL220" s="18"/>
      <c r="FEM220" s="18"/>
      <c r="FEN220" s="18"/>
      <c r="FEO220" s="18"/>
      <c r="FEP220" s="18"/>
      <c r="FEQ220" s="18"/>
      <c r="FER220" s="18"/>
      <c r="FES220" s="18"/>
      <c r="FET220" s="18"/>
      <c r="FEU220" s="18"/>
      <c r="FEV220" s="18"/>
      <c r="FEW220" s="18"/>
      <c r="FEX220" s="18"/>
      <c r="FEY220" s="18"/>
      <c r="FEZ220" s="18"/>
      <c r="FFA220" s="18"/>
      <c r="FFB220" s="18"/>
      <c r="FFC220" s="18"/>
      <c r="FFD220" s="18"/>
      <c r="FFE220" s="18"/>
      <c r="FFF220" s="18"/>
      <c r="FFG220" s="18"/>
      <c r="FFH220" s="18"/>
      <c r="FFI220" s="18"/>
      <c r="FFJ220" s="18"/>
      <c r="FFK220" s="18"/>
      <c r="FFL220" s="18"/>
      <c r="FFM220" s="18"/>
      <c r="FFN220" s="18"/>
      <c r="FFO220" s="18"/>
      <c r="FFP220" s="18"/>
      <c r="FFQ220" s="18"/>
      <c r="FFR220" s="18"/>
      <c r="FFS220" s="18"/>
      <c r="FFT220" s="18"/>
      <c r="FFU220" s="18"/>
      <c r="FFV220" s="18"/>
      <c r="FFW220" s="18"/>
      <c r="FFX220" s="18"/>
      <c r="FFY220" s="18"/>
      <c r="FFZ220" s="18"/>
      <c r="FGA220" s="18"/>
      <c r="FGB220" s="18"/>
      <c r="FGC220" s="18"/>
      <c r="FGD220" s="18"/>
      <c r="FGE220" s="18"/>
      <c r="FGF220" s="18"/>
      <c r="FGG220" s="18"/>
      <c r="FGH220" s="18"/>
      <c r="FGI220" s="18"/>
      <c r="FGJ220" s="18"/>
      <c r="FGK220" s="18"/>
      <c r="FGL220" s="18"/>
      <c r="FGM220" s="18"/>
      <c r="FGN220" s="18"/>
      <c r="FGO220" s="18"/>
      <c r="FGP220" s="18"/>
      <c r="FGQ220" s="18"/>
      <c r="FGR220" s="18"/>
      <c r="FGS220" s="18"/>
      <c r="FGT220" s="18"/>
      <c r="FGU220" s="18"/>
      <c r="FGV220" s="18"/>
      <c r="FGW220" s="18"/>
      <c r="FGX220" s="18"/>
      <c r="FGY220" s="18"/>
      <c r="FGZ220" s="18"/>
      <c r="FHA220" s="18"/>
      <c r="FHB220" s="18"/>
      <c r="FHC220" s="18"/>
      <c r="FHD220" s="18"/>
      <c r="FHE220" s="18"/>
      <c r="FHF220" s="18"/>
      <c r="FHG220" s="18"/>
      <c r="FHH220" s="18"/>
      <c r="FHI220" s="18"/>
      <c r="FHJ220" s="18"/>
      <c r="FHK220" s="18"/>
      <c r="FHL220" s="18"/>
      <c r="FHM220" s="18"/>
      <c r="FHN220" s="18"/>
      <c r="FHO220" s="18"/>
      <c r="FHP220" s="18"/>
      <c r="FHQ220" s="18"/>
      <c r="FHR220" s="18"/>
      <c r="FHS220" s="18"/>
      <c r="FHT220" s="18"/>
      <c r="FHU220" s="18"/>
      <c r="FHV220" s="18"/>
      <c r="FHW220" s="18"/>
      <c r="FHX220" s="18"/>
      <c r="FHY220" s="18"/>
      <c r="FHZ220" s="18"/>
      <c r="FIA220" s="18"/>
      <c r="FIB220" s="18"/>
      <c r="FIC220" s="18"/>
      <c r="FID220" s="18"/>
      <c r="FIE220" s="18"/>
      <c r="FIF220" s="18"/>
      <c r="FIG220" s="18"/>
      <c r="FIH220" s="18"/>
      <c r="FII220" s="18"/>
      <c r="FIJ220" s="18"/>
      <c r="FIK220" s="18"/>
      <c r="FIL220" s="18"/>
      <c r="FIM220" s="18"/>
      <c r="FIN220" s="18"/>
      <c r="FIO220" s="18"/>
      <c r="FIP220" s="18"/>
      <c r="FIQ220" s="18"/>
      <c r="FIR220" s="18"/>
      <c r="FIS220" s="18"/>
      <c r="FIT220" s="18"/>
      <c r="FIU220" s="18"/>
      <c r="FIV220" s="18"/>
      <c r="FIW220" s="18"/>
      <c r="FIX220" s="18"/>
      <c r="FIY220" s="18"/>
      <c r="FIZ220" s="18"/>
      <c r="FJA220" s="18"/>
      <c r="FJB220" s="18"/>
      <c r="FJC220" s="18"/>
      <c r="FJD220" s="18"/>
      <c r="FJE220" s="18"/>
      <c r="FJF220" s="18"/>
      <c r="FJG220" s="18"/>
      <c r="FJH220" s="18"/>
      <c r="FJI220" s="18"/>
      <c r="FJJ220" s="18"/>
      <c r="FJK220" s="18"/>
      <c r="FJL220" s="18"/>
      <c r="FJM220" s="18"/>
      <c r="FJN220" s="18"/>
      <c r="FJO220" s="18"/>
      <c r="FJP220" s="18"/>
      <c r="FJQ220" s="18"/>
      <c r="FJR220" s="18"/>
      <c r="FJS220" s="18"/>
      <c r="FJT220" s="18"/>
      <c r="FJU220" s="18"/>
      <c r="FJV220" s="18"/>
      <c r="FJW220" s="18"/>
      <c r="FJX220" s="18"/>
      <c r="FJY220" s="18"/>
      <c r="FJZ220" s="18"/>
      <c r="FKA220" s="18"/>
      <c r="FKB220" s="18"/>
      <c r="FKC220" s="18"/>
      <c r="FKD220" s="18"/>
      <c r="FKE220" s="18"/>
      <c r="FKF220" s="18"/>
      <c r="FKG220" s="18"/>
      <c r="FKH220" s="18"/>
      <c r="FKI220" s="18"/>
      <c r="FKJ220" s="18"/>
      <c r="FKK220" s="18"/>
      <c r="FKL220" s="18"/>
      <c r="FKM220" s="18"/>
      <c r="FKN220" s="18"/>
      <c r="FKO220" s="18"/>
      <c r="FKP220" s="18"/>
      <c r="FKQ220" s="18"/>
      <c r="FKR220" s="18"/>
      <c r="FKS220" s="18"/>
      <c r="FKT220" s="18"/>
      <c r="FKU220" s="18"/>
      <c r="FKV220" s="18"/>
      <c r="FKW220" s="18"/>
      <c r="FKX220" s="18"/>
      <c r="FKY220" s="18"/>
      <c r="FKZ220" s="18"/>
      <c r="FLA220" s="18"/>
      <c r="FLB220" s="18"/>
      <c r="FLC220" s="18"/>
      <c r="FLD220" s="18"/>
      <c r="FLE220" s="18"/>
      <c r="FLF220" s="18"/>
      <c r="FLG220" s="18"/>
      <c r="FLH220" s="18"/>
      <c r="FLI220" s="18"/>
      <c r="FLJ220" s="18"/>
      <c r="FLK220" s="18"/>
      <c r="FLL220" s="18"/>
      <c r="FLM220" s="18"/>
      <c r="FLN220" s="18"/>
      <c r="FLO220" s="18"/>
      <c r="FLP220" s="18"/>
      <c r="FLQ220" s="18"/>
      <c r="FLR220" s="18"/>
      <c r="FLS220" s="18"/>
      <c r="FLT220" s="18"/>
      <c r="FLU220" s="18"/>
      <c r="FLV220" s="18"/>
      <c r="FLW220" s="18"/>
      <c r="FLX220" s="18"/>
      <c r="FLY220" s="18"/>
      <c r="FLZ220" s="18"/>
      <c r="FMA220" s="18"/>
      <c r="FMB220" s="18"/>
      <c r="FMC220" s="18"/>
      <c r="FMD220" s="18"/>
      <c r="FME220" s="18"/>
      <c r="FMF220" s="18"/>
      <c r="FMG220" s="18"/>
      <c r="FMH220" s="18"/>
      <c r="FMI220" s="18"/>
      <c r="FMJ220" s="18"/>
      <c r="FMK220" s="18"/>
      <c r="FML220" s="18"/>
      <c r="FMM220" s="18"/>
      <c r="FMN220" s="18"/>
      <c r="FMO220" s="18"/>
      <c r="FMP220" s="18"/>
      <c r="FMQ220" s="18"/>
      <c r="FMR220" s="18"/>
      <c r="FMS220" s="18"/>
      <c r="FMT220" s="18"/>
      <c r="FMU220" s="18"/>
      <c r="FMV220" s="18"/>
      <c r="FMW220" s="18"/>
      <c r="FMX220" s="18"/>
      <c r="FMY220" s="18"/>
      <c r="FMZ220" s="18"/>
      <c r="FNA220" s="18"/>
      <c r="FNB220" s="18"/>
      <c r="FNC220" s="18"/>
      <c r="FND220" s="18"/>
      <c r="FNE220" s="18"/>
      <c r="FNF220" s="18"/>
      <c r="FNG220" s="18"/>
      <c r="FNH220" s="18"/>
      <c r="FNI220" s="18"/>
      <c r="FNJ220" s="18"/>
      <c r="FNK220" s="18"/>
      <c r="FNL220" s="18"/>
      <c r="FNM220" s="18"/>
      <c r="FNN220" s="18"/>
      <c r="FNO220" s="18"/>
      <c r="FNP220" s="18"/>
      <c r="FNQ220" s="18"/>
      <c r="FNR220" s="18"/>
      <c r="FNS220" s="18"/>
      <c r="FNT220" s="18"/>
      <c r="FNU220" s="18"/>
      <c r="FNV220" s="18"/>
      <c r="FNW220" s="18"/>
      <c r="FNX220" s="18"/>
      <c r="FNY220" s="18"/>
      <c r="FNZ220" s="18"/>
      <c r="FOA220" s="18"/>
      <c r="FOB220" s="18"/>
      <c r="FOC220" s="18"/>
      <c r="FOD220" s="18"/>
      <c r="FOE220" s="18"/>
      <c r="FOF220" s="18"/>
      <c r="FOG220" s="18"/>
      <c r="FOH220" s="18"/>
      <c r="FOI220" s="18"/>
      <c r="FOJ220" s="18"/>
      <c r="FOK220" s="18"/>
      <c r="FOL220" s="18"/>
      <c r="FOM220" s="18"/>
      <c r="FON220" s="18"/>
      <c r="FOO220" s="18"/>
      <c r="FOP220" s="18"/>
      <c r="FOQ220" s="18"/>
      <c r="FOR220" s="18"/>
      <c r="FOS220" s="18"/>
      <c r="FOT220" s="18"/>
      <c r="FOU220" s="18"/>
      <c r="FOV220" s="18"/>
      <c r="FOW220" s="18"/>
      <c r="FOX220" s="18"/>
      <c r="FOY220" s="18"/>
      <c r="FOZ220" s="18"/>
      <c r="FPA220" s="18"/>
      <c r="FPB220" s="18"/>
      <c r="FPC220" s="18"/>
      <c r="FPD220" s="18"/>
      <c r="FPE220" s="18"/>
      <c r="FPF220" s="18"/>
      <c r="FPG220" s="18"/>
      <c r="FPH220" s="18"/>
      <c r="FPI220" s="18"/>
      <c r="FPJ220" s="18"/>
      <c r="FPK220" s="18"/>
      <c r="FPL220" s="18"/>
      <c r="FPM220" s="18"/>
      <c r="FPN220" s="18"/>
      <c r="FPO220" s="18"/>
      <c r="FPP220" s="18"/>
      <c r="FPQ220" s="18"/>
      <c r="FPR220" s="18"/>
      <c r="FPS220" s="18"/>
      <c r="FPT220" s="18"/>
      <c r="FPU220" s="18"/>
      <c r="FPV220" s="18"/>
      <c r="FPW220" s="18"/>
      <c r="FPX220" s="18"/>
      <c r="FPY220" s="18"/>
      <c r="FPZ220" s="18"/>
      <c r="FQA220" s="18"/>
      <c r="FQB220" s="18"/>
      <c r="FQC220" s="18"/>
      <c r="FQD220" s="18"/>
      <c r="FQE220" s="18"/>
      <c r="FQF220" s="18"/>
      <c r="FQG220" s="18"/>
      <c r="FQH220" s="18"/>
      <c r="FQI220" s="18"/>
      <c r="FQJ220" s="18"/>
      <c r="FQK220" s="18"/>
      <c r="FQL220" s="18"/>
      <c r="FQM220" s="18"/>
      <c r="FQN220" s="18"/>
      <c r="FQO220" s="18"/>
      <c r="FQP220" s="18"/>
      <c r="FQQ220" s="18"/>
      <c r="FQR220" s="18"/>
      <c r="FQS220" s="18"/>
      <c r="FQT220" s="18"/>
      <c r="FQU220" s="18"/>
      <c r="FQV220" s="18"/>
      <c r="FQW220" s="18"/>
      <c r="FQX220" s="18"/>
      <c r="FQY220" s="18"/>
      <c r="FQZ220" s="18"/>
      <c r="FRA220" s="18"/>
      <c r="FRB220" s="18"/>
      <c r="FRC220" s="18"/>
      <c r="FRD220" s="18"/>
      <c r="FRE220" s="18"/>
      <c r="FRF220" s="18"/>
      <c r="FRG220" s="18"/>
      <c r="FRH220" s="18"/>
      <c r="FRI220" s="18"/>
      <c r="FRJ220" s="18"/>
      <c r="FRK220" s="18"/>
      <c r="FRL220" s="18"/>
      <c r="FRM220" s="18"/>
      <c r="FRN220" s="18"/>
      <c r="FRO220" s="18"/>
      <c r="FRP220" s="18"/>
      <c r="FRQ220" s="18"/>
      <c r="FRR220" s="18"/>
      <c r="FRS220" s="18"/>
      <c r="FRT220" s="18"/>
      <c r="FRU220" s="18"/>
      <c r="FRV220" s="18"/>
      <c r="FRW220" s="18"/>
      <c r="FRX220" s="18"/>
      <c r="FRY220" s="18"/>
      <c r="FRZ220" s="18"/>
      <c r="FSA220" s="18"/>
      <c r="FSB220" s="18"/>
      <c r="FSC220" s="18"/>
      <c r="FSD220" s="18"/>
      <c r="FSE220" s="18"/>
      <c r="FSF220" s="18"/>
      <c r="FSG220" s="18"/>
      <c r="FSH220" s="18"/>
      <c r="FSI220" s="18"/>
      <c r="FSJ220" s="18"/>
      <c r="FSK220" s="18"/>
      <c r="FSL220" s="18"/>
      <c r="FSM220" s="18"/>
      <c r="FSN220" s="18"/>
      <c r="FSO220" s="18"/>
      <c r="FSP220" s="18"/>
      <c r="FSQ220" s="18"/>
      <c r="FSR220" s="18"/>
      <c r="FSS220" s="18"/>
      <c r="FST220" s="18"/>
      <c r="FSU220" s="18"/>
      <c r="FSV220" s="18"/>
      <c r="FSW220" s="18"/>
      <c r="FSX220" s="18"/>
      <c r="FSY220" s="18"/>
      <c r="FSZ220" s="18"/>
      <c r="FTA220" s="18"/>
      <c r="FTB220" s="18"/>
      <c r="FTC220" s="18"/>
      <c r="FTD220" s="18"/>
      <c r="FTE220" s="18"/>
      <c r="FTF220" s="18"/>
      <c r="FTG220" s="18"/>
      <c r="FTH220" s="18"/>
      <c r="FTI220" s="18"/>
      <c r="FTJ220" s="18"/>
      <c r="FTK220" s="18"/>
      <c r="FTL220" s="18"/>
      <c r="FTM220" s="18"/>
      <c r="FTN220" s="18"/>
      <c r="FTO220" s="18"/>
      <c r="FTP220" s="18"/>
      <c r="FTQ220" s="18"/>
      <c r="FTR220" s="18"/>
      <c r="FTS220" s="18"/>
      <c r="FTT220" s="18"/>
      <c r="FTU220" s="18"/>
      <c r="FTV220" s="18"/>
      <c r="FTW220" s="18"/>
      <c r="FTX220" s="18"/>
      <c r="FTY220" s="18"/>
      <c r="FTZ220" s="18"/>
      <c r="FUA220" s="18"/>
      <c r="FUB220" s="18"/>
      <c r="FUC220" s="18"/>
      <c r="FUD220" s="18"/>
      <c r="FUE220" s="18"/>
      <c r="FUF220" s="18"/>
      <c r="FUG220" s="18"/>
      <c r="FUH220" s="18"/>
      <c r="FUI220" s="18"/>
      <c r="FUJ220" s="18"/>
      <c r="FUK220" s="18"/>
      <c r="FUL220" s="18"/>
      <c r="FUM220" s="18"/>
      <c r="FUN220" s="18"/>
      <c r="FUO220" s="18"/>
      <c r="FUP220" s="18"/>
      <c r="FUQ220" s="18"/>
      <c r="FUR220" s="18"/>
      <c r="FUS220" s="18"/>
      <c r="FUT220" s="18"/>
      <c r="FUU220" s="18"/>
      <c r="FUV220" s="18"/>
      <c r="FUW220" s="18"/>
      <c r="FUX220" s="18"/>
      <c r="FUY220" s="18"/>
      <c r="FUZ220" s="18"/>
      <c r="FVA220" s="18"/>
      <c r="FVB220" s="18"/>
      <c r="FVC220" s="18"/>
      <c r="FVD220" s="18"/>
      <c r="FVE220" s="18"/>
      <c r="FVF220" s="18"/>
      <c r="FVG220" s="18"/>
      <c r="FVH220" s="18"/>
      <c r="FVI220" s="18"/>
      <c r="FVJ220" s="18"/>
      <c r="FVK220" s="18"/>
      <c r="FVL220" s="18"/>
      <c r="FVM220" s="18"/>
      <c r="FVN220" s="18"/>
      <c r="FVO220" s="18"/>
      <c r="FVP220" s="18"/>
      <c r="FVQ220" s="18"/>
      <c r="FVR220" s="18"/>
      <c r="FVS220" s="18"/>
      <c r="FVT220" s="18"/>
      <c r="FVU220" s="18"/>
      <c r="FVV220" s="18"/>
      <c r="FVW220" s="18"/>
      <c r="FVX220" s="18"/>
      <c r="FVY220" s="18"/>
      <c r="FVZ220" s="18"/>
      <c r="FWA220" s="18"/>
      <c r="FWB220" s="18"/>
      <c r="FWC220" s="18"/>
      <c r="FWD220" s="18"/>
      <c r="FWE220" s="18"/>
      <c r="FWF220" s="18"/>
      <c r="FWG220" s="18"/>
      <c r="FWH220" s="18"/>
      <c r="FWI220" s="18"/>
      <c r="FWJ220" s="18"/>
      <c r="FWK220" s="18"/>
      <c r="FWL220" s="18"/>
      <c r="FWM220" s="18"/>
      <c r="FWN220" s="18"/>
      <c r="FWO220" s="18"/>
      <c r="FWP220" s="18"/>
      <c r="FWQ220" s="18"/>
      <c r="FWR220" s="18"/>
      <c r="FWS220" s="18"/>
      <c r="FWT220" s="18"/>
      <c r="FWU220" s="18"/>
      <c r="FWV220" s="18"/>
      <c r="FWW220" s="18"/>
      <c r="FWX220" s="18"/>
      <c r="FWY220" s="18"/>
      <c r="FWZ220" s="18"/>
      <c r="FXA220" s="18"/>
      <c r="FXB220" s="18"/>
      <c r="FXC220" s="18"/>
      <c r="FXD220" s="18"/>
      <c r="FXE220" s="18"/>
      <c r="FXF220" s="18"/>
      <c r="FXG220" s="18"/>
      <c r="FXH220" s="18"/>
      <c r="FXI220" s="18"/>
      <c r="FXJ220" s="18"/>
      <c r="FXK220" s="18"/>
      <c r="FXL220" s="18"/>
      <c r="FXM220" s="18"/>
      <c r="FXN220" s="18"/>
      <c r="FXO220" s="18"/>
      <c r="FXP220" s="18"/>
      <c r="FXQ220" s="18"/>
      <c r="FXR220" s="18"/>
      <c r="FXS220" s="18"/>
      <c r="FXT220" s="18"/>
      <c r="FXU220" s="18"/>
      <c r="FXV220" s="18"/>
      <c r="FXW220" s="18"/>
      <c r="FXX220" s="18"/>
      <c r="FXY220" s="18"/>
      <c r="FXZ220" s="18"/>
      <c r="FYA220" s="18"/>
      <c r="FYB220" s="18"/>
      <c r="FYC220" s="18"/>
      <c r="FYD220" s="18"/>
      <c r="FYE220" s="18"/>
      <c r="FYF220" s="18"/>
      <c r="FYG220" s="18"/>
      <c r="FYH220" s="18"/>
      <c r="FYI220" s="18"/>
      <c r="FYJ220" s="18"/>
      <c r="FYK220" s="18"/>
      <c r="FYL220" s="18"/>
      <c r="FYM220" s="18"/>
      <c r="FYN220" s="18"/>
      <c r="FYO220" s="18"/>
      <c r="FYP220" s="18"/>
      <c r="FYQ220" s="18"/>
      <c r="FYR220" s="18"/>
      <c r="FYS220" s="18"/>
      <c r="FYT220" s="18"/>
      <c r="FYU220" s="18"/>
      <c r="FYV220" s="18"/>
      <c r="FYW220" s="18"/>
      <c r="FYX220" s="18"/>
      <c r="FYY220" s="18"/>
      <c r="FYZ220" s="18"/>
      <c r="FZA220" s="18"/>
      <c r="FZB220" s="18"/>
      <c r="FZC220" s="18"/>
      <c r="FZD220" s="18"/>
      <c r="FZE220" s="18"/>
      <c r="FZF220" s="18"/>
      <c r="FZG220" s="18"/>
      <c r="FZH220" s="18"/>
      <c r="FZI220" s="18"/>
      <c r="FZJ220" s="18"/>
      <c r="FZK220" s="18"/>
      <c r="FZL220" s="18"/>
      <c r="FZM220" s="18"/>
      <c r="FZN220" s="18"/>
      <c r="FZO220" s="18"/>
      <c r="FZP220" s="18"/>
      <c r="FZQ220" s="18"/>
      <c r="FZR220" s="18"/>
      <c r="FZS220" s="18"/>
      <c r="FZT220" s="18"/>
      <c r="FZU220" s="18"/>
      <c r="FZV220" s="18"/>
      <c r="FZW220" s="18"/>
      <c r="FZX220" s="18"/>
      <c r="FZY220" s="18"/>
      <c r="FZZ220" s="18"/>
      <c r="GAA220" s="18"/>
      <c r="GAB220" s="18"/>
      <c r="GAC220" s="18"/>
      <c r="GAD220" s="18"/>
      <c r="GAE220" s="18"/>
      <c r="GAF220" s="18"/>
      <c r="GAG220" s="18"/>
      <c r="GAH220" s="18"/>
      <c r="GAI220" s="18"/>
      <c r="GAJ220" s="18"/>
      <c r="GAK220" s="18"/>
      <c r="GAL220" s="18"/>
      <c r="GAM220" s="18"/>
      <c r="GAN220" s="18"/>
      <c r="GAO220" s="18"/>
      <c r="GAP220" s="18"/>
      <c r="GAQ220" s="18"/>
      <c r="GAR220" s="18"/>
      <c r="GAS220" s="18"/>
      <c r="GAT220" s="18"/>
      <c r="GAU220" s="18"/>
      <c r="GAV220" s="18"/>
      <c r="GAW220" s="18"/>
      <c r="GAX220" s="18"/>
      <c r="GAY220" s="18"/>
      <c r="GAZ220" s="18"/>
      <c r="GBA220" s="18"/>
      <c r="GBB220" s="18"/>
      <c r="GBC220" s="18"/>
      <c r="GBD220" s="18"/>
      <c r="GBE220" s="18"/>
      <c r="GBF220" s="18"/>
      <c r="GBG220" s="18"/>
      <c r="GBH220" s="18"/>
      <c r="GBI220" s="18"/>
      <c r="GBJ220" s="18"/>
      <c r="GBK220" s="18"/>
      <c r="GBL220" s="18"/>
      <c r="GBM220" s="18"/>
      <c r="GBN220" s="18"/>
      <c r="GBO220" s="18"/>
      <c r="GBP220" s="18"/>
      <c r="GBQ220" s="18"/>
      <c r="GBR220" s="18"/>
      <c r="GBS220" s="18"/>
      <c r="GBT220" s="18"/>
      <c r="GBU220" s="18"/>
      <c r="GBV220" s="18"/>
      <c r="GBW220" s="18"/>
      <c r="GBX220" s="18"/>
      <c r="GBY220" s="18"/>
      <c r="GBZ220" s="18"/>
      <c r="GCA220" s="18"/>
      <c r="GCB220" s="18"/>
      <c r="GCC220" s="18"/>
      <c r="GCD220" s="18"/>
      <c r="GCE220" s="18"/>
      <c r="GCF220" s="18"/>
      <c r="GCG220" s="18"/>
      <c r="GCH220" s="18"/>
      <c r="GCI220" s="18"/>
      <c r="GCJ220" s="18"/>
      <c r="GCK220" s="18"/>
      <c r="GCL220" s="18"/>
      <c r="GCM220" s="18"/>
      <c r="GCN220" s="18"/>
      <c r="GCO220" s="18"/>
      <c r="GCP220" s="18"/>
      <c r="GCQ220" s="18"/>
      <c r="GCR220" s="18"/>
      <c r="GCS220" s="18"/>
      <c r="GCT220" s="18"/>
      <c r="GCU220" s="18"/>
      <c r="GCV220" s="18"/>
      <c r="GCW220" s="18"/>
      <c r="GCX220" s="18"/>
      <c r="GCY220" s="18"/>
      <c r="GCZ220" s="18"/>
      <c r="GDA220" s="18"/>
      <c r="GDB220" s="18"/>
      <c r="GDC220" s="18"/>
      <c r="GDD220" s="18"/>
      <c r="GDE220" s="18"/>
      <c r="GDF220" s="18"/>
      <c r="GDG220" s="18"/>
      <c r="GDH220" s="18"/>
      <c r="GDI220" s="18"/>
      <c r="GDJ220" s="18"/>
      <c r="GDK220" s="18"/>
      <c r="GDL220" s="18"/>
      <c r="GDM220" s="18"/>
      <c r="GDN220" s="18"/>
      <c r="GDO220" s="18"/>
      <c r="GDP220" s="18"/>
      <c r="GDQ220" s="18"/>
      <c r="GDR220" s="18"/>
      <c r="GDS220" s="18"/>
      <c r="GDT220" s="18"/>
      <c r="GDU220" s="18"/>
      <c r="GDV220" s="18"/>
      <c r="GDW220" s="18"/>
      <c r="GDX220" s="18"/>
      <c r="GDY220" s="18"/>
      <c r="GDZ220" s="18"/>
      <c r="GEA220" s="18"/>
      <c r="GEB220" s="18"/>
      <c r="GEC220" s="18"/>
      <c r="GED220" s="18"/>
      <c r="GEE220" s="18"/>
      <c r="GEF220" s="18"/>
      <c r="GEG220" s="18"/>
      <c r="GEH220" s="18"/>
      <c r="GEI220" s="18"/>
      <c r="GEJ220" s="18"/>
      <c r="GEK220" s="18"/>
      <c r="GEL220" s="18"/>
      <c r="GEM220" s="18"/>
      <c r="GEN220" s="18"/>
      <c r="GEO220" s="18"/>
      <c r="GEP220" s="18"/>
      <c r="GEQ220" s="18"/>
      <c r="GER220" s="18"/>
      <c r="GES220" s="18"/>
      <c r="GET220" s="18"/>
      <c r="GEU220" s="18"/>
      <c r="GEV220" s="18"/>
      <c r="GEW220" s="18"/>
      <c r="GEX220" s="18"/>
      <c r="GEY220" s="18"/>
      <c r="GEZ220" s="18"/>
      <c r="GFA220" s="18"/>
      <c r="GFB220" s="18"/>
      <c r="GFC220" s="18"/>
      <c r="GFD220" s="18"/>
      <c r="GFE220" s="18"/>
      <c r="GFF220" s="18"/>
      <c r="GFG220" s="18"/>
      <c r="GFH220" s="18"/>
      <c r="GFI220" s="18"/>
      <c r="GFJ220" s="18"/>
      <c r="GFK220" s="18"/>
      <c r="GFL220" s="18"/>
      <c r="GFM220" s="18"/>
      <c r="GFN220" s="18"/>
      <c r="GFO220" s="18"/>
      <c r="GFP220" s="18"/>
      <c r="GFQ220" s="18"/>
      <c r="GFR220" s="18"/>
      <c r="GFS220" s="18"/>
      <c r="GFT220" s="18"/>
      <c r="GFU220" s="18"/>
      <c r="GFV220" s="18"/>
      <c r="GFW220" s="18"/>
      <c r="GFX220" s="18"/>
      <c r="GFY220" s="18"/>
      <c r="GFZ220" s="18"/>
      <c r="GGA220" s="18"/>
      <c r="GGB220" s="18"/>
      <c r="GGC220" s="18"/>
      <c r="GGD220" s="18"/>
      <c r="GGE220" s="18"/>
      <c r="GGF220" s="18"/>
      <c r="GGG220" s="18"/>
      <c r="GGH220" s="18"/>
      <c r="GGI220" s="18"/>
      <c r="GGJ220" s="18"/>
      <c r="GGK220" s="18"/>
      <c r="GGL220" s="18"/>
      <c r="GGM220" s="18"/>
      <c r="GGN220" s="18"/>
      <c r="GGO220" s="18"/>
      <c r="GGP220" s="18"/>
      <c r="GGQ220" s="18"/>
      <c r="GGR220" s="18"/>
      <c r="GGS220" s="18"/>
      <c r="GGT220" s="18"/>
      <c r="GGU220" s="18"/>
      <c r="GGV220" s="18"/>
      <c r="GGW220" s="18"/>
      <c r="GGX220" s="18"/>
      <c r="GGY220" s="18"/>
      <c r="GGZ220" s="18"/>
      <c r="GHA220" s="18"/>
      <c r="GHB220" s="18"/>
      <c r="GHC220" s="18"/>
      <c r="GHD220" s="18"/>
      <c r="GHE220" s="18"/>
      <c r="GHF220" s="18"/>
      <c r="GHG220" s="18"/>
      <c r="GHH220" s="18"/>
      <c r="GHI220" s="18"/>
      <c r="GHJ220" s="18"/>
      <c r="GHK220" s="18"/>
      <c r="GHL220" s="18"/>
      <c r="GHM220" s="18"/>
      <c r="GHN220" s="18"/>
      <c r="GHO220" s="18"/>
      <c r="GHP220" s="18"/>
      <c r="GHQ220" s="18"/>
      <c r="GHR220" s="18"/>
      <c r="GHS220" s="18"/>
      <c r="GHT220" s="18"/>
      <c r="GHU220" s="18"/>
      <c r="GHV220" s="18"/>
      <c r="GHW220" s="18"/>
      <c r="GHX220" s="18"/>
      <c r="GHY220" s="18"/>
      <c r="GHZ220" s="18"/>
      <c r="GIA220" s="18"/>
      <c r="GIB220" s="18"/>
      <c r="GIC220" s="18"/>
      <c r="GID220" s="18"/>
      <c r="GIE220" s="18"/>
      <c r="GIF220" s="18"/>
      <c r="GIG220" s="18"/>
      <c r="GIH220" s="18"/>
      <c r="GII220" s="18"/>
      <c r="GIJ220" s="18"/>
      <c r="GIK220" s="18"/>
      <c r="GIL220" s="18"/>
      <c r="GIM220" s="18"/>
      <c r="GIN220" s="18"/>
      <c r="GIO220" s="18"/>
      <c r="GIP220" s="18"/>
      <c r="GIQ220" s="18"/>
      <c r="GIR220" s="18"/>
      <c r="GIS220" s="18"/>
      <c r="GIT220" s="18"/>
      <c r="GIU220" s="18"/>
      <c r="GIV220" s="18"/>
      <c r="GIW220" s="18"/>
      <c r="GIX220" s="18"/>
      <c r="GIY220" s="18"/>
      <c r="GIZ220" s="18"/>
      <c r="GJA220" s="18"/>
      <c r="GJB220" s="18"/>
      <c r="GJC220" s="18"/>
      <c r="GJD220" s="18"/>
      <c r="GJE220" s="18"/>
      <c r="GJF220" s="18"/>
      <c r="GJG220" s="18"/>
      <c r="GJH220" s="18"/>
      <c r="GJI220" s="18"/>
      <c r="GJJ220" s="18"/>
      <c r="GJK220" s="18"/>
      <c r="GJL220" s="18"/>
      <c r="GJM220" s="18"/>
      <c r="GJN220" s="18"/>
      <c r="GJO220" s="18"/>
      <c r="GJP220" s="18"/>
      <c r="GJQ220" s="18"/>
      <c r="GJR220" s="18"/>
      <c r="GJS220" s="18"/>
      <c r="GJT220" s="18"/>
      <c r="GJU220" s="18"/>
      <c r="GJV220" s="18"/>
      <c r="GJW220" s="18"/>
      <c r="GJX220" s="18"/>
      <c r="GJY220" s="18"/>
      <c r="GJZ220" s="18"/>
      <c r="GKA220" s="18"/>
      <c r="GKB220" s="18"/>
      <c r="GKC220" s="18"/>
      <c r="GKD220" s="18"/>
      <c r="GKE220" s="18"/>
      <c r="GKF220" s="18"/>
      <c r="GKG220" s="18"/>
      <c r="GKH220" s="18"/>
      <c r="GKI220" s="18"/>
      <c r="GKJ220" s="18"/>
      <c r="GKK220" s="18"/>
      <c r="GKL220" s="18"/>
      <c r="GKM220" s="18"/>
      <c r="GKN220" s="18"/>
      <c r="GKO220" s="18"/>
      <c r="GKP220" s="18"/>
      <c r="GKQ220" s="18"/>
      <c r="GKR220" s="18"/>
      <c r="GKS220" s="18"/>
      <c r="GKT220" s="18"/>
      <c r="GKU220" s="18"/>
      <c r="GKV220" s="18"/>
      <c r="GKW220" s="18"/>
      <c r="GKX220" s="18"/>
      <c r="GKY220" s="18"/>
      <c r="GKZ220" s="18"/>
      <c r="GLA220" s="18"/>
      <c r="GLB220" s="18"/>
      <c r="GLC220" s="18"/>
      <c r="GLD220" s="18"/>
      <c r="GLE220" s="18"/>
      <c r="GLF220" s="18"/>
      <c r="GLG220" s="18"/>
      <c r="GLH220" s="18"/>
      <c r="GLI220" s="18"/>
      <c r="GLJ220" s="18"/>
      <c r="GLK220" s="18"/>
      <c r="GLL220" s="18"/>
      <c r="GLM220" s="18"/>
      <c r="GLN220" s="18"/>
      <c r="GLO220" s="18"/>
      <c r="GLP220" s="18"/>
      <c r="GLQ220" s="18"/>
      <c r="GLR220" s="18"/>
      <c r="GLS220" s="18"/>
      <c r="GLT220" s="18"/>
      <c r="GLU220" s="18"/>
      <c r="GLV220" s="18"/>
      <c r="GLW220" s="18"/>
      <c r="GLX220" s="18"/>
      <c r="GLY220" s="18"/>
      <c r="GLZ220" s="18"/>
      <c r="GMA220" s="18"/>
      <c r="GMB220" s="18"/>
      <c r="GMC220" s="18"/>
      <c r="GMD220" s="18"/>
      <c r="GME220" s="18"/>
      <c r="GMF220" s="18"/>
      <c r="GMG220" s="18"/>
      <c r="GMH220" s="18"/>
      <c r="GMI220" s="18"/>
      <c r="GMJ220" s="18"/>
      <c r="GMK220" s="18"/>
      <c r="GML220" s="18"/>
      <c r="GMM220" s="18"/>
      <c r="GMN220" s="18"/>
      <c r="GMO220" s="18"/>
      <c r="GMP220" s="18"/>
      <c r="GMQ220" s="18"/>
      <c r="GMR220" s="18"/>
      <c r="GMS220" s="18"/>
      <c r="GMT220" s="18"/>
      <c r="GMU220" s="18"/>
      <c r="GMV220" s="18"/>
      <c r="GMW220" s="18"/>
      <c r="GMX220" s="18"/>
      <c r="GMY220" s="18"/>
      <c r="GMZ220" s="18"/>
      <c r="GNA220" s="18"/>
      <c r="GNB220" s="18"/>
      <c r="GNC220" s="18"/>
      <c r="GND220" s="18"/>
      <c r="GNE220" s="18"/>
      <c r="GNF220" s="18"/>
      <c r="GNG220" s="18"/>
      <c r="GNH220" s="18"/>
      <c r="GNI220" s="18"/>
      <c r="GNJ220" s="18"/>
      <c r="GNK220" s="18"/>
      <c r="GNL220" s="18"/>
      <c r="GNM220" s="18"/>
      <c r="GNN220" s="18"/>
      <c r="GNO220" s="18"/>
      <c r="GNP220" s="18"/>
      <c r="GNQ220" s="18"/>
      <c r="GNR220" s="18"/>
      <c r="GNS220" s="18"/>
      <c r="GNT220" s="18"/>
      <c r="GNU220" s="18"/>
      <c r="GNV220" s="18"/>
      <c r="GNW220" s="18"/>
      <c r="GNX220" s="18"/>
      <c r="GNY220" s="18"/>
      <c r="GNZ220" s="18"/>
      <c r="GOA220" s="18"/>
      <c r="GOB220" s="18"/>
      <c r="GOC220" s="18"/>
      <c r="GOD220" s="18"/>
      <c r="GOE220" s="18"/>
      <c r="GOF220" s="18"/>
      <c r="GOG220" s="18"/>
      <c r="GOH220" s="18"/>
      <c r="GOI220" s="18"/>
      <c r="GOJ220" s="18"/>
      <c r="GOK220" s="18"/>
      <c r="GOL220" s="18"/>
      <c r="GOM220" s="18"/>
      <c r="GON220" s="18"/>
      <c r="GOO220" s="18"/>
      <c r="GOP220" s="18"/>
      <c r="GOQ220" s="18"/>
      <c r="GOR220" s="18"/>
      <c r="GOS220" s="18"/>
      <c r="GOT220" s="18"/>
      <c r="GOU220" s="18"/>
      <c r="GOV220" s="18"/>
      <c r="GOW220" s="18"/>
      <c r="GOX220" s="18"/>
      <c r="GOY220" s="18"/>
      <c r="GOZ220" s="18"/>
      <c r="GPA220" s="18"/>
      <c r="GPB220" s="18"/>
      <c r="GPC220" s="18"/>
      <c r="GPD220" s="18"/>
      <c r="GPE220" s="18"/>
      <c r="GPF220" s="18"/>
      <c r="GPG220" s="18"/>
      <c r="GPH220" s="18"/>
      <c r="GPI220" s="18"/>
      <c r="GPJ220" s="18"/>
      <c r="GPK220" s="18"/>
      <c r="GPL220" s="18"/>
      <c r="GPM220" s="18"/>
      <c r="GPN220" s="18"/>
      <c r="GPO220" s="18"/>
      <c r="GPP220" s="18"/>
      <c r="GPQ220" s="18"/>
      <c r="GPR220" s="18"/>
      <c r="GPS220" s="18"/>
      <c r="GPT220" s="18"/>
      <c r="GPU220" s="18"/>
      <c r="GPV220" s="18"/>
      <c r="GPW220" s="18"/>
      <c r="GPX220" s="18"/>
      <c r="GPY220" s="18"/>
      <c r="GPZ220" s="18"/>
      <c r="GQA220" s="18"/>
      <c r="GQB220" s="18"/>
      <c r="GQC220" s="18"/>
      <c r="GQD220" s="18"/>
      <c r="GQE220" s="18"/>
      <c r="GQF220" s="18"/>
      <c r="GQG220" s="18"/>
      <c r="GQH220" s="18"/>
      <c r="GQI220" s="18"/>
      <c r="GQJ220" s="18"/>
      <c r="GQK220" s="18"/>
      <c r="GQL220" s="18"/>
      <c r="GQM220" s="18"/>
      <c r="GQN220" s="18"/>
      <c r="GQO220" s="18"/>
      <c r="GQP220" s="18"/>
      <c r="GQQ220" s="18"/>
      <c r="GQR220" s="18"/>
      <c r="GQS220" s="18"/>
      <c r="GQT220" s="18"/>
      <c r="GQU220" s="18"/>
      <c r="GQV220" s="18"/>
      <c r="GQW220" s="18"/>
      <c r="GQX220" s="18"/>
      <c r="GQY220" s="18"/>
      <c r="GQZ220" s="18"/>
      <c r="GRA220" s="18"/>
      <c r="GRB220" s="18"/>
      <c r="GRC220" s="18"/>
      <c r="GRD220" s="18"/>
      <c r="GRE220" s="18"/>
      <c r="GRF220" s="18"/>
      <c r="GRG220" s="18"/>
      <c r="GRH220" s="18"/>
      <c r="GRI220" s="18"/>
      <c r="GRJ220" s="18"/>
      <c r="GRK220" s="18"/>
      <c r="GRL220" s="18"/>
      <c r="GRM220" s="18"/>
      <c r="GRN220" s="18"/>
      <c r="GRO220" s="18"/>
      <c r="GRP220" s="18"/>
      <c r="GRQ220" s="18"/>
      <c r="GRR220" s="18"/>
      <c r="GRS220" s="18"/>
      <c r="GRT220" s="18"/>
      <c r="GRU220" s="18"/>
      <c r="GRV220" s="18"/>
      <c r="GRW220" s="18"/>
      <c r="GRX220" s="18"/>
      <c r="GRY220" s="18"/>
      <c r="GRZ220" s="18"/>
      <c r="GSA220" s="18"/>
      <c r="GSB220" s="18"/>
      <c r="GSC220" s="18"/>
      <c r="GSD220" s="18"/>
      <c r="GSE220" s="18"/>
      <c r="GSF220" s="18"/>
      <c r="GSG220" s="18"/>
      <c r="GSH220" s="18"/>
      <c r="GSI220" s="18"/>
      <c r="GSJ220" s="18"/>
      <c r="GSK220" s="18"/>
      <c r="GSL220" s="18"/>
      <c r="GSM220" s="18"/>
      <c r="GSN220" s="18"/>
      <c r="GSO220" s="18"/>
      <c r="GSP220" s="18"/>
      <c r="GSQ220" s="18"/>
      <c r="GSR220" s="18"/>
      <c r="GSS220" s="18"/>
      <c r="GST220" s="18"/>
      <c r="GSU220" s="18"/>
      <c r="GSV220" s="18"/>
      <c r="GSW220" s="18"/>
      <c r="GSX220" s="18"/>
      <c r="GSY220" s="18"/>
      <c r="GSZ220" s="18"/>
      <c r="GTA220" s="18"/>
      <c r="GTB220" s="18"/>
      <c r="GTC220" s="18"/>
      <c r="GTD220" s="18"/>
      <c r="GTE220" s="18"/>
      <c r="GTF220" s="18"/>
      <c r="GTG220" s="18"/>
      <c r="GTH220" s="18"/>
      <c r="GTI220" s="18"/>
      <c r="GTJ220" s="18"/>
      <c r="GTK220" s="18"/>
      <c r="GTL220" s="18"/>
      <c r="GTM220" s="18"/>
      <c r="GTN220" s="18"/>
      <c r="GTO220" s="18"/>
      <c r="GTP220" s="18"/>
      <c r="GTQ220" s="18"/>
      <c r="GTR220" s="18"/>
      <c r="GTS220" s="18"/>
      <c r="GTT220" s="18"/>
      <c r="GTU220" s="18"/>
      <c r="GTV220" s="18"/>
      <c r="GTW220" s="18"/>
      <c r="GTX220" s="18"/>
      <c r="GTY220" s="18"/>
      <c r="GTZ220" s="18"/>
      <c r="GUA220" s="18"/>
      <c r="GUB220" s="18"/>
      <c r="GUC220" s="18"/>
      <c r="GUD220" s="18"/>
      <c r="GUE220" s="18"/>
      <c r="GUF220" s="18"/>
      <c r="GUG220" s="18"/>
      <c r="GUH220" s="18"/>
      <c r="GUI220" s="18"/>
      <c r="GUJ220" s="18"/>
      <c r="GUK220" s="18"/>
      <c r="GUL220" s="18"/>
      <c r="GUM220" s="18"/>
      <c r="GUN220" s="18"/>
      <c r="GUO220" s="18"/>
      <c r="GUP220" s="18"/>
      <c r="GUQ220" s="18"/>
      <c r="GUR220" s="18"/>
      <c r="GUS220" s="18"/>
      <c r="GUT220" s="18"/>
      <c r="GUU220" s="18"/>
      <c r="GUV220" s="18"/>
      <c r="GUW220" s="18"/>
      <c r="GUX220" s="18"/>
      <c r="GUY220" s="18"/>
      <c r="GUZ220" s="18"/>
      <c r="GVA220" s="18"/>
      <c r="GVB220" s="18"/>
      <c r="GVC220" s="18"/>
      <c r="GVD220" s="18"/>
      <c r="GVE220" s="18"/>
      <c r="GVF220" s="18"/>
      <c r="GVG220" s="18"/>
      <c r="GVH220" s="18"/>
      <c r="GVI220" s="18"/>
      <c r="GVJ220" s="18"/>
      <c r="GVK220" s="18"/>
      <c r="GVL220" s="18"/>
      <c r="GVM220" s="18"/>
      <c r="GVN220" s="18"/>
      <c r="GVO220" s="18"/>
      <c r="GVP220" s="18"/>
      <c r="GVQ220" s="18"/>
      <c r="GVR220" s="18"/>
      <c r="GVS220" s="18"/>
      <c r="GVT220" s="18"/>
      <c r="GVU220" s="18"/>
      <c r="GVV220" s="18"/>
      <c r="GVW220" s="18"/>
      <c r="GVX220" s="18"/>
      <c r="GVY220" s="18"/>
      <c r="GVZ220" s="18"/>
      <c r="GWA220" s="18"/>
      <c r="GWB220" s="18"/>
      <c r="GWC220" s="18"/>
      <c r="GWD220" s="18"/>
      <c r="GWE220" s="18"/>
      <c r="GWF220" s="18"/>
      <c r="GWG220" s="18"/>
      <c r="GWH220" s="18"/>
      <c r="GWI220" s="18"/>
      <c r="GWJ220" s="18"/>
      <c r="GWK220" s="18"/>
      <c r="GWL220" s="18"/>
      <c r="GWM220" s="18"/>
      <c r="GWN220" s="18"/>
      <c r="GWO220" s="18"/>
      <c r="GWP220" s="18"/>
      <c r="GWQ220" s="18"/>
      <c r="GWR220" s="18"/>
      <c r="GWS220" s="18"/>
      <c r="GWT220" s="18"/>
      <c r="GWU220" s="18"/>
      <c r="GWV220" s="18"/>
      <c r="GWW220" s="18"/>
      <c r="GWX220" s="18"/>
      <c r="GWY220" s="18"/>
      <c r="GWZ220" s="18"/>
      <c r="GXA220" s="18"/>
      <c r="GXB220" s="18"/>
      <c r="GXC220" s="18"/>
      <c r="GXD220" s="18"/>
      <c r="GXE220" s="18"/>
      <c r="GXF220" s="18"/>
      <c r="GXG220" s="18"/>
      <c r="GXH220" s="18"/>
      <c r="GXI220" s="18"/>
      <c r="GXJ220" s="18"/>
      <c r="GXK220" s="18"/>
      <c r="GXL220" s="18"/>
      <c r="GXM220" s="18"/>
      <c r="GXN220" s="18"/>
      <c r="GXO220" s="18"/>
      <c r="GXP220" s="18"/>
      <c r="GXQ220" s="18"/>
      <c r="GXR220" s="18"/>
      <c r="GXS220" s="18"/>
      <c r="GXT220" s="18"/>
      <c r="GXU220" s="18"/>
      <c r="GXV220" s="18"/>
      <c r="GXW220" s="18"/>
      <c r="GXX220" s="18"/>
      <c r="GXY220" s="18"/>
      <c r="GXZ220" s="18"/>
      <c r="GYA220" s="18"/>
      <c r="GYB220" s="18"/>
      <c r="GYC220" s="18"/>
      <c r="GYD220" s="18"/>
      <c r="GYE220" s="18"/>
      <c r="GYF220" s="18"/>
      <c r="GYG220" s="18"/>
      <c r="GYH220" s="18"/>
      <c r="GYI220" s="18"/>
      <c r="GYJ220" s="18"/>
      <c r="GYK220" s="18"/>
      <c r="GYL220" s="18"/>
      <c r="GYM220" s="18"/>
      <c r="GYN220" s="18"/>
      <c r="GYO220" s="18"/>
      <c r="GYP220" s="18"/>
      <c r="GYQ220" s="18"/>
      <c r="GYR220" s="18"/>
      <c r="GYS220" s="18"/>
      <c r="GYT220" s="18"/>
      <c r="GYU220" s="18"/>
      <c r="GYV220" s="18"/>
      <c r="GYW220" s="18"/>
      <c r="GYX220" s="18"/>
      <c r="GYY220" s="18"/>
      <c r="GYZ220" s="18"/>
      <c r="GZA220" s="18"/>
      <c r="GZB220" s="18"/>
      <c r="GZC220" s="18"/>
      <c r="GZD220" s="18"/>
      <c r="GZE220" s="18"/>
      <c r="GZF220" s="18"/>
      <c r="GZG220" s="18"/>
      <c r="GZH220" s="18"/>
      <c r="GZI220" s="18"/>
      <c r="GZJ220" s="18"/>
      <c r="GZK220" s="18"/>
      <c r="GZL220" s="18"/>
      <c r="GZM220" s="18"/>
      <c r="GZN220" s="18"/>
      <c r="GZO220" s="18"/>
      <c r="GZP220" s="18"/>
      <c r="GZQ220" s="18"/>
      <c r="GZR220" s="18"/>
      <c r="GZS220" s="18"/>
      <c r="GZT220" s="18"/>
      <c r="GZU220" s="18"/>
      <c r="GZV220" s="18"/>
      <c r="GZW220" s="18"/>
      <c r="GZX220" s="18"/>
      <c r="GZY220" s="18"/>
      <c r="GZZ220" s="18"/>
      <c r="HAA220" s="18"/>
      <c r="HAB220" s="18"/>
      <c r="HAC220" s="18"/>
      <c r="HAD220" s="18"/>
      <c r="HAE220" s="18"/>
      <c r="HAF220" s="18"/>
      <c r="HAG220" s="18"/>
      <c r="HAH220" s="18"/>
      <c r="HAI220" s="18"/>
      <c r="HAJ220" s="18"/>
      <c r="HAK220" s="18"/>
      <c r="HAL220" s="18"/>
      <c r="HAM220" s="18"/>
      <c r="HAN220" s="18"/>
      <c r="HAO220" s="18"/>
      <c r="HAP220" s="18"/>
      <c r="HAQ220" s="18"/>
      <c r="HAR220" s="18"/>
      <c r="HAS220" s="18"/>
      <c r="HAT220" s="18"/>
      <c r="HAU220" s="18"/>
      <c r="HAV220" s="18"/>
      <c r="HAW220" s="18"/>
      <c r="HAX220" s="18"/>
      <c r="HAY220" s="18"/>
      <c r="HAZ220" s="18"/>
      <c r="HBA220" s="18"/>
      <c r="HBB220" s="18"/>
      <c r="HBC220" s="18"/>
      <c r="HBD220" s="18"/>
      <c r="HBE220" s="18"/>
      <c r="HBF220" s="18"/>
      <c r="HBG220" s="18"/>
      <c r="HBH220" s="18"/>
      <c r="HBI220" s="18"/>
      <c r="HBJ220" s="18"/>
      <c r="HBK220" s="18"/>
      <c r="HBL220" s="18"/>
      <c r="HBM220" s="18"/>
      <c r="HBN220" s="18"/>
      <c r="HBO220" s="18"/>
      <c r="HBP220" s="18"/>
      <c r="HBQ220" s="18"/>
      <c r="HBR220" s="18"/>
      <c r="HBS220" s="18"/>
      <c r="HBT220" s="18"/>
      <c r="HBU220" s="18"/>
      <c r="HBV220" s="18"/>
      <c r="HBW220" s="18"/>
      <c r="HBX220" s="18"/>
      <c r="HBY220" s="18"/>
      <c r="HBZ220" s="18"/>
      <c r="HCA220" s="18"/>
      <c r="HCB220" s="18"/>
      <c r="HCC220" s="18"/>
      <c r="HCD220" s="18"/>
      <c r="HCE220" s="18"/>
      <c r="HCF220" s="18"/>
      <c r="HCG220" s="18"/>
      <c r="HCH220" s="18"/>
      <c r="HCI220" s="18"/>
      <c r="HCJ220" s="18"/>
      <c r="HCK220" s="18"/>
      <c r="HCL220" s="18"/>
      <c r="HCM220" s="18"/>
      <c r="HCN220" s="18"/>
      <c r="HCO220" s="18"/>
      <c r="HCP220" s="18"/>
      <c r="HCQ220" s="18"/>
      <c r="HCR220" s="18"/>
      <c r="HCS220" s="18"/>
      <c r="HCT220" s="18"/>
      <c r="HCU220" s="18"/>
      <c r="HCV220" s="18"/>
      <c r="HCW220" s="18"/>
      <c r="HCX220" s="18"/>
      <c r="HCY220" s="18"/>
      <c r="HCZ220" s="18"/>
      <c r="HDA220" s="18"/>
      <c r="HDB220" s="18"/>
      <c r="HDC220" s="18"/>
      <c r="HDD220" s="18"/>
      <c r="HDE220" s="18"/>
      <c r="HDF220" s="18"/>
      <c r="HDG220" s="18"/>
      <c r="HDH220" s="18"/>
      <c r="HDI220" s="18"/>
      <c r="HDJ220" s="18"/>
      <c r="HDK220" s="18"/>
      <c r="HDL220" s="18"/>
      <c r="HDM220" s="18"/>
      <c r="HDN220" s="18"/>
      <c r="HDO220" s="18"/>
      <c r="HDP220" s="18"/>
      <c r="HDQ220" s="18"/>
      <c r="HDR220" s="18"/>
      <c r="HDS220" s="18"/>
      <c r="HDT220" s="18"/>
      <c r="HDU220" s="18"/>
      <c r="HDV220" s="18"/>
      <c r="HDW220" s="18"/>
      <c r="HDX220" s="18"/>
      <c r="HDY220" s="18"/>
      <c r="HDZ220" s="18"/>
      <c r="HEA220" s="18"/>
      <c r="HEB220" s="18"/>
      <c r="HEC220" s="18"/>
      <c r="HED220" s="18"/>
      <c r="HEE220" s="18"/>
      <c r="HEF220" s="18"/>
      <c r="HEG220" s="18"/>
      <c r="HEH220" s="18"/>
      <c r="HEI220" s="18"/>
      <c r="HEJ220" s="18"/>
      <c r="HEK220" s="18"/>
      <c r="HEL220" s="18"/>
      <c r="HEM220" s="18"/>
      <c r="HEN220" s="18"/>
      <c r="HEO220" s="18"/>
      <c r="HEP220" s="18"/>
      <c r="HEQ220" s="18"/>
      <c r="HER220" s="18"/>
      <c r="HES220" s="18"/>
      <c r="HET220" s="18"/>
      <c r="HEU220" s="18"/>
      <c r="HEV220" s="18"/>
      <c r="HEW220" s="18"/>
      <c r="HEX220" s="18"/>
      <c r="HEY220" s="18"/>
      <c r="HEZ220" s="18"/>
      <c r="HFA220" s="18"/>
      <c r="HFB220" s="18"/>
      <c r="HFC220" s="18"/>
      <c r="HFD220" s="18"/>
      <c r="HFE220" s="18"/>
      <c r="HFF220" s="18"/>
      <c r="HFG220" s="18"/>
      <c r="HFH220" s="18"/>
      <c r="HFI220" s="18"/>
      <c r="HFJ220" s="18"/>
      <c r="HFK220" s="18"/>
      <c r="HFL220" s="18"/>
      <c r="HFM220" s="18"/>
      <c r="HFN220" s="18"/>
      <c r="HFO220" s="18"/>
      <c r="HFP220" s="18"/>
      <c r="HFQ220" s="18"/>
      <c r="HFR220" s="18"/>
      <c r="HFS220" s="18"/>
      <c r="HFT220" s="18"/>
      <c r="HFU220" s="18"/>
      <c r="HFV220" s="18"/>
      <c r="HFW220" s="18"/>
      <c r="HFX220" s="18"/>
      <c r="HFY220" s="18"/>
      <c r="HFZ220" s="18"/>
      <c r="HGA220" s="18"/>
      <c r="HGB220" s="18"/>
      <c r="HGC220" s="18"/>
      <c r="HGD220" s="18"/>
      <c r="HGE220" s="18"/>
      <c r="HGF220" s="18"/>
      <c r="HGG220" s="18"/>
      <c r="HGH220" s="18"/>
      <c r="HGI220" s="18"/>
      <c r="HGJ220" s="18"/>
      <c r="HGK220" s="18"/>
      <c r="HGL220" s="18"/>
      <c r="HGM220" s="18"/>
      <c r="HGN220" s="18"/>
      <c r="HGO220" s="18"/>
      <c r="HGP220" s="18"/>
      <c r="HGQ220" s="18"/>
      <c r="HGR220" s="18"/>
      <c r="HGS220" s="18"/>
      <c r="HGT220" s="18"/>
      <c r="HGU220" s="18"/>
      <c r="HGV220" s="18"/>
      <c r="HGW220" s="18"/>
      <c r="HGX220" s="18"/>
      <c r="HGY220" s="18"/>
      <c r="HGZ220" s="18"/>
      <c r="HHA220" s="18"/>
      <c r="HHB220" s="18"/>
      <c r="HHC220" s="18"/>
      <c r="HHD220" s="18"/>
      <c r="HHE220" s="18"/>
      <c r="HHF220" s="18"/>
      <c r="HHG220" s="18"/>
      <c r="HHH220" s="18"/>
      <c r="HHI220" s="18"/>
      <c r="HHJ220" s="18"/>
      <c r="HHK220" s="18"/>
      <c r="HHL220" s="18"/>
      <c r="HHM220" s="18"/>
      <c r="HHN220" s="18"/>
      <c r="HHO220" s="18"/>
      <c r="HHP220" s="18"/>
      <c r="HHQ220" s="18"/>
      <c r="HHR220" s="18"/>
      <c r="HHS220" s="18"/>
      <c r="HHT220" s="18"/>
      <c r="HHU220" s="18"/>
      <c r="HHV220" s="18"/>
      <c r="HHW220" s="18"/>
      <c r="HHX220" s="18"/>
      <c r="HHY220" s="18"/>
      <c r="HHZ220" s="18"/>
      <c r="HIA220" s="18"/>
      <c r="HIB220" s="18"/>
      <c r="HIC220" s="18"/>
      <c r="HID220" s="18"/>
      <c r="HIE220" s="18"/>
      <c r="HIF220" s="18"/>
      <c r="HIG220" s="18"/>
      <c r="HIH220" s="18"/>
      <c r="HII220" s="18"/>
      <c r="HIJ220" s="18"/>
      <c r="HIK220" s="18"/>
      <c r="HIL220" s="18"/>
      <c r="HIM220" s="18"/>
      <c r="HIN220" s="18"/>
      <c r="HIO220" s="18"/>
      <c r="HIP220" s="18"/>
      <c r="HIQ220" s="18"/>
      <c r="HIR220" s="18"/>
      <c r="HIS220" s="18"/>
      <c r="HIT220" s="18"/>
      <c r="HIU220" s="18"/>
      <c r="HIV220" s="18"/>
      <c r="HIW220" s="18"/>
      <c r="HIX220" s="18"/>
      <c r="HIY220" s="18"/>
      <c r="HIZ220" s="18"/>
      <c r="HJA220" s="18"/>
      <c r="HJB220" s="18"/>
      <c r="HJC220" s="18"/>
      <c r="HJD220" s="18"/>
      <c r="HJE220" s="18"/>
      <c r="HJF220" s="18"/>
      <c r="HJG220" s="18"/>
      <c r="HJH220" s="18"/>
      <c r="HJI220" s="18"/>
      <c r="HJJ220" s="18"/>
      <c r="HJK220" s="18"/>
      <c r="HJL220" s="18"/>
      <c r="HJM220" s="18"/>
      <c r="HJN220" s="18"/>
      <c r="HJO220" s="18"/>
      <c r="HJP220" s="18"/>
      <c r="HJQ220" s="18"/>
      <c r="HJR220" s="18"/>
      <c r="HJS220" s="18"/>
      <c r="HJT220" s="18"/>
      <c r="HJU220" s="18"/>
      <c r="HJV220" s="18"/>
      <c r="HJW220" s="18"/>
      <c r="HJX220" s="18"/>
      <c r="HJY220" s="18"/>
      <c r="HJZ220" s="18"/>
      <c r="HKA220" s="18"/>
      <c r="HKB220" s="18"/>
      <c r="HKC220" s="18"/>
      <c r="HKD220" s="18"/>
      <c r="HKE220" s="18"/>
      <c r="HKF220" s="18"/>
      <c r="HKG220" s="18"/>
      <c r="HKH220" s="18"/>
      <c r="HKI220" s="18"/>
      <c r="HKJ220" s="18"/>
      <c r="HKK220" s="18"/>
      <c r="HKL220" s="18"/>
      <c r="HKM220" s="18"/>
      <c r="HKN220" s="18"/>
      <c r="HKO220" s="18"/>
      <c r="HKP220" s="18"/>
      <c r="HKQ220" s="18"/>
      <c r="HKR220" s="18"/>
      <c r="HKS220" s="18"/>
      <c r="HKT220" s="18"/>
      <c r="HKU220" s="18"/>
      <c r="HKV220" s="18"/>
      <c r="HKW220" s="18"/>
      <c r="HKX220" s="18"/>
      <c r="HKY220" s="18"/>
      <c r="HKZ220" s="18"/>
      <c r="HLA220" s="18"/>
      <c r="HLB220" s="18"/>
      <c r="HLC220" s="18"/>
      <c r="HLD220" s="18"/>
      <c r="HLE220" s="18"/>
      <c r="HLF220" s="18"/>
      <c r="HLG220" s="18"/>
      <c r="HLH220" s="18"/>
      <c r="HLI220" s="18"/>
      <c r="HLJ220" s="18"/>
      <c r="HLK220" s="18"/>
      <c r="HLL220" s="18"/>
      <c r="HLM220" s="18"/>
      <c r="HLN220" s="18"/>
      <c r="HLO220" s="18"/>
      <c r="HLP220" s="18"/>
      <c r="HLQ220" s="18"/>
      <c r="HLR220" s="18"/>
      <c r="HLS220" s="18"/>
      <c r="HLT220" s="18"/>
      <c r="HLU220" s="18"/>
      <c r="HLV220" s="18"/>
      <c r="HLW220" s="18"/>
      <c r="HLX220" s="18"/>
      <c r="HLY220" s="18"/>
      <c r="HLZ220" s="18"/>
      <c r="HMA220" s="18"/>
      <c r="HMB220" s="18"/>
      <c r="HMC220" s="18"/>
      <c r="HMD220" s="18"/>
      <c r="HME220" s="18"/>
      <c r="HMF220" s="18"/>
      <c r="HMG220" s="18"/>
      <c r="HMH220" s="18"/>
      <c r="HMI220" s="18"/>
      <c r="HMJ220" s="18"/>
      <c r="HMK220" s="18"/>
      <c r="HML220" s="18"/>
      <c r="HMM220" s="18"/>
      <c r="HMN220" s="18"/>
      <c r="HMO220" s="18"/>
      <c r="HMP220" s="18"/>
      <c r="HMQ220" s="18"/>
      <c r="HMR220" s="18"/>
      <c r="HMS220" s="18"/>
      <c r="HMT220" s="18"/>
      <c r="HMU220" s="18"/>
      <c r="HMV220" s="18"/>
      <c r="HMW220" s="18"/>
      <c r="HMX220" s="18"/>
      <c r="HMY220" s="18"/>
      <c r="HMZ220" s="18"/>
      <c r="HNA220" s="18"/>
      <c r="HNB220" s="18"/>
      <c r="HNC220" s="18"/>
      <c r="HND220" s="18"/>
      <c r="HNE220" s="18"/>
      <c r="HNF220" s="18"/>
      <c r="HNG220" s="18"/>
      <c r="HNH220" s="18"/>
      <c r="HNI220" s="18"/>
      <c r="HNJ220" s="18"/>
      <c r="HNK220" s="18"/>
      <c r="HNL220" s="18"/>
      <c r="HNM220" s="18"/>
      <c r="HNN220" s="18"/>
      <c r="HNO220" s="18"/>
      <c r="HNP220" s="18"/>
      <c r="HNQ220" s="18"/>
      <c r="HNR220" s="18"/>
      <c r="HNS220" s="18"/>
      <c r="HNT220" s="18"/>
      <c r="HNU220" s="18"/>
      <c r="HNV220" s="18"/>
      <c r="HNW220" s="18"/>
      <c r="HNX220" s="18"/>
      <c r="HNY220" s="18"/>
      <c r="HNZ220" s="18"/>
      <c r="HOA220" s="18"/>
      <c r="HOB220" s="18"/>
      <c r="HOC220" s="18"/>
      <c r="HOD220" s="18"/>
      <c r="HOE220" s="18"/>
      <c r="HOF220" s="18"/>
      <c r="HOG220" s="18"/>
      <c r="HOH220" s="18"/>
      <c r="HOI220" s="18"/>
      <c r="HOJ220" s="18"/>
      <c r="HOK220" s="18"/>
      <c r="HOL220" s="18"/>
      <c r="HOM220" s="18"/>
      <c r="HON220" s="18"/>
      <c r="HOO220" s="18"/>
      <c r="HOP220" s="18"/>
      <c r="HOQ220" s="18"/>
      <c r="HOR220" s="18"/>
      <c r="HOS220" s="18"/>
      <c r="HOT220" s="18"/>
      <c r="HOU220" s="18"/>
      <c r="HOV220" s="18"/>
      <c r="HOW220" s="18"/>
      <c r="HOX220" s="18"/>
      <c r="HOY220" s="18"/>
      <c r="HOZ220" s="18"/>
      <c r="HPA220" s="18"/>
      <c r="HPB220" s="18"/>
      <c r="HPC220" s="18"/>
      <c r="HPD220" s="18"/>
      <c r="HPE220" s="18"/>
      <c r="HPF220" s="18"/>
      <c r="HPG220" s="18"/>
      <c r="HPH220" s="18"/>
      <c r="HPI220" s="18"/>
      <c r="HPJ220" s="18"/>
      <c r="HPK220" s="18"/>
      <c r="HPL220" s="18"/>
      <c r="HPM220" s="18"/>
      <c r="HPN220" s="18"/>
      <c r="HPO220" s="18"/>
      <c r="HPP220" s="18"/>
      <c r="HPQ220" s="18"/>
      <c r="HPR220" s="18"/>
      <c r="HPS220" s="18"/>
      <c r="HPT220" s="18"/>
      <c r="HPU220" s="18"/>
      <c r="HPV220" s="18"/>
      <c r="HPW220" s="18"/>
      <c r="HPX220" s="18"/>
      <c r="HPY220" s="18"/>
      <c r="HPZ220" s="18"/>
      <c r="HQA220" s="18"/>
      <c r="HQB220" s="18"/>
      <c r="HQC220" s="18"/>
      <c r="HQD220" s="18"/>
      <c r="HQE220" s="18"/>
      <c r="HQF220" s="18"/>
      <c r="HQG220" s="18"/>
      <c r="HQH220" s="18"/>
      <c r="HQI220" s="18"/>
      <c r="HQJ220" s="18"/>
      <c r="HQK220" s="18"/>
      <c r="HQL220" s="18"/>
      <c r="HQM220" s="18"/>
      <c r="HQN220" s="18"/>
      <c r="HQO220" s="18"/>
      <c r="HQP220" s="18"/>
      <c r="HQQ220" s="18"/>
      <c r="HQR220" s="18"/>
      <c r="HQS220" s="18"/>
      <c r="HQT220" s="18"/>
      <c r="HQU220" s="18"/>
      <c r="HQV220" s="18"/>
      <c r="HQW220" s="18"/>
      <c r="HQX220" s="18"/>
      <c r="HQY220" s="18"/>
      <c r="HQZ220" s="18"/>
      <c r="HRA220" s="18"/>
      <c r="HRB220" s="18"/>
      <c r="HRC220" s="18"/>
      <c r="HRD220" s="18"/>
      <c r="HRE220" s="18"/>
      <c r="HRF220" s="18"/>
      <c r="HRG220" s="18"/>
      <c r="HRH220" s="18"/>
      <c r="HRI220" s="18"/>
      <c r="HRJ220" s="18"/>
      <c r="HRK220" s="18"/>
      <c r="HRL220" s="18"/>
      <c r="HRM220" s="18"/>
      <c r="HRN220" s="18"/>
      <c r="HRO220" s="18"/>
      <c r="HRP220" s="18"/>
      <c r="HRQ220" s="18"/>
      <c r="HRR220" s="18"/>
      <c r="HRS220" s="18"/>
      <c r="HRT220" s="18"/>
      <c r="HRU220" s="18"/>
      <c r="HRV220" s="18"/>
      <c r="HRW220" s="18"/>
      <c r="HRX220" s="18"/>
      <c r="HRY220" s="18"/>
      <c r="HRZ220" s="18"/>
      <c r="HSA220" s="18"/>
      <c r="HSB220" s="18"/>
      <c r="HSC220" s="18"/>
      <c r="HSD220" s="18"/>
      <c r="HSE220" s="18"/>
      <c r="HSF220" s="18"/>
      <c r="HSG220" s="18"/>
      <c r="HSH220" s="18"/>
      <c r="HSI220" s="18"/>
      <c r="HSJ220" s="18"/>
      <c r="HSK220" s="18"/>
      <c r="HSL220" s="18"/>
      <c r="HSM220" s="18"/>
      <c r="HSN220" s="18"/>
      <c r="HSO220" s="18"/>
      <c r="HSP220" s="18"/>
      <c r="HSQ220" s="18"/>
      <c r="HSR220" s="18"/>
      <c r="HSS220" s="18"/>
      <c r="HST220" s="18"/>
      <c r="HSU220" s="18"/>
      <c r="HSV220" s="18"/>
      <c r="HSW220" s="18"/>
      <c r="HSX220" s="18"/>
      <c r="HSY220" s="18"/>
      <c r="HSZ220" s="18"/>
      <c r="HTA220" s="18"/>
      <c r="HTB220" s="18"/>
      <c r="HTC220" s="18"/>
      <c r="HTD220" s="18"/>
      <c r="HTE220" s="18"/>
      <c r="HTF220" s="18"/>
      <c r="HTG220" s="18"/>
      <c r="HTH220" s="18"/>
      <c r="HTI220" s="18"/>
      <c r="HTJ220" s="18"/>
      <c r="HTK220" s="18"/>
      <c r="HTL220" s="18"/>
      <c r="HTM220" s="18"/>
      <c r="HTN220" s="18"/>
      <c r="HTO220" s="18"/>
      <c r="HTP220" s="18"/>
      <c r="HTQ220" s="18"/>
      <c r="HTR220" s="18"/>
      <c r="HTS220" s="18"/>
      <c r="HTT220" s="18"/>
      <c r="HTU220" s="18"/>
      <c r="HTV220" s="18"/>
      <c r="HTW220" s="18"/>
      <c r="HTX220" s="18"/>
      <c r="HTY220" s="18"/>
      <c r="HTZ220" s="18"/>
      <c r="HUA220" s="18"/>
      <c r="HUB220" s="18"/>
      <c r="HUC220" s="18"/>
      <c r="HUD220" s="18"/>
      <c r="HUE220" s="18"/>
      <c r="HUF220" s="18"/>
      <c r="HUG220" s="18"/>
      <c r="HUH220" s="18"/>
      <c r="HUI220" s="18"/>
      <c r="HUJ220" s="18"/>
      <c r="HUK220" s="18"/>
      <c r="HUL220" s="18"/>
      <c r="HUM220" s="18"/>
      <c r="HUN220" s="18"/>
      <c r="HUO220" s="18"/>
      <c r="HUP220" s="18"/>
      <c r="HUQ220" s="18"/>
      <c r="HUR220" s="18"/>
      <c r="HUS220" s="18"/>
      <c r="HUT220" s="18"/>
      <c r="HUU220" s="18"/>
      <c r="HUV220" s="18"/>
      <c r="HUW220" s="18"/>
      <c r="HUX220" s="18"/>
      <c r="HUY220" s="18"/>
      <c r="HUZ220" s="18"/>
      <c r="HVA220" s="18"/>
      <c r="HVB220" s="18"/>
      <c r="HVC220" s="18"/>
      <c r="HVD220" s="18"/>
      <c r="HVE220" s="18"/>
      <c r="HVF220" s="18"/>
      <c r="HVG220" s="18"/>
      <c r="HVH220" s="18"/>
      <c r="HVI220" s="18"/>
      <c r="HVJ220" s="18"/>
      <c r="HVK220" s="18"/>
      <c r="HVL220" s="18"/>
      <c r="HVM220" s="18"/>
      <c r="HVN220" s="18"/>
      <c r="HVO220" s="18"/>
      <c r="HVP220" s="18"/>
      <c r="HVQ220" s="18"/>
      <c r="HVR220" s="18"/>
      <c r="HVS220" s="18"/>
      <c r="HVT220" s="18"/>
      <c r="HVU220" s="18"/>
      <c r="HVV220" s="18"/>
      <c r="HVW220" s="18"/>
      <c r="HVX220" s="18"/>
      <c r="HVY220" s="18"/>
      <c r="HVZ220" s="18"/>
      <c r="HWA220" s="18"/>
      <c r="HWB220" s="18"/>
      <c r="HWC220" s="18"/>
      <c r="HWD220" s="18"/>
      <c r="HWE220" s="18"/>
      <c r="HWF220" s="18"/>
      <c r="HWG220" s="18"/>
      <c r="HWH220" s="18"/>
      <c r="HWI220" s="18"/>
      <c r="HWJ220" s="18"/>
      <c r="HWK220" s="18"/>
      <c r="HWL220" s="18"/>
      <c r="HWM220" s="18"/>
      <c r="HWN220" s="18"/>
      <c r="HWO220" s="18"/>
      <c r="HWP220" s="18"/>
      <c r="HWQ220" s="18"/>
      <c r="HWR220" s="18"/>
      <c r="HWS220" s="18"/>
      <c r="HWT220" s="18"/>
      <c r="HWU220" s="18"/>
      <c r="HWV220" s="18"/>
      <c r="HWW220" s="18"/>
      <c r="HWX220" s="18"/>
      <c r="HWY220" s="18"/>
      <c r="HWZ220" s="18"/>
      <c r="HXA220" s="18"/>
      <c r="HXB220" s="18"/>
      <c r="HXC220" s="18"/>
      <c r="HXD220" s="18"/>
      <c r="HXE220" s="18"/>
      <c r="HXF220" s="18"/>
      <c r="HXG220" s="18"/>
      <c r="HXH220" s="18"/>
      <c r="HXI220" s="18"/>
      <c r="HXJ220" s="18"/>
      <c r="HXK220" s="18"/>
      <c r="HXL220" s="18"/>
      <c r="HXM220" s="18"/>
      <c r="HXN220" s="18"/>
      <c r="HXO220" s="18"/>
      <c r="HXP220" s="18"/>
      <c r="HXQ220" s="18"/>
      <c r="HXR220" s="18"/>
      <c r="HXS220" s="18"/>
      <c r="HXT220" s="18"/>
      <c r="HXU220" s="18"/>
      <c r="HXV220" s="18"/>
      <c r="HXW220" s="18"/>
      <c r="HXX220" s="18"/>
      <c r="HXY220" s="18"/>
      <c r="HXZ220" s="18"/>
      <c r="HYA220" s="18"/>
      <c r="HYB220" s="18"/>
      <c r="HYC220" s="18"/>
      <c r="HYD220" s="18"/>
      <c r="HYE220" s="18"/>
      <c r="HYF220" s="18"/>
      <c r="HYG220" s="18"/>
      <c r="HYH220" s="18"/>
      <c r="HYI220" s="18"/>
      <c r="HYJ220" s="18"/>
      <c r="HYK220" s="18"/>
      <c r="HYL220" s="18"/>
      <c r="HYM220" s="18"/>
      <c r="HYN220" s="18"/>
      <c r="HYO220" s="18"/>
      <c r="HYP220" s="18"/>
      <c r="HYQ220" s="18"/>
      <c r="HYR220" s="18"/>
      <c r="HYS220" s="18"/>
      <c r="HYT220" s="18"/>
      <c r="HYU220" s="18"/>
      <c r="HYV220" s="18"/>
      <c r="HYW220" s="18"/>
      <c r="HYX220" s="18"/>
      <c r="HYY220" s="18"/>
      <c r="HYZ220" s="18"/>
      <c r="HZA220" s="18"/>
      <c r="HZB220" s="18"/>
      <c r="HZC220" s="18"/>
      <c r="HZD220" s="18"/>
      <c r="HZE220" s="18"/>
      <c r="HZF220" s="18"/>
      <c r="HZG220" s="18"/>
      <c r="HZH220" s="18"/>
      <c r="HZI220" s="18"/>
      <c r="HZJ220" s="18"/>
      <c r="HZK220" s="18"/>
      <c r="HZL220" s="18"/>
      <c r="HZM220" s="18"/>
      <c r="HZN220" s="18"/>
      <c r="HZO220" s="18"/>
      <c r="HZP220" s="18"/>
      <c r="HZQ220" s="18"/>
      <c r="HZR220" s="18"/>
      <c r="HZS220" s="18"/>
      <c r="HZT220" s="18"/>
      <c r="HZU220" s="18"/>
      <c r="HZV220" s="18"/>
      <c r="HZW220" s="18"/>
      <c r="HZX220" s="18"/>
      <c r="HZY220" s="18"/>
      <c r="HZZ220" s="18"/>
      <c r="IAA220" s="18"/>
      <c r="IAB220" s="18"/>
      <c r="IAC220" s="18"/>
      <c r="IAD220" s="18"/>
      <c r="IAE220" s="18"/>
      <c r="IAF220" s="18"/>
      <c r="IAG220" s="18"/>
      <c r="IAH220" s="18"/>
      <c r="IAI220" s="18"/>
      <c r="IAJ220" s="18"/>
      <c r="IAK220" s="18"/>
      <c r="IAL220" s="18"/>
      <c r="IAM220" s="18"/>
      <c r="IAN220" s="18"/>
      <c r="IAO220" s="18"/>
      <c r="IAP220" s="18"/>
      <c r="IAQ220" s="18"/>
      <c r="IAR220" s="18"/>
      <c r="IAS220" s="18"/>
      <c r="IAT220" s="18"/>
      <c r="IAU220" s="18"/>
      <c r="IAV220" s="18"/>
      <c r="IAW220" s="18"/>
      <c r="IAX220" s="18"/>
      <c r="IAY220" s="18"/>
      <c r="IAZ220" s="18"/>
      <c r="IBA220" s="18"/>
      <c r="IBB220" s="18"/>
      <c r="IBC220" s="18"/>
      <c r="IBD220" s="18"/>
      <c r="IBE220" s="18"/>
      <c r="IBF220" s="18"/>
      <c r="IBG220" s="18"/>
      <c r="IBH220" s="18"/>
      <c r="IBI220" s="18"/>
      <c r="IBJ220" s="18"/>
      <c r="IBK220" s="18"/>
      <c r="IBL220" s="18"/>
      <c r="IBM220" s="18"/>
      <c r="IBN220" s="18"/>
      <c r="IBO220" s="18"/>
      <c r="IBP220" s="18"/>
      <c r="IBQ220" s="18"/>
      <c r="IBR220" s="18"/>
      <c r="IBS220" s="18"/>
      <c r="IBT220" s="18"/>
      <c r="IBU220" s="18"/>
      <c r="IBV220" s="18"/>
      <c r="IBW220" s="18"/>
      <c r="IBX220" s="18"/>
      <c r="IBY220" s="18"/>
      <c r="IBZ220" s="18"/>
      <c r="ICA220" s="18"/>
      <c r="ICB220" s="18"/>
      <c r="ICC220" s="18"/>
      <c r="ICD220" s="18"/>
      <c r="ICE220" s="18"/>
      <c r="ICF220" s="18"/>
      <c r="ICG220" s="18"/>
      <c r="ICH220" s="18"/>
      <c r="ICI220" s="18"/>
      <c r="ICJ220" s="18"/>
      <c r="ICK220" s="18"/>
      <c r="ICL220" s="18"/>
      <c r="ICM220" s="18"/>
      <c r="ICN220" s="18"/>
      <c r="ICO220" s="18"/>
      <c r="ICP220" s="18"/>
      <c r="ICQ220" s="18"/>
      <c r="ICR220" s="18"/>
      <c r="ICS220" s="18"/>
      <c r="ICT220" s="18"/>
      <c r="ICU220" s="18"/>
      <c r="ICV220" s="18"/>
      <c r="ICW220" s="18"/>
      <c r="ICX220" s="18"/>
      <c r="ICY220" s="18"/>
      <c r="ICZ220" s="18"/>
      <c r="IDA220" s="18"/>
      <c r="IDB220" s="18"/>
      <c r="IDC220" s="18"/>
      <c r="IDD220" s="18"/>
      <c r="IDE220" s="18"/>
      <c r="IDF220" s="18"/>
      <c r="IDG220" s="18"/>
      <c r="IDH220" s="18"/>
      <c r="IDI220" s="18"/>
      <c r="IDJ220" s="18"/>
      <c r="IDK220" s="18"/>
      <c r="IDL220" s="18"/>
      <c r="IDM220" s="18"/>
      <c r="IDN220" s="18"/>
      <c r="IDO220" s="18"/>
      <c r="IDP220" s="18"/>
      <c r="IDQ220" s="18"/>
      <c r="IDR220" s="18"/>
      <c r="IDS220" s="18"/>
      <c r="IDT220" s="18"/>
      <c r="IDU220" s="18"/>
      <c r="IDV220" s="18"/>
      <c r="IDW220" s="18"/>
      <c r="IDX220" s="18"/>
      <c r="IDY220" s="18"/>
      <c r="IDZ220" s="18"/>
      <c r="IEA220" s="18"/>
      <c r="IEB220" s="18"/>
      <c r="IEC220" s="18"/>
      <c r="IED220" s="18"/>
      <c r="IEE220" s="18"/>
      <c r="IEF220" s="18"/>
      <c r="IEG220" s="18"/>
      <c r="IEH220" s="18"/>
      <c r="IEI220" s="18"/>
      <c r="IEJ220" s="18"/>
      <c r="IEK220" s="18"/>
      <c r="IEL220" s="18"/>
      <c r="IEM220" s="18"/>
      <c r="IEN220" s="18"/>
      <c r="IEO220" s="18"/>
      <c r="IEP220" s="18"/>
      <c r="IEQ220" s="18"/>
      <c r="IER220" s="18"/>
      <c r="IES220" s="18"/>
      <c r="IET220" s="18"/>
      <c r="IEU220" s="18"/>
      <c r="IEV220" s="18"/>
      <c r="IEW220" s="18"/>
      <c r="IEX220" s="18"/>
      <c r="IEY220" s="18"/>
      <c r="IEZ220" s="18"/>
      <c r="IFA220" s="18"/>
      <c r="IFB220" s="18"/>
      <c r="IFC220" s="18"/>
      <c r="IFD220" s="18"/>
      <c r="IFE220" s="18"/>
      <c r="IFF220" s="18"/>
      <c r="IFG220" s="18"/>
      <c r="IFH220" s="18"/>
      <c r="IFI220" s="18"/>
      <c r="IFJ220" s="18"/>
      <c r="IFK220" s="18"/>
      <c r="IFL220" s="18"/>
      <c r="IFM220" s="18"/>
      <c r="IFN220" s="18"/>
      <c r="IFO220" s="18"/>
      <c r="IFP220" s="18"/>
      <c r="IFQ220" s="18"/>
      <c r="IFR220" s="18"/>
      <c r="IFS220" s="18"/>
      <c r="IFT220" s="18"/>
      <c r="IFU220" s="18"/>
      <c r="IFV220" s="18"/>
      <c r="IFW220" s="18"/>
      <c r="IFX220" s="18"/>
      <c r="IFY220" s="18"/>
      <c r="IFZ220" s="18"/>
      <c r="IGA220" s="18"/>
      <c r="IGB220" s="18"/>
      <c r="IGC220" s="18"/>
      <c r="IGD220" s="18"/>
      <c r="IGE220" s="18"/>
      <c r="IGF220" s="18"/>
      <c r="IGG220" s="18"/>
      <c r="IGH220" s="18"/>
      <c r="IGI220" s="18"/>
      <c r="IGJ220" s="18"/>
      <c r="IGK220" s="18"/>
      <c r="IGL220" s="18"/>
      <c r="IGM220" s="18"/>
      <c r="IGN220" s="18"/>
      <c r="IGO220" s="18"/>
      <c r="IGP220" s="18"/>
      <c r="IGQ220" s="18"/>
      <c r="IGR220" s="18"/>
      <c r="IGS220" s="18"/>
      <c r="IGT220" s="18"/>
      <c r="IGU220" s="18"/>
      <c r="IGV220" s="18"/>
      <c r="IGW220" s="18"/>
      <c r="IGX220" s="18"/>
      <c r="IGY220" s="18"/>
      <c r="IGZ220" s="18"/>
      <c r="IHA220" s="18"/>
      <c r="IHB220" s="18"/>
      <c r="IHC220" s="18"/>
      <c r="IHD220" s="18"/>
      <c r="IHE220" s="18"/>
      <c r="IHF220" s="18"/>
      <c r="IHG220" s="18"/>
      <c r="IHH220" s="18"/>
      <c r="IHI220" s="18"/>
      <c r="IHJ220" s="18"/>
      <c r="IHK220" s="18"/>
      <c r="IHL220" s="18"/>
      <c r="IHM220" s="18"/>
      <c r="IHN220" s="18"/>
      <c r="IHO220" s="18"/>
      <c r="IHP220" s="18"/>
      <c r="IHQ220" s="18"/>
      <c r="IHR220" s="18"/>
      <c r="IHS220" s="18"/>
      <c r="IHT220" s="18"/>
      <c r="IHU220" s="18"/>
      <c r="IHV220" s="18"/>
      <c r="IHW220" s="18"/>
      <c r="IHX220" s="18"/>
      <c r="IHY220" s="18"/>
      <c r="IHZ220" s="18"/>
      <c r="IIA220" s="18"/>
      <c r="IIB220" s="18"/>
      <c r="IIC220" s="18"/>
      <c r="IID220" s="18"/>
      <c r="IIE220" s="18"/>
      <c r="IIF220" s="18"/>
      <c r="IIG220" s="18"/>
      <c r="IIH220" s="18"/>
      <c r="III220" s="18"/>
      <c r="IIJ220" s="18"/>
      <c r="IIK220" s="18"/>
      <c r="IIL220" s="18"/>
      <c r="IIM220" s="18"/>
      <c r="IIN220" s="18"/>
      <c r="IIO220" s="18"/>
      <c r="IIP220" s="18"/>
      <c r="IIQ220" s="18"/>
      <c r="IIR220" s="18"/>
      <c r="IIS220" s="18"/>
      <c r="IIT220" s="18"/>
      <c r="IIU220" s="18"/>
      <c r="IIV220" s="18"/>
      <c r="IIW220" s="18"/>
      <c r="IIX220" s="18"/>
      <c r="IIY220" s="18"/>
      <c r="IIZ220" s="18"/>
      <c r="IJA220" s="18"/>
      <c r="IJB220" s="18"/>
      <c r="IJC220" s="18"/>
      <c r="IJD220" s="18"/>
      <c r="IJE220" s="18"/>
      <c r="IJF220" s="18"/>
      <c r="IJG220" s="18"/>
      <c r="IJH220" s="18"/>
      <c r="IJI220" s="18"/>
      <c r="IJJ220" s="18"/>
      <c r="IJK220" s="18"/>
      <c r="IJL220" s="18"/>
      <c r="IJM220" s="18"/>
      <c r="IJN220" s="18"/>
      <c r="IJO220" s="18"/>
      <c r="IJP220" s="18"/>
      <c r="IJQ220" s="18"/>
      <c r="IJR220" s="18"/>
      <c r="IJS220" s="18"/>
      <c r="IJT220" s="18"/>
      <c r="IJU220" s="18"/>
      <c r="IJV220" s="18"/>
      <c r="IJW220" s="18"/>
      <c r="IJX220" s="18"/>
      <c r="IJY220" s="18"/>
      <c r="IJZ220" s="18"/>
      <c r="IKA220" s="18"/>
      <c r="IKB220" s="18"/>
      <c r="IKC220" s="18"/>
      <c r="IKD220" s="18"/>
      <c r="IKE220" s="18"/>
      <c r="IKF220" s="18"/>
      <c r="IKG220" s="18"/>
      <c r="IKH220" s="18"/>
      <c r="IKI220" s="18"/>
      <c r="IKJ220" s="18"/>
      <c r="IKK220" s="18"/>
      <c r="IKL220" s="18"/>
      <c r="IKM220" s="18"/>
      <c r="IKN220" s="18"/>
      <c r="IKO220" s="18"/>
      <c r="IKP220" s="18"/>
      <c r="IKQ220" s="18"/>
      <c r="IKR220" s="18"/>
      <c r="IKS220" s="18"/>
      <c r="IKT220" s="18"/>
      <c r="IKU220" s="18"/>
      <c r="IKV220" s="18"/>
      <c r="IKW220" s="18"/>
      <c r="IKX220" s="18"/>
      <c r="IKY220" s="18"/>
      <c r="IKZ220" s="18"/>
      <c r="ILA220" s="18"/>
      <c r="ILB220" s="18"/>
      <c r="ILC220" s="18"/>
      <c r="ILD220" s="18"/>
      <c r="ILE220" s="18"/>
      <c r="ILF220" s="18"/>
      <c r="ILG220" s="18"/>
      <c r="ILH220" s="18"/>
      <c r="ILI220" s="18"/>
      <c r="ILJ220" s="18"/>
      <c r="ILK220" s="18"/>
      <c r="ILL220" s="18"/>
      <c r="ILM220" s="18"/>
      <c r="ILN220" s="18"/>
      <c r="ILO220" s="18"/>
      <c r="ILP220" s="18"/>
      <c r="ILQ220" s="18"/>
      <c r="ILR220" s="18"/>
      <c r="ILS220" s="18"/>
      <c r="ILT220" s="18"/>
      <c r="ILU220" s="18"/>
      <c r="ILV220" s="18"/>
      <c r="ILW220" s="18"/>
      <c r="ILX220" s="18"/>
      <c r="ILY220" s="18"/>
      <c r="ILZ220" s="18"/>
      <c r="IMA220" s="18"/>
      <c r="IMB220" s="18"/>
      <c r="IMC220" s="18"/>
      <c r="IMD220" s="18"/>
      <c r="IME220" s="18"/>
      <c r="IMF220" s="18"/>
      <c r="IMG220" s="18"/>
      <c r="IMH220" s="18"/>
      <c r="IMI220" s="18"/>
      <c r="IMJ220" s="18"/>
      <c r="IMK220" s="18"/>
      <c r="IML220" s="18"/>
      <c r="IMM220" s="18"/>
      <c r="IMN220" s="18"/>
      <c r="IMO220" s="18"/>
      <c r="IMP220" s="18"/>
      <c r="IMQ220" s="18"/>
      <c r="IMR220" s="18"/>
      <c r="IMS220" s="18"/>
      <c r="IMT220" s="18"/>
      <c r="IMU220" s="18"/>
      <c r="IMV220" s="18"/>
      <c r="IMW220" s="18"/>
      <c r="IMX220" s="18"/>
      <c r="IMY220" s="18"/>
      <c r="IMZ220" s="18"/>
      <c r="INA220" s="18"/>
      <c r="INB220" s="18"/>
      <c r="INC220" s="18"/>
      <c r="IND220" s="18"/>
      <c r="INE220" s="18"/>
      <c r="INF220" s="18"/>
      <c r="ING220" s="18"/>
      <c r="INH220" s="18"/>
      <c r="INI220" s="18"/>
      <c r="INJ220" s="18"/>
      <c r="INK220" s="18"/>
      <c r="INL220" s="18"/>
      <c r="INM220" s="18"/>
      <c r="INN220" s="18"/>
      <c r="INO220" s="18"/>
      <c r="INP220" s="18"/>
      <c r="INQ220" s="18"/>
      <c r="INR220" s="18"/>
      <c r="INS220" s="18"/>
      <c r="INT220" s="18"/>
      <c r="INU220" s="18"/>
      <c r="INV220" s="18"/>
      <c r="INW220" s="18"/>
      <c r="INX220" s="18"/>
      <c r="INY220" s="18"/>
      <c r="INZ220" s="18"/>
      <c r="IOA220" s="18"/>
      <c r="IOB220" s="18"/>
      <c r="IOC220" s="18"/>
      <c r="IOD220" s="18"/>
      <c r="IOE220" s="18"/>
      <c r="IOF220" s="18"/>
      <c r="IOG220" s="18"/>
      <c r="IOH220" s="18"/>
      <c r="IOI220" s="18"/>
      <c r="IOJ220" s="18"/>
      <c r="IOK220" s="18"/>
      <c r="IOL220" s="18"/>
      <c r="IOM220" s="18"/>
      <c r="ION220" s="18"/>
      <c r="IOO220" s="18"/>
      <c r="IOP220" s="18"/>
      <c r="IOQ220" s="18"/>
      <c r="IOR220" s="18"/>
      <c r="IOS220" s="18"/>
      <c r="IOT220" s="18"/>
      <c r="IOU220" s="18"/>
      <c r="IOV220" s="18"/>
      <c r="IOW220" s="18"/>
      <c r="IOX220" s="18"/>
      <c r="IOY220" s="18"/>
      <c r="IOZ220" s="18"/>
      <c r="IPA220" s="18"/>
      <c r="IPB220" s="18"/>
      <c r="IPC220" s="18"/>
      <c r="IPD220" s="18"/>
      <c r="IPE220" s="18"/>
      <c r="IPF220" s="18"/>
      <c r="IPG220" s="18"/>
      <c r="IPH220" s="18"/>
      <c r="IPI220" s="18"/>
      <c r="IPJ220" s="18"/>
      <c r="IPK220" s="18"/>
      <c r="IPL220" s="18"/>
      <c r="IPM220" s="18"/>
      <c r="IPN220" s="18"/>
      <c r="IPO220" s="18"/>
      <c r="IPP220" s="18"/>
      <c r="IPQ220" s="18"/>
      <c r="IPR220" s="18"/>
      <c r="IPS220" s="18"/>
      <c r="IPT220" s="18"/>
      <c r="IPU220" s="18"/>
      <c r="IPV220" s="18"/>
      <c r="IPW220" s="18"/>
      <c r="IPX220" s="18"/>
      <c r="IPY220" s="18"/>
      <c r="IPZ220" s="18"/>
      <c r="IQA220" s="18"/>
      <c r="IQB220" s="18"/>
      <c r="IQC220" s="18"/>
      <c r="IQD220" s="18"/>
      <c r="IQE220" s="18"/>
      <c r="IQF220" s="18"/>
      <c r="IQG220" s="18"/>
      <c r="IQH220" s="18"/>
      <c r="IQI220" s="18"/>
      <c r="IQJ220" s="18"/>
      <c r="IQK220" s="18"/>
      <c r="IQL220" s="18"/>
      <c r="IQM220" s="18"/>
      <c r="IQN220" s="18"/>
      <c r="IQO220" s="18"/>
      <c r="IQP220" s="18"/>
      <c r="IQQ220" s="18"/>
      <c r="IQR220" s="18"/>
      <c r="IQS220" s="18"/>
      <c r="IQT220" s="18"/>
      <c r="IQU220" s="18"/>
      <c r="IQV220" s="18"/>
      <c r="IQW220" s="18"/>
      <c r="IQX220" s="18"/>
      <c r="IQY220" s="18"/>
      <c r="IQZ220" s="18"/>
      <c r="IRA220" s="18"/>
      <c r="IRB220" s="18"/>
      <c r="IRC220" s="18"/>
      <c r="IRD220" s="18"/>
      <c r="IRE220" s="18"/>
      <c r="IRF220" s="18"/>
      <c r="IRG220" s="18"/>
      <c r="IRH220" s="18"/>
      <c r="IRI220" s="18"/>
      <c r="IRJ220" s="18"/>
      <c r="IRK220" s="18"/>
      <c r="IRL220" s="18"/>
      <c r="IRM220" s="18"/>
      <c r="IRN220" s="18"/>
      <c r="IRO220" s="18"/>
      <c r="IRP220" s="18"/>
      <c r="IRQ220" s="18"/>
      <c r="IRR220" s="18"/>
      <c r="IRS220" s="18"/>
      <c r="IRT220" s="18"/>
      <c r="IRU220" s="18"/>
      <c r="IRV220" s="18"/>
      <c r="IRW220" s="18"/>
      <c r="IRX220" s="18"/>
      <c r="IRY220" s="18"/>
      <c r="IRZ220" s="18"/>
      <c r="ISA220" s="18"/>
      <c r="ISB220" s="18"/>
      <c r="ISC220" s="18"/>
      <c r="ISD220" s="18"/>
      <c r="ISE220" s="18"/>
      <c r="ISF220" s="18"/>
      <c r="ISG220" s="18"/>
      <c r="ISH220" s="18"/>
      <c r="ISI220" s="18"/>
      <c r="ISJ220" s="18"/>
      <c r="ISK220" s="18"/>
      <c r="ISL220" s="18"/>
      <c r="ISM220" s="18"/>
      <c r="ISN220" s="18"/>
      <c r="ISO220" s="18"/>
      <c r="ISP220" s="18"/>
      <c r="ISQ220" s="18"/>
      <c r="ISR220" s="18"/>
      <c r="ISS220" s="18"/>
      <c r="IST220" s="18"/>
      <c r="ISU220" s="18"/>
      <c r="ISV220" s="18"/>
      <c r="ISW220" s="18"/>
      <c r="ISX220" s="18"/>
      <c r="ISY220" s="18"/>
      <c r="ISZ220" s="18"/>
      <c r="ITA220" s="18"/>
      <c r="ITB220" s="18"/>
      <c r="ITC220" s="18"/>
      <c r="ITD220" s="18"/>
      <c r="ITE220" s="18"/>
      <c r="ITF220" s="18"/>
      <c r="ITG220" s="18"/>
      <c r="ITH220" s="18"/>
      <c r="ITI220" s="18"/>
      <c r="ITJ220" s="18"/>
      <c r="ITK220" s="18"/>
      <c r="ITL220" s="18"/>
      <c r="ITM220" s="18"/>
      <c r="ITN220" s="18"/>
      <c r="ITO220" s="18"/>
      <c r="ITP220" s="18"/>
      <c r="ITQ220" s="18"/>
      <c r="ITR220" s="18"/>
      <c r="ITS220" s="18"/>
      <c r="ITT220" s="18"/>
      <c r="ITU220" s="18"/>
      <c r="ITV220" s="18"/>
      <c r="ITW220" s="18"/>
      <c r="ITX220" s="18"/>
      <c r="ITY220" s="18"/>
      <c r="ITZ220" s="18"/>
      <c r="IUA220" s="18"/>
      <c r="IUB220" s="18"/>
      <c r="IUC220" s="18"/>
      <c r="IUD220" s="18"/>
      <c r="IUE220" s="18"/>
      <c r="IUF220" s="18"/>
      <c r="IUG220" s="18"/>
      <c r="IUH220" s="18"/>
      <c r="IUI220" s="18"/>
      <c r="IUJ220" s="18"/>
      <c r="IUK220" s="18"/>
      <c r="IUL220" s="18"/>
      <c r="IUM220" s="18"/>
      <c r="IUN220" s="18"/>
      <c r="IUO220" s="18"/>
      <c r="IUP220" s="18"/>
      <c r="IUQ220" s="18"/>
      <c r="IUR220" s="18"/>
      <c r="IUS220" s="18"/>
      <c r="IUT220" s="18"/>
      <c r="IUU220" s="18"/>
      <c r="IUV220" s="18"/>
      <c r="IUW220" s="18"/>
      <c r="IUX220" s="18"/>
      <c r="IUY220" s="18"/>
      <c r="IUZ220" s="18"/>
      <c r="IVA220" s="18"/>
      <c r="IVB220" s="18"/>
      <c r="IVC220" s="18"/>
      <c r="IVD220" s="18"/>
      <c r="IVE220" s="18"/>
      <c r="IVF220" s="18"/>
      <c r="IVG220" s="18"/>
      <c r="IVH220" s="18"/>
      <c r="IVI220" s="18"/>
      <c r="IVJ220" s="18"/>
      <c r="IVK220" s="18"/>
      <c r="IVL220" s="18"/>
      <c r="IVM220" s="18"/>
      <c r="IVN220" s="18"/>
      <c r="IVO220" s="18"/>
      <c r="IVP220" s="18"/>
      <c r="IVQ220" s="18"/>
      <c r="IVR220" s="18"/>
      <c r="IVS220" s="18"/>
      <c r="IVT220" s="18"/>
      <c r="IVU220" s="18"/>
      <c r="IVV220" s="18"/>
      <c r="IVW220" s="18"/>
      <c r="IVX220" s="18"/>
      <c r="IVY220" s="18"/>
      <c r="IVZ220" s="18"/>
      <c r="IWA220" s="18"/>
      <c r="IWB220" s="18"/>
      <c r="IWC220" s="18"/>
      <c r="IWD220" s="18"/>
      <c r="IWE220" s="18"/>
      <c r="IWF220" s="18"/>
      <c r="IWG220" s="18"/>
      <c r="IWH220" s="18"/>
      <c r="IWI220" s="18"/>
      <c r="IWJ220" s="18"/>
      <c r="IWK220" s="18"/>
      <c r="IWL220" s="18"/>
      <c r="IWM220" s="18"/>
      <c r="IWN220" s="18"/>
      <c r="IWO220" s="18"/>
      <c r="IWP220" s="18"/>
      <c r="IWQ220" s="18"/>
      <c r="IWR220" s="18"/>
      <c r="IWS220" s="18"/>
      <c r="IWT220" s="18"/>
      <c r="IWU220" s="18"/>
      <c r="IWV220" s="18"/>
      <c r="IWW220" s="18"/>
      <c r="IWX220" s="18"/>
      <c r="IWY220" s="18"/>
      <c r="IWZ220" s="18"/>
      <c r="IXA220" s="18"/>
      <c r="IXB220" s="18"/>
      <c r="IXC220" s="18"/>
      <c r="IXD220" s="18"/>
      <c r="IXE220" s="18"/>
      <c r="IXF220" s="18"/>
      <c r="IXG220" s="18"/>
      <c r="IXH220" s="18"/>
      <c r="IXI220" s="18"/>
      <c r="IXJ220" s="18"/>
      <c r="IXK220" s="18"/>
      <c r="IXL220" s="18"/>
      <c r="IXM220" s="18"/>
      <c r="IXN220" s="18"/>
      <c r="IXO220" s="18"/>
      <c r="IXP220" s="18"/>
      <c r="IXQ220" s="18"/>
      <c r="IXR220" s="18"/>
      <c r="IXS220" s="18"/>
      <c r="IXT220" s="18"/>
      <c r="IXU220" s="18"/>
      <c r="IXV220" s="18"/>
      <c r="IXW220" s="18"/>
      <c r="IXX220" s="18"/>
      <c r="IXY220" s="18"/>
      <c r="IXZ220" s="18"/>
      <c r="IYA220" s="18"/>
      <c r="IYB220" s="18"/>
      <c r="IYC220" s="18"/>
      <c r="IYD220" s="18"/>
      <c r="IYE220" s="18"/>
      <c r="IYF220" s="18"/>
      <c r="IYG220" s="18"/>
      <c r="IYH220" s="18"/>
      <c r="IYI220" s="18"/>
      <c r="IYJ220" s="18"/>
      <c r="IYK220" s="18"/>
      <c r="IYL220" s="18"/>
      <c r="IYM220" s="18"/>
      <c r="IYN220" s="18"/>
      <c r="IYO220" s="18"/>
      <c r="IYP220" s="18"/>
      <c r="IYQ220" s="18"/>
      <c r="IYR220" s="18"/>
      <c r="IYS220" s="18"/>
      <c r="IYT220" s="18"/>
      <c r="IYU220" s="18"/>
      <c r="IYV220" s="18"/>
      <c r="IYW220" s="18"/>
      <c r="IYX220" s="18"/>
      <c r="IYY220" s="18"/>
      <c r="IYZ220" s="18"/>
      <c r="IZA220" s="18"/>
      <c r="IZB220" s="18"/>
      <c r="IZC220" s="18"/>
      <c r="IZD220" s="18"/>
      <c r="IZE220" s="18"/>
      <c r="IZF220" s="18"/>
      <c r="IZG220" s="18"/>
      <c r="IZH220" s="18"/>
      <c r="IZI220" s="18"/>
      <c r="IZJ220" s="18"/>
      <c r="IZK220" s="18"/>
      <c r="IZL220" s="18"/>
      <c r="IZM220" s="18"/>
      <c r="IZN220" s="18"/>
      <c r="IZO220" s="18"/>
      <c r="IZP220" s="18"/>
      <c r="IZQ220" s="18"/>
      <c r="IZR220" s="18"/>
      <c r="IZS220" s="18"/>
      <c r="IZT220" s="18"/>
      <c r="IZU220" s="18"/>
      <c r="IZV220" s="18"/>
      <c r="IZW220" s="18"/>
      <c r="IZX220" s="18"/>
      <c r="IZY220" s="18"/>
      <c r="IZZ220" s="18"/>
      <c r="JAA220" s="18"/>
      <c r="JAB220" s="18"/>
      <c r="JAC220" s="18"/>
      <c r="JAD220" s="18"/>
      <c r="JAE220" s="18"/>
      <c r="JAF220" s="18"/>
      <c r="JAG220" s="18"/>
      <c r="JAH220" s="18"/>
      <c r="JAI220" s="18"/>
      <c r="JAJ220" s="18"/>
      <c r="JAK220" s="18"/>
      <c r="JAL220" s="18"/>
      <c r="JAM220" s="18"/>
      <c r="JAN220" s="18"/>
      <c r="JAO220" s="18"/>
      <c r="JAP220" s="18"/>
      <c r="JAQ220" s="18"/>
      <c r="JAR220" s="18"/>
      <c r="JAS220" s="18"/>
      <c r="JAT220" s="18"/>
      <c r="JAU220" s="18"/>
      <c r="JAV220" s="18"/>
      <c r="JAW220" s="18"/>
      <c r="JAX220" s="18"/>
      <c r="JAY220" s="18"/>
      <c r="JAZ220" s="18"/>
      <c r="JBA220" s="18"/>
      <c r="JBB220" s="18"/>
      <c r="JBC220" s="18"/>
      <c r="JBD220" s="18"/>
      <c r="JBE220" s="18"/>
      <c r="JBF220" s="18"/>
      <c r="JBG220" s="18"/>
      <c r="JBH220" s="18"/>
      <c r="JBI220" s="18"/>
      <c r="JBJ220" s="18"/>
      <c r="JBK220" s="18"/>
      <c r="JBL220" s="18"/>
      <c r="JBM220" s="18"/>
      <c r="JBN220" s="18"/>
      <c r="JBO220" s="18"/>
      <c r="JBP220" s="18"/>
      <c r="JBQ220" s="18"/>
      <c r="JBR220" s="18"/>
      <c r="JBS220" s="18"/>
      <c r="JBT220" s="18"/>
      <c r="JBU220" s="18"/>
      <c r="JBV220" s="18"/>
      <c r="JBW220" s="18"/>
      <c r="JBX220" s="18"/>
      <c r="JBY220" s="18"/>
      <c r="JBZ220" s="18"/>
      <c r="JCA220" s="18"/>
      <c r="JCB220" s="18"/>
      <c r="JCC220" s="18"/>
      <c r="JCD220" s="18"/>
      <c r="JCE220" s="18"/>
      <c r="JCF220" s="18"/>
      <c r="JCG220" s="18"/>
      <c r="JCH220" s="18"/>
      <c r="JCI220" s="18"/>
      <c r="JCJ220" s="18"/>
      <c r="JCK220" s="18"/>
      <c r="JCL220" s="18"/>
      <c r="JCM220" s="18"/>
      <c r="JCN220" s="18"/>
      <c r="JCO220" s="18"/>
      <c r="JCP220" s="18"/>
      <c r="JCQ220" s="18"/>
      <c r="JCR220" s="18"/>
      <c r="JCS220" s="18"/>
      <c r="JCT220" s="18"/>
      <c r="JCU220" s="18"/>
      <c r="JCV220" s="18"/>
      <c r="JCW220" s="18"/>
      <c r="JCX220" s="18"/>
      <c r="JCY220" s="18"/>
      <c r="JCZ220" s="18"/>
      <c r="JDA220" s="18"/>
      <c r="JDB220" s="18"/>
      <c r="JDC220" s="18"/>
      <c r="JDD220" s="18"/>
      <c r="JDE220" s="18"/>
      <c r="JDF220" s="18"/>
      <c r="JDG220" s="18"/>
      <c r="JDH220" s="18"/>
      <c r="JDI220" s="18"/>
      <c r="JDJ220" s="18"/>
      <c r="JDK220" s="18"/>
      <c r="JDL220" s="18"/>
      <c r="JDM220" s="18"/>
      <c r="JDN220" s="18"/>
      <c r="JDO220" s="18"/>
      <c r="JDP220" s="18"/>
      <c r="JDQ220" s="18"/>
      <c r="JDR220" s="18"/>
      <c r="JDS220" s="18"/>
      <c r="JDT220" s="18"/>
      <c r="JDU220" s="18"/>
      <c r="JDV220" s="18"/>
      <c r="JDW220" s="18"/>
      <c r="JDX220" s="18"/>
      <c r="JDY220" s="18"/>
      <c r="JDZ220" s="18"/>
      <c r="JEA220" s="18"/>
      <c r="JEB220" s="18"/>
      <c r="JEC220" s="18"/>
      <c r="JED220" s="18"/>
      <c r="JEE220" s="18"/>
      <c r="JEF220" s="18"/>
      <c r="JEG220" s="18"/>
      <c r="JEH220" s="18"/>
      <c r="JEI220" s="18"/>
      <c r="JEJ220" s="18"/>
      <c r="JEK220" s="18"/>
      <c r="JEL220" s="18"/>
      <c r="JEM220" s="18"/>
      <c r="JEN220" s="18"/>
      <c r="JEO220" s="18"/>
      <c r="JEP220" s="18"/>
      <c r="JEQ220" s="18"/>
      <c r="JER220" s="18"/>
      <c r="JES220" s="18"/>
      <c r="JET220" s="18"/>
      <c r="JEU220" s="18"/>
      <c r="JEV220" s="18"/>
      <c r="JEW220" s="18"/>
      <c r="JEX220" s="18"/>
      <c r="JEY220" s="18"/>
      <c r="JEZ220" s="18"/>
      <c r="JFA220" s="18"/>
      <c r="JFB220" s="18"/>
      <c r="JFC220" s="18"/>
      <c r="JFD220" s="18"/>
      <c r="JFE220" s="18"/>
      <c r="JFF220" s="18"/>
      <c r="JFG220" s="18"/>
      <c r="JFH220" s="18"/>
      <c r="JFI220" s="18"/>
      <c r="JFJ220" s="18"/>
      <c r="JFK220" s="18"/>
      <c r="JFL220" s="18"/>
      <c r="JFM220" s="18"/>
      <c r="JFN220" s="18"/>
      <c r="JFO220" s="18"/>
      <c r="JFP220" s="18"/>
      <c r="JFQ220" s="18"/>
      <c r="JFR220" s="18"/>
      <c r="JFS220" s="18"/>
      <c r="JFT220" s="18"/>
      <c r="JFU220" s="18"/>
      <c r="JFV220" s="18"/>
      <c r="JFW220" s="18"/>
      <c r="JFX220" s="18"/>
      <c r="JFY220" s="18"/>
      <c r="JFZ220" s="18"/>
      <c r="JGA220" s="18"/>
      <c r="JGB220" s="18"/>
      <c r="JGC220" s="18"/>
      <c r="JGD220" s="18"/>
      <c r="JGE220" s="18"/>
      <c r="JGF220" s="18"/>
      <c r="JGG220" s="18"/>
      <c r="JGH220" s="18"/>
      <c r="JGI220" s="18"/>
      <c r="JGJ220" s="18"/>
      <c r="JGK220" s="18"/>
      <c r="JGL220" s="18"/>
      <c r="JGM220" s="18"/>
      <c r="JGN220" s="18"/>
      <c r="JGO220" s="18"/>
      <c r="JGP220" s="18"/>
      <c r="JGQ220" s="18"/>
      <c r="JGR220" s="18"/>
      <c r="JGS220" s="18"/>
      <c r="JGT220" s="18"/>
      <c r="JGU220" s="18"/>
      <c r="JGV220" s="18"/>
      <c r="JGW220" s="18"/>
      <c r="JGX220" s="18"/>
      <c r="JGY220" s="18"/>
      <c r="JGZ220" s="18"/>
      <c r="JHA220" s="18"/>
      <c r="JHB220" s="18"/>
      <c r="JHC220" s="18"/>
      <c r="JHD220" s="18"/>
      <c r="JHE220" s="18"/>
      <c r="JHF220" s="18"/>
      <c r="JHG220" s="18"/>
      <c r="JHH220" s="18"/>
      <c r="JHI220" s="18"/>
      <c r="JHJ220" s="18"/>
      <c r="JHK220" s="18"/>
      <c r="JHL220" s="18"/>
      <c r="JHM220" s="18"/>
      <c r="JHN220" s="18"/>
      <c r="JHO220" s="18"/>
      <c r="JHP220" s="18"/>
      <c r="JHQ220" s="18"/>
      <c r="JHR220" s="18"/>
      <c r="JHS220" s="18"/>
      <c r="JHT220" s="18"/>
      <c r="JHU220" s="18"/>
      <c r="JHV220" s="18"/>
      <c r="JHW220" s="18"/>
      <c r="JHX220" s="18"/>
      <c r="JHY220" s="18"/>
      <c r="JHZ220" s="18"/>
      <c r="JIA220" s="18"/>
      <c r="JIB220" s="18"/>
      <c r="JIC220" s="18"/>
      <c r="JID220" s="18"/>
      <c r="JIE220" s="18"/>
      <c r="JIF220" s="18"/>
      <c r="JIG220" s="18"/>
      <c r="JIH220" s="18"/>
      <c r="JII220" s="18"/>
      <c r="JIJ220" s="18"/>
      <c r="JIK220" s="18"/>
      <c r="JIL220" s="18"/>
      <c r="JIM220" s="18"/>
      <c r="JIN220" s="18"/>
      <c r="JIO220" s="18"/>
      <c r="JIP220" s="18"/>
      <c r="JIQ220" s="18"/>
      <c r="JIR220" s="18"/>
      <c r="JIS220" s="18"/>
      <c r="JIT220" s="18"/>
      <c r="JIU220" s="18"/>
      <c r="JIV220" s="18"/>
      <c r="JIW220" s="18"/>
      <c r="JIX220" s="18"/>
      <c r="JIY220" s="18"/>
      <c r="JIZ220" s="18"/>
      <c r="JJA220" s="18"/>
      <c r="JJB220" s="18"/>
      <c r="JJC220" s="18"/>
      <c r="JJD220" s="18"/>
      <c r="JJE220" s="18"/>
      <c r="JJF220" s="18"/>
      <c r="JJG220" s="18"/>
      <c r="JJH220" s="18"/>
      <c r="JJI220" s="18"/>
      <c r="JJJ220" s="18"/>
      <c r="JJK220" s="18"/>
      <c r="JJL220" s="18"/>
      <c r="JJM220" s="18"/>
      <c r="JJN220" s="18"/>
      <c r="JJO220" s="18"/>
      <c r="JJP220" s="18"/>
      <c r="JJQ220" s="18"/>
      <c r="JJR220" s="18"/>
      <c r="JJS220" s="18"/>
      <c r="JJT220" s="18"/>
      <c r="JJU220" s="18"/>
      <c r="JJV220" s="18"/>
      <c r="JJW220" s="18"/>
      <c r="JJX220" s="18"/>
      <c r="JJY220" s="18"/>
      <c r="JJZ220" s="18"/>
      <c r="JKA220" s="18"/>
      <c r="JKB220" s="18"/>
      <c r="JKC220" s="18"/>
      <c r="JKD220" s="18"/>
      <c r="JKE220" s="18"/>
      <c r="JKF220" s="18"/>
      <c r="JKG220" s="18"/>
      <c r="JKH220" s="18"/>
      <c r="JKI220" s="18"/>
      <c r="JKJ220" s="18"/>
      <c r="JKK220" s="18"/>
      <c r="JKL220" s="18"/>
      <c r="JKM220" s="18"/>
      <c r="JKN220" s="18"/>
      <c r="JKO220" s="18"/>
      <c r="JKP220" s="18"/>
      <c r="JKQ220" s="18"/>
      <c r="JKR220" s="18"/>
      <c r="JKS220" s="18"/>
      <c r="JKT220" s="18"/>
      <c r="JKU220" s="18"/>
      <c r="JKV220" s="18"/>
      <c r="JKW220" s="18"/>
      <c r="JKX220" s="18"/>
      <c r="JKY220" s="18"/>
      <c r="JKZ220" s="18"/>
      <c r="JLA220" s="18"/>
      <c r="JLB220" s="18"/>
      <c r="JLC220" s="18"/>
      <c r="JLD220" s="18"/>
      <c r="JLE220" s="18"/>
      <c r="JLF220" s="18"/>
      <c r="JLG220" s="18"/>
      <c r="JLH220" s="18"/>
      <c r="JLI220" s="18"/>
      <c r="JLJ220" s="18"/>
      <c r="JLK220" s="18"/>
      <c r="JLL220" s="18"/>
      <c r="JLM220" s="18"/>
      <c r="JLN220" s="18"/>
      <c r="JLO220" s="18"/>
      <c r="JLP220" s="18"/>
      <c r="JLQ220" s="18"/>
      <c r="JLR220" s="18"/>
      <c r="JLS220" s="18"/>
      <c r="JLT220" s="18"/>
      <c r="JLU220" s="18"/>
      <c r="JLV220" s="18"/>
      <c r="JLW220" s="18"/>
      <c r="JLX220" s="18"/>
      <c r="JLY220" s="18"/>
      <c r="JLZ220" s="18"/>
      <c r="JMA220" s="18"/>
      <c r="JMB220" s="18"/>
      <c r="JMC220" s="18"/>
      <c r="JMD220" s="18"/>
      <c r="JME220" s="18"/>
      <c r="JMF220" s="18"/>
      <c r="JMG220" s="18"/>
      <c r="JMH220" s="18"/>
      <c r="JMI220" s="18"/>
      <c r="JMJ220" s="18"/>
      <c r="JMK220" s="18"/>
      <c r="JML220" s="18"/>
      <c r="JMM220" s="18"/>
      <c r="JMN220" s="18"/>
      <c r="JMO220" s="18"/>
      <c r="JMP220" s="18"/>
      <c r="JMQ220" s="18"/>
      <c r="JMR220" s="18"/>
      <c r="JMS220" s="18"/>
      <c r="JMT220" s="18"/>
      <c r="JMU220" s="18"/>
      <c r="JMV220" s="18"/>
      <c r="JMW220" s="18"/>
      <c r="JMX220" s="18"/>
      <c r="JMY220" s="18"/>
      <c r="JMZ220" s="18"/>
      <c r="JNA220" s="18"/>
      <c r="JNB220" s="18"/>
      <c r="JNC220" s="18"/>
      <c r="JND220" s="18"/>
      <c r="JNE220" s="18"/>
      <c r="JNF220" s="18"/>
      <c r="JNG220" s="18"/>
      <c r="JNH220" s="18"/>
      <c r="JNI220" s="18"/>
      <c r="JNJ220" s="18"/>
      <c r="JNK220" s="18"/>
      <c r="JNL220" s="18"/>
      <c r="JNM220" s="18"/>
      <c r="JNN220" s="18"/>
      <c r="JNO220" s="18"/>
      <c r="JNP220" s="18"/>
      <c r="JNQ220" s="18"/>
      <c r="JNR220" s="18"/>
      <c r="JNS220" s="18"/>
      <c r="JNT220" s="18"/>
      <c r="JNU220" s="18"/>
      <c r="JNV220" s="18"/>
      <c r="JNW220" s="18"/>
      <c r="JNX220" s="18"/>
      <c r="JNY220" s="18"/>
      <c r="JNZ220" s="18"/>
      <c r="JOA220" s="18"/>
      <c r="JOB220" s="18"/>
      <c r="JOC220" s="18"/>
      <c r="JOD220" s="18"/>
      <c r="JOE220" s="18"/>
      <c r="JOF220" s="18"/>
      <c r="JOG220" s="18"/>
      <c r="JOH220" s="18"/>
      <c r="JOI220" s="18"/>
      <c r="JOJ220" s="18"/>
      <c r="JOK220" s="18"/>
      <c r="JOL220" s="18"/>
      <c r="JOM220" s="18"/>
      <c r="JON220" s="18"/>
      <c r="JOO220" s="18"/>
      <c r="JOP220" s="18"/>
      <c r="JOQ220" s="18"/>
      <c r="JOR220" s="18"/>
      <c r="JOS220" s="18"/>
      <c r="JOT220" s="18"/>
      <c r="JOU220" s="18"/>
      <c r="JOV220" s="18"/>
      <c r="JOW220" s="18"/>
      <c r="JOX220" s="18"/>
      <c r="JOY220" s="18"/>
      <c r="JOZ220" s="18"/>
      <c r="JPA220" s="18"/>
      <c r="JPB220" s="18"/>
      <c r="JPC220" s="18"/>
      <c r="JPD220" s="18"/>
      <c r="JPE220" s="18"/>
      <c r="JPF220" s="18"/>
      <c r="JPG220" s="18"/>
      <c r="JPH220" s="18"/>
      <c r="JPI220" s="18"/>
      <c r="JPJ220" s="18"/>
      <c r="JPK220" s="18"/>
      <c r="JPL220" s="18"/>
      <c r="JPM220" s="18"/>
      <c r="JPN220" s="18"/>
      <c r="JPO220" s="18"/>
      <c r="JPP220" s="18"/>
      <c r="JPQ220" s="18"/>
      <c r="JPR220" s="18"/>
      <c r="JPS220" s="18"/>
      <c r="JPT220" s="18"/>
      <c r="JPU220" s="18"/>
      <c r="JPV220" s="18"/>
      <c r="JPW220" s="18"/>
      <c r="JPX220" s="18"/>
      <c r="JPY220" s="18"/>
      <c r="JPZ220" s="18"/>
      <c r="JQA220" s="18"/>
      <c r="JQB220" s="18"/>
      <c r="JQC220" s="18"/>
      <c r="JQD220" s="18"/>
      <c r="JQE220" s="18"/>
      <c r="JQF220" s="18"/>
      <c r="JQG220" s="18"/>
      <c r="JQH220" s="18"/>
      <c r="JQI220" s="18"/>
      <c r="JQJ220" s="18"/>
      <c r="JQK220" s="18"/>
      <c r="JQL220" s="18"/>
      <c r="JQM220" s="18"/>
      <c r="JQN220" s="18"/>
      <c r="JQO220" s="18"/>
      <c r="JQP220" s="18"/>
      <c r="JQQ220" s="18"/>
      <c r="JQR220" s="18"/>
      <c r="JQS220" s="18"/>
      <c r="JQT220" s="18"/>
      <c r="JQU220" s="18"/>
      <c r="JQV220" s="18"/>
      <c r="JQW220" s="18"/>
      <c r="JQX220" s="18"/>
      <c r="JQY220" s="18"/>
      <c r="JQZ220" s="18"/>
      <c r="JRA220" s="18"/>
      <c r="JRB220" s="18"/>
      <c r="JRC220" s="18"/>
      <c r="JRD220" s="18"/>
      <c r="JRE220" s="18"/>
      <c r="JRF220" s="18"/>
      <c r="JRG220" s="18"/>
      <c r="JRH220" s="18"/>
      <c r="JRI220" s="18"/>
      <c r="JRJ220" s="18"/>
      <c r="JRK220" s="18"/>
      <c r="JRL220" s="18"/>
      <c r="JRM220" s="18"/>
      <c r="JRN220" s="18"/>
      <c r="JRO220" s="18"/>
      <c r="JRP220" s="18"/>
      <c r="JRQ220" s="18"/>
      <c r="JRR220" s="18"/>
      <c r="JRS220" s="18"/>
      <c r="JRT220" s="18"/>
      <c r="JRU220" s="18"/>
      <c r="JRV220" s="18"/>
      <c r="JRW220" s="18"/>
      <c r="JRX220" s="18"/>
      <c r="JRY220" s="18"/>
      <c r="JRZ220" s="18"/>
      <c r="JSA220" s="18"/>
      <c r="JSB220" s="18"/>
      <c r="JSC220" s="18"/>
      <c r="JSD220" s="18"/>
      <c r="JSE220" s="18"/>
      <c r="JSF220" s="18"/>
      <c r="JSG220" s="18"/>
      <c r="JSH220" s="18"/>
      <c r="JSI220" s="18"/>
      <c r="JSJ220" s="18"/>
      <c r="JSK220" s="18"/>
      <c r="JSL220" s="18"/>
      <c r="JSM220" s="18"/>
      <c r="JSN220" s="18"/>
      <c r="JSO220" s="18"/>
      <c r="JSP220" s="18"/>
      <c r="JSQ220" s="18"/>
      <c r="JSR220" s="18"/>
      <c r="JSS220" s="18"/>
      <c r="JST220" s="18"/>
      <c r="JSU220" s="18"/>
      <c r="JSV220" s="18"/>
      <c r="JSW220" s="18"/>
      <c r="JSX220" s="18"/>
      <c r="JSY220" s="18"/>
      <c r="JSZ220" s="18"/>
      <c r="JTA220" s="18"/>
      <c r="JTB220" s="18"/>
      <c r="JTC220" s="18"/>
      <c r="JTD220" s="18"/>
      <c r="JTE220" s="18"/>
      <c r="JTF220" s="18"/>
      <c r="JTG220" s="18"/>
      <c r="JTH220" s="18"/>
      <c r="JTI220" s="18"/>
      <c r="JTJ220" s="18"/>
      <c r="JTK220" s="18"/>
      <c r="JTL220" s="18"/>
      <c r="JTM220" s="18"/>
      <c r="JTN220" s="18"/>
      <c r="JTO220" s="18"/>
      <c r="JTP220" s="18"/>
      <c r="JTQ220" s="18"/>
      <c r="JTR220" s="18"/>
      <c r="JTS220" s="18"/>
      <c r="JTT220" s="18"/>
      <c r="JTU220" s="18"/>
      <c r="JTV220" s="18"/>
      <c r="JTW220" s="18"/>
      <c r="JTX220" s="18"/>
      <c r="JTY220" s="18"/>
      <c r="JTZ220" s="18"/>
      <c r="JUA220" s="18"/>
      <c r="JUB220" s="18"/>
      <c r="JUC220" s="18"/>
      <c r="JUD220" s="18"/>
      <c r="JUE220" s="18"/>
      <c r="JUF220" s="18"/>
      <c r="JUG220" s="18"/>
      <c r="JUH220" s="18"/>
      <c r="JUI220" s="18"/>
      <c r="JUJ220" s="18"/>
      <c r="JUK220" s="18"/>
      <c r="JUL220" s="18"/>
      <c r="JUM220" s="18"/>
      <c r="JUN220" s="18"/>
      <c r="JUO220" s="18"/>
      <c r="JUP220" s="18"/>
      <c r="JUQ220" s="18"/>
      <c r="JUR220" s="18"/>
      <c r="JUS220" s="18"/>
      <c r="JUT220" s="18"/>
      <c r="JUU220" s="18"/>
      <c r="JUV220" s="18"/>
      <c r="JUW220" s="18"/>
      <c r="JUX220" s="18"/>
      <c r="JUY220" s="18"/>
      <c r="JUZ220" s="18"/>
      <c r="JVA220" s="18"/>
      <c r="JVB220" s="18"/>
      <c r="JVC220" s="18"/>
      <c r="JVD220" s="18"/>
      <c r="JVE220" s="18"/>
      <c r="JVF220" s="18"/>
      <c r="JVG220" s="18"/>
      <c r="JVH220" s="18"/>
      <c r="JVI220" s="18"/>
      <c r="JVJ220" s="18"/>
      <c r="JVK220" s="18"/>
      <c r="JVL220" s="18"/>
      <c r="JVM220" s="18"/>
      <c r="JVN220" s="18"/>
      <c r="JVO220" s="18"/>
      <c r="JVP220" s="18"/>
      <c r="JVQ220" s="18"/>
      <c r="JVR220" s="18"/>
      <c r="JVS220" s="18"/>
      <c r="JVT220" s="18"/>
      <c r="JVU220" s="18"/>
      <c r="JVV220" s="18"/>
      <c r="JVW220" s="18"/>
      <c r="JVX220" s="18"/>
      <c r="JVY220" s="18"/>
      <c r="JVZ220" s="18"/>
      <c r="JWA220" s="18"/>
      <c r="JWB220" s="18"/>
      <c r="JWC220" s="18"/>
      <c r="JWD220" s="18"/>
      <c r="JWE220" s="18"/>
      <c r="JWF220" s="18"/>
      <c r="JWG220" s="18"/>
      <c r="JWH220" s="18"/>
      <c r="JWI220" s="18"/>
      <c r="JWJ220" s="18"/>
      <c r="JWK220" s="18"/>
      <c r="JWL220" s="18"/>
      <c r="JWM220" s="18"/>
      <c r="JWN220" s="18"/>
      <c r="JWO220" s="18"/>
      <c r="JWP220" s="18"/>
      <c r="JWQ220" s="18"/>
      <c r="JWR220" s="18"/>
      <c r="JWS220" s="18"/>
      <c r="JWT220" s="18"/>
      <c r="JWU220" s="18"/>
      <c r="JWV220" s="18"/>
      <c r="JWW220" s="18"/>
      <c r="JWX220" s="18"/>
      <c r="JWY220" s="18"/>
      <c r="JWZ220" s="18"/>
      <c r="JXA220" s="18"/>
      <c r="JXB220" s="18"/>
      <c r="JXC220" s="18"/>
      <c r="JXD220" s="18"/>
      <c r="JXE220" s="18"/>
      <c r="JXF220" s="18"/>
      <c r="JXG220" s="18"/>
      <c r="JXH220" s="18"/>
      <c r="JXI220" s="18"/>
      <c r="JXJ220" s="18"/>
      <c r="JXK220" s="18"/>
      <c r="JXL220" s="18"/>
      <c r="JXM220" s="18"/>
      <c r="JXN220" s="18"/>
      <c r="JXO220" s="18"/>
      <c r="JXP220" s="18"/>
      <c r="JXQ220" s="18"/>
      <c r="JXR220" s="18"/>
      <c r="JXS220" s="18"/>
      <c r="JXT220" s="18"/>
      <c r="JXU220" s="18"/>
      <c r="JXV220" s="18"/>
      <c r="JXW220" s="18"/>
      <c r="JXX220" s="18"/>
      <c r="JXY220" s="18"/>
      <c r="JXZ220" s="18"/>
      <c r="JYA220" s="18"/>
      <c r="JYB220" s="18"/>
      <c r="JYC220" s="18"/>
      <c r="JYD220" s="18"/>
      <c r="JYE220" s="18"/>
      <c r="JYF220" s="18"/>
      <c r="JYG220" s="18"/>
      <c r="JYH220" s="18"/>
      <c r="JYI220" s="18"/>
      <c r="JYJ220" s="18"/>
      <c r="JYK220" s="18"/>
      <c r="JYL220" s="18"/>
      <c r="JYM220" s="18"/>
      <c r="JYN220" s="18"/>
      <c r="JYO220" s="18"/>
      <c r="JYP220" s="18"/>
      <c r="JYQ220" s="18"/>
      <c r="JYR220" s="18"/>
      <c r="JYS220" s="18"/>
      <c r="JYT220" s="18"/>
      <c r="JYU220" s="18"/>
      <c r="JYV220" s="18"/>
      <c r="JYW220" s="18"/>
      <c r="JYX220" s="18"/>
      <c r="JYY220" s="18"/>
      <c r="JYZ220" s="18"/>
      <c r="JZA220" s="18"/>
      <c r="JZB220" s="18"/>
      <c r="JZC220" s="18"/>
      <c r="JZD220" s="18"/>
      <c r="JZE220" s="18"/>
      <c r="JZF220" s="18"/>
      <c r="JZG220" s="18"/>
      <c r="JZH220" s="18"/>
      <c r="JZI220" s="18"/>
      <c r="JZJ220" s="18"/>
      <c r="JZK220" s="18"/>
      <c r="JZL220" s="18"/>
      <c r="JZM220" s="18"/>
      <c r="JZN220" s="18"/>
      <c r="JZO220" s="18"/>
      <c r="JZP220" s="18"/>
      <c r="JZQ220" s="18"/>
      <c r="JZR220" s="18"/>
      <c r="JZS220" s="18"/>
      <c r="JZT220" s="18"/>
      <c r="JZU220" s="18"/>
      <c r="JZV220" s="18"/>
      <c r="JZW220" s="18"/>
      <c r="JZX220" s="18"/>
      <c r="JZY220" s="18"/>
      <c r="JZZ220" s="18"/>
      <c r="KAA220" s="18"/>
      <c r="KAB220" s="18"/>
      <c r="KAC220" s="18"/>
      <c r="KAD220" s="18"/>
      <c r="KAE220" s="18"/>
      <c r="KAF220" s="18"/>
      <c r="KAG220" s="18"/>
      <c r="KAH220" s="18"/>
      <c r="KAI220" s="18"/>
      <c r="KAJ220" s="18"/>
      <c r="KAK220" s="18"/>
      <c r="KAL220" s="18"/>
      <c r="KAM220" s="18"/>
      <c r="KAN220" s="18"/>
      <c r="KAO220" s="18"/>
      <c r="KAP220" s="18"/>
      <c r="KAQ220" s="18"/>
      <c r="KAR220" s="18"/>
      <c r="KAS220" s="18"/>
      <c r="KAT220" s="18"/>
      <c r="KAU220" s="18"/>
      <c r="KAV220" s="18"/>
      <c r="KAW220" s="18"/>
      <c r="KAX220" s="18"/>
      <c r="KAY220" s="18"/>
      <c r="KAZ220" s="18"/>
      <c r="KBA220" s="18"/>
      <c r="KBB220" s="18"/>
      <c r="KBC220" s="18"/>
      <c r="KBD220" s="18"/>
      <c r="KBE220" s="18"/>
      <c r="KBF220" s="18"/>
      <c r="KBG220" s="18"/>
      <c r="KBH220" s="18"/>
      <c r="KBI220" s="18"/>
      <c r="KBJ220" s="18"/>
      <c r="KBK220" s="18"/>
      <c r="KBL220" s="18"/>
      <c r="KBM220" s="18"/>
      <c r="KBN220" s="18"/>
      <c r="KBO220" s="18"/>
      <c r="KBP220" s="18"/>
      <c r="KBQ220" s="18"/>
      <c r="KBR220" s="18"/>
      <c r="KBS220" s="18"/>
      <c r="KBT220" s="18"/>
      <c r="KBU220" s="18"/>
      <c r="KBV220" s="18"/>
      <c r="KBW220" s="18"/>
      <c r="KBX220" s="18"/>
      <c r="KBY220" s="18"/>
      <c r="KBZ220" s="18"/>
      <c r="KCA220" s="18"/>
      <c r="KCB220" s="18"/>
      <c r="KCC220" s="18"/>
      <c r="KCD220" s="18"/>
      <c r="KCE220" s="18"/>
      <c r="KCF220" s="18"/>
      <c r="KCG220" s="18"/>
      <c r="KCH220" s="18"/>
      <c r="KCI220" s="18"/>
      <c r="KCJ220" s="18"/>
      <c r="KCK220" s="18"/>
      <c r="KCL220" s="18"/>
      <c r="KCM220" s="18"/>
      <c r="KCN220" s="18"/>
      <c r="KCO220" s="18"/>
      <c r="KCP220" s="18"/>
      <c r="KCQ220" s="18"/>
      <c r="KCR220" s="18"/>
      <c r="KCS220" s="18"/>
      <c r="KCT220" s="18"/>
      <c r="KCU220" s="18"/>
      <c r="KCV220" s="18"/>
      <c r="KCW220" s="18"/>
      <c r="KCX220" s="18"/>
      <c r="KCY220" s="18"/>
      <c r="KCZ220" s="18"/>
      <c r="KDA220" s="18"/>
      <c r="KDB220" s="18"/>
      <c r="KDC220" s="18"/>
      <c r="KDD220" s="18"/>
      <c r="KDE220" s="18"/>
      <c r="KDF220" s="18"/>
      <c r="KDG220" s="18"/>
      <c r="KDH220" s="18"/>
      <c r="KDI220" s="18"/>
      <c r="KDJ220" s="18"/>
      <c r="KDK220" s="18"/>
      <c r="KDL220" s="18"/>
      <c r="KDM220" s="18"/>
      <c r="KDN220" s="18"/>
      <c r="KDO220" s="18"/>
      <c r="KDP220" s="18"/>
      <c r="KDQ220" s="18"/>
      <c r="KDR220" s="18"/>
      <c r="KDS220" s="18"/>
      <c r="KDT220" s="18"/>
      <c r="KDU220" s="18"/>
      <c r="KDV220" s="18"/>
      <c r="KDW220" s="18"/>
      <c r="KDX220" s="18"/>
      <c r="KDY220" s="18"/>
      <c r="KDZ220" s="18"/>
      <c r="KEA220" s="18"/>
      <c r="KEB220" s="18"/>
      <c r="KEC220" s="18"/>
      <c r="KED220" s="18"/>
      <c r="KEE220" s="18"/>
      <c r="KEF220" s="18"/>
      <c r="KEG220" s="18"/>
      <c r="KEH220" s="18"/>
      <c r="KEI220" s="18"/>
      <c r="KEJ220" s="18"/>
      <c r="KEK220" s="18"/>
      <c r="KEL220" s="18"/>
      <c r="KEM220" s="18"/>
      <c r="KEN220" s="18"/>
      <c r="KEO220" s="18"/>
      <c r="KEP220" s="18"/>
      <c r="KEQ220" s="18"/>
      <c r="KER220" s="18"/>
      <c r="KES220" s="18"/>
      <c r="KET220" s="18"/>
      <c r="KEU220" s="18"/>
      <c r="KEV220" s="18"/>
      <c r="KEW220" s="18"/>
      <c r="KEX220" s="18"/>
      <c r="KEY220" s="18"/>
      <c r="KEZ220" s="18"/>
      <c r="KFA220" s="18"/>
      <c r="KFB220" s="18"/>
      <c r="KFC220" s="18"/>
      <c r="KFD220" s="18"/>
      <c r="KFE220" s="18"/>
      <c r="KFF220" s="18"/>
      <c r="KFG220" s="18"/>
      <c r="KFH220" s="18"/>
      <c r="KFI220" s="18"/>
      <c r="KFJ220" s="18"/>
      <c r="KFK220" s="18"/>
      <c r="KFL220" s="18"/>
      <c r="KFM220" s="18"/>
      <c r="KFN220" s="18"/>
      <c r="KFO220" s="18"/>
      <c r="KFP220" s="18"/>
      <c r="KFQ220" s="18"/>
      <c r="KFR220" s="18"/>
      <c r="KFS220" s="18"/>
      <c r="KFT220" s="18"/>
      <c r="KFU220" s="18"/>
      <c r="KFV220" s="18"/>
      <c r="KFW220" s="18"/>
      <c r="KFX220" s="18"/>
      <c r="KFY220" s="18"/>
      <c r="KFZ220" s="18"/>
      <c r="KGA220" s="18"/>
      <c r="KGB220" s="18"/>
      <c r="KGC220" s="18"/>
      <c r="KGD220" s="18"/>
      <c r="KGE220" s="18"/>
      <c r="KGF220" s="18"/>
      <c r="KGG220" s="18"/>
      <c r="KGH220" s="18"/>
      <c r="KGI220" s="18"/>
      <c r="KGJ220" s="18"/>
      <c r="KGK220" s="18"/>
      <c r="KGL220" s="18"/>
      <c r="KGM220" s="18"/>
      <c r="KGN220" s="18"/>
      <c r="KGO220" s="18"/>
      <c r="KGP220" s="18"/>
      <c r="KGQ220" s="18"/>
      <c r="KGR220" s="18"/>
      <c r="KGS220" s="18"/>
      <c r="KGT220" s="18"/>
      <c r="KGU220" s="18"/>
      <c r="KGV220" s="18"/>
      <c r="KGW220" s="18"/>
      <c r="KGX220" s="18"/>
      <c r="KGY220" s="18"/>
      <c r="KGZ220" s="18"/>
      <c r="KHA220" s="18"/>
      <c r="KHB220" s="18"/>
      <c r="KHC220" s="18"/>
      <c r="KHD220" s="18"/>
      <c r="KHE220" s="18"/>
      <c r="KHF220" s="18"/>
      <c r="KHG220" s="18"/>
      <c r="KHH220" s="18"/>
      <c r="KHI220" s="18"/>
      <c r="KHJ220" s="18"/>
      <c r="KHK220" s="18"/>
      <c r="KHL220" s="18"/>
      <c r="KHM220" s="18"/>
      <c r="KHN220" s="18"/>
      <c r="KHO220" s="18"/>
      <c r="KHP220" s="18"/>
      <c r="KHQ220" s="18"/>
      <c r="KHR220" s="18"/>
      <c r="KHS220" s="18"/>
      <c r="KHT220" s="18"/>
      <c r="KHU220" s="18"/>
      <c r="KHV220" s="18"/>
      <c r="KHW220" s="18"/>
      <c r="KHX220" s="18"/>
      <c r="KHY220" s="18"/>
      <c r="KHZ220" s="18"/>
      <c r="KIA220" s="18"/>
      <c r="KIB220" s="18"/>
      <c r="KIC220" s="18"/>
      <c r="KID220" s="18"/>
      <c r="KIE220" s="18"/>
      <c r="KIF220" s="18"/>
      <c r="KIG220" s="18"/>
      <c r="KIH220" s="18"/>
      <c r="KII220" s="18"/>
      <c r="KIJ220" s="18"/>
      <c r="KIK220" s="18"/>
      <c r="KIL220" s="18"/>
      <c r="KIM220" s="18"/>
      <c r="KIN220" s="18"/>
      <c r="KIO220" s="18"/>
      <c r="KIP220" s="18"/>
      <c r="KIQ220" s="18"/>
      <c r="KIR220" s="18"/>
      <c r="KIS220" s="18"/>
      <c r="KIT220" s="18"/>
      <c r="KIU220" s="18"/>
      <c r="KIV220" s="18"/>
      <c r="KIW220" s="18"/>
      <c r="KIX220" s="18"/>
      <c r="KIY220" s="18"/>
      <c r="KIZ220" s="18"/>
      <c r="KJA220" s="18"/>
      <c r="KJB220" s="18"/>
      <c r="KJC220" s="18"/>
      <c r="KJD220" s="18"/>
      <c r="KJE220" s="18"/>
      <c r="KJF220" s="18"/>
      <c r="KJG220" s="18"/>
      <c r="KJH220" s="18"/>
      <c r="KJI220" s="18"/>
      <c r="KJJ220" s="18"/>
      <c r="KJK220" s="18"/>
      <c r="KJL220" s="18"/>
      <c r="KJM220" s="18"/>
      <c r="KJN220" s="18"/>
      <c r="KJO220" s="18"/>
      <c r="KJP220" s="18"/>
      <c r="KJQ220" s="18"/>
      <c r="KJR220" s="18"/>
      <c r="KJS220" s="18"/>
      <c r="KJT220" s="18"/>
      <c r="KJU220" s="18"/>
      <c r="KJV220" s="18"/>
      <c r="KJW220" s="18"/>
      <c r="KJX220" s="18"/>
      <c r="KJY220" s="18"/>
      <c r="KJZ220" s="18"/>
      <c r="KKA220" s="18"/>
      <c r="KKB220" s="18"/>
      <c r="KKC220" s="18"/>
      <c r="KKD220" s="18"/>
      <c r="KKE220" s="18"/>
      <c r="KKF220" s="18"/>
      <c r="KKG220" s="18"/>
      <c r="KKH220" s="18"/>
      <c r="KKI220" s="18"/>
      <c r="KKJ220" s="18"/>
      <c r="KKK220" s="18"/>
      <c r="KKL220" s="18"/>
      <c r="KKM220" s="18"/>
      <c r="KKN220" s="18"/>
      <c r="KKO220" s="18"/>
      <c r="KKP220" s="18"/>
      <c r="KKQ220" s="18"/>
      <c r="KKR220" s="18"/>
      <c r="KKS220" s="18"/>
      <c r="KKT220" s="18"/>
      <c r="KKU220" s="18"/>
      <c r="KKV220" s="18"/>
      <c r="KKW220" s="18"/>
      <c r="KKX220" s="18"/>
      <c r="KKY220" s="18"/>
      <c r="KKZ220" s="18"/>
      <c r="KLA220" s="18"/>
      <c r="KLB220" s="18"/>
      <c r="KLC220" s="18"/>
      <c r="KLD220" s="18"/>
      <c r="KLE220" s="18"/>
      <c r="KLF220" s="18"/>
      <c r="KLG220" s="18"/>
      <c r="KLH220" s="18"/>
      <c r="KLI220" s="18"/>
      <c r="KLJ220" s="18"/>
      <c r="KLK220" s="18"/>
      <c r="KLL220" s="18"/>
      <c r="KLM220" s="18"/>
      <c r="KLN220" s="18"/>
      <c r="KLO220" s="18"/>
      <c r="KLP220" s="18"/>
      <c r="KLQ220" s="18"/>
      <c r="KLR220" s="18"/>
      <c r="KLS220" s="18"/>
      <c r="KLT220" s="18"/>
      <c r="KLU220" s="18"/>
      <c r="KLV220" s="18"/>
      <c r="KLW220" s="18"/>
      <c r="KLX220" s="18"/>
      <c r="KLY220" s="18"/>
      <c r="KLZ220" s="18"/>
      <c r="KMA220" s="18"/>
      <c r="KMB220" s="18"/>
      <c r="KMC220" s="18"/>
      <c r="KMD220" s="18"/>
      <c r="KME220" s="18"/>
      <c r="KMF220" s="18"/>
      <c r="KMG220" s="18"/>
      <c r="KMH220" s="18"/>
      <c r="KMI220" s="18"/>
      <c r="KMJ220" s="18"/>
      <c r="KMK220" s="18"/>
      <c r="KML220" s="18"/>
      <c r="KMM220" s="18"/>
      <c r="KMN220" s="18"/>
      <c r="KMO220" s="18"/>
      <c r="KMP220" s="18"/>
      <c r="KMQ220" s="18"/>
      <c r="KMR220" s="18"/>
      <c r="KMS220" s="18"/>
      <c r="KMT220" s="18"/>
      <c r="KMU220" s="18"/>
      <c r="KMV220" s="18"/>
      <c r="KMW220" s="18"/>
      <c r="KMX220" s="18"/>
      <c r="KMY220" s="18"/>
      <c r="KMZ220" s="18"/>
      <c r="KNA220" s="18"/>
      <c r="KNB220" s="18"/>
      <c r="KNC220" s="18"/>
      <c r="KND220" s="18"/>
      <c r="KNE220" s="18"/>
      <c r="KNF220" s="18"/>
      <c r="KNG220" s="18"/>
      <c r="KNH220" s="18"/>
      <c r="KNI220" s="18"/>
      <c r="KNJ220" s="18"/>
      <c r="KNK220" s="18"/>
      <c r="KNL220" s="18"/>
      <c r="KNM220" s="18"/>
      <c r="KNN220" s="18"/>
      <c r="KNO220" s="18"/>
      <c r="KNP220" s="18"/>
      <c r="KNQ220" s="18"/>
      <c r="KNR220" s="18"/>
      <c r="KNS220" s="18"/>
      <c r="KNT220" s="18"/>
      <c r="KNU220" s="18"/>
      <c r="KNV220" s="18"/>
      <c r="KNW220" s="18"/>
      <c r="KNX220" s="18"/>
      <c r="KNY220" s="18"/>
      <c r="KNZ220" s="18"/>
      <c r="KOA220" s="18"/>
      <c r="KOB220" s="18"/>
      <c r="KOC220" s="18"/>
      <c r="KOD220" s="18"/>
      <c r="KOE220" s="18"/>
      <c r="KOF220" s="18"/>
      <c r="KOG220" s="18"/>
      <c r="KOH220" s="18"/>
      <c r="KOI220" s="18"/>
      <c r="KOJ220" s="18"/>
      <c r="KOK220" s="18"/>
      <c r="KOL220" s="18"/>
      <c r="KOM220" s="18"/>
      <c r="KON220" s="18"/>
      <c r="KOO220" s="18"/>
      <c r="KOP220" s="18"/>
      <c r="KOQ220" s="18"/>
      <c r="KOR220" s="18"/>
      <c r="KOS220" s="18"/>
      <c r="KOT220" s="18"/>
      <c r="KOU220" s="18"/>
      <c r="KOV220" s="18"/>
      <c r="KOW220" s="18"/>
      <c r="KOX220" s="18"/>
      <c r="KOY220" s="18"/>
      <c r="KOZ220" s="18"/>
      <c r="KPA220" s="18"/>
      <c r="KPB220" s="18"/>
      <c r="KPC220" s="18"/>
      <c r="KPD220" s="18"/>
      <c r="KPE220" s="18"/>
      <c r="KPF220" s="18"/>
      <c r="KPG220" s="18"/>
      <c r="KPH220" s="18"/>
      <c r="KPI220" s="18"/>
      <c r="KPJ220" s="18"/>
      <c r="KPK220" s="18"/>
      <c r="KPL220" s="18"/>
      <c r="KPM220" s="18"/>
      <c r="KPN220" s="18"/>
      <c r="KPO220" s="18"/>
      <c r="KPP220" s="18"/>
      <c r="KPQ220" s="18"/>
      <c r="KPR220" s="18"/>
      <c r="KPS220" s="18"/>
      <c r="KPT220" s="18"/>
      <c r="KPU220" s="18"/>
      <c r="KPV220" s="18"/>
      <c r="KPW220" s="18"/>
      <c r="KPX220" s="18"/>
      <c r="KPY220" s="18"/>
      <c r="KPZ220" s="18"/>
      <c r="KQA220" s="18"/>
      <c r="KQB220" s="18"/>
      <c r="KQC220" s="18"/>
      <c r="KQD220" s="18"/>
      <c r="KQE220" s="18"/>
      <c r="KQF220" s="18"/>
      <c r="KQG220" s="18"/>
      <c r="KQH220" s="18"/>
      <c r="KQI220" s="18"/>
      <c r="KQJ220" s="18"/>
      <c r="KQK220" s="18"/>
      <c r="KQL220" s="18"/>
      <c r="KQM220" s="18"/>
      <c r="KQN220" s="18"/>
      <c r="KQO220" s="18"/>
      <c r="KQP220" s="18"/>
      <c r="KQQ220" s="18"/>
      <c r="KQR220" s="18"/>
      <c r="KQS220" s="18"/>
      <c r="KQT220" s="18"/>
      <c r="KQU220" s="18"/>
      <c r="KQV220" s="18"/>
      <c r="KQW220" s="18"/>
      <c r="KQX220" s="18"/>
      <c r="KQY220" s="18"/>
      <c r="KQZ220" s="18"/>
      <c r="KRA220" s="18"/>
      <c r="KRB220" s="18"/>
      <c r="KRC220" s="18"/>
      <c r="KRD220" s="18"/>
      <c r="KRE220" s="18"/>
      <c r="KRF220" s="18"/>
      <c r="KRG220" s="18"/>
      <c r="KRH220" s="18"/>
      <c r="KRI220" s="18"/>
      <c r="KRJ220" s="18"/>
      <c r="KRK220" s="18"/>
      <c r="KRL220" s="18"/>
      <c r="KRM220" s="18"/>
      <c r="KRN220" s="18"/>
      <c r="KRO220" s="18"/>
      <c r="KRP220" s="18"/>
      <c r="KRQ220" s="18"/>
      <c r="KRR220" s="18"/>
      <c r="KRS220" s="18"/>
      <c r="KRT220" s="18"/>
      <c r="KRU220" s="18"/>
      <c r="KRV220" s="18"/>
      <c r="KRW220" s="18"/>
      <c r="KRX220" s="18"/>
      <c r="KRY220" s="18"/>
      <c r="KRZ220" s="18"/>
      <c r="KSA220" s="18"/>
      <c r="KSB220" s="18"/>
      <c r="KSC220" s="18"/>
      <c r="KSD220" s="18"/>
      <c r="KSE220" s="18"/>
      <c r="KSF220" s="18"/>
      <c r="KSG220" s="18"/>
      <c r="KSH220" s="18"/>
      <c r="KSI220" s="18"/>
      <c r="KSJ220" s="18"/>
      <c r="KSK220" s="18"/>
      <c r="KSL220" s="18"/>
      <c r="KSM220" s="18"/>
      <c r="KSN220" s="18"/>
      <c r="KSO220" s="18"/>
      <c r="KSP220" s="18"/>
      <c r="KSQ220" s="18"/>
      <c r="KSR220" s="18"/>
      <c r="KSS220" s="18"/>
      <c r="KST220" s="18"/>
      <c r="KSU220" s="18"/>
      <c r="KSV220" s="18"/>
      <c r="KSW220" s="18"/>
      <c r="KSX220" s="18"/>
      <c r="KSY220" s="18"/>
      <c r="KSZ220" s="18"/>
      <c r="KTA220" s="18"/>
      <c r="KTB220" s="18"/>
      <c r="KTC220" s="18"/>
      <c r="KTD220" s="18"/>
      <c r="KTE220" s="18"/>
      <c r="KTF220" s="18"/>
      <c r="KTG220" s="18"/>
      <c r="KTH220" s="18"/>
      <c r="KTI220" s="18"/>
      <c r="KTJ220" s="18"/>
      <c r="KTK220" s="18"/>
      <c r="KTL220" s="18"/>
      <c r="KTM220" s="18"/>
      <c r="KTN220" s="18"/>
      <c r="KTO220" s="18"/>
      <c r="KTP220" s="18"/>
      <c r="KTQ220" s="18"/>
      <c r="KTR220" s="18"/>
      <c r="KTS220" s="18"/>
      <c r="KTT220" s="18"/>
      <c r="KTU220" s="18"/>
      <c r="KTV220" s="18"/>
      <c r="KTW220" s="18"/>
      <c r="KTX220" s="18"/>
      <c r="KTY220" s="18"/>
      <c r="KTZ220" s="18"/>
      <c r="KUA220" s="18"/>
      <c r="KUB220" s="18"/>
      <c r="KUC220" s="18"/>
      <c r="KUD220" s="18"/>
      <c r="KUE220" s="18"/>
      <c r="KUF220" s="18"/>
      <c r="KUG220" s="18"/>
      <c r="KUH220" s="18"/>
      <c r="KUI220" s="18"/>
      <c r="KUJ220" s="18"/>
      <c r="KUK220" s="18"/>
      <c r="KUL220" s="18"/>
      <c r="KUM220" s="18"/>
      <c r="KUN220" s="18"/>
      <c r="KUO220" s="18"/>
      <c r="KUP220" s="18"/>
      <c r="KUQ220" s="18"/>
      <c r="KUR220" s="18"/>
      <c r="KUS220" s="18"/>
      <c r="KUT220" s="18"/>
      <c r="KUU220" s="18"/>
      <c r="KUV220" s="18"/>
      <c r="KUW220" s="18"/>
      <c r="KUX220" s="18"/>
      <c r="KUY220" s="18"/>
      <c r="KUZ220" s="18"/>
      <c r="KVA220" s="18"/>
      <c r="KVB220" s="18"/>
      <c r="KVC220" s="18"/>
      <c r="KVD220" s="18"/>
      <c r="KVE220" s="18"/>
      <c r="KVF220" s="18"/>
      <c r="KVG220" s="18"/>
      <c r="KVH220" s="18"/>
      <c r="KVI220" s="18"/>
      <c r="KVJ220" s="18"/>
      <c r="KVK220" s="18"/>
      <c r="KVL220" s="18"/>
      <c r="KVM220" s="18"/>
      <c r="KVN220" s="18"/>
      <c r="KVO220" s="18"/>
      <c r="KVP220" s="18"/>
      <c r="KVQ220" s="18"/>
      <c r="KVR220" s="18"/>
      <c r="KVS220" s="18"/>
      <c r="KVT220" s="18"/>
      <c r="KVU220" s="18"/>
      <c r="KVV220" s="18"/>
      <c r="KVW220" s="18"/>
      <c r="KVX220" s="18"/>
      <c r="KVY220" s="18"/>
      <c r="KVZ220" s="18"/>
      <c r="KWA220" s="18"/>
      <c r="KWB220" s="18"/>
      <c r="KWC220" s="18"/>
      <c r="KWD220" s="18"/>
      <c r="KWE220" s="18"/>
      <c r="KWF220" s="18"/>
      <c r="KWG220" s="18"/>
      <c r="KWH220" s="18"/>
      <c r="KWI220" s="18"/>
      <c r="KWJ220" s="18"/>
      <c r="KWK220" s="18"/>
      <c r="KWL220" s="18"/>
      <c r="KWM220" s="18"/>
      <c r="KWN220" s="18"/>
      <c r="KWO220" s="18"/>
      <c r="KWP220" s="18"/>
      <c r="KWQ220" s="18"/>
      <c r="KWR220" s="18"/>
      <c r="KWS220" s="18"/>
      <c r="KWT220" s="18"/>
      <c r="KWU220" s="18"/>
      <c r="KWV220" s="18"/>
      <c r="KWW220" s="18"/>
      <c r="KWX220" s="18"/>
      <c r="KWY220" s="18"/>
      <c r="KWZ220" s="18"/>
      <c r="KXA220" s="18"/>
      <c r="KXB220" s="18"/>
      <c r="KXC220" s="18"/>
      <c r="KXD220" s="18"/>
      <c r="KXE220" s="18"/>
      <c r="KXF220" s="18"/>
      <c r="KXG220" s="18"/>
      <c r="KXH220" s="18"/>
      <c r="KXI220" s="18"/>
      <c r="KXJ220" s="18"/>
      <c r="KXK220" s="18"/>
      <c r="KXL220" s="18"/>
      <c r="KXM220" s="18"/>
      <c r="KXN220" s="18"/>
      <c r="KXO220" s="18"/>
      <c r="KXP220" s="18"/>
      <c r="KXQ220" s="18"/>
      <c r="KXR220" s="18"/>
      <c r="KXS220" s="18"/>
      <c r="KXT220" s="18"/>
      <c r="KXU220" s="18"/>
      <c r="KXV220" s="18"/>
      <c r="KXW220" s="18"/>
      <c r="KXX220" s="18"/>
      <c r="KXY220" s="18"/>
      <c r="KXZ220" s="18"/>
      <c r="KYA220" s="18"/>
      <c r="KYB220" s="18"/>
      <c r="KYC220" s="18"/>
      <c r="KYD220" s="18"/>
      <c r="KYE220" s="18"/>
      <c r="KYF220" s="18"/>
      <c r="KYG220" s="18"/>
      <c r="KYH220" s="18"/>
      <c r="KYI220" s="18"/>
      <c r="KYJ220" s="18"/>
      <c r="KYK220" s="18"/>
      <c r="KYL220" s="18"/>
      <c r="KYM220" s="18"/>
      <c r="KYN220" s="18"/>
      <c r="KYO220" s="18"/>
      <c r="KYP220" s="18"/>
      <c r="KYQ220" s="18"/>
      <c r="KYR220" s="18"/>
      <c r="KYS220" s="18"/>
      <c r="KYT220" s="18"/>
      <c r="KYU220" s="18"/>
      <c r="KYV220" s="18"/>
      <c r="KYW220" s="18"/>
      <c r="KYX220" s="18"/>
      <c r="KYY220" s="18"/>
      <c r="KYZ220" s="18"/>
      <c r="KZA220" s="18"/>
      <c r="KZB220" s="18"/>
      <c r="KZC220" s="18"/>
      <c r="KZD220" s="18"/>
      <c r="KZE220" s="18"/>
      <c r="KZF220" s="18"/>
      <c r="KZG220" s="18"/>
      <c r="KZH220" s="18"/>
      <c r="KZI220" s="18"/>
      <c r="KZJ220" s="18"/>
      <c r="KZK220" s="18"/>
      <c r="KZL220" s="18"/>
      <c r="KZM220" s="18"/>
      <c r="KZN220" s="18"/>
      <c r="KZO220" s="18"/>
      <c r="KZP220" s="18"/>
      <c r="KZQ220" s="18"/>
      <c r="KZR220" s="18"/>
      <c r="KZS220" s="18"/>
      <c r="KZT220" s="18"/>
      <c r="KZU220" s="18"/>
      <c r="KZV220" s="18"/>
      <c r="KZW220" s="18"/>
      <c r="KZX220" s="18"/>
      <c r="KZY220" s="18"/>
      <c r="KZZ220" s="18"/>
      <c r="LAA220" s="18"/>
      <c r="LAB220" s="18"/>
      <c r="LAC220" s="18"/>
      <c r="LAD220" s="18"/>
      <c r="LAE220" s="18"/>
      <c r="LAF220" s="18"/>
      <c r="LAG220" s="18"/>
      <c r="LAH220" s="18"/>
      <c r="LAI220" s="18"/>
      <c r="LAJ220" s="18"/>
      <c r="LAK220" s="18"/>
      <c r="LAL220" s="18"/>
      <c r="LAM220" s="18"/>
      <c r="LAN220" s="18"/>
      <c r="LAO220" s="18"/>
      <c r="LAP220" s="18"/>
      <c r="LAQ220" s="18"/>
      <c r="LAR220" s="18"/>
      <c r="LAS220" s="18"/>
      <c r="LAT220" s="18"/>
      <c r="LAU220" s="18"/>
      <c r="LAV220" s="18"/>
      <c r="LAW220" s="18"/>
      <c r="LAX220" s="18"/>
      <c r="LAY220" s="18"/>
      <c r="LAZ220" s="18"/>
      <c r="LBA220" s="18"/>
      <c r="LBB220" s="18"/>
      <c r="LBC220" s="18"/>
      <c r="LBD220" s="18"/>
      <c r="LBE220" s="18"/>
      <c r="LBF220" s="18"/>
      <c r="LBG220" s="18"/>
      <c r="LBH220" s="18"/>
      <c r="LBI220" s="18"/>
      <c r="LBJ220" s="18"/>
      <c r="LBK220" s="18"/>
      <c r="LBL220" s="18"/>
      <c r="LBM220" s="18"/>
      <c r="LBN220" s="18"/>
      <c r="LBO220" s="18"/>
      <c r="LBP220" s="18"/>
      <c r="LBQ220" s="18"/>
      <c r="LBR220" s="18"/>
      <c r="LBS220" s="18"/>
      <c r="LBT220" s="18"/>
      <c r="LBU220" s="18"/>
      <c r="LBV220" s="18"/>
      <c r="LBW220" s="18"/>
      <c r="LBX220" s="18"/>
      <c r="LBY220" s="18"/>
      <c r="LBZ220" s="18"/>
      <c r="LCA220" s="18"/>
      <c r="LCB220" s="18"/>
      <c r="LCC220" s="18"/>
      <c r="LCD220" s="18"/>
      <c r="LCE220" s="18"/>
      <c r="LCF220" s="18"/>
      <c r="LCG220" s="18"/>
      <c r="LCH220" s="18"/>
      <c r="LCI220" s="18"/>
      <c r="LCJ220" s="18"/>
      <c r="LCK220" s="18"/>
      <c r="LCL220" s="18"/>
      <c r="LCM220" s="18"/>
      <c r="LCN220" s="18"/>
      <c r="LCO220" s="18"/>
      <c r="LCP220" s="18"/>
      <c r="LCQ220" s="18"/>
      <c r="LCR220" s="18"/>
      <c r="LCS220" s="18"/>
      <c r="LCT220" s="18"/>
      <c r="LCU220" s="18"/>
      <c r="LCV220" s="18"/>
      <c r="LCW220" s="18"/>
      <c r="LCX220" s="18"/>
      <c r="LCY220" s="18"/>
      <c r="LCZ220" s="18"/>
      <c r="LDA220" s="18"/>
      <c r="LDB220" s="18"/>
      <c r="LDC220" s="18"/>
      <c r="LDD220" s="18"/>
      <c r="LDE220" s="18"/>
      <c r="LDF220" s="18"/>
      <c r="LDG220" s="18"/>
      <c r="LDH220" s="18"/>
      <c r="LDI220" s="18"/>
      <c r="LDJ220" s="18"/>
      <c r="LDK220" s="18"/>
      <c r="LDL220" s="18"/>
      <c r="LDM220" s="18"/>
      <c r="LDN220" s="18"/>
      <c r="LDO220" s="18"/>
      <c r="LDP220" s="18"/>
      <c r="LDQ220" s="18"/>
      <c r="LDR220" s="18"/>
      <c r="LDS220" s="18"/>
      <c r="LDT220" s="18"/>
      <c r="LDU220" s="18"/>
      <c r="LDV220" s="18"/>
      <c r="LDW220" s="18"/>
      <c r="LDX220" s="18"/>
      <c r="LDY220" s="18"/>
      <c r="LDZ220" s="18"/>
      <c r="LEA220" s="18"/>
      <c r="LEB220" s="18"/>
      <c r="LEC220" s="18"/>
      <c r="LED220" s="18"/>
      <c r="LEE220" s="18"/>
      <c r="LEF220" s="18"/>
      <c r="LEG220" s="18"/>
      <c r="LEH220" s="18"/>
      <c r="LEI220" s="18"/>
      <c r="LEJ220" s="18"/>
      <c r="LEK220" s="18"/>
      <c r="LEL220" s="18"/>
      <c r="LEM220" s="18"/>
      <c r="LEN220" s="18"/>
      <c r="LEO220" s="18"/>
      <c r="LEP220" s="18"/>
      <c r="LEQ220" s="18"/>
      <c r="LER220" s="18"/>
      <c r="LES220" s="18"/>
      <c r="LET220" s="18"/>
      <c r="LEU220" s="18"/>
      <c r="LEV220" s="18"/>
      <c r="LEW220" s="18"/>
      <c r="LEX220" s="18"/>
      <c r="LEY220" s="18"/>
      <c r="LEZ220" s="18"/>
      <c r="LFA220" s="18"/>
      <c r="LFB220" s="18"/>
      <c r="LFC220" s="18"/>
      <c r="LFD220" s="18"/>
      <c r="LFE220" s="18"/>
      <c r="LFF220" s="18"/>
      <c r="LFG220" s="18"/>
      <c r="LFH220" s="18"/>
      <c r="LFI220" s="18"/>
      <c r="LFJ220" s="18"/>
      <c r="LFK220" s="18"/>
      <c r="LFL220" s="18"/>
      <c r="LFM220" s="18"/>
      <c r="LFN220" s="18"/>
      <c r="LFO220" s="18"/>
      <c r="LFP220" s="18"/>
      <c r="LFQ220" s="18"/>
      <c r="LFR220" s="18"/>
      <c r="LFS220" s="18"/>
      <c r="LFT220" s="18"/>
      <c r="LFU220" s="18"/>
      <c r="LFV220" s="18"/>
      <c r="LFW220" s="18"/>
      <c r="LFX220" s="18"/>
      <c r="LFY220" s="18"/>
      <c r="LFZ220" s="18"/>
      <c r="LGA220" s="18"/>
      <c r="LGB220" s="18"/>
      <c r="LGC220" s="18"/>
      <c r="LGD220" s="18"/>
      <c r="LGE220" s="18"/>
      <c r="LGF220" s="18"/>
      <c r="LGG220" s="18"/>
      <c r="LGH220" s="18"/>
      <c r="LGI220" s="18"/>
      <c r="LGJ220" s="18"/>
      <c r="LGK220" s="18"/>
      <c r="LGL220" s="18"/>
      <c r="LGM220" s="18"/>
      <c r="LGN220" s="18"/>
      <c r="LGO220" s="18"/>
      <c r="LGP220" s="18"/>
      <c r="LGQ220" s="18"/>
      <c r="LGR220" s="18"/>
      <c r="LGS220" s="18"/>
      <c r="LGT220" s="18"/>
      <c r="LGU220" s="18"/>
      <c r="LGV220" s="18"/>
      <c r="LGW220" s="18"/>
      <c r="LGX220" s="18"/>
      <c r="LGY220" s="18"/>
      <c r="LGZ220" s="18"/>
      <c r="LHA220" s="18"/>
      <c r="LHB220" s="18"/>
      <c r="LHC220" s="18"/>
      <c r="LHD220" s="18"/>
      <c r="LHE220" s="18"/>
      <c r="LHF220" s="18"/>
      <c r="LHG220" s="18"/>
      <c r="LHH220" s="18"/>
      <c r="LHI220" s="18"/>
      <c r="LHJ220" s="18"/>
      <c r="LHK220" s="18"/>
      <c r="LHL220" s="18"/>
      <c r="LHM220" s="18"/>
      <c r="LHN220" s="18"/>
      <c r="LHO220" s="18"/>
      <c r="LHP220" s="18"/>
      <c r="LHQ220" s="18"/>
      <c r="LHR220" s="18"/>
      <c r="LHS220" s="18"/>
      <c r="LHT220" s="18"/>
      <c r="LHU220" s="18"/>
      <c r="LHV220" s="18"/>
      <c r="LHW220" s="18"/>
      <c r="LHX220" s="18"/>
      <c r="LHY220" s="18"/>
      <c r="LHZ220" s="18"/>
      <c r="LIA220" s="18"/>
      <c r="LIB220" s="18"/>
      <c r="LIC220" s="18"/>
      <c r="LID220" s="18"/>
      <c r="LIE220" s="18"/>
      <c r="LIF220" s="18"/>
      <c r="LIG220" s="18"/>
      <c r="LIH220" s="18"/>
      <c r="LII220" s="18"/>
      <c r="LIJ220" s="18"/>
      <c r="LIK220" s="18"/>
      <c r="LIL220" s="18"/>
      <c r="LIM220" s="18"/>
      <c r="LIN220" s="18"/>
      <c r="LIO220" s="18"/>
      <c r="LIP220" s="18"/>
      <c r="LIQ220" s="18"/>
      <c r="LIR220" s="18"/>
      <c r="LIS220" s="18"/>
      <c r="LIT220" s="18"/>
      <c r="LIU220" s="18"/>
      <c r="LIV220" s="18"/>
      <c r="LIW220" s="18"/>
      <c r="LIX220" s="18"/>
      <c r="LIY220" s="18"/>
      <c r="LIZ220" s="18"/>
      <c r="LJA220" s="18"/>
      <c r="LJB220" s="18"/>
      <c r="LJC220" s="18"/>
      <c r="LJD220" s="18"/>
      <c r="LJE220" s="18"/>
      <c r="LJF220" s="18"/>
      <c r="LJG220" s="18"/>
      <c r="LJH220" s="18"/>
      <c r="LJI220" s="18"/>
      <c r="LJJ220" s="18"/>
      <c r="LJK220" s="18"/>
      <c r="LJL220" s="18"/>
      <c r="LJM220" s="18"/>
      <c r="LJN220" s="18"/>
      <c r="LJO220" s="18"/>
      <c r="LJP220" s="18"/>
      <c r="LJQ220" s="18"/>
      <c r="LJR220" s="18"/>
      <c r="LJS220" s="18"/>
      <c r="LJT220" s="18"/>
      <c r="LJU220" s="18"/>
      <c r="LJV220" s="18"/>
      <c r="LJW220" s="18"/>
      <c r="LJX220" s="18"/>
      <c r="LJY220" s="18"/>
      <c r="LJZ220" s="18"/>
      <c r="LKA220" s="18"/>
      <c r="LKB220" s="18"/>
      <c r="LKC220" s="18"/>
      <c r="LKD220" s="18"/>
      <c r="LKE220" s="18"/>
      <c r="LKF220" s="18"/>
      <c r="LKG220" s="18"/>
      <c r="LKH220" s="18"/>
      <c r="LKI220" s="18"/>
      <c r="LKJ220" s="18"/>
      <c r="LKK220" s="18"/>
      <c r="LKL220" s="18"/>
      <c r="LKM220" s="18"/>
      <c r="LKN220" s="18"/>
      <c r="LKO220" s="18"/>
      <c r="LKP220" s="18"/>
      <c r="LKQ220" s="18"/>
      <c r="LKR220" s="18"/>
      <c r="LKS220" s="18"/>
      <c r="LKT220" s="18"/>
      <c r="LKU220" s="18"/>
      <c r="LKV220" s="18"/>
      <c r="LKW220" s="18"/>
      <c r="LKX220" s="18"/>
      <c r="LKY220" s="18"/>
      <c r="LKZ220" s="18"/>
      <c r="LLA220" s="18"/>
      <c r="LLB220" s="18"/>
      <c r="LLC220" s="18"/>
      <c r="LLD220" s="18"/>
      <c r="LLE220" s="18"/>
      <c r="LLF220" s="18"/>
      <c r="LLG220" s="18"/>
      <c r="LLH220" s="18"/>
      <c r="LLI220" s="18"/>
      <c r="LLJ220" s="18"/>
      <c r="LLK220" s="18"/>
      <c r="LLL220" s="18"/>
      <c r="LLM220" s="18"/>
      <c r="LLN220" s="18"/>
      <c r="LLO220" s="18"/>
      <c r="LLP220" s="18"/>
      <c r="LLQ220" s="18"/>
      <c r="LLR220" s="18"/>
      <c r="LLS220" s="18"/>
      <c r="LLT220" s="18"/>
      <c r="LLU220" s="18"/>
      <c r="LLV220" s="18"/>
      <c r="LLW220" s="18"/>
      <c r="LLX220" s="18"/>
      <c r="LLY220" s="18"/>
      <c r="LLZ220" s="18"/>
      <c r="LMA220" s="18"/>
      <c r="LMB220" s="18"/>
      <c r="LMC220" s="18"/>
      <c r="LMD220" s="18"/>
      <c r="LME220" s="18"/>
      <c r="LMF220" s="18"/>
      <c r="LMG220" s="18"/>
      <c r="LMH220" s="18"/>
      <c r="LMI220" s="18"/>
      <c r="LMJ220" s="18"/>
      <c r="LMK220" s="18"/>
      <c r="LML220" s="18"/>
      <c r="LMM220" s="18"/>
      <c r="LMN220" s="18"/>
      <c r="LMO220" s="18"/>
      <c r="LMP220" s="18"/>
      <c r="LMQ220" s="18"/>
      <c r="LMR220" s="18"/>
      <c r="LMS220" s="18"/>
      <c r="LMT220" s="18"/>
      <c r="LMU220" s="18"/>
      <c r="LMV220" s="18"/>
      <c r="LMW220" s="18"/>
      <c r="LMX220" s="18"/>
      <c r="LMY220" s="18"/>
      <c r="LMZ220" s="18"/>
      <c r="LNA220" s="18"/>
      <c r="LNB220" s="18"/>
      <c r="LNC220" s="18"/>
      <c r="LND220" s="18"/>
      <c r="LNE220" s="18"/>
      <c r="LNF220" s="18"/>
      <c r="LNG220" s="18"/>
      <c r="LNH220" s="18"/>
      <c r="LNI220" s="18"/>
      <c r="LNJ220" s="18"/>
      <c r="LNK220" s="18"/>
      <c r="LNL220" s="18"/>
      <c r="LNM220" s="18"/>
      <c r="LNN220" s="18"/>
      <c r="LNO220" s="18"/>
      <c r="LNP220" s="18"/>
      <c r="LNQ220" s="18"/>
      <c r="LNR220" s="18"/>
      <c r="LNS220" s="18"/>
      <c r="LNT220" s="18"/>
      <c r="LNU220" s="18"/>
      <c r="LNV220" s="18"/>
      <c r="LNW220" s="18"/>
      <c r="LNX220" s="18"/>
      <c r="LNY220" s="18"/>
      <c r="LNZ220" s="18"/>
      <c r="LOA220" s="18"/>
      <c r="LOB220" s="18"/>
      <c r="LOC220" s="18"/>
      <c r="LOD220" s="18"/>
      <c r="LOE220" s="18"/>
      <c r="LOF220" s="18"/>
      <c r="LOG220" s="18"/>
      <c r="LOH220" s="18"/>
      <c r="LOI220" s="18"/>
      <c r="LOJ220" s="18"/>
      <c r="LOK220" s="18"/>
      <c r="LOL220" s="18"/>
      <c r="LOM220" s="18"/>
      <c r="LON220" s="18"/>
      <c r="LOO220" s="18"/>
      <c r="LOP220" s="18"/>
      <c r="LOQ220" s="18"/>
      <c r="LOR220" s="18"/>
      <c r="LOS220" s="18"/>
      <c r="LOT220" s="18"/>
      <c r="LOU220" s="18"/>
      <c r="LOV220" s="18"/>
      <c r="LOW220" s="18"/>
      <c r="LOX220" s="18"/>
      <c r="LOY220" s="18"/>
      <c r="LOZ220" s="18"/>
      <c r="LPA220" s="18"/>
      <c r="LPB220" s="18"/>
      <c r="LPC220" s="18"/>
      <c r="LPD220" s="18"/>
      <c r="LPE220" s="18"/>
      <c r="LPF220" s="18"/>
      <c r="LPG220" s="18"/>
      <c r="LPH220" s="18"/>
      <c r="LPI220" s="18"/>
      <c r="LPJ220" s="18"/>
      <c r="LPK220" s="18"/>
      <c r="LPL220" s="18"/>
      <c r="LPM220" s="18"/>
      <c r="LPN220" s="18"/>
      <c r="LPO220" s="18"/>
      <c r="LPP220" s="18"/>
      <c r="LPQ220" s="18"/>
      <c r="LPR220" s="18"/>
      <c r="LPS220" s="18"/>
      <c r="LPT220" s="18"/>
      <c r="LPU220" s="18"/>
      <c r="LPV220" s="18"/>
      <c r="LPW220" s="18"/>
      <c r="LPX220" s="18"/>
      <c r="LPY220" s="18"/>
      <c r="LPZ220" s="18"/>
      <c r="LQA220" s="18"/>
      <c r="LQB220" s="18"/>
      <c r="LQC220" s="18"/>
      <c r="LQD220" s="18"/>
      <c r="LQE220" s="18"/>
      <c r="LQF220" s="18"/>
      <c r="LQG220" s="18"/>
      <c r="LQH220" s="18"/>
      <c r="LQI220" s="18"/>
      <c r="LQJ220" s="18"/>
      <c r="LQK220" s="18"/>
      <c r="LQL220" s="18"/>
      <c r="LQM220" s="18"/>
      <c r="LQN220" s="18"/>
      <c r="LQO220" s="18"/>
      <c r="LQP220" s="18"/>
      <c r="LQQ220" s="18"/>
      <c r="LQR220" s="18"/>
      <c r="LQS220" s="18"/>
      <c r="LQT220" s="18"/>
      <c r="LQU220" s="18"/>
      <c r="LQV220" s="18"/>
      <c r="LQW220" s="18"/>
      <c r="LQX220" s="18"/>
      <c r="LQY220" s="18"/>
      <c r="LQZ220" s="18"/>
      <c r="LRA220" s="18"/>
      <c r="LRB220" s="18"/>
      <c r="LRC220" s="18"/>
      <c r="LRD220" s="18"/>
      <c r="LRE220" s="18"/>
      <c r="LRF220" s="18"/>
      <c r="LRG220" s="18"/>
      <c r="LRH220" s="18"/>
      <c r="LRI220" s="18"/>
      <c r="LRJ220" s="18"/>
      <c r="LRK220" s="18"/>
      <c r="LRL220" s="18"/>
      <c r="LRM220" s="18"/>
      <c r="LRN220" s="18"/>
      <c r="LRO220" s="18"/>
      <c r="LRP220" s="18"/>
      <c r="LRQ220" s="18"/>
      <c r="LRR220" s="18"/>
      <c r="LRS220" s="18"/>
      <c r="LRT220" s="18"/>
      <c r="LRU220" s="18"/>
      <c r="LRV220" s="18"/>
      <c r="LRW220" s="18"/>
      <c r="LRX220" s="18"/>
      <c r="LRY220" s="18"/>
      <c r="LRZ220" s="18"/>
      <c r="LSA220" s="18"/>
      <c r="LSB220" s="18"/>
      <c r="LSC220" s="18"/>
      <c r="LSD220" s="18"/>
      <c r="LSE220" s="18"/>
      <c r="LSF220" s="18"/>
      <c r="LSG220" s="18"/>
      <c r="LSH220" s="18"/>
      <c r="LSI220" s="18"/>
      <c r="LSJ220" s="18"/>
      <c r="LSK220" s="18"/>
      <c r="LSL220" s="18"/>
      <c r="LSM220" s="18"/>
      <c r="LSN220" s="18"/>
      <c r="LSO220" s="18"/>
      <c r="LSP220" s="18"/>
      <c r="LSQ220" s="18"/>
      <c r="LSR220" s="18"/>
      <c r="LSS220" s="18"/>
      <c r="LST220" s="18"/>
      <c r="LSU220" s="18"/>
      <c r="LSV220" s="18"/>
      <c r="LSW220" s="18"/>
      <c r="LSX220" s="18"/>
      <c r="LSY220" s="18"/>
      <c r="LSZ220" s="18"/>
      <c r="LTA220" s="18"/>
      <c r="LTB220" s="18"/>
      <c r="LTC220" s="18"/>
      <c r="LTD220" s="18"/>
      <c r="LTE220" s="18"/>
      <c r="LTF220" s="18"/>
      <c r="LTG220" s="18"/>
      <c r="LTH220" s="18"/>
      <c r="LTI220" s="18"/>
      <c r="LTJ220" s="18"/>
      <c r="LTK220" s="18"/>
      <c r="LTL220" s="18"/>
      <c r="LTM220" s="18"/>
      <c r="LTN220" s="18"/>
      <c r="LTO220" s="18"/>
      <c r="LTP220" s="18"/>
      <c r="LTQ220" s="18"/>
      <c r="LTR220" s="18"/>
      <c r="LTS220" s="18"/>
      <c r="LTT220" s="18"/>
      <c r="LTU220" s="18"/>
      <c r="LTV220" s="18"/>
      <c r="LTW220" s="18"/>
      <c r="LTX220" s="18"/>
      <c r="LTY220" s="18"/>
      <c r="LTZ220" s="18"/>
      <c r="LUA220" s="18"/>
      <c r="LUB220" s="18"/>
      <c r="LUC220" s="18"/>
      <c r="LUD220" s="18"/>
      <c r="LUE220" s="18"/>
      <c r="LUF220" s="18"/>
      <c r="LUG220" s="18"/>
      <c r="LUH220" s="18"/>
      <c r="LUI220" s="18"/>
      <c r="LUJ220" s="18"/>
      <c r="LUK220" s="18"/>
      <c r="LUL220" s="18"/>
      <c r="LUM220" s="18"/>
      <c r="LUN220" s="18"/>
      <c r="LUO220" s="18"/>
      <c r="LUP220" s="18"/>
      <c r="LUQ220" s="18"/>
      <c r="LUR220" s="18"/>
      <c r="LUS220" s="18"/>
      <c r="LUT220" s="18"/>
      <c r="LUU220" s="18"/>
      <c r="LUV220" s="18"/>
      <c r="LUW220" s="18"/>
      <c r="LUX220" s="18"/>
      <c r="LUY220" s="18"/>
      <c r="LUZ220" s="18"/>
      <c r="LVA220" s="18"/>
      <c r="LVB220" s="18"/>
      <c r="LVC220" s="18"/>
      <c r="LVD220" s="18"/>
      <c r="LVE220" s="18"/>
      <c r="LVF220" s="18"/>
      <c r="LVG220" s="18"/>
      <c r="LVH220" s="18"/>
      <c r="LVI220" s="18"/>
      <c r="LVJ220" s="18"/>
      <c r="LVK220" s="18"/>
      <c r="LVL220" s="18"/>
      <c r="LVM220" s="18"/>
      <c r="LVN220" s="18"/>
      <c r="LVO220" s="18"/>
      <c r="LVP220" s="18"/>
      <c r="LVQ220" s="18"/>
      <c r="LVR220" s="18"/>
      <c r="LVS220" s="18"/>
      <c r="LVT220" s="18"/>
      <c r="LVU220" s="18"/>
      <c r="LVV220" s="18"/>
      <c r="LVW220" s="18"/>
      <c r="LVX220" s="18"/>
      <c r="LVY220" s="18"/>
      <c r="LVZ220" s="18"/>
      <c r="LWA220" s="18"/>
      <c r="LWB220" s="18"/>
      <c r="LWC220" s="18"/>
      <c r="LWD220" s="18"/>
      <c r="LWE220" s="18"/>
      <c r="LWF220" s="18"/>
      <c r="LWG220" s="18"/>
      <c r="LWH220" s="18"/>
      <c r="LWI220" s="18"/>
      <c r="LWJ220" s="18"/>
      <c r="LWK220" s="18"/>
      <c r="LWL220" s="18"/>
      <c r="LWM220" s="18"/>
      <c r="LWN220" s="18"/>
      <c r="LWO220" s="18"/>
      <c r="LWP220" s="18"/>
      <c r="LWQ220" s="18"/>
      <c r="LWR220" s="18"/>
      <c r="LWS220" s="18"/>
      <c r="LWT220" s="18"/>
      <c r="LWU220" s="18"/>
      <c r="LWV220" s="18"/>
      <c r="LWW220" s="18"/>
      <c r="LWX220" s="18"/>
      <c r="LWY220" s="18"/>
      <c r="LWZ220" s="18"/>
      <c r="LXA220" s="18"/>
      <c r="LXB220" s="18"/>
      <c r="LXC220" s="18"/>
      <c r="LXD220" s="18"/>
      <c r="LXE220" s="18"/>
      <c r="LXF220" s="18"/>
      <c r="LXG220" s="18"/>
      <c r="LXH220" s="18"/>
      <c r="LXI220" s="18"/>
      <c r="LXJ220" s="18"/>
      <c r="LXK220" s="18"/>
      <c r="LXL220" s="18"/>
      <c r="LXM220" s="18"/>
      <c r="LXN220" s="18"/>
      <c r="LXO220" s="18"/>
      <c r="LXP220" s="18"/>
      <c r="LXQ220" s="18"/>
      <c r="LXR220" s="18"/>
      <c r="LXS220" s="18"/>
      <c r="LXT220" s="18"/>
      <c r="LXU220" s="18"/>
      <c r="LXV220" s="18"/>
      <c r="LXW220" s="18"/>
      <c r="LXX220" s="18"/>
      <c r="LXY220" s="18"/>
      <c r="LXZ220" s="18"/>
      <c r="LYA220" s="18"/>
      <c r="LYB220" s="18"/>
      <c r="LYC220" s="18"/>
      <c r="LYD220" s="18"/>
      <c r="LYE220" s="18"/>
      <c r="LYF220" s="18"/>
      <c r="LYG220" s="18"/>
      <c r="LYH220" s="18"/>
      <c r="LYI220" s="18"/>
      <c r="LYJ220" s="18"/>
      <c r="LYK220" s="18"/>
      <c r="LYL220" s="18"/>
      <c r="LYM220" s="18"/>
      <c r="LYN220" s="18"/>
      <c r="LYO220" s="18"/>
      <c r="LYP220" s="18"/>
      <c r="LYQ220" s="18"/>
      <c r="LYR220" s="18"/>
      <c r="LYS220" s="18"/>
      <c r="LYT220" s="18"/>
      <c r="LYU220" s="18"/>
      <c r="LYV220" s="18"/>
      <c r="LYW220" s="18"/>
      <c r="LYX220" s="18"/>
      <c r="LYY220" s="18"/>
      <c r="LYZ220" s="18"/>
      <c r="LZA220" s="18"/>
      <c r="LZB220" s="18"/>
      <c r="LZC220" s="18"/>
      <c r="LZD220" s="18"/>
      <c r="LZE220" s="18"/>
      <c r="LZF220" s="18"/>
      <c r="LZG220" s="18"/>
      <c r="LZH220" s="18"/>
      <c r="LZI220" s="18"/>
      <c r="LZJ220" s="18"/>
      <c r="LZK220" s="18"/>
      <c r="LZL220" s="18"/>
      <c r="LZM220" s="18"/>
      <c r="LZN220" s="18"/>
      <c r="LZO220" s="18"/>
      <c r="LZP220" s="18"/>
      <c r="LZQ220" s="18"/>
      <c r="LZR220" s="18"/>
      <c r="LZS220" s="18"/>
      <c r="LZT220" s="18"/>
      <c r="LZU220" s="18"/>
      <c r="LZV220" s="18"/>
      <c r="LZW220" s="18"/>
      <c r="LZX220" s="18"/>
      <c r="LZY220" s="18"/>
      <c r="LZZ220" s="18"/>
      <c r="MAA220" s="18"/>
      <c r="MAB220" s="18"/>
      <c r="MAC220" s="18"/>
      <c r="MAD220" s="18"/>
      <c r="MAE220" s="18"/>
      <c r="MAF220" s="18"/>
      <c r="MAG220" s="18"/>
      <c r="MAH220" s="18"/>
      <c r="MAI220" s="18"/>
      <c r="MAJ220" s="18"/>
      <c r="MAK220" s="18"/>
      <c r="MAL220" s="18"/>
      <c r="MAM220" s="18"/>
      <c r="MAN220" s="18"/>
      <c r="MAO220" s="18"/>
      <c r="MAP220" s="18"/>
      <c r="MAQ220" s="18"/>
      <c r="MAR220" s="18"/>
      <c r="MAS220" s="18"/>
      <c r="MAT220" s="18"/>
      <c r="MAU220" s="18"/>
      <c r="MAV220" s="18"/>
      <c r="MAW220" s="18"/>
      <c r="MAX220" s="18"/>
      <c r="MAY220" s="18"/>
      <c r="MAZ220" s="18"/>
      <c r="MBA220" s="18"/>
      <c r="MBB220" s="18"/>
      <c r="MBC220" s="18"/>
      <c r="MBD220" s="18"/>
      <c r="MBE220" s="18"/>
      <c r="MBF220" s="18"/>
      <c r="MBG220" s="18"/>
      <c r="MBH220" s="18"/>
      <c r="MBI220" s="18"/>
      <c r="MBJ220" s="18"/>
      <c r="MBK220" s="18"/>
      <c r="MBL220" s="18"/>
      <c r="MBM220" s="18"/>
      <c r="MBN220" s="18"/>
      <c r="MBO220" s="18"/>
      <c r="MBP220" s="18"/>
      <c r="MBQ220" s="18"/>
      <c r="MBR220" s="18"/>
      <c r="MBS220" s="18"/>
      <c r="MBT220" s="18"/>
      <c r="MBU220" s="18"/>
      <c r="MBV220" s="18"/>
      <c r="MBW220" s="18"/>
      <c r="MBX220" s="18"/>
      <c r="MBY220" s="18"/>
      <c r="MBZ220" s="18"/>
      <c r="MCA220" s="18"/>
      <c r="MCB220" s="18"/>
      <c r="MCC220" s="18"/>
      <c r="MCD220" s="18"/>
      <c r="MCE220" s="18"/>
      <c r="MCF220" s="18"/>
      <c r="MCG220" s="18"/>
      <c r="MCH220" s="18"/>
      <c r="MCI220" s="18"/>
      <c r="MCJ220" s="18"/>
      <c r="MCK220" s="18"/>
      <c r="MCL220" s="18"/>
      <c r="MCM220" s="18"/>
      <c r="MCN220" s="18"/>
      <c r="MCO220" s="18"/>
      <c r="MCP220" s="18"/>
      <c r="MCQ220" s="18"/>
      <c r="MCR220" s="18"/>
      <c r="MCS220" s="18"/>
      <c r="MCT220" s="18"/>
      <c r="MCU220" s="18"/>
      <c r="MCV220" s="18"/>
      <c r="MCW220" s="18"/>
      <c r="MCX220" s="18"/>
      <c r="MCY220" s="18"/>
      <c r="MCZ220" s="18"/>
      <c r="MDA220" s="18"/>
      <c r="MDB220" s="18"/>
      <c r="MDC220" s="18"/>
      <c r="MDD220" s="18"/>
      <c r="MDE220" s="18"/>
      <c r="MDF220" s="18"/>
      <c r="MDG220" s="18"/>
      <c r="MDH220" s="18"/>
      <c r="MDI220" s="18"/>
      <c r="MDJ220" s="18"/>
      <c r="MDK220" s="18"/>
      <c r="MDL220" s="18"/>
      <c r="MDM220" s="18"/>
      <c r="MDN220" s="18"/>
      <c r="MDO220" s="18"/>
      <c r="MDP220" s="18"/>
      <c r="MDQ220" s="18"/>
      <c r="MDR220" s="18"/>
      <c r="MDS220" s="18"/>
      <c r="MDT220" s="18"/>
      <c r="MDU220" s="18"/>
      <c r="MDV220" s="18"/>
      <c r="MDW220" s="18"/>
      <c r="MDX220" s="18"/>
      <c r="MDY220" s="18"/>
      <c r="MDZ220" s="18"/>
      <c r="MEA220" s="18"/>
      <c r="MEB220" s="18"/>
      <c r="MEC220" s="18"/>
      <c r="MED220" s="18"/>
      <c r="MEE220" s="18"/>
      <c r="MEF220" s="18"/>
      <c r="MEG220" s="18"/>
      <c r="MEH220" s="18"/>
      <c r="MEI220" s="18"/>
      <c r="MEJ220" s="18"/>
      <c r="MEK220" s="18"/>
      <c r="MEL220" s="18"/>
      <c r="MEM220" s="18"/>
      <c r="MEN220" s="18"/>
      <c r="MEO220" s="18"/>
      <c r="MEP220" s="18"/>
      <c r="MEQ220" s="18"/>
      <c r="MER220" s="18"/>
      <c r="MES220" s="18"/>
      <c r="MET220" s="18"/>
      <c r="MEU220" s="18"/>
      <c r="MEV220" s="18"/>
      <c r="MEW220" s="18"/>
      <c r="MEX220" s="18"/>
      <c r="MEY220" s="18"/>
      <c r="MEZ220" s="18"/>
      <c r="MFA220" s="18"/>
      <c r="MFB220" s="18"/>
      <c r="MFC220" s="18"/>
      <c r="MFD220" s="18"/>
      <c r="MFE220" s="18"/>
      <c r="MFF220" s="18"/>
      <c r="MFG220" s="18"/>
      <c r="MFH220" s="18"/>
      <c r="MFI220" s="18"/>
      <c r="MFJ220" s="18"/>
      <c r="MFK220" s="18"/>
      <c r="MFL220" s="18"/>
      <c r="MFM220" s="18"/>
      <c r="MFN220" s="18"/>
      <c r="MFO220" s="18"/>
      <c r="MFP220" s="18"/>
      <c r="MFQ220" s="18"/>
      <c r="MFR220" s="18"/>
      <c r="MFS220" s="18"/>
      <c r="MFT220" s="18"/>
      <c r="MFU220" s="18"/>
      <c r="MFV220" s="18"/>
      <c r="MFW220" s="18"/>
      <c r="MFX220" s="18"/>
      <c r="MFY220" s="18"/>
      <c r="MFZ220" s="18"/>
      <c r="MGA220" s="18"/>
      <c r="MGB220" s="18"/>
      <c r="MGC220" s="18"/>
      <c r="MGD220" s="18"/>
      <c r="MGE220" s="18"/>
      <c r="MGF220" s="18"/>
      <c r="MGG220" s="18"/>
      <c r="MGH220" s="18"/>
      <c r="MGI220" s="18"/>
      <c r="MGJ220" s="18"/>
      <c r="MGK220" s="18"/>
      <c r="MGL220" s="18"/>
      <c r="MGM220" s="18"/>
      <c r="MGN220" s="18"/>
      <c r="MGO220" s="18"/>
      <c r="MGP220" s="18"/>
      <c r="MGQ220" s="18"/>
      <c r="MGR220" s="18"/>
      <c r="MGS220" s="18"/>
      <c r="MGT220" s="18"/>
      <c r="MGU220" s="18"/>
      <c r="MGV220" s="18"/>
      <c r="MGW220" s="18"/>
      <c r="MGX220" s="18"/>
      <c r="MGY220" s="18"/>
      <c r="MGZ220" s="18"/>
      <c r="MHA220" s="18"/>
      <c r="MHB220" s="18"/>
      <c r="MHC220" s="18"/>
      <c r="MHD220" s="18"/>
      <c r="MHE220" s="18"/>
      <c r="MHF220" s="18"/>
      <c r="MHG220" s="18"/>
      <c r="MHH220" s="18"/>
      <c r="MHI220" s="18"/>
      <c r="MHJ220" s="18"/>
      <c r="MHK220" s="18"/>
      <c r="MHL220" s="18"/>
      <c r="MHM220" s="18"/>
      <c r="MHN220" s="18"/>
      <c r="MHO220" s="18"/>
      <c r="MHP220" s="18"/>
      <c r="MHQ220" s="18"/>
      <c r="MHR220" s="18"/>
      <c r="MHS220" s="18"/>
      <c r="MHT220" s="18"/>
      <c r="MHU220" s="18"/>
      <c r="MHV220" s="18"/>
      <c r="MHW220" s="18"/>
      <c r="MHX220" s="18"/>
      <c r="MHY220" s="18"/>
      <c r="MHZ220" s="18"/>
      <c r="MIA220" s="18"/>
      <c r="MIB220" s="18"/>
      <c r="MIC220" s="18"/>
      <c r="MID220" s="18"/>
      <c r="MIE220" s="18"/>
      <c r="MIF220" s="18"/>
      <c r="MIG220" s="18"/>
      <c r="MIH220" s="18"/>
      <c r="MII220" s="18"/>
      <c r="MIJ220" s="18"/>
      <c r="MIK220" s="18"/>
      <c r="MIL220" s="18"/>
      <c r="MIM220" s="18"/>
      <c r="MIN220" s="18"/>
      <c r="MIO220" s="18"/>
      <c r="MIP220" s="18"/>
      <c r="MIQ220" s="18"/>
      <c r="MIR220" s="18"/>
      <c r="MIS220" s="18"/>
      <c r="MIT220" s="18"/>
      <c r="MIU220" s="18"/>
      <c r="MIV220" s="18"/>
      <c r="MIW220" s="18"/>
      <c r="MIX220" s="18"/>
      <c r="MIY220" s="18"/>
      <c r="MIZ220" s="18"/>
      <c r="MJA220" s="18"/>
      <c r="MJB220" s="18"/>
      <c r="MJC220" s="18"/>
      <c r="MJD220" s="18"/>
      <c r="MJE220" s="18"/>
      <c r="MJF220" s="18"/>
      <c r="MJG220" s="18"/>
      <c r="MJH220" s="18"/>
      <c r="MJI220" s="18"/>
      <c r="MJJ220" s="18"/>
      <c r="MJK220" s="18"/>
      <c r="MJL220" s="18"/>
      <c r="MJM220" s="18"/>
      <c r="MJN220" s="18"/>
      <c r="MJO220" s="18"/>
      <c r="MJP220" s="18"/>
      <c r="MJQ220" s="18"/>
      <c r="MJR220" s="18"/>
      <c r="MJS220" s="18"/>
      <c r="MJT220" s="18"/>
      <c r="MJU220" s="18"/>
      <c r="MJV220" s="18"/>
      <c r="MJW220" s="18"/>
      <c r="MJX220" s="18"/>
      <c r="MJY220" s="18"/>
      <c r="MJZ220" s="18"/>
      <c r="MKA220" s="18"/>
      <c r="MKB220" s="18"/>
      <c r="MKC220" s="18"/>
      <c r="MKD220" s="18"/>
      <c r="MKE220" s="18"/>
      <c r="MKF220" s="18"/>
      <c r="MKG220" s="18"/>
      <c r="MKH220" s="18"/>
      <c r="MKI220" s="18"/>
      <c r="MKJ220" s="18"/>
      <c r="MKK220" s="18"/>
      <c r="MKL220" s="18"/>
      <c r="MKM220" s="18"/>
      <c r="MKN220" s="18"/>
      <c r="MKO220" s="18"/>
      <c r="MKP220" s="18"/>
      <c r="MKQ220" s="18"/>
      <c r="MKR220" s="18"/>
      <c r="MKS220" s="18"/>
      <c r="MKT220" s="18"/>
      <c r="MKU220" s="18"/>
      <c r="MKV220" s="18"/>
      <c r="MKW220" s="18"/>
      <c r="MKX220" s="18"/>
      <c r="MKY220" s="18"/>
      <c r="MKZ220" s="18"/>
      <c r="MLA220" s="18"/>
      <c r="MLB220" s="18"/>
      <c r="MLC220" s="18"/>
      <c r="MLD220" s="18"/>
      <c r="MLE220" s="18"/>
      <c r="MLF220" s="18"/>
      <c r="MLG220" s="18"/>
      <c r="MLH220" s="18"/>
      <c r="MLI220" s="18"/>
      <c r="MLJ220" s="18"/>
      <c r="MLK220" s="18"/>
      <c r="MLL220" s="18"/>
      <c r="MLM220" s="18"/>
      <c r="MLN220" s="18"/>
      <c r="MLO220" s="18"/>
      <c r="MLP220" s="18"/>
      <c r="MLQ220" s="18"/>
      <c r="MLR220" s="18"/>
      <c r="MLS220" s="18"/>
      <c r="MLT220" s="18"/>
      <c r="MLU220" s="18"/>
      <c r="MLV220" s="18"/>
      <c r="MLW220" s="18"/>
      <c r="MLX220" s="18"/>
      <c r="MLY220" s="18"/>
      <c r="MLZ220" s="18"/>
      <c r="MMA220" s="18"/>
      <c r="MMB220" s="18"/>
      <c r="MMC220" s="18"/>
      <c r="MMD220" s="18"/>
      <c r="MME220" s="18"/>
      <c r="MMF220" s="18"/>
      <c r="MMG220" s="18"/>
      <c r="MMH220" s="18"/>
      <c r="MMI220" s="18"/>
      <c r="MMJ220" s="18"/>
      <c r="MMK220" s="18"/>
      <c r="MML220" s="18"/>
      <c r="MMM220" s="18"/>
      <c r="MMN220" s="18"/>
      <c r="MMO220" s="18"/>
      <c r="MMP220" s="18"/>
      <c r="MMQ220" s="18"/>
      <c r="MMR220" s="18"/>
      <c r="MMS220" s="18"/>
      <c r="MMT220" s="18"/>
      <c r="MMU220" s="18"/>
      <c r="MMV220" s="18"/>
      <c r="MMW220" s="18"/>
      <c r="MMX220" s="18"/>
      <c r="MMY220" s="18"/>
      <c r="MMZ220" s="18"/>
      <c r="MNA220" s="18"/>
      <c r="MNB220" s="18"/>
      <c r="MNC220" s="18"/>
      <c r="MND220" s="18"/>
      <c r="MNE220" s="18"/>
      <c r="MNF220" s="18"/>
      <c r="MNG220" s="18"/>
      <c r="MNH220" s="18"/>
      <c r="MNI220" s="18"/>
      <c r="MNJ220" s="18"/>
      <c r="MNK220" s="18"/>
      <c r="MNL220" s="18"/>
      <c r="MNM220" s="18"/>
      <c r="MNN220" s="18"/>
      <c r="MNO220" s="18"/>
      <c r="MNP220" s="18"/>
      <c r="MNQ220" s="18"/>
      <c r="MNR220" s="18"/>
      <c r="MNS220" s="18"/>
      <c r="MNT220" s="18"/>
      <c r="MNU220" s="18"/>
      <c r="MNV220" s="18"/>
      <c r="MNW220" s="18"/>
      <c r="MNX220" s="18"/>
      <c r="MNY220" s="18"/>
      <c r="MNZ220" s="18"/>
      <c r="MOA220" s="18"/>
      <c r="MOB220" s="18"/>
      <c r="MOC220" s="18"/>
      <c r="MOD220" s="18"/>
      <c r="MOE220" s="18"/>
      <c r="MOF220" s="18"/>
      <c r="MOG220" s="18"/>
      <c r="MOH220" s="18"/>
      <c r="MOI220" s="18"/>
      <c r="MOJ220" s="18"/>
      <c r="MOK220" s="18"/>
      <c r="MOL220" s="18"/>
      <c r="MOM220" s="18"/>
      <c r="MON220" s="18"/>
      <c r="MOO220" s="18"/>
      <c r="MOP220" s="18"/>
      <c r="MOQ220" s="18"/>
      <c r="MOR220" s="18"/>
      <c r="MOS220" s="18"/>
      <c r="MOT220" s="18"/>
      <c r="MOU220" s="18"/>
      <c r="MOV220" s="18"/>
      <c r="MOW220" s="18"/>
      <c r="MOX220" s="18"/>
      <c r="MOY220" s="18"/>
      <c r="MOZ220" s="18"/>
      <c r="MPA220" s="18"/>
      <c r="MPB220" s="18"/>
      <c r="MPC220" s="18"/>
      <c r="MPD220" s="18"/>
      <c r="MPE220" s="18"/>
      <c r="MPF220" s="18"/>
      <c r="MPG220" s="18"/>
      <c r="MPH220" s="18"/>
      <c r="MPI220" s="18"/>
      <c r="MPJ220" s="18"/>
      <c r="MPK220" s="18"/>
      <c r="MPL220" s="18"/>
      <c r="MPM220" s="18"/>
      <c r="MPN220" s="18"/>
      <c r="MPO220" s="18"/>
      <c r="MPP220" s="18"/>
      <c r="MPQ220" s="18"/>
      <c r="MPR220" s="18"/>
      <c r="MPS220" s="18"/>
      <c r="MPT220" s="18"/>
      <c r="MPU220" s="18"/>
      <c r="MPV220" s="18"/>
      <c r="MPW220" s="18"/>
      <c r="MPX220" s="18"/>
      <c r="MPY220" s="18"/>
      <c r="MPZ220" s="18"/>
      <c r="MQA220" s="18"/>
      <c r="MQB220" s="18"/>
      <c r="MQC220" s="18"/>
      <c r="MQD220" s="18"/>
      <c r="MQE220" s="18"/>
      <c r="MQF220" s="18"/>
      <c r="MQG220" s="18"/>
      <c r="MQH220" s="18"/>
      <c r="MQI220" s="18"/>
      <c r="MQJ220" s="18"/>
      <c r="MQK220" s="18"/>
      <c r="MQL220" s="18"/>
      <c r="MQM220" s="18"/>
      <c r="MQN220" s="18"/>
      <c r="MQO220" s="18"/>
      <c r="MQP220" s="18"/>
      <c r="MQQ220" s="18"/>
      <c r="MQR220" s="18"/>
      <c r="MQS220" s="18"/>
      <c r="MQT220" s="18"/>
      <c r="MQU220" s="18"/>
      <c r="MQV220" s="18"/>
      <c r="MQW220" s="18"/>
      <c r="MQX220" s="18"/>
      <c r="MQY220" s="18"/>
      <c r="MQZ220" s="18"/>
      <c r="MRA220" s="18"/>
      <c r="MRB220" s="18"/>
      <c r="MRC220" s="18"/>
      <c r="MRD220" s="18"/>
      <c r="MRE220" s="18"/>
      <c r="MRF220" s="18"/>
      <c r="MRG220" s="18"/>
      <c r="MRH220" s="18"/>
      <c r="MRI220" s="18"/>
      <c r="MRJ220" s="18"/>
      <c r="MRK220" s="18"/>
      <c r="MRL220" s="18"/>
      <c r="MRM220" s="18"/>
      <c r="MRN220" s="18"/>
      <c r="MRO220" s="18"/>
      <c r="MRP220" s="18"/>
      <c r="MRQ220" s="18"/>
      <c r="MRR220" s="18"/>
      <c r="MRS220" s="18"/>
      <c r="MRT220" s="18"/>
      <c r="MRU220" s="18"/>
      <c r="MRV220" s="18"/>
      <c r="MRW220" s="18"/>
      <c r="MRX220" s="18"/>
      <c r="MRY220" s="18"/>
      <c r="MRZ220" s="18"/>
      <c r="MSA220" s="18"/>
      <c r="MSB220" s="18"/>
      <c r="MSC220" s="18"/>
      <c r="MSD220" s="18"/>
      <c r="MSE220" s="18"/>
      <c r="MSF220" s="18"/>
      <c r="MSG220" s="18"/>
      <c r="MSH220" s="18"/>
      <c r="MSI220" s="18"/>
      <c r="MSJ220" s="18"/>
      <c r="MSK220" s="18"/>
      <c r="MSL220" s="18"/>
      <c r="MSM220" s="18"/>
      <c r="MSN220" s="18"/>
      <c r="MSO220" s="18"/>
      <c r="MSP220" s="18"/>
      <c r="MSQ220" s="18"/>
      <c r="MSR220" s="18"/>
      <c r="MSS220" s="18"/>
      <c r="MST220" s="18"/>
      <c r="MSU220" s="18"/>
      <c r="MSV220" s="18"/>
      <c r="MSW220" s="18"/>
      <c r="MSX220" s="18"/>
      <c r="MSY220" s="18"/>
      <c r="MSZ220" s="18"/>
      <c r="MTA220" s="18"/>
      <c r="MTB220" s="18"/>
      <c r="MTC220" s="18"/>
      <c r="MTD220" s="18"/>
      <c r="MTE220" s="18"/>
      <c r="MTF220" s="18"/>
      <c r="MTG220" s="18"/>
      <c r="MTH220" s="18"/>
      <c r="MTI220" s="18"/>
      <c r="MTJ220" s="18"/>
      <c r="MTK220" s="18"/>
      <c r="MTL220" s="18"/>
      <c r="MTM220" s="18"/>
      <c r="MTN220" s="18"/>
      <c r="MTO220" s="18"/>
      <c r="MTP220" s="18"/>
      <c r="MTQ220" s="18"/>
      <c r="MTR220" s="18"/>
      <c r="MTS220" s="18"/>
      <c r="MTT220" s="18"/>
      <c r="MTU220" s="18"/>
      <c r="MTV220" s="18"/>
      <c r="MTW220" s="18"/>
      <c r="MTX220" s="18"/>
      <c r="MTY220" s="18"/>
      <c r="MTZ220" s="18"/>
      <c r="MUA220" s="18"/>
      <c r="MUB220" s="18"/>
      <c r="MUC220" s="18"/>
      <c r="MUD220" s="18"/>
      <c r="MUE220" s="18"/>
      <c r="MUF220" s="18"/>
      <c r="MUG220" s="18"/>
      <c r="MUH220" s="18"/>
      <c r="MUI220" s="18"/>
      <c r="MUJ220" s="18"/>
      <c r="MUK220" s="18"/>
      <c r="MUL220" s="18"/>
      <c r="MUM220" s="18"/>
      <c r="MUN220" s="18"/>
      <c r="MUO220" s="18"/>
      <c r="MUP220" s="18"/>
      <c r="MUQ220" s="18"/>
      <c r="MUR220" s="18"/>
      <c r="MUS220" s="18"/>
      <c r="MUT220" s="18"/>
      <c r="MUU220" s="18"/>
      <c r="MUV220" s="18"/>
      <c r="MUW220" s="18"/>
      <c r="MUX220" s="18"/>
      <c r="MUY220" s="18"/>
      <c r="MUZ220" s="18"/>
      <c r="MVA220" s="18"/>
      <c r="MVB220" s="18"/>
      <c r="MVC220" s="18"/>
      <c r="MVD220" s="18"/>
      <c r="MVE220" s="18"/>
      <c r="MVF220" s="18"/>
      <c r="MVG220" s="18"/>
      <c r="MVH220" s="18"/>
      <c r="MVI220" s="18"/>
      <c r="MVJ220" s="18"/>
      <c r="MVK220" s="18"/>
      <c r="MVL220" s="18"/>
      <c r="MVM220" s="18"/>
      <c r="MVN220" s="18"/>
      <c r="MVO220" s="18"/>
      <c r="MVP220" s="18"/>
      <c r="MVQ220" s="18"/>
      <c r="MVR220" s="18"/>
      <c r="MVS220" s="18"/>
      <c r="MVT220" s="18"/>
      <c r="MVU220" s="18"/>
      <c r="MVV220" s="18"/>
      <c r="MVW220" s="18"/>
      <c r="MVX220" s="18"/>
      <c r="MVY220" s="18"/>
      <c r="MVZ220" s="18"/>
      <c r="MWA220" s="18"/>
      <c r="MWB220" s="18"/>
      <c r="MWC220" s="18"/>
      <c r="MWD220" s="18"/>
      <c r="MWE220" s="18"/>
      <c r="MWF220" s="18"/>
      <c r="MWG220" s="18"/>
      <c r="MWH220" s="18"/>
      <c r="MWI220" s="18"/>
      <c r="MWJ220" s="18"/>
      <c r="MWK220" s="18"/>
      <c r="MWL220" s="18"/>
      <c r="MWM220" s="18"/>
      <c r="MWN220" s="18"/>
      <c r="MWO220" s="18"/>
      <c r="MWP220" s="18"/>
      <c r="MWQ220" s="18"/>
      <c r="MWR220" s="18"/>
      <c r="MWS220" s="18"/>
      <c r="MWT220" s="18"/>
      <c r="MWU220" s="18"/>
      <c r="MWV220" s="18"/>
      <c r="MWW220" s="18"/>
      <c r="MWX220" s="18"/>
      <c r="MWY220" s="18"/>
      <c r="MWZ220" s="18"/>
      <c r="MXA220" s="18"/>
      <c r="MXB220" s="18"/>
      <c r="MXC220" s="18"/>
      <c r="MXD220" s="18"/>
      <c r="MXE220" s="18"/>
      <c r="MXF220" s="18"/>
      <c r="MXG220" s="18"/>
      <c r="MXH220" s="18"/>
      <c r="MXI220" s="18"/>
      <c r="MXJ220" s="18"/>
      <c r="MXK220" s="18"/>
      <c r="MXL220" s="18"/>
      <c r="MXM220" s="18"/>
      <c r="MXN220" s="18"/>
      <c r="MXO220" s="18"/>
      <c r="MXP220" s="18"/>
      <c r="MXQ220" s="18"/>
      <c r="MXR220" s="18"/>
      <c r="MXS220" s="18"/>
      <c r="MXT220" s="18"/>
      <c r="MXU220" s="18"/>
      <c r="MXV220" s="18"/>
      <c r="MXW220" s="18"/>
      <c r="MXX220" s="18"/>
      <c r="MXY220" s="18"/>
      <c r="MXZ220" s="18"/>
      <c r="MYA220" s="18"/>
      <c r="MYB220" s="18"/>
      <c r="MYC220" s="18"/>
      <c r="MYD220" s="18"/>
      <c r="MYE220" s="18"/>
      <c r="MYF220" s="18"/>
      <c r="MYG220" s="18"/>
      <c r="MYH220" s="18"/>
      <c r="MYI220" s="18"/>
      <c r="MYJ220" s="18"/>
      <c r="MYK220" s="18"/>
      <c r="MYL220" s="18"/>
      <c r="MYM220" s="18"/>
      <c r="MYN220" s="18"/>
      <c r="MYO220" s="18"/>
      <c r="MYP220" s="18"/>
      <c r="MYQ220" s="18"/>
      <c r="MYR220" s="18"/>
      <c r="MYS220" s="18"/>
      <c r="MYT220" s="18"/>
      <c r="MYU220" s="18"/>
      <c r="MYV220" s="18"/>
      <c r="MYW220" s="18"/>
      <c r="MYX220" s="18"/>
      <c r="MYY220" s="18"/>
      <c r="MYZ220" s="18"/>
      <c r="MZA220" s="18"/>
      <c r="MZB220" s="18"/>
      <c r="MZC220" s="18"/>
      <c r="MZD220" s="18"/>
      <c r="MZE220" s="18"/>
      <c r="MZF220" s="18"/>
      <c r="MZG220" s="18"/>
      <c r="MZH220" s="18"/>
      <c r="MZI220" s="18"/>
      <c r="MZJ220" s="18"/>
      <c r="MZK220" s="18"/>
      <c r="MZL220" s="18"/>
      <c r="MZM220" s="18"/>
      <c r="MZN220" s="18"/>
      <c r="MZO220" s="18"/>
      <c r="MZP220" s="18"/>
      <c r="MZQ220" s="18"/>
      <c r="MZR220" s="18"/>
      <c r="MZS220" s="18"/>
      <c r="MZT220" s="18"/>
      <c r="MZU220" s="18"/>
      <c r="MZV220" s="18"/>
      <c r="MZW220" s="18"/>
      <c r="MZX220" s="18"/>
      <c r="MZY220" s="18"/>
      <c r="MZZ220" s="18"/>
      <c r="NAA220" s="18"/>
      <c r="NAB220" s="18"/>
      <c r="NAC220" s="18"/>
      <c r="NAD220" s="18"/>
      <c r="NAE220" s="18"/>
      <c r="NAF220" s="18"/>
      <c r="NAG220" s="18"/>
      <c r="NAH220" s="18"/>
      <c r="NAI220" s="18"/>
      <c r="NAJ220" s="18"/>
      <c r="NAK220" s="18"/>
      <c r="NAL220" s="18"/>
      <c r="NAM220" s="18"/>
      <c r="NAN220" s="18"/>
      <c r="NAO220" s="18"/>
      <c r="NAP220" s="18"/>
      <c r="NAQ220" s="18"/>
      <c r="NAR220" s="18"/>
      <c r="NAS220" s="18"/>
      <c r="NAT220" s="18"/>
      <c r="NAU220" s="18"/>
      <c r="NAV220" s="18"/>
      <c r="NAW220" s="18"/>
      <c r="NAX220" s="18"/>
      <c r="NAY220" s="18"/>
      <c r="NAZ220" s="18"/>
      <c r="NBA220" s="18"/>
      <c r="NBB220" s="18"/>
      <c r="NBC220" s="18"/>
      <c r="NBD220" s="18"/>
      <c r="NBE220" s="18"/>
      <c r="NBF220" s="18"/>
      <c r="NBG220" s="18"/>
      <c r="NBH220" s="18"/>
      <c r="NBI220" s="18"/>
      <c r="NBJ220" s="18"/>
      <c r="NBK220" s="18"/>
      <c r="NBL220" s="18"/>
      <c r="NBM220" s="18"/>
      <c r="NBN220" s="18"/>
      <c r="NBO220" s="18"/>
      <c r="NBP220" s="18"/>
      <c r="NBQ220" s="18"/>
      <c r="NBR220" s="18"/>
      <c r="NBS220" s="18"/>
      <c r="NBT220" s="18"/>
      <c r="NBU220" s="18"/>
      <c r="NBV220" s="18"/>
      <c r="NBW220" s="18"/>
      <c r="NBX220" s="18"/>
      <c r="NBY220" s="18"/>
      <c r="NBZ220" s="18"/>
      <c r="NCA220" s="18"/>
      <c r="NCB220" s="18"/>
      <c r="NCC220" s="18"/>
      <c r="NCD220" s="18"/>
      <c r="NCE220" s="18"/>
      <c r="NCF220" s="18"/>
      <c r="NCG220" s="18"/>
      <c r="NCH220" s="18"/>
      <c r="NCI220" s="18"/>
      <c r="NCJ220" s="18"/>
      <c r="NCK220" s="18"/>
      <c r="NCL220" s="18"/>
      <c r="NCM220" s="18"/>
      <c r="NCN220" s="18"/>
      <c r="NCO220" s="18"/>
      <c r="NCP220" s="18"/>
      <c r="NCQ220" s="18"/>
      <c r="NCR220" s="18"/>
      <c r="NCS220" s="18"/>
      <c r="NCT220" s="18"/>
      <c r="NCU220" s="18"/>
      <c r="NCV220" s="18"/>
      <c r="NCW220" s="18"/>
      <c r="NCX220" s="18"/>
      <c r="NCY220" s="18"/>
      <c r="NCZ220" s="18"/>
      <c r="NDA220" s="18"/>
      <c r="NDB220" s="18"/>
      <c r="NDC220" s="18"/>
      <c r="NDD220" s="18"/>
      <c r="NDE220" s="18"/>
      <c r="NDF220" s="18"/>
      <c r="NDG220" s="18"/>
      <c r="NDH220" s="18"/>
      <c r="NDI220" s="18"/>
      <c r="NDJ220" s="18"/>
      <c r="NDK220" s="18"/>
      <c r="NDL220" s="18"/>
      <c r="NDM220" s="18"/>
      <c r="NDN220" s="18"/>
      <c r="NDO220" s="18"/>
      <c r="NDP220" s="18"/>
      <c r="NDQ220" s="18"/>
      <c r="NDR220" s="18"/>
      <c r="NDS220" s="18"/>
      <c r="NDT220" s="18"/>
      <c r="NDU220" s="18"/>
      <c r="NDV220" s="18"/>
      <c r="NDW220" s="18"/>
      <c r="NDX220" s="18"/>
      <c r="NDY220" s="18"/>
      <c r="NDZ220" s="18"/>
      <c r="NEA220" s="18"/>
      <c r="NEB220" s="18"/>
      <c r="NEC220" s="18"/>
      <c r="NED220" s="18"/>
      <c r="NEE220" s="18"/>
      <c r="NEF220" s="18"/>
      <c r="NEG220" s="18"/>
      <c r="NEH220" s="18"/>
      <c r="NEI220" s="18"/>
      <c r="NEJ220" s="18"/>
      <c r="NEK220" s="18"/>
      <c r="NEL220" s="18"/>
      <c r="NEM220" s="18"/>
      <c r="NEN220" s="18"/>
      <c r="NEO220" s="18"/>
      <c r="NEP220" s="18"/>
      <c r="NEQ220" s="18"/>
      <c r="NER220" s="18"/>
      <c r="NES220" s="18"/>
      <c r="NET220" s="18"/>
      <c r="NEU220" s="18"/>
      <c r="NEV220" s="18"/>
      <c r="NEW220" s="18"/>
      <c r="NEX220" s="18"/>
      <c r="NEY220" s="18"/>
      <c r="NEZ220" s="18"/>
      <c r="NFA220" s="18"/>
      <c r="NFB220" s="18"/>
      <c r="NFC220" s="18"/>
      <c r="NFD220" s="18"/>
      <c r="NFE220" s="18"/>
      <c r="NFF220" s="18"/>
      <c r="NFG220" s="18"/>
      <c r="NFH220" s="18"/>
      <c r="NFI220" s="18"/>
      <c r="NFJ220" s="18"/>
      <c r="NFK220" s="18"/>
      <c r="NFL220" s="18"/>
      <c r="NFM220" s="18"/>
      <c r="NFN220" s="18"/>
      <c r="NFO220" s="18"/>
      <c r="NFP220" s="18"/>
      <c r="NFQ220" s="18"/>
      <c r="NFR220" s="18"/>
      <c r="NFS220" s="18"/>
      <c r="NFT220" s="18"/>
      <c r="NFU220" s="18"/>
      <c r="NFV220" s="18"/>
      <c r="NFW220" s="18"/>
      <c r="NFX220" s="18"/>
      <c r="NFY220" s="18"/>
      <c r="NFZ220" s="18"/>
      <c r="NGA220" s="18"/>
      <c r="NGB220" s="18"/>
      <c r="NGC220" s="18"/>
      <c r="NGD220" s="18"/>
      <c r="NGE220" s="18"/>
      <c r="NGF220" s="18"/>
      <c r="NGG220" s="18"/>
      <c r="NGH220" s="18"/>
      <c r="NGI220" s="18"/>
      <c r="NGJ220" s="18"/>
      <c r="NGK220" s="18"/>
      <c r="NGL220" s="18"/>
      <c r="NGM220" s="18"/>
      <c r="NGN220" s="18"/>
      <c r="NGO220" s="18"/>
      <c r="NGP220" s="18"/>
      <c r="NGQ220" s="18"/>
      <c r="NGR220" s="18"/>
      <c r="NGS220" s="18"/>
      <c r="NGT220" s="18"/>
      <c r="NGU220" s="18"/>
      <c r="NGV220" s="18"/>
      <c r="NGW220" s="18"/>
      <c r="NGX220" s="18"/>
      <c r="NGY220" s="18"/>
      <c r="NGZ220" s="18"/>
      <c r="NHA220" s="18"/>
      <c r="NHB220" s="18"/>
      <c r="NHC220" s="18"/>
      <c r="NHD220" s="18"/>
      <c r="NHE220" s="18"/>
      <c r="NHF220" s="18"/>
      <c r="NHG220" s="18"/>
      <c r="NHH220" s="18"/>
      <c r="NHI220" s="18"/>
      <c r="NHJ220" s="18"/>
      <c r="NHK220" s="18"/>
      <c r="NHL220" s="18"/>
      <c r="NHM220" s="18"/>
      <c r="NHN220" s="18"/>
      <c r="NHO220" s="18"/>
      <c r="NHP220" s="18"/>
      <c r="NHQ220" s="18"/>
      <c r="NHR220" s="18"/>
      <c r="NHS220" s="18"/>
      <c r="NHT220" s="18"/>
      <c r="NHU220" s="18"/>
      <c r="NHV220" s="18"/>
      <c r="NHW220" s="18"/>
      <c r="NHX220" s="18"/>
      <c r="NHY220" s="18"/>
      <c r="NHZ220" s="18"/>
      <c r="NIA220" s="18"/>
      <c r="NIB220" s="18"/>
      <c r="NIC220" s="18"/>
      <c r="NID220" s="18"/>
      <c r="NIE220" s="18"/>
      <c r="NIF220" s="18"/>
      <c r="NIG220" s="18"/>
      <c r="NIH220" s="18"/>
      <c r="NII220" s="18"/>
      <c r="NIJ220" s="18"/>
      <c r="NIK220" s="18"/>
      <c r="NIL220" s="18"/>
      <c r="NIM220" s="18"/>
      <c r="NIN220" s="18"/>
      <c r="NIO220" s="18"/>
      <c r="NIP220" s="18"/>
      <c r="NIQ220" s="18"/>
      <c r="NIR220" s="18"/>
      <c r="NIS220" s="18"/>
      <c r="NIT220" s="18"/>
      <c r="NIU220" s="18"/>
      <c r="NIV220" s="18"/>
      <c r="NIW220" s="18"/>
      <c r="NIX220" s="18"/>
      <c r="NIY220" s="18"/>
      <c r="NIZ220" s="18"/>
      <c r="NJA220" s="18"/>
      <c r="NJB220" s="18"/>
      <c r="NJC220" s="18"/>
      <c r="NJD220" s="18"/>
      <c r="NJE220" s="18"/>
      <c r="NJF220" s="18"/>
      <c r="NJG220" s="18"/>
      <c r="NJH220" s="18"/>
      <c r="NJI220" s="18"/>
      <c r="NJJ220" s="18"/>
      <c r="NJK220" s="18"/>
      <c r="NJL220" s="18"/>
      <c r="NJM220" s="18"/>
      <c r="NJN220" s="18"/>
      <c r="NJO220" s="18"/>
      <c r="NJP220" s="18"/>
      <c r="NJQ220" s="18"/>
      <c r="NJR220" s="18"/>
      <c r="NJS220" s="18"/>
      <c r="NJT220" s="18"/>
      <c r="NJU220" s="18"/>
      <c r="NJV220" s="18"/>
      <c r="NJW220" s="18"/>
      <c r="NJX220" s="18"/>
      <c r="NJY220" s="18"/>
      <c r="NJZ220" s="18"/>
      <c r="NKA220" s="18"/>
      <c r="NKB220" s="18"/>
      <c r="NKC220" s="18"/>
      <c r="NKD220" s="18"/>
      <c r="NKE220" s="18"/>
      <c r="NKF220" s="18"/>
      <c r="NKG220" s="18"/>
      <c r="NKH220" s="18"/>
      <c r="NKI220" s="18"/>
      <c r="NKJ220" s="18"/>
      <c r="NKK220" s="18"/>
      <c r="NKL220" s="18"/>
      <c r="NKM220" s="18"/>
      <c r="NKN220" s="18"/>
      <c r="NKO220" s="18"/>
      <c r="NKP220" s="18"/>
      <c r="NKQ220" s="18"/>
      <c r="NKR220" s="18"/>
      <c r="NKS220" s="18"/>
      <c r="NKT220" s="18"/>
      <c r="NKU220" s="18"/>
      <c r="NKV220" s="18"/>
      <c r="NKW220" s="18"/>
      <c r="NKX220" s="18"/>
      <c r="NKY220" s="18"/>
      <c r="NKZ220" s="18"/>
      <c r="NLA220" s="18"/>
      <c r="NLB220" s="18"/>
      <c r="NLC220" s="18"/>
      <c r="NLD220" s="18"/>
      <c r="NLE220" s="18"/>
      <c r="NLF220" s="18"/>
      <c r="NLG220" s="18"/>
      <c r="NLH220" s="18"/>
      <c r="NLI220" s="18"/>
      <c r="NLJ220" s="18"/>
      <c r="NLK220" s="18"/>
      <c r="NLL220" s="18"/>
      <c r="NLM220" s="18"/>
      <c r="NLN220" s="18"/>
      <c r="NLO220" s="18"/>
      <c r="NLP220" s="18"/>
      <c r="NLQ220" s="18"/>
      <c r="NLR220" s="18"/>
      <c r="NLS220" s="18"/>
      <c r="NLT220" s="18"/>
      <c r="NLU220" s="18"/>
      <c r="NLV220" s="18"/>
      <c r="NLW220" s="18"/>
      <c r="NLX220" s="18"/>
      <c r="NLY220" s="18"/>
      <c r="NLZ220" s="18"/>
      <c r="NMA220" s="18"/>
      <c r="NMB220" s="18"/>
      <c r="NMC220" s="18"/>
      <c r="NMD220" s="18"/>
      <c r="NME220" s="18"/>
      <c r="NMF220" s="18"/>
      <c r="NMG220" s="18"/>
      <c r="NMH220" s="18"/>
      <c r="NMI220" s="18"/>
      <c r="NMJ220" s="18"/>
      <c r="NMK220" s="18"/>
      <c r="NML220" s="18"/>
      <c r="NMM220" s="18"/>
      <c r="NMN220" s="18"/>
      <c r="NMO220" s="18"/>
      <c r="NMP220" s="18"/>
      <c r="NMQ220" s="18"/>
      <c r="NMR220" s="18"/>
      <c r="NMS220" s="18"/>
      <c r="NMT220" s="18"/>
      <c r="NMU220" s="18"/>
      <c r="NMV220" s="18"/>
      <c r="NMW220" s="18"/>
      <c r="NMX220" s="18"/>
      <c r="NMY220" s="18"/>
      <c r="NMZ220" s="18"/>
      <c r="NNA220" s="18"/>
      <c r="NNB220" s="18"/>
      <c r="NNC220" s="18"/>
      <c r="NND220" s="18"/>
      <c r="NNE220" s="18"/>
      <c r="NNF220" s="18"/>
      <c r="NNG220" s="18"/>
      <c r="NNH220" s="18"/>
      <c r="NNI220" s="18"/>
      <c r="NNJ220" s="18"/>
      <c r="NNK220" s="18"/>
      <c r="NNL220" s="18"/>
      <c r="NNM220" s="18"/>
      <c r="NNN220" s="18"/>
      <c r="NNO220" s="18"/>
      <c r="NNP220" s="18"/>
      <c r="NNQ220" s="18"/>
      <c r="NNR220" s="18"/>
      <c r="NNS220" s="18"/>
      <c r="NNT220" s="18"/>
      <c r="NNU220" s="18"/>
      <c r="NNV220" s="18"/>
      <c r="NNW220" s="18"/>
      <c r="NNX220" s="18"/>
      <c r="NNY220" s="18"/>
      <c r="NNZ220" s="18"/>
      <c r="NOA220" s="18"/>
      <c r="NOB220" s="18"/>
      <c r="NOC220" s="18"/>
      <c r="NOD220" s="18"/>
      <c r="NOE220" s="18"/>
      <c r="NOF220" s="18"/>
      <c r="NOG220" s="18"/>
      <c r="NOH220" s="18"/>
      <c r="NOI220" s="18"/>
      <c r="NOJ220" s="18"/>
      <c r="NOK220" s="18"/>
      <c r="NOL220" s="18"/>
      <c r="NOM220" s="18"/>
      <c r="NON220" s="18"/>
      <c r="NOO220" s="18"/>
      <c r="NOP220" s="18"/>
      <c r="NOQ220" s="18"/>
      <c r="NOR220" s="18"/>
      <c r="NOS220" s="18"/>
      <c r="NOT220" s="18"/>
      <c r="NOU220" s="18"/>
      <c r="NOV220" s="18"/>
      <c r="NOW220" s="18"/>
      <c r="NOX220" s="18"/>
      <c r="NOY220" s="18"/>
      <c r="NOZ220" s="18"/>
      <c r="NPA220" s="18"/>
      <c r="NPB220" s="18"/>
      <c r="NPC220" s="18"/>
      <c r="NPD220" s="18"/>
      <c r="NPE220" s="18"/>
      <c r="NPF220" s="18"/>
      <c r="NPG220" s="18"/>
      <c r="NPH220" s="18"/>
      <c r="NPI220" s="18"/>
      <c r="NPJ220" s="18"/>
      <c r="NPK220" s="18"/>
      <c r="NPL220" s="18"/>
      <c r="NPM220" s="18"/>
      <c r="NPN220" s="18"/>
      <c r="NPO220" s="18"/>
      <c r="NPP220" s="18"/>
      <c r="NPQ220" s="18"/>
      <c r="NPR220" s="18"/>
      <c r="NPS220" s="18"/>
      <c r="NPT220" s="18"/>
      <c r="NPU220" s="18"/>
      <c r="NPV220" s="18"/>
      <c r="NPW220" s="18"/>
      <c r="NPX220" s="18"/>
      <c r="NPY220" s="18"/>
      <c r="NPZ220" s="18"/>
      <c r="NQA220" s="18"/>
      <c r="NQB220" s="18"/>
      <c r="NQC220" s="18"/>
      <c r="NQD220" s="18"/>
      <c r="NQE220" s="18"/>
      <c r="NQF220" s="18"/>
      <c r="NQG220" s="18"/>
      <c r="NQH220" s="18"/>
      <c r="NQI220" s="18"/>
      <c r="NQJ220" s="18"/>
      <c r="NQK220" s="18"/>
      <c r="NQL220" s="18"/>
      <c r="NQM220" s="18"/>
      <c r="NQN220" s="18"/>
      <c r="NQO220" s="18"/>
      <c r="NQP220" s="18"/>
      <c r="NQQ220" s="18"/>
      <c r="NQR220" s="18"/>
      <c r="NQS220" s="18"/>
      <c r="NQT220" s="18"/>
      <c r="NQU220" s="18"/>
      <c r="NQV220" s="18"/>
      <c r="NQW220" s="18"/>
      <c r="NQX220" s="18"/>
      <c r="NQY220" s="18"/>
      <c r="NQZ220" s="18"/>
      <c r="NRA220" s="18"/>
      <c r="NRB220" s="18"/>
      <c r="NRC220" s="18"/>
      <c r="NRD220" s="18"/>
      <c r="NRE220" s="18"/>
      <c r="NRF220" s="18"/>
      <c r="NRG220" s="18"/>
      <c r="NRH220" s="18"/>
      <c r="NRI220" s="18"/>
      <c r="NRJ220" s="18"/>
      <c r="NRK220" s="18"/>
      <c r="NRL220" s="18"/>
      <c r="NRM220" s="18"/>
      <c r="NRN220" s="18"/>
      <c r="NRO220" s="18"/>
      <c r="NRP220" s="18"/>
      <c r="NRQ220" s="18"/>
      <c r="NRR220" s="18"/>
      <c r="NRS220" s="18"/>
      <c r="NRT220" s="18"/>
      <c r="NRU220" s="18"/>
      <c r="NRV220" s="18"/>
      <c r="NRW220" s="18"/>
      <c r="NRX220" s="18"/>
      <c r="NRY220" s="18"/>
      <c r="NRZ220" s="18"/>
      <c r="NSA220" s="18"/>
      <c r="NSB220" s="18"/>
      <c r="NSC220" s="18"/>
      <c r="NSD220" s="18"/>
      <c r="NSE220" s="18"/>
      <c r="NSF220" s="18"/>
      <c r="NSG220" s="18"/>
      <c r="NSH220" s="18"/>
      <c r="NSI220" s="18"/>
      <c r="NSJ220" s="18"/>
      <c r="NSK220" s="18"/>
      <c r="NSL220" s="18"/>
      <c r="NSM220" s="18"/>
      <c r="NSN220" s="18"/>
      <c r="NSO220" s="18"/>
      <c r="NSP220" s="18"/>
      <c r="NSQ220" s="18"/>
      <c r="NSR220" s="18"/>
      <c r="NSS220" s="18"/>
      <c r="NST220" s="18"/>
      <c r="NSU220" s="18"/>
      <c r="NSV220" s="18"/>
      <c r="NSW220" s="18"/>
      <c r="NSX220" s="18"/>
      <c r="NSY220" s="18"/>
      <c r="NSZ220" s="18"/>
      <c r="NTA220" s="18"/>
      <c r="NTB220" s="18"/>
      <c r="NTC220" s="18"/>
      <c r="NTD220" s="18"/>
      <c r="NTE220" s="18"/>
      <c r="NTF220" s="18"/>
      <c r="NTG220" s="18"/>
      <c r="NTH220" s="18"/>
      <c r="NTI220" s="18"/>
      <c r="NTJ220" s="18"/>
      <c r="NTK220" s="18"/>
      <c r="NTL220" s="18"/>
      <c r="NTM220" s="18"/>
      <c r="NTN220" s="18"/>
      <c r="NTO220" s="18"/>
      <c r="NTP220" s="18"/>
      <c r="NTQ220" s="18"/>
      <c r="NTR220" s="18"/>
      <c r="NTS220" s="18"/>
      <c r="NTT220" s="18"/>
      <c r="NTU220" s="18"/>
      <c r="NTV220" s="18"/>
      <c r="NTW220" s="18"/>
      <c r="NTX220" s="18"/>
      <c r="NTY220" s="18"/>
      <c r="NTZ220" s="18"/>
      <c r="NUA220" s="18"/>
      <c r="NUB220" s="18"/>
      <c r="NUC220" s="18"/>
      <c r="NUD220" s="18"/>
      <c r="NUE220" s="18"/>
      <c r="NUF220" s="18"/>
      <c r="NUG220" s="18"/>
      <c r="NUH220" s="18"/>
      <c r="NUI220" s="18"/>
      <c r="NUJ220" s="18"/>
      <c r="NUK220" s="18"/>
      <c r="NUL220" s="18"/>
      <c r="NUM220" s="18"/>
      <c r="NUN220" s="18"/>
      <c r="NUO220" s="18"/>
      <c r="NUP220" s="18"/>
      <c r="NUQ220" s="18"/>
      <c r="NUR220" s="18"/>
      <c r="NUS220" s="18"/>
      <c r="NUT220" s="18"/>
      <c r="NUU220" s="18"/>
      <c r="NUV220" s="18"/>
      <c r="NUW220" s="18"/>
      <c r="NUX220" s="18"/>
      <c r="NUY220" s="18"/>
      <c r="NUZ220" s="18"/>
      <c r="NVA220" s="18"/>
      <c r="NVB220" s="18"/>
      <c r="NVC220" s="18"/>
      <c r="NVD220" s="18"/>
      <c r="NVE220" s="18"/>
      <c r="NVF220" s="18"/>
      <c r="NVG220" s="18"/>
      <c r="NVH220" s="18"/>
      <c r="NVI220" s="18"/>
      <c r="NVJ220" s="18"/>
      <c r="NVK220" s="18"/>
      <c r="NVL220" s="18"/>
      <c r="NVM220" s="18"/>
      <c r="NVN220" s="18"/>
      <c r="NVO220" s="18"/>
      <c r="NVP220" s="18"/>
      <c r="NVQ220" s="18"/>
      <c r="NVR220" s="18"/>
      <c r="NVS220" s="18"/>
      <c r="NVT220" s="18"/>
      <c r="NVU220" s="18"/>
      <c r="NVV220" s="18"/>
      <c r="NVW220" s="18"/>
      <c r="NVX220" s="18"/>
      <c r="NVY220" s="18"/>
      <c r="NVZ220" s="18"/>
      <c r="NWA220" s="18"/>
      <c r="NWB220" s="18"/>
      <c r="NWC220" s="18"/>
      <c r="NWD220" s="18"/>
      <c r="NWE220" s="18"/>
      <c r="NWF220" s="18"/>
      <c r="NWG220" s="18"/>
      <c r="NWH220" s="18"/>
      <c r="NWI220" s="18"/>
      <c r="NWJ220" s="18"/>
      <c r="NWK220" s="18"/>
      <c r="NWL220" s="18"/>
      <c r="NWM220" s="18"/>
      <c r="NWN220" s="18"/>
      <c r="NWO220" s="18"/>
      <c r="NWP220" s="18"/>
      <c r="NWQ220" s="18"/>
      <c r="NWR220" s="18"/>
      <c r="NWS220" s="18"/>
      <c r="NWT220" s="18"/>
      <c r="NWU220" s="18"/>
      <c r="NWV220" s="18"/>
      <c r="NWW220" s="18"/>
      <c r="NWX220" s="18"/>
      <c r="NWY220" s="18"/>
      <c r="NWZ220" s="18"/>
      <c r="NXA220" s="18"/>
      <c r="NXB220" s="18"/>
      <c r="NXC220" s="18"/>
      <c r="NXD220" s="18"/>
      <c r="NXE220" s="18"/>
      <c r="NXF220" s="18"/>
      <c r="NXG220" s="18"/>
      <c r="NXH220" s="18"/>
      <c r="NXI220" s="18"/>
      <c r="NXJ220" s="18"/>
      <c r="NXK220" s="18"/>
      <c r="NXL220" s="18"/>
      <c r="NXM220" s="18"/>
      <c r="NXN220" s="18"/>
      <c r="NXO220" s="18"/>
      <c r="NXP220" s="18"/>
      <c r="NXQ220" s="18"/>
      <c r="NXR220" s="18"/>
      <c r="NXS220" s="18"/>
      <c r="NXT220" s="18"/>
      <c r="NXU220" s="18"/>
      <c r="NXV220" s="18"/>
      <c r="NXW220" s="18"/>
      <c r="NXX220" s="18"/>
      <c r="NXY220" s="18"/>
      <c r="NXZ220" s="18"/>
      <c r="NYA220" s="18"/>
      <c r="NYB220" s="18"/>
      <c r="NYC220" s="18"/>
      <c r="NYD220" s="18"/>
      <c r="NYE220" s="18"/>
      <c r="NYF220" s="18"/>
      <c r="NYG220" s="18"/>
      <c r="NYH220" s="18"/>
      <c r="NYI220" s="18"/>
      <c r="NYJ220" s="18"/>
      <c r="NYK220" s="18"/>
      <c r="NYL220" s="18"/>
      <c r="NYM220" s="18"/>
      <c r="NYN220" s="18"/>
      <c r="NYO220" s="18"/>
      <c r="NYP220" s="18"/>
      <c r="NYQ220" s="18"/>
      <c r="NYR220" s="18"/>
      <c r="NYS220" s="18"/>
      <c r="NYT220" s="18"/>
      <c r="NYU220" s="18"/>
      <c r="NYV220" s="18"/>
      <c r="NYW220" s="18"/>
      <c r="NYX220" s="18"/>
      <c r="NYY220" s="18"/>
      <c r="NYZ220" s="18"/>
      <c r="NZA220" s="18"/>
      <c r="NZB220" s="18"/>
      <c r="NZC220" s="18"/>
      <c r="NZD220" s="18"/>
      <c r="NZE220" s="18"/>
      <c r="NZF220" s="18"/>
      <c r="NZG220" s="18"/>
      <c r="NZH220" s="18"/>
      <c r="NZI220" s="18"/>
      <c r="NZJ220" s="18"/>
      <c r="NZK220" s="18"/>
      <c r="NZL220" s="18"/>
      <c r="NZM220" s="18"/>
      <c r="NZN220" s="18"/>
      <c r="NZO220" s="18"/>
      <c r="NZP220" s="18"/>
      <c r="NZQ220" s="18"/>
      <c r="NZR220" s="18"/>
      <c r="NZS220" s="18"/>
      <c r="NZT220" s="18"/>
      <c r="NZU220" s="18"/>
      <c r="NZV220" s="18"/>
      <c r="NZW220" s="18"/>
      <c r="NZX220" s="18"/>
      <c r="NZY220" s="18"/>
      <c r="NZZ220" s="18"/>
      <c r="OAA220" s="18"/>
      <c r="OAB220" s="18"/>
      <c r="OAC220" s="18"/>
      <c r="OAD220" s="18"/>
      <c r="OAE220" s="18"/>
      <c r="OAF220" s="18"/>
      <c r="OAG220" s="18"/>
      <c r="OAH220" s="18"/>
      <c r="OAI220" s="18"/>
      <c r="OAJ220" s="18"/>
      <c r="OAK220" s="18"/>
      <c r="OAL220" s="18"/>
      <c r="OAM220" s="18"/>
      <c r="OAN220" s="18"/>
      <c r="OAO220" s="18"/>
      <c r="OAP220" s="18"/>
      <c r="OAQ220" s="18"/>
      <c r="OAR220" s="18"/>
      <c r="OAS220" s="18"/>
      <c r="OAT220" s="18"/>
      <c r="OAU220" s="18"/>
      <c r="OAV220" s="18"/>
      <c r="OAW220" s="18"/>
      <c r="OAX220" s="18"/>
      <c r="OAY220" s="18"/>
      <c r="OAZ220" s="18"/>
      <c r="OBA220" s="18"/>
      <c r="OBB220" s="18"/>
      <c r="OBC220" s="18"/>
      <c r="OBD220" s="18"/>
      <c r="OBE220" s="18"/>
      <c r="OBF220" s="18"/>
      <c r="OBG220" s="18"/>
      <c r="OBH220" s="18"/>
      <c r="OBI220" s="18"/>
      <c r="OBJ220" s="18"/>
      <c r="OBK220" s="18"/>
      <c r="OBL220" s="18"/>
      <c r="OBM220" s="18"/>
      <c r="OBN220" s="18"/>
      <c r="OBO220" s="18"/>
      <c r="OBP220" s="18"/>
      <c r="OBQ220" s="18"/>
      <c r="OBR220" s="18"/>
      <c r="OBS220" s="18"/>
      <c r="OBT220" s="18"/>
      <c r="OBU220" s="18"/>
      <c r="OBV220" s="18"/>
      <c r="OBW220" s="18"/>
      <c r="OBX220" s="18"/>
      <c r="OBY220" s="18"/>
      <c r="OBZ220" s="18"/>
      <c r="OCA220" s="18"/>
      <c r="OCB220" s="18"/>
      <c r="OCC220" s="18"/>
      <c r="OCD220" s="18"/>
      <c r="OCE220" s="18"/>
      <c r="OCF220" s="18"/>
      <c r="OCG220" s="18"/>
      <c r="OCH220" s="18"/>
      <c r="OCI220" s="18"/>
      <c r="OCJ220" s="18"/>
      <c r="OCK220" s="18"/>
      <c r="OCL220" s="18"/>
      <c r="OCM220" s="18"/>
      <c r="OCN220" s="18"/>
      <c r="OCO220" s="18"/>
      <c r="OCP220" s="18"/>
      <c r="OCQ220" s="18"/>
      <c r="OCR220" s="18"/>
      <c r="OCS220" s="18"/>
      <c r="OCT220" s="18"/>
      <c r="OCU220" s="18"/>
      <c r="OCV220" s="18"/>
      <c r="OCW220" s="18"/>
      <c r="OCX220" s="18"/>
      <c r="OCY220" s="18"/>
      <c r="OCZ220" s="18"/>
      <c r="ODA220" s="18"/>
      <c r="ODB220" s="18"/>
      <c r="ODC220" s="18"/>
      <c r="ODD220" s="18"/>
      <c r="ODE220" s="18"/>
      <c r="ODF220" s="18"/>
      <c r="ODG220" s="18"/>
      <c r="ODH220" s="18"/>
      <c r="ODI220" s="18"/>
      <c r="ODJ220" s="18"/>
      <c r="ODK220" s="18"/>
      <c r="ODL220" s="18"/>
      <c r="ODM220" s="18"/>
      <c r="ODN220" s="18"/>
      <c r="ODO220" s="18"/>
      <c r="ODP220" s="18"/>
      <c r="ODQ220" s="18"/>
      <c r="ODR220" s="18"/>
      <c r="ODS220" s="18"/>
      <c r="ODT220" s="18"/>
      <c r="ODU220" s="18"/>
      <c r="ODV220" s="18"/>
      <c r="ODW220" s="18"/>
      <c r="ODX220" s="18"/>
      <c r="ODY220" s="18"/>
      <c r="ODZ220" s="18"/>
      <c r="OEA220" s="18"/>
      <c r="OEB220" s="18"/>
      <c r="OEC220" s="18"/>
      <c r="OED220" s="18"/>
      <c r="OEE220" s="18"/>
      <c r="OEF220" s="18"/>
      <c r="OEG220" s="18"/>
      <c r="OEH220" s="18"/>
      <c r="OEI220" s="18"/>
      <c r="OEJ220" s="18"/>
      <c r="OEK220" s="18"/>
      <c r="OEL220" s="18"/>
      <c r="OEM220" s="18"/>
      <c r="OEN220" s="18"/>
      <c r="OEO220" s="18"/>
      <c r="OEP220" s="18"/>
      <c r="OEQ220" s="18"/>
      <c r="OER220" s="18"/>
      <c r="OES220" s="18"/>
      <c r="OET220" s="18"/>
      <c r="OEU220" s="18"/>
      <c r="OEV220" s="18"/>
      <c r="OEW220" s="18"/>
      <c r="OEX220" s="18"/>
      <c r="OEY220" s="18"/>
      <c r="OEZ220" s="18"/>
      <c r="OFA220" s="18"/>
      <c r="OFB220" s="18"/>
      <c r="OFC220" s="18"/>
      <c r="OFD220" s="18"/>
      <c r="OFE220" s="18"/>
      <c r="OFF220" s="18"/>
      <c r="OFG220" s="18"/>
      <c r="OFH220" s="18"/>
      <c r="OFI220" s="18"/>
      <c r="OFJ220" s="18"/>
      <c r="OFK220" s="18"/>
      <c r="OFL220" s="18"/>
      <c r="OFM220" s="18"/>
      <c r="OFN220" s="18"/>
      <c r="OFO220" s="18"/>
      <c r="OFP220" s="18"/>
      <c r="OFQ220" s="18"/>
      <c r="OFR220" s="18"/>
      <c r="OFS220" s="18"/>
      <c r="OFT220" s="18"/>
      <c r="OFU220" s="18"/>
      <c r="OFV220" s="18"/>
      <c r="OFW220" s="18"/>
      <c r="OFX220" s="18"/>
      <c r="OFY220" s="18"/>
      <c r="OFZ220" s="18"/>
      <c r="OGA220" s="18"/>
      <c r="OGB220" s="18"/>
      <c r="OGC220" s="18"/>
      <c r="OGD220" s="18"/>
      <c r="OGE220" s="18"/>
      <c r="OGF220" s="18"/>
      <c r="OGG220" s="18"/>
      <c r="OGH220" s="18"/>
      <c r="OGI220" s="18"/>
      <c r="OGJ220" s="18"/>
      <c r="OGK220" s="18"/>
      <c r="OGL220" s="18"/>
      <c r="OGM220" s="18"/>
      <c r="OGN220" s="18"/>
      <c r="OGO220" s="18"/>
      <c r="OGP220" s="18"/>
      <c r="OGQ220" s="18"/>
      <c r="OGR220" s="18"/>
      <c r="OGS220" s="18"/>
      <c r="OGT220" s="18"/>
      <c r="OGU220" s="18"/>
      <c r="OGV220" s="18"/>
      <c r="OGW220" s="18"/>
      <c r="OGX220" s="18"/>
      <c r="OGY220" s="18"/>
      <c r="OGZ220" s="18"/>
      <c r="OHA220" s="18"/>
      <c r="OHB220" s="18"/>
      <c r="OHC220" s="18"/>
      <c r="OHD220" s="18"/>
      <c r="OHE220" s="18"/>
      <c r="OHF220" s="18"/>
      <c r="OHG220" s="18"/>
      <c r="OHH220" s="18"/>
      <c r="OHI220" s="18"/>
      <c r="OHJ220" s="18"/>
      <c r="OHK220" s="18"/>
      <c r="OHL220" s="18"/>
      <c r="OHM220" s="18"/>
      <c r="OHN220" s="18"/>
      <c r="OHO220" s="18"/>
      <c r="OHP220" s="18"/>
      <c r="OHQ220" s="18"/>
      <c r="OHR220" s="18"/>
      <c r="OHS220" s="18"/>
      <c r="OHT220" s="18"/>
      <c r="OHU220" s="18"/>
      <c r="OHV220" s="18"/>
      <c r="OHW220" s="18"/>
      <c r="OHX220" s="18"/>
      <c r="OHY220" s="18"/>
      <c r="OHZ220" s="18"/>
      <c r="OIA220" s="18"/>
      <c r="OIB220" s="18"/>
      <c r="OIC220" s="18"/>
      <c r="OID220" s="18"/>
      <c r="OIE220" s="18"/>
      <c r="OIF220" s="18"/>
      <c r="OIG220" s="18"/>
      <c r="OIH220" s="18"/>
      <c r="OII220" s="18"/>
      <c r="OIJ220" s="18"/>
      <c r="OIK220" s="18"/>
      <c r="OIL220" s="18"/>
      <c r="OIM220" s="18"/>
      <c r="OIN220" s="18"/>
      <c r="OIO220" s="18"/>
      <c r="OIP220" s="18"/>
      <c r="OIQ220" s="18"/>
      <c r="OIR220" s="18"/>
      <c r="OIS220" s="18"/>
      <c r="OIT220" s="18"/>
      <c r="OIU220" s="18"/>
      <c r="OIV220" s="18"/>
      <c r="OIW220" s="18"/>
      <c r="OIX220" s="18"/>
      <c r="OIY220" s="18"/>
      <c r="OIZ220" s="18"/>
      <c r="OJA220" s="18"/>
      <c r="OJB220" s="18"/>
      <c r="OJC220" s="18"/>
      <c r="OJD220" s="18"/>
      <c r="OJE220" s="18"/>
      <c r="OJF220" s="18"/>
      <c r="OJG220" s="18"/>
      <c r="OJH220" s="18"/>
      <c r="OJI220" s="18"/>
      <c r="OJJ220" s="18"/>
      <c r="OJK220" s="18"/>
      <c r="OJL220" s="18"/>
      <c r="OJM220" s="18"/>
      <c r="OJN220" s="18"/>
      <c r="OJO220" s="18"/>
      <c r="OJP220" s="18"/>
      <c r="OJQ220" s="18"/>
      <c r="OJR220" s="18"/>
      <c r="OJS220" s="18"/>
      <c r="OJT220" s="18"/>
      <c r="OJU220" s="18"/>
      <c r="OJV220" s="18"/>
      <c r="OJW220" s="18"/>
      <c r="OJX220" s="18"/>
      <c r="OJY220" s="18"/>
      <c r="OJZ220" s="18"/>
      <c r="OKA220" s="18"/>
      <c r="OKB220" s="18"/>
      <c r="OKC220" s="18"/>
      <c r="OKD220" s="18"/>
      <c r="OKE220" s="18"/>
      <c r="OKF220" s="18"/>
      <c r="OKG220" s="18"/>
      <c r="OKH220" s="18"/>
      <c r="OKI220" s="18"/>
      <c r="OKJ220" s="18"/>
      <c r="OKK220" s="18"/>
      <c r="OKL220" s="18"/>
      <c r="OKM220" s="18"/>
      <c r="OKN220" s="18"/>
      <c r="OKO220" s="18"/>
      <c r="OKP220" s="18"/>
      <c r="OKQ220" s="18"/>
      <c r="OKR220" s="18"/>
      <c r="OKS220" s="18"/>
      <c r="OKT220" s="18"/>
      <c r="OKU220" s="18"/>
      <c r="OKV220" s="18"/>
      <c r="OKW220" s="18"/>
      <c r="OKX220" s="18"/>
      <c r="OKY220" s="18"/>
      <c r="OKZ220" s="18"/>
      <c r="OLA220" s="18"/>
      <c r="OLB220" s="18"/>
      <c r="OLC220" s="18"/>
      <c r="OLD220" s="18"/>
      <c r="OLE220" s="18"/>
      <c r="OLF220" s="18"/>
      <c r="OLG220" s="18"/>
      <c r="OLH220" s="18"/>
      <c r="OLI220" s="18"/>
      <c r="OLJ220" s="18"/>
      <c r="OLK220" s="18"/>
      <c r="OLL220" s="18"/>
      <c r="OLM220" s="18"/>
      <c r="OLN220" s="18"/>
      <c r="OLO220" s="18"/>
      <c r="OLP220" s="18"/>
      <c r="OLQ220" s="18"/>
      <c r="OLR220" s="18"/>
      <c r="OLS220" s="18"/>
      <c r="OLT220" s="18"/>
      <c r="OLU220" s="18"/>
      <c r="OLV220" s="18"/>
      <c r="OLW220" s="18"/>
      <c r="OLX220" s="18"/>
      <c r="OLY220" s="18"/>
      <c r="OLZ220" s="18"/>
      <c r="OMA220" s="18"/>
      <c r="OMB220" s="18"/>
      <c r="OMC220" s="18"/>
      <c r="OMD220" s="18"/>
      <c r="OME220" s="18"/>
      <c r="OMF220" s="18"/>
      <c r="OMG220" s="18"/>
      <c r="OMH220" s="18"/>
      <c r="OMI220" s="18"/>
      <c r="OMJ220" s="18"/>
      <c r="OMK220" s="18"/>
      <c r="OML220" s="18"/>
      <c r="OMM220" s="18"/>
      <c r="OMN220" s="18"/>
      <c r="OMO220" s="18"/>
      <c r="OMP220" s="18"/>
      <c r="OMQ220" s="18"/>
      <c r="OMR220" s="18"/>
      <c r="OMS220" s="18"/>
      <c r="OMT220" s="18"/>
      <c r="OMU220" s="18"/>
      <c r="OMV220" s="18"/>
      <c r="OMW220" s="18"/>
      <c r="OMX220" s="18"/>
      <c r="OMY220" s="18"/>
      <c r="OMZ220" s="18"/>
      <c r="ONA220" s="18"/>
      <c r="ONB220" s="18"/>
      <c r="ONC220" s="18"/>
      <c r="OND220" s="18"/>
      <c r="ONE220" s="18"/>
      <c r="ONF220" s="18"/>
      <c r="ONG220" s="18"/>
      <c r="ONH220" s="18"/>
      <c r="ONI220" s="18"/>
      <c r="ONJ220" s="18"/>
      <c r="ONK220" s="18"/>
      <c r="ONL220" s="18"/>
      <c r="ONM220" s="18"/>
      <c r="ONN220" s="18"/>
      <c r="ONO220" s="18"/>
      <c r="ONP220" s="18"/>
      <c r="ONQ220" s="18"/>
      <c r="ONR220" s="18"/>
      <c r="ONS220" s="18"/>
      <c r="ONT220" s="18"/>
      <c r="ONU220" s="18"/>
      <c r="ONV220" s="18"/>
      <c r="ONW220" s="18"/>
      <c r="ONX220" s="18"/>
      <c r="ONY220" s="18"/>
      <c r="ONZ220" s="18"/>
      <c r="OOA220" s="18"/>
      <c r="OOB220" s="18"/>
      <c r="OOC220" s="18"/>
      <c r="OOD220" s="18"/>
      <c r="OOE220" s="18"/>
      <c r="OOF220" s="18"/>
      <c r="OOG220" s="18"/>
      <c r="OOH220" s="18"/>
      <c r="OOI220" s="18"/>
      <c r="OOJ220" s="18"/>
      <c r="OOK220" s="18"/>
      <c r="OOL220" s="18"/>
      <c r="OOM220" s="18"/>
      <c r="OON220" s="18"/>
      <c r="OOO220" s="18"/>
      <c r="OOP220" s="18"/>
      <c r="OOQ220" s="18"/>
      <c r="OOR220" s="18"/>
      <c r="OOS220" s="18"/>
      <c r="OOT220" s="18"/>
      <c r="OOU220" s="18"/>
      <c r="OOV220" s="18"/>
      <c r="OOW220" s="18"/>
      <c r="OOX220" s="18"/>
      <c r="OOY220" s="18"/>
      <c r="OOZ220" s="18"/>
      <c r="OPA220" s="18"/>
      <c r="OPB220" s="18"/>
      <c r="OPC220" s="18"/>
      <c r="OPD220" s="18"/>
      <c r="OPE220" s="18"/>
      <c r="OPF220" s="18"/>
      <c r="OPG220" s="18"/>
      <c r="OPH220" s="18"/>
      <c r="OPI220" s="18"/>
      <c r="OPJ220" s="18"/>
      <c r="OPK220" s="18"/>
      <c r="OPL220" s="18"/>
      <c r="OPM220" s="18"/>
      <c r="OPN220" s="18"/>
      <c r="OPO220" s="18"/>
      <c r="OPP220" s="18"/>
      <c r="OPQ220" s="18"/>
      <c r="OPR220" s="18"/>
      <c r="OPS220" s="18"/>
      <c r="OPT220" s="18"/>
      <c r="OPU220" s="18"/>
      <c r="OPV220" s="18"/>
      <c r="OPW220" s="18"/>
      <c r="OPX220" s="18"/>
      <c r="OPY220" s="18"/>
      <c r="OPZ220" s="18"/>
      <c r="OQA220" s="18"/>
      <c r="OQB220" s="18"/>
      <c r="OQC220" s="18"/>
      <c r="OQD220" s="18"/>
      <c r="OQE220" s="18"/>
      <c r="OQF220" s="18"/>
      <c r="OQG220" s="18"/>
      <c r="OQH220" s="18"/>
      <c r="OQI220" s="18"/>
      <c r="OQJ220" s="18"/>
      <c r="OQK220" s="18"/>
      <c r="OQL220" s="18"/>
      <c r="OQM220" s="18"/>
      <c r="OQN220" s="18"/>
      <c r="OQO220" s="18"/>
      <c r="OQP220" s="18"/>
      <c r="OQQ220" s="18"/>
      <c r="OQR220" s="18"/>
      <c r="OQS220" s="18"/>
      <c r="OQT220" s="18"/>
      <c r="OQU220" s="18"/>
      <c r="OQV220" s="18"/>
      <c r="OQW220" s="18"/>
      <c r="OQX220" s="18"/>
      <c r="OQY220" s="18"/>
      <c r="OQZ220" s="18"/>
      <c r="ORA220" s="18"/>
      <c r="ORB220" s="18"/>
      <c r="ORC220" s="18"/>
      <c r="ORD220" s="18"/>
      <c r="ORE220" s="18"/>
      <c r="ORF220" s="18"/>
      <c r="ORG220" s="18"/>
      <c r="ORH220" s="18"/>
      <c r="ORI220" s="18"/>
      <c r="ORJ220" s="18"/>
      <c r="ORK220" s="18"/>
      <c r="ORL220" s="18"/>
      <c r="ORM220" s="18"/>
      <c r="ORN220" s="18"/>
      <c r="ORO220" s="18"/>
      <c r="ORP220" s="18"/>
      <c r="ORQ220" s="18"/>
      <c r="ORR220" s="18"/>
      <c r="ORS220" s="18"/>
      <c r="ORT220" s="18"/>
      <c r="ORU220" s="18"/>
      <c r="ORV220" s="18"/>
      <c r="ORW220" s="18"/>
      <c r="ORX220" s="18"/>
      <c r="ORY220" s="18"/>
      <c r="ORZ220" s="18"/>
      <c r="OSA220" s="18"/>
      <c r="OSB220" s="18"/>
      <c r="OSC220" s="18"/>
      <c r="OSD220" s="18"/>
      <c r="OSE220" s="18"/>
      <c r="OSF220" s="18"/>
      <c r="OSG220" s="18"/>
      <c r="OSH220" s="18"/>
      <c r="OSI220" s="18"/>
      <c r="OSJ220" s="18"/>
      <c r="OSK220" s="18"/>
      <c r="OSL220" s="18"/>
      <c r="OSM220" s="18"/>
      <c r="OSN220" s="18"/>
      <c r="OSO220" s="18"/>
      <c r="OSP220" s="18"/>
      <c r="OSQ220" s="18"/>
      <c r="OSR220" s="18"/>
      <c r="OSS220" s="18"/>
      <c r="OST220" s="18"/>
      <c r="OSU220" s="18"/>
      <c r="OSV220" s="18"/>
      <c r="OSW220" s="18"/>
      <c r="OSX220" s="18"/>
      <c r="OSY220" s="18"/>
      <c r="OSZ220" s="18"/>
      <c r="OTA220" s="18"/>
      <c r="OTB220" s="18"/>
      <c r="OTC220" s="18"/>
      <c r="OTD220" s="18"/>
      <c r="OTE220" s="18"/>
      <c r="OTF220" s="18"/>
      <c r="OTG220" s="18"/>
      <c r="OTH220" s="18"/>
      <c r="OTI220" s="18"/>
      <c r="OTJ220" s="18"/>
      <c r="OTK220" s="18"/>
      <c r="OTL220" s="18"/>
      <c r="OTM220" s="18"/>
      <c r="OTN220" s="18"/>
      <c r="OTO220" s="18"/>
      <c r="OTP220" s="18"/>
      <c r="OTQ220" s="18"/>
      <c r="OTR220" s="18"/>
      <c r="OTS220" s="18"/>
      <c r="OTT220" s="18"/>
      <c r="OTU220" s="18"/>
      <c r="OTV220" s="18"/>
      <c r="OTW220" s="18"/>
      <c r="OTX220" s="18"/>
      <c r="OTY220" s="18"/>
      <c r="OTZ220" s="18"/>
      <c r="OUA220" s="18"/>
      <c r="OUB220" s="18"/>
      <c r="OUC220" s="18"/>
      <c r="OUD220" s="18"/>
      <c r="OUE220" s="18"/>
      <c r="OUF220" s="18"/>
      <c r="OUG220" s="18"/>
      <c r="OUH220" s="18"/>
      <c r="OUI220" s="18"/>
      <c r="OUJ220" s="18"/>
      <c r="OUK220" s="18"/>
      <c r="OUL220" s="18"/>
      <c r="OUM220" s="18"/>
      <c r="OUN220" s="18"/>
      <c r="OUO220" s="18"/>
      <c r="OUP220" s="18"/>
      <c r="OUQ220" s="18"/>
      <c r="OUR220" s="18"/>
      <c r="OUS220" s="18"/>
      <c r="OUT220" s="18"/>
      <c r="OUU220" s="18"/>
      <c r="OUV220" s="18"/>
      <c r="OUW220" s="18"/>
      <c r="OUX220" s="18"/>
      <c r="OUY220" s="18"/>
      <c r="OUZ220" s="18"/>
      <c r="OVA220" s="18"/>
      <c r="OVB220" s="18"/>
      <c r="OVC220" s="18"/>
      <c r="OVD220" s="18"/>
      <c r="OVE220" s="18"/>
      <c r="OVF220" s="18"/>
      <c r="OVG220" s="18"/>
      <c r="OVH220" s="18"/>
      <c r="OVI220" s="18"/>
      <c r="OVJ220" s="18"/>
      <c r="OVK220" s="18"/>
      <c r="OVL220" s="18"/>
      <c r="OVM220" s="18"/>
      <c r="OVN220" s="18"/>
      <c r="OVO220" s="18"/>
      <c r="OVP220" s="18"/>
      <c r="OVQ220" s="18"/>
      <c r="OVR220" s="18"/>
      <c r="OVS220" s="18"/>
      <c r="OVT220" s="18"/>
      <c r="OVU220" s="18"/>
      <c r="OVV220" s="18"/>
      <c r="OVW220" s="18"/>
      <c r="OVX220" s="18"/>
      <c r="OVY220" s="18"/>
      <c r="OVZ220" s="18"/>
      <c r="OWA220" s="18"/>
      <c r="OWB220" s="18"/>
      <c r="OWC220" s="18"/>
      <c r="OWD220" s="18"/>
      <c r="OWE220" s="18"/>
      <c r="OWF220" s="18"/>
      <c r="OWG220" s="18"/>
      <c r="OWH220" s="18"/>
      <c r="OWI220" s="18"/>
      <c r="OWJ220" s="18"/>
      <c r="OWK220" s="18"/>
      <c r="OWL220" s="18"/>
      <c r="OWM220" s="18"/>
      <c r="OWN220" s="18"/>
      <c r="OWO220" s="18"/>
      <c r="OWP220" s="18"/>
      <c r="OWQ220" s="18"/>
      <c r="OWR220" s="18"/>
      <c r="OWS220" s="18"/>
      <c r="OWT220" s="18"/>
      <c r="OWU220" s="18"/>
      <c r="OWV220" s="18"/>
      <c r="OWW220" s="18"/>
      <c r="OWX220" s="18"/>
      <c r="OWY220" s="18"/>
      <c r="OWZ220" s="18"/>
      <c r="OXA220" s="18"/>
      <c r="OXB220" s="18"/>
      <c r="OXC220" s="18"/>
      <c r="OXD220" s="18"/>
      <c r="OXE220" s="18"/>
      <c r="OXF220" s="18"/>
      <c r="OXG220" s="18"/>
      <c r="OXH220" s="18"/>
      <c r="OXI220" s="18"/>
      <c r="OXJ220" s="18"/>
      <c r="OXK220" s="18"/>
      <c r="OXL220" s="18"/>
      <c r="OXM220" s="18"/>
      <c r="OXN220" s="18"/>
      <c r="OXO220" s="18"/>
      <c r="OXP220" s="18"/>
      <c r="OXQ220" s="18"/>
      <c r="OXR220" s="18"/>
      <c r="OXS220" s="18"/>
      <c r="OXT220" s="18"/>
      <c r="OXU220" s="18"/>
      <c r="OXV220" s="18"/>
      <c r="OXW220" s="18"/>
      <c r="OXX220" s="18"/>
      <c r="OXY220" s="18"/>
      <c r="OXZ220" s="18"/>
      <c r="OYA220" s="18"/>
      <c r="OYB220" s="18"/>
      <c r="OYC220" s="18"/>
      <c r="OYD220" s="18"/>
      <c r="OYE220" s="18"/>
      <c r="OYF220" s="18"/>
      <c r="OYG220" s="18"/>
      <c r="OYH220" s="18"/>
      <c r="OYI220" s="18"/>
      <c r="OYJ220" s="18"/>
      <c r="OYK220" s="18"/>
      <c r="OYL220" s="18"/>
      <c r="OYM220" s="18"/>
      <c r="OYN220" s="18"/>
      <c r="OYO220" s="18"/>
      <c r="OYP220" s="18"/>
      <c r="OYQ220" s="18"/>
      <c r="OYR220" s="18"/>
      <c r="OYS220" s="18"/>
      <c r="OYT220" s="18"/>
      <c r="OYU220" s="18"/>
      <c r="OYV220" s="18"/>
      <c r="OYW220" s="18"/>
      <c r="OYX220" s="18"/>
      <c r="OYY220" s="18"/>
      <c r="OYZ220" s="18"/>
      <c r="OZA220" s="18"/>
      <c r="OZB220" s="18"/>
      <c r="OZC220" s="18"/>
      <c r="OZD220" s="18"/>
      <c r="OZE220" s="18"/>
      <c r="OZF220" s="18"/>
      <c r="OZG220" s="18"/>
      <c r="OZH220" s="18"/>
      <c r="OZI220" s="18"/>
      <c r="OZJ220" s="18"/>
      <c r="OZK220" s="18"/>
      <c r="OZL220" s="18"/>
      <c r="OZM220" s="18"/>
      <c r="OZN220" s="18"/>
      <c r="OZO220" s="18"/>
      <c r="OZP220" s="18"/>
      <c r="OZQ220" s="18"/>
      <c r="OZR220" s="18"/>
      <c r="OZS220" s="18"/>
      <c r="OZT220" s="18"/>
      <c r="OZU220" s="18"/>
      <c r="OZV220" s="18"/>
      <c r="OZW220" s="18"/>
      <c r="OZX220" s="18"/>
      <c r="OZY220" s="18"/>
      <c r="OZZ220" s="18"/>
      <c r="PAA220" s="18"/>
      <c r="PAB220" s="18"/>
      <c r="PAC220" s="18"/>
      <c r="PAD220" s="18"/>
      <c r="PAE220" s="18"/>
      <c r="PAF220" s="18"/>
      <c r="PAG220" s="18"/>
      <c r="PAH220" s="18"/>
      <c r="PAI220" s="18"/>
      <c r="PAJ220" s="18"/>
      <c r="PAK220" s="18"/>
      <c r="PAL220" s="18"/>
      <c r="PAM220" s="18"/>
      <c r="PAN220" s="18"/>
      <c r="PAO220" s="18"/>
      <c r="PAP220" s="18"/>
      <c r="PAQ220" s="18"/>
      <c r="PAR220" s="18"/>
      <c r="PAS220" s="18"/>
      <c r="PAT220" s="18"/>
      <c r="PAU220" s="18"/>
      <c r="PAV220" s="18"/>
      <c r="PAW220" s="18"/>
      <c r="PAX220" s="18"/>
      <c r="PAY220" s="18"/>
      <c r="PAZ220" s="18"/>
      <c r="PBA220" s="18"/>
      <c r="PBB220" s="18"/>
      <c r="PBC220" s="18"/>
      <c r="PBD220" s="18"/>
      <c r="PBE220" s="18"/>
      <c r="PBF220" s="18"/>
      <c r="PBG220" s="18"/>
      <c r="PBH220" s="18"/>
      <c r="PBI220" s="18"/>
      <c r="PBJ220" s="18"/>
      <c r="PBK220" s="18"/>
      <c r="PBL220" s="18"/>
      <c r="PBM220" s="18"/>
      <c r="PBN220" s="18"/>
      <c r="PBO220" s="18"/>
      <c r="PBP220" s="18"/>
      <c r="PBQ220" s="18"/>
      <c r="PBR220" s="18"/>
      <c r="PBS220" s="18"/>
      <c r="PBT220" s="18"/>
      <c r="PBU220" s="18"/>
      <c r="PBV220" s="18"/>
      <c r="PBW220" s="18"/>
      <c r="PBX220" s="18"/>
      <c r="PBY220" s="18"/>
      <c r="PBZ220" s="18"/>
      <c r="PCA220" s="18"/>
      <c r="PCB220" s="18"/>
      <c r="PCC220" s="18"/>
      <c r="PCD220" s="18"/>
      <c r="PCE220" s="18"/>
      <c r="PCF220" s="18"/>
      <c r="PCG220" s="18"/>
      <c r="PCH220" s="18"/>
      <c r="PCI220" s="18"/>
      <c r="PCJ220" s="18"/>
      <c r="PCK220" s="18"/>
      <c r="PCL220" s="18"/>
      <c r="PCM220" s="18"/>
      <c r="PCN220" s="18"/>
      <c r="PCO220" s="18"/>
      <c r="PCP220" s="18"/>
      <c r="PCQ220" s="18"/>
      <c r="PCR220" s="18"/>
      <c r="PCS220" s="18"/>
      <c r="PCT220" s="18"/>
      <c r="PCU220" s="18"/>
      <c r="PCV220" s="18"/>
      <c r="PCW220" s="18"/>
      <c r="PCX220" s="18"/>
      <c r="PCY220" s="18"/>
      <c r="PCZ220" s="18"/>
      <c r="PDA220" s="18"/>
      <c r="PDB220" s="18"/>
      <c r="PDC220" s="18"/>
      <c r="PDD220" s="18"/>
      <c r="PDE220" s="18"/>
      <c r="PDF220" s="18"/>
      <c r="PDG220" s="18"/>
      <c r="PDH220" s="18"/>
      <c r="PDI220" s="18"/>
      <c r="PDJ220" s="18"/>
      <c r="PDK220" s="18"/>
      <c r="PDL220" s="18"/>
      <c r="PDM220" s="18"/>
      <c r="PDN220" s="18"/>
      <c r="PDO220" s="18"/>
      <c r="PDP220" s="18"/>
      <c r="PDQ220" s="18"/>
      <c r="PDR220" s="18"/>
      <c r="PDS220" s="18"/>
      <c r="PDT220" s="18"/>
      <c r="PDU220" s="18"/>
      <c r="PDV220" s="18"/>
      <c r="PDW220" s="18"/>
      <c r="PDX220" s="18"/>
      <c r="PDY220" s="18"/>
      <c r="PDZ220" s="18"/>
      <c r="PEA220" s="18"/>
      <c r="PEB220" s="18"/>
      <c r="PEC220" s="18"/>
      <c r="PED220" s="18"/>
      <c r="PEE220" s="18"/>
      <c r="PEF220" s="18"/>
      <c r="PEG220" s="18"/>
      <c r="PEH220" s="18"/>
      <c r="PEI220" s="18"/>
      <c r="PEJ220" s="18"/>
      <c r="PEK220" s="18"/>
      <c r="PEL220" s="18"/>
      <c r="PEM220" s="18"/>
      <c r="PEN220" s="18"/>
      <c r="PEO220" s="18"/>
      <c r="PEP220" s="18"/>
      <c r="PEQ220" s="18"/>
      <c r="PER220" s="18"/>
      <c r="PES220" s="18"/>
      <c r="PET220" s="18"/>
      <c r="PEU220" s="18"/>
      <c r="PEV220" s="18"/>
      <c r="PEW220" s="18"/>
      <c r="PEX220" s="18"/>
      <c r="PEY220" s="18"/>
      <c r="PEZ220" s="18"/>
      <c r="PFA220" s="18"/>
      <c r="PFB220" s="18"/>
      <c r="PFC220" s="18"/>
      <c r="PFD220" s="18"/>
      <c r="PFE220" s="18"/>
      <c r="PFF220" s="18"/>
      <c r="PFG220" s="18"/>
      <c r="PFH220" s="18"/>
      <c r="PFI220" s="18"/>
      <c r="PFJ220" s="18"/>
      <c r="PFK220" s="18"/>
      <c r="PFL220" s="18"/>
      <c r="PFM220" s="18"/>
      <c r="PFN220" s="18"/>
      <c r="PFO220" s="18"/>
      <c r="PFP220" s="18"/>
      <c r="PFQ220" s="18"/>
      <c r="PFR220" s="18"/>
      <c r="PFS220" s="18"/>
      <c r="PFT220" s="18"/>
      <c r="PFU220" s="18"/>
      <c r="PFV220" s="18"/>
      <c r="PFW220" s="18"/>
      <c r="PFX220" s="18"/>
      <c r="PFY220" s="18"/>
      <c r="PFZ220" s="18"/>
      <c r="PGA220" s="18"/>
      <c r="PGB220" s="18"/>
      <c r="PGC220" s="18"/>
      <c r="PGD220" s="18"/>
      <c r="PGE220" s="18"/>
      <c r="PGF220" s="18"/>
      <c r="PGG220" s="18"/>
      <c r="PGH220" s="18"/>
      <c r="PGI220" s="18"/>
      <c r="PGJ220" s="18"/>
      <c r="PGK220" s="18"/>
      <c r="PGL220" s="18"/>
      <c r="PGM220" s="18"/>
      <c r="PGN220" s="18"/>
      <c r="PGO220" s="18"/>
      <c r="PGP220" s="18"/>
      <c r="PGQ220" s="18"/>
      <c r="PGR220" s="18"/>
      <c r="PGS220" s="18"/>
      <c r="PGT220" s="18"/>
      <c r="PGU220" s="18"/>
      <c r="PGV220" s="18"/>
      <c r="PGW220" s="18"/>
      <c r="PGX220" s="18"/>
      <c r="PGY220" s="18"/>
      <c r="PGZ220" s="18"/>
      <c r="PHA220" s="18"/>
      <c r="PHB220" s="18"/>
      <c r="PHC220" s="18"/>
      <c r="PHD220" s="18"/>
      <c r="PHE220" s="18"/>
      <c r="PHF220" s="18"/>
      <c r="PHG220" s="18"/>
      <c r="PHH220" s="18"/>
      <c r="PHI220" s="18"/>
      <c r="PHJ220" s="18"/>
      <c r="PHK220" s="18"/>
      <c r="PHL220" s="18"/>
      <c r="PHM220" s="18"/>
      <c r="PHN220" s="18"/>
      <c r="PHO220" s="18"/>
      <c r="PHP220" s="18"/>
      <c r="PHQ220" s="18"/>
      <c r="PHR220" s="18"/>
      <c r="PHS220" s="18"/>
      <c r="PHT220" s="18"/>
      <c r="PHU220" s="18"/>
      <c r="PHV220" s="18"/>
      <c r="PHW220" s="18"/>
      <c r="PHX220" s="18"/>
      <c r="PHY220" s="18"/>
      <c r="PHZ220" s="18"/>
      <c r="PIA220" s="18"/>
      <c r="PIB220" s="18"/>
      <c r="PIC220" s="18"/>
      <c r="PID220" s="18"/>
      <c r="PIE220" s="18"/>
      <c r="PIF220" s="18"/>
      <c r="PIG220" s="18"/>
      <c r="PIH220" s="18"/>
      <c r="PII220" s="18"/>
      <c r="PIJ220" s="18"/>
      <c r="PIK220" s="18"/>
      <c r="PIL220" s="18"/>
      <c r="PIM220" s="18"/>
      <c r="PIN220" s="18"/>
      <c r="PIO220" s="18"/>
      <c r="PIP220" s="18"/>
      <c r="PIQ220" s="18"/>
      <c r="PIR220" s="18"/>
      <c r="PIS220" s="18"/>
      <c r="PIT220" s="18"/>
      <c r="PIU220" s="18"/>
      <c r="PIV220" s="18"/>
      <c r="PIW220" s="18"/>
      <c r="PIX220" s="18"/>
      <c r="PIY220" s="18"/>
      <c r="PIZ220" s="18"/>
      <c r="PJA220" s="18"/>
      <c r="PJB220" s="18"/>
      <c r="PJC220" s="18"/>
      <c r="PJD220" s="18"/>
      <c r="PJE220" s="18"/>
      <c r="PJF220" s="18"/>
      <c r="PJG220" s="18"/>
      <c r="PJH220" s="18"/>
      <c r="PJI220" s="18"/>
      <c r="PJJ220" s="18"/>
      <c r="PJK220" s="18"/>
      <c r="PJL220" s="18"/>
      <c r="PJM220" s="18"/>
      <c r="PJN220" s="18"/>
      <c r="PJO220" s="18"/>
      <c r="PJP220" s="18"/>
      <c r="PJQ220" s="18"/>
      <c r="PJR220" s="18"/>
      <c r="PJS220" s="18"/>
      <c r="PJT220" s="18"/>
      <c r="PJU220" s="18"/>
      <c r="PJV220" s="18"/>
      <c r="PJW220" s="18"/>
      <c r="PJX220" s="18"/>
      <c r="PJY220" s="18"/>
      <c r="PJZ220" s="18"/>
      <c r="PKA220" s="18"/>
      <c r="PKB220" s="18"/>
      <c r="PKC220" s="18"/>
      <c r="PKD220" s="18"/>
      <c r="PKE220" s="18"/>
      <c r="PKF220" s="18"/>
      <c r="PKG220" s="18"/>
      <c r="PKH220" s="18"/>
      <c r="PKI220" s="18"/>
      <c r="PKJ220" s="18"/>
      <c r="PKK220" s="18"/>
      <c r="PKL220" s="18"/>
      <c r="PKM220" s="18"/>
      <c r="PKN220" s="18"/>
      <c r="PKO220" s="18"/>
      <c r="PKP220" s="18"/>
      <c r="PKQ220" s="18"/>
      <c r="PKR220" s="18"/>
      <c r="PKS220" s="18"/>
      <c r="PKT220" s="18"/>
      <c r="PKU220" s="18"/>
      <c r="PKV220" s="18"/>
      <c r="PKW220" s="18"/>
      <c r="PKX220" s="18"/>
      <c r="PKY220" s="18"/>
      <c r="PKZ220" s="18"/>
      <c r="PLA220" s="18"/>
      <c r="PLB220" s="18"/>
      <c r="PLC220" s="18"/>
      <c r="PLD220" s="18"/>
      <c r="PLE220" s="18"/>
      <c r="PLF220" s="18"/>
      <c r="PLG220" s="18"/>
      <c r="PLH220" s="18"/>
      <c r="PLI220" s="18"/>
      <c r="PLJ220" s="18"/>
      <c r="PLK220" s="18"/>
      <c r="PLL220" s="18"/>
      <c r="PLM220" s="18"/>
      <c r="PLN220" s="18"/>
      <c r="PLO220" s="18"/>
      <c r="PLP220" s="18"/>
      <c r="PLQ220" s="18"/>
      <c r="PLR220" s="18"/>
      <c r="PLS220" s="18"/>
      <c r="PLT220" s="18"/>
      <c r="PLU220" s="18"/>
      <c r="PLV220" s="18"/>
      <c r="PLW220" s="18"/>
      <c r="PLX220" s="18"/>
      <c r="PLY220" s="18"/>
      <c r="PLZ220" s="18"/>
      <c r="PMA220" s="18"/>
      <c r="PMB220" s="18"/>
      <c r="PMC220" s="18"/>
      <c r="PMD220" s="18"/>
      <c r="PME220" s="18"/>
      <c r="PMF220" s="18"/>
      <c r="PMG220" s="18"/>
      <c r="PMH220" s="18"/>
      <c r="PMI220" s="18"/>
      <c r="PMJ220" s="18"/>
      <c r="PMK220" s="18"/>
      <c r="PML220" s="18"/>
      <c r="PMM220" s="18"/>
      <c r="PMN220" s="18"/>
      <c r="PMO220" s="18"/>
      <c r="PMP220" s="18"/>
      <c r="PMQ220" s="18"/>
      <c r="PMR220" s="18"/>
      <c r="PMS220" s="18"/>
      <c r="PMT220" s="18"/>
      <c r="PMU220" s="18"/>
      <c r="PMV220" s="18"/>
      <c r="PMW220" s="18"/>
      <c r="PMX220" s="18"/>
      <c r="PMY220" s="18"/>
      <c r="PMZ220" s="18"/>
      <c r="PNA220" s="18"/>
      <c r="PNB220" s="18"/>
      <c r="PNC220" s="18"/>
      <c r="PND220" s="18"/>
      <c r="PNE220" s="18"/>
      <c r="PNF220" s="18"/>
      <c r="PNG220" s="18"/>
      <c r="PNH220" s="18"/>
      <c r="PNI220" s="18"/>
      <c r="PNJ220" s="18"/>
      <c r="PNK220" s="18"/>
      <c r="PNL220" s="18"/>
      <c r="PNM220" s="18"/>
      <c r="PNN220" s="18"/>
      <c r="PNO220" s="18"/>
      <c r="PNP220" s="18"/>
      <c r="PNQ220" s="18"/>
      <c r="PNR220" s="18"/>
      <c r="PNS220" s="18"/>
      <c r="PNT220" s="18"/>
      <c r="PNU220" s="18"/>
      <c r="PNV220" s="18"/>
      <c r="PNW220" s="18"/>
      <c r="PNX220" s="18"/>
      <c r="PNY220" s="18"/>
      <c r="PNZ220" s="18"/>
      <c r="POA220" s="18"/>
      <c r="POB220" s="18"/>
      <c r="POC220" s="18"/>
      <c r="POD220" s="18"/>
      <c r="POE220" s="18"/>
      <c r="POF220" s="18"/>
      <c r="POG220" s="18"/>
      <c r="POH220" s="18"/>
      <c r="POI220" s="18"/>
      <c r="POJ220" s="18"/>
      <c r="POK220" s="18"/>
      <c r="POL220" s="18"/>
      <c r="POM220" s="18"/>
      <c r="PON220" s="18"/>
      <c r="POO220" s="18"/>
      <c r="POP220" s="18"/>
      <c r="POQ220" s="18"/>
      <c r="POR220" s="18"/>
      <c r="POS220" s="18"/>
      <c r="POT220" s="18"/>
      <c r="POU220" s="18"/>
      <c r="POV220" s="18"/>
      <c r="POW220" s="18"/>
      <c r="POX220" s="18"/>
      <c r="POY220" s="18"/>
      <c r="POZ220" s="18"/>
      <c r="PPA220" s="18"/>
      <c r="PPB220" s="18"/>
      <c r="PPC220" s="18"/>
      <c r="PPD220" s="18"/>
      <c r="PPE220" s="18"/>
      <c r="PPF220" s="18"/>
      <c r="PPG220" s="18"/>
      <c r="PPH220" s="18"/>
      <c r="PPI220" s="18"/>
      <c r="PPJ220" s="18"/>
      <c r="PPK220" s="18"/>
      <c r="PPL220" s="18"/>
      <c r="PPM220" s="18"/>
      <c r="PPN220" s="18"/>
      <c r="PPO220" s="18"/>
      <c r="PPP220" s="18"/>
      <c r="PPQ220" s="18"/>
      <c r="PPR220" s="18"/>
      <c r="PPS220" s="18"/>
      <c r="PPT220" s="18"/>
      <c r="PPU220" s="18"/>
      <c r="PPV220" s="18"/>
      <c r="PPW220" s="18"/>
      <c r="PPX220" s="18"/>
      <c r="PPY220" s="18"/>
      <c r="PPZ220" s="18"/>
      <c r="PQA220" s="18"/>
      <c r="PQB220" s="18"/>
      <c r="PQC220" s="18"/>
      <c r="PQD220" s="18"/>
      <c r="PQE220" s="18"/>
      <c r="PQF220" s="18"/>
      <c r="PQG220" s="18"/>
      <c r="PQH220" s="18"/>
      <c r="PQI220" s="18"/>
      <c r="PQJ220" s="18"/>
      <c r="PQK220" s="18"/>
      <c r="PQL220" s="18"/>
      <c r="PQM220" s="18"/>
      <c r="PQN220" s="18"/>
      <c r="PQO220" s="18"/>
      <c r="PQP220" s="18"/>
      <c r="PQQ220" s="18"/>
      <c r="PQR220" s="18"/>
      <c r="PQS220" s="18"/>
      <c r="PQT220" s="18"/>
      <c r="PQU220" s="18"/>
      <c r="PQV220" s="18"/>
      <c r="PQW220" s="18"/>
      <c r="PQX220" s="18"/>
      <c r="PQY220" s="18"/>
      <c r="PQZ220" s="18"/>
      <c r="PRA220" s="18"/>
      <c r="PRB220" s="18"/>
      <c r="PRC220" s="18"/>
      <c r="PRD220" s="18"/>
      <c r="PRE220" s="18"/>
      <c r="PRF220" s="18"/>
      <c r="PRG220" s="18"/>
      <c r="PRH220" s="18"/>
      <c r="PRI220" s="18"/>
      <c r="PRJ220" s="18"/>
      <c r="PRK220" s="18"/>
      <c r="PRL220" s="18"/>
      <c r="PRM220" s="18"/>
      <c r="PRN220" s="18"/>
      <c r="PRO220" s="18"/>
      <c r="PRP220" s="18"/>
      <c r="PRQ220" s="18"/>
      <c r="PRR220" s="18"/>
      <c r="PRS220" s="18"/>
      <c r="PRT220" s="18"/>
      <c r="PRU220" s="18"/>
      <c r="PRV220" s="18"/>
      <c r="PRW220" s="18"/>
      <c r="PRX220" s="18"/>
      <c r="PRY220" s="18"/>
      <c r="PRZ220" s="18"/>
      <c r="PSA220" s="18"/>
      <c r="PSB220" s="18"/>
      <c r="PSC220" s="18"/>
      <c r="PSD220" s="18"/>
      <c r="PSE220" s="18"/>
      <c r="PSF220" s="18"/>
      <c r="PSG220" s="18"/>
      <c r="PSH220" s="18"/>
      <c r="PSI220" s="18"/>
      <c r="PSJ220" s="18"/>
      <c r="PSK220" s="18"/>
      <c r="PSL220" s="18"/>
      <c r="PSM220" s="18"/>
      <c r="PSN220" s="18"/>
      <c r="PSO220" s="18"/>
      <c r="PSP220" s="18"/>
      <c r="PSQ220" s="18"/>
      <c r="PSR220" s="18"/>
      <c r="PSS220" s="18"/>
      <c r="PST220" s="18"/>
      <c r="PSU220" s="18"/>
      <c r="PSV220" s="18"/>
      <c r="PSW220" s="18"/>
      <c r="PSX220" s="18"/>
      <c r="PSY220" s="18"/>
      <c r="PSZ220" s="18"/>
      <c r="PTA220" s="18"/>
      <c r="PTB220" s="18"/>
      <c r="PTC220" s="18"/>
      <c r="PTD220" s="18"/>
      <c r="PTE220" s="18"/>
      <c r="PTF220" s="18"/>
      <c r="PTG220" s="18"/>
      <c r="PTH220" s="18"/>
      <c r="PTI220" s="18"/>
      <c r="PTJ220" s="18"/>
      <c r="PTK220" s="18"/>
      <c r="PTL220" s="18"/>
      <c r="PTM220" s="18"/>
      <c r="PTN220" s="18"/>
      <c r="PTO220" s="18"/>
      <c r="PTP220" s="18"/>
      <c r="PTQ220" s="18"/>
      <c r="PTR220" s="18"/>
      <c r="PTS220" s="18"/>
      <c r="PTT220" s="18"/>
      <c r="PTU220" s="18"/>
      <c r="PTV220" s="18"/>
      <c r="PTW220" s="18"/>
      <c r="PTX220" s="18"/>
      <c r="PTY220" s="18"/>
      <c r="PTZ220" s="18"/>
      <c r="PUA220" s="18"/>
      <c r="PUB220" s="18"/>
      <c r="PUC220" s="18"/>
      <c r="PUD220" s="18"/>
      <c r="PUE220" s="18"/>
      <c r="PUF220" s="18"/>
      <c r="PUG220" s="18"/>
      <c r="PUH220" s="18"/>
      <c r="PUI220" s="18"/>
      <c r="PUJ220" s="18"/>
      <c r="PUK220" s="18"/>
      <c r="PUL220" s="18"/>
      <c r="PUM220" s="18"/>
      <c r="PUN220" s="18"/>
      <c r="PUO220" s="18"/>
      <c r="PUP220" s="18"/>
      <c r="PUQ220" s="18"/>
      <c r="PUR220" s="18"/>
      <c r="PUS220" s="18"/>
      <c r="PUT220" s="18"/>
      <c r="PUU220" s="18"/>
      <c r="PUV220" s="18"/>
      <c r="PUW220" s="18"/>
      <c r="PUX220" s="18"/>
      <c r="PUY220" s="18"/>
      <c r="PUZ220" s="18"/>
      <c r="PVA220" s="18"/>
      <c r="PVB220" s="18"/>
      <c r="PVC220" s="18"/>
      <c r="PVD220" s="18"/>
      <c r="PVE220" s="18"/>
      <c r="PVF220" s="18"/>
      <c r="PVG220" s="18"/>
      <c r="PVH220" s="18"/>
      <c r="PVI220" s="18"/>
      <c r="PVJ220" s="18"/>
      <c r="PVK220" s="18"/>
      <c r="PVL220" s="18"/>
      <c r="PVM220" s="18"/>
      <c r="PVN220" s="18"/>
      <c r="PVO220" s="18"/>
      <c r="PVP220" s="18"/>
      <c r="PVQ220" s="18"/>
      <c r="PVR220" s="18"/>
      <c r="PVS220" s="18"/>
      <c r="PVT220" s="18"/>
      <c r="PVU220" s="18"/>
      <c r="PVV220" s="18"/>
      <c r="PVW220" s="18"/>
      <c r="PVX220" s="18"/>
      <c r="PVY220" s="18"/>
      <c r="PVZ220" s="18"/>
      <c r="PWA220" s="18"/>
      <c r="PWB220" s="18"/>
      <c r="PWC220" s="18"/>
      <c r="PWD220" s="18"/>
      <c r="PWE220" s="18"/>
      <c r="PWF220" s="18"/>
      <c r="PWG220" s="18"/>
      <c r="PWH220" s="18"/>
      <c r="PWI220" s="18"/>
      <c r="PWJ220" s="18"/>
      <c r="PWK220" s="18"/>
      <c r="PWL220" s="18"/>
      <c r="PWM220" s="18"/>
      <c r="PWN220" s="18"/>
      <c r="PWO220" s="18"/>
      <c r="PWP220" s="18"/>
      <c r="PWQ220" s="18"/>
      <c r="PWR220" s="18"/>
      <c r="PWS220" s="18"/>
      <c r="PWT220" s="18"/>
      <c r="PWU220" s="18"/>
      <c r="PWV220" s="18"/>
      <c r="PWW220" s="18"/>
      <c r="PWX220" s="18"/>
      <c r="PWY220" s="18"/>
      <c r="PWZ220" s="18"/>
      <c r="PXA220" s="18"/>
      <c r="PXB220" s="18"/>
      <c r="PXC220" s="18"/>
      <c r="PXD220" s="18"/>
      <c r="PXE220" s="18"/>
      <c r="PXF220" s="18"/>
      <c r="PXG220" s="18"/>
      <c r="PXH220" s="18"/>
      <c r="PXI220" s="18"/>
      <c r="PXJ220" s="18"/>
      <c r="PXK220" s="18"/>
      <c r="PXL220" s="18"/>
      <c r="PXM220" s="18"/>
      <c r="PXN220" s="18"/>
      <c r="PXO220" s="18"/>
      <c r="PXP220" s="18"/>
      <c r="PXQ220" s="18"/>
      <c r="PXR220" s="18"/>
      <c r="PXS220" s="18"/>
      <c r="PXT220" s="18"/>
      <c r="PXU220" s="18"/>
      <c r="PXV220" s="18"/>
      <c r="PXW220" s="18"/>
      <c r="PXX220" s="18"/>
      <c r="PXY220" s="18"/>
      <c r="PXZ220" s="18"/>
      <c r="PYA220" s="18"/>
      <c r="PYB220" s="18"/>
      <c r="PYC220" s="18"/>
      <c r="PYD220" s="18"/>
      <c r="PYE220" s="18"/>
      <c r="PYF220" s="18"/>
      <c r="PYG220" s="18"/>
      <c r="PYH220" s="18"/>
      <c r="PYI220" s="18"/>
      <c r="PYJ220" s="18"/>
      <c r="PYK220" s="18"/>
      <c r="PYL220" s="18"/>
      <c r="PYM220" s="18"/>
      <c r="PYN220" s="18"/>
      <c r="PYO220" s="18"/>
      <c r="PYP220" s="18"/>
      <c r="PYQ220" s="18"/>
      <c r="PYR220" s="18"/>
      <c r="PYS220" s="18"/>
      <c r="PYT220" s="18"/>
      <c r="PYU220" s="18"/>
      <c r="PYV220" s="18"/>
      <c r="PYW220" s="18"/>
      <c r="PYX220" s="18"/>
      <c r="PYY220" s="18"/>
      <c r="PYZ220" s="18"/>
      <c r="PZA220" s="18"/>
      <c r="PZB220" s="18"/>
      <c r="PZC220" s="18"/>
      <c r="PZD220" s="18"/>
      <c r="PZE220" s="18"/>
      <c r="PZF220" s="18"/>
      <c r="PZG220" s="18"/>
      <c r="PZH220" s="18"/>
      <c r="PZI220" s="18"/>
      <c r="PZJ220" s="18"/>
      <c r="PZK220" s="18"/>
      <c r="PZL220" s="18"/>
      <c r="PZM220" s="18"/>
      <c r="PZN220" s="18"/>
      <c r="PZO220" s="18"/>
      <c r="PZP220" s="18"/>
      <c r="PZQ220" s="18"/>
      <c r="PZR220" s="18"/>
      <c r="PZS220" s="18"/>
      <c r="PZT220" s="18"/>
      <c r="PZU220" s="18"/>
      <c r="PZV220" s="18"/>
      <c r="PZW220" s="18"/>
      <c r="PZX220" s="18"/>
      <c r="PZY220" s="18"/>
      <c r="PZZ220" s="18"/>
      <c r="QAA220" s="18"/>
      <c r="QAB220" s="18"/>
      <c r="QAC220" s="18"/>
      <c r="QAD220" s="18"/>
      <c r="QAE220" s="18"/>
      <c r="QAF220" s="18"/>
      <c r="QAG220" s="18"/>
      <c r="QAH220" s="18"/>
      <c r="QAI220" s="18"/>
      <c r="QAJ220" s="18"/>
      <c r="QAK220" s="18"/>
      <c r="QAL220" s="18"/>
      <c r="QAM220" s="18"/>
      <c r="QAN220" s="18"/>
      <c r="QAO220" s="18"/>
      <c r="QAP220" s="18"/>
      <c r="QAQ220" s="18"/>
      <c r="QAR220" s="18"/>
      <c r="QAS220" s="18"/>
      <c r="QAT220" s="18"/>
      <c r="QAU220" s="18"/>
      <c r="QAV220" s="18"/>
      <c r="QAW220" s="18"/>
      <c r="QAX220" s="18"/>
      <c r="QAY220" s="18"/>
      <c r="QAZ220" s="18"/>
      <c r="QBA220" s="18"/>
      <c r="QBB220" s="18"/>
      <c r="QBC220" s="18"/>
      <c r="QBD220" s="18"/>
      <c r="QBE220" s="18"/>
      <c r="QBF220" s="18"/>
      <c r="QBG220" s="18"/>
      <c r="QBH220" s="18"/>
      <c r="QBI220" s="18"/>
      <c r="QBJ220" s="18"/>
      <c r="QBK220" s="18"/>
      <c r="QBL220" s="18"/>
      <c r="QBM220" s="18"/>
      <c r="QBN220" s="18"/>
      <c r="QBO220" s="18"/>
      <c r="QBP220" s="18"/>
      <c r="QBQ220" s="18"/>
      <c r="QBR220" s="18"/>
      <c r="QBS220" s="18"/>
      <c r="QBT220" s="18"/>
      <c r="QBU220" s="18"/>
      <c r="QBV220" s="18"/>
      <c r="QBW220" s="18"/>
      <c r="QBX220" s="18"/>
      <c r="QBY220" s="18"/>
      <c r="QBZ220" s="18"/>
      <c r="QCA220" s="18"/>
      <c r="QCB220" s="18"/>
      <c r="QCC220" s="18"/>
      <c r="QCD220" s="18"/>
      <c r="QCE220" s="18"/>
      <c r="QCF220" s="18"/>
      <c r="QCG220" s="18"/>
      <c r="QCH220" s="18"/>
      <c r="QCI220" s="18"/>
      <c r="QCJ220" s="18"/>
      <c r="QCK220" s="18"/>
      <c r="QCL220" s="18"/>
      <c r="QCM220" s="18"/>
      <c r="QCN220" s="18"/>
      <c r="QCO220" s="18"/>
      <c r="QCP220" s="18"/>
      <c r="QCQ220" s="18"/>
      <c r="QCR220" s="18"/>
      <c r="QCS220" s="18"/>
      <c r="QCT220" s="18"/>
      <c r="QCU220" s="18"/>
      <c r="QCV220" s="18"/>
      <c r="QCW220" s="18"/>
      <c r="QCX220" s="18"/>
      <c r="QCY220" s="18"/>
      <c r="QCZ220" s="18"/>
      <c r="QDA220" s="18"/>
      <c r="QDB220" s="18"/>
      <c r="QDC220" s="18"/>
      <c r="QDD220" s="18"/>
      <c r="QDE220" s="18"/>
      <c r="QDF220" s="18"/>
      <c r="QDG220" s="18"/>
      <c r="QDH220" s="18"/>
      <c r="QDI220" s="18"/>
      <c r="QDJ220" s="18"/>
      <c r="QDK220" s="18"/>
      <c r="QDL220" s="18"/>
      <c r="QDM220" s="18"/>
      <c r="QDN220" s="18"/>
      <c r="QDO220" s="18"/>
      <c r="QDP220" s="18"/>
      <c r="QDQ220" s="18"/>
      <c r="QDR220" s="18"/>
      <c r="QDS220" s="18"/>
      <c r="QDT220" s="18"/>
      <c r="QDU220" s="18"/>
      <c r="QDV220" s="18"/>
      <c r="QDW220" s="18"/>
      <c r="QDX220" s="18"/>
      <c r="QDY220" s="18"/>
      <c r="QDZ220" s="18"/>
      <c r="QEA220" s="18"/>
      <c r="QEB220" s="18"/>
      <c r="QEC220" s="18"/>
      <c r="QED220" s="18"/>
      <c r="QEE220" s="18"/>
      <c r="QEF220" s="18"/>
      <c r="QEG220" s="18"/>
      <c r="QEH220" s="18"/>
      <c r="QEI220" s="18"/>
      <c r="QEJ220" s="18"/>
      <c r="QEK220" s="18"/>
      <c r="QEL220" s="18"/>
      <c r="QEM220" s="18"/>
      <c r="QEN220" s="18"/>
      <c r="QEO220" s="18"/>
      <c r="QEP220" s="18"/>
      <c r="QEQ220" s="18"/>
      <c r="QER220" s="18"/>
      <c r="QES220" s="18"/>
      <c r="QET220" s="18"/>
      <c r="QEU220" s="18"/>
      <c r="QEV220" s="18"/>
      <c r="QEW220" s="18"/>
      <c r="QEX220" s="18"/>
      <c r="QEY220" s="18"/>
      <c r="QEZ220" s="18"/>
      <c r="QFA220" s="18"/>
      <c r="QFB220" s="18"/>
      <c r="QFC220" s="18"/>
      <c r="QFD220" s="18"/>
      <c r="QFE220" s="18"/>
      <c r="QFF220" s="18"/>
      <c r="QFG220" s="18"/>
      <c r="QFH220" s="18"/>
      <c r="QFI220" s="18"/>
      <c r="QFJ220" s="18"/>
      <c r="QFK220" s="18"/>
      <c r="QFL220" s="18"/>
      <c r="QFM220" s="18"/>
      <c r="QFN220" s="18"/>
      <c r="QFO220" s="18"/>
      <c r="QFP220" s="18"/>
      <c r="QFQ220" s="18"/>
      <c r="QFR220" s="18"/>
      <c r="QFS220" s="18"/>
      <c r="QFT220" s="18"/>
      <c r="QFU220" s="18"/>
      <c r="QFV220" s="18"/>
      <c r="QFW220" s="18"/>
      <c r="QFX220" s="18"/>
      <c r="QFY220" s="18"/>
      <c r="QFZ220" s="18"/>
      <c r="QGA220" s="18"/>
      <c r="QGB220" s="18"/>
      <c r="QGC220" s="18"/>
      <c r="QGD220" s="18"/>
      <c r="QGE220" s="18"/>
      <c r="QGF220" s="18"/>
      <c r="QGG220" s="18"/>
      <c r="QGH220" s="18"/>
      <c r="QGI220" s="18"/>
      <c r="QGJ220" s="18"/>
      <c r="QGK220" s="18"/>
      <c r="QGL220" s="18"/>
      <c r="QGM220" s="18"/>
      <c r="QGN220" s="18"/>
      <c r="QGO220" s="18"/>
      <c r="QGP220" s="18"/>
      <c r="QGQ220" s="18"/>
      <c r="QGR220" s="18"/>
      <c r="QGS220" s="18"/>
      <c r="QGT220" s="18"/>
      <c r="QGU220" s="18"/>
      <c r="QGV220" s="18"/>
      <c r="QGW220" s="18"/>
      <c r="QGX220" s="18"/>
      <c r="QGY220" s="18"/>
      <c r="QGZ220" s="18"/>
      <c r="QHA220" s="18"/>
      <c r="QHB220" s="18"/>
      <c r="QHC220" s="18"/>
      <c r="QHD220" s="18"/>
      <c r="QHE220" s="18"/>
      <c r="QHF220" s="18"/>
      <c r="QHG220" s="18"/>
      <c r="QHH220" s="18"/>
      <c r="QHI220" s="18"/>
      <c r="QHJ220" s="18"/>
      <c r="QHK220" s="18"/>
      <c r="QHL220" s="18"/>
      <c r="QHM220" s="18"/>
      <c r="QHN220" s="18"/>
      <c r="QHO220" s="18"/>
      <c r="QHP220" s="18"/>
      <c r="QHQ220" s="18"/>
      <c r="QHR220" s="18"/>
      <c r="QHS220" s="18"/>
      <c r="QHT220" s="18"/>
      <c r="QHU220" s="18"/>
      <c r="QHV220" s="18"/>
      <c r="QHW220" s="18"/>
      <c r="QHX220" s="18"/>
      <c r="QHY220" s="18"/>
      <c r="QHZ220" s="18"/>
      <c r="QIA220" s="18"/>
      <c r="QIB220" s="18"/>
      <c r="QIC220" s="18"/>
      <c r="QID220" s="18"/>
      <c r="QIE220" s="18"/>
      <c r="QIF220" s="18"/>
      <c r="QIG220" s="18"/>
      <c r="QIH220" s="18"/>
      <c r="QII220" s="18"/>
      <c r="QIJ220" s="18"/>
      <c r="QIK220" s="18"/>
      <c r="QIL220" s="18"/>
      <c r="QIM220" s="18"/>
      <c r="QIN220" s="18"/>
      <c r="QIO220" s="18"/>
      <c r="QIP220" s="18"/>
      <c r="QIQ220" s="18"/>
      <c r="QIR220" s="18"/>
      <c r="QIS220" s="18"/>
      <c r="QIT220" s="18"/>
      <c r="QIU220" s="18"/>
      <c r="QIV220" s="18"/>
      <c r="QIW220" s="18"/>
      <c r="QIX220" s="18"/>
      <c r="QIY220" s="18"/>
      <c r="QIZ220" s="18"/>
      <c r="QJA220" s="18"/>
      <c r="QJB220" s="18"/>
      <c r="QJC220" s="18"/>
      <c r="QJD220" s="18"/>
      <c r="QJE220" s="18"/>
      <c r="QJF220" s="18"/>
      <c r="QJG220" s="18"/>
      <c r="QJH220" s="18"/>
      <c r="QJI220" s="18"/>
      <c r="QJJ220" s="18"/>
      <c r="QJK220" s="18"/>
      <c r="QJL220" s="18"/>
      <c r="QJM220" s="18"/>
      <c r="QJN220" s="18"/>
      <c r="QJO220" s="18"/>
      <c r="QJP220" s="18"/>
      <c r="QJQ220" s="18"/>
      <c r="QJR220" s="18"/>
      <c r="QJS220" s="18"/>
      <c r="QJT220" s="18"/>
      <c r="QJU220" s="18"/>
      <c r="QJV220" s="18"/>
      <c r="QJW220" s="18"/>
      <c r="QJX220" s="18"/>
      <c r="QJY220" s="18"/>
      <c r="QJZ220" s="18"/>
      <c r="QKA220" s="18"/>
      <c r="QKB220" s="18"/>
      <c r="QKC220" s="18"/>
      <c r="QKD220" s="18"/>
      <c r="QKE220" s="18"/>
      <c r="QKF220" s="18"/>
      <c r="QKG220" s="18"/>
      <c r="QKH220" s="18"/>
      <c r="QKI220" s="18"/>
      <c r="QKJ220" s="18"/>
      <c r="QKK220" s="18"/>
      <c r="QKL220" s="18"/>
      <c r="QKM220" s="18"/>
      <c r="QKN220" s="18"/>
      <c r="QKO220" s="18"/>
      <c r="QKP220" s="18"/>
      <c r="QKQ220" s="18"/>
      <c r="QKR220" s="18"/>
      <c r="QKS220" s="18"/>
      <c r="QKT220" s="18"/>
      <c r="QKU220" s="18"/>
      <c r="QKV220" s="18"/>
      <c r="QKW220" s="18"/>
      <c r="QKX220" s="18"/>
      <c r="QKY220" s="18"/>
      <c r="QKZ220" s="18"/>
      <c r="QLA220" s="18"/>
      <c r="QLB220" s="18"/>
      <c r="QLC220" s="18"/>
      <c r="QLD220" s="18"/>
      <c r="QLE220" s="18"/>
      <c r="QLF220" s="18"/>
      <c r="QLG220" s="18"/>
      <c r="QLH220" s="18"/>
      <c r="QLI220" s="18"/>
      <c r="QLJ220" s="18"/>
      <c r="QLK220" s="18"/>
      <c r="QLL220" s="18"/>
      <c r="QLM220" s="18"/>
      <c r="QLN220" s="18"/>
      <c r="QLO220" s="18"/>
      <c r="QLP220" s="18"/>
      <c r="QLQ220" s="18"/>
      <c r="QLR220" s="18"/>
      <c r="QLS220" s="18"/>
      <c r="QLT220" s="18"/>
      <c r="QLU220" s="18"/>
      <c r="QLV220" s="18"/>
      <c r="QLW220" s="18"/>
      <c r="QLX220" s="18"/>
      <c r="QLY220" s="18"/>
      <c r="QLZ220" s="18"/>
      <c r="QMA220" s="18"/>
      <c r="QMB220" s="18"/>
      <c r="QMC220" s="18"/>
      <c r="QMD220" s="18"/>
      <c r="QME220" s="18"/>
      <c r="QMF220" s="18"/>
      <c r="QMG220" s="18"/>
      <c r="QMH220" s="18"/>
      <c r="QMI220" s="18"/>
      <c r="QMJ220" s="18"/>
      <c r="QMK220" s="18"/>
      <c r="QML220" s="18"/>
      <c r="QMM220" s="18"/>
      <c r="QMN220" s="18"/>
      <c r="QMO220" s="18"/>
      <c r="QMP220" s="18"/>
      <c r="QMQ220" s="18"/>
      <c r="QMR220" s="18"/>
      <c r="QMS220" s="18"/>
      <c r="QMT220" s="18"/>
      <c r="QMU220" s="18"/>
      <c r="QMV220" s="18"/>
      <c r="QMW220" s="18"/>
      <c r="QMX220" s="18"/>
      <c r="QMY220" s="18"/>
      <c r="QMZ220" s="18"/>
      <c r="QNA220" s="18"/>
      <c r="QNB220" s="18"/>
      <c r="QNC220" s="18"/>
      <c r="QND220" s="18"/>
      <c r="QNE220" s="18"/>
      <c r="QNF220" s="18"/>
      <c r="QNG220" s="18"/>
      <c r="QNH220" s="18"/>
      <c r="QNI220" s="18"/>
      <c r="QNJ220" s="18"/>
      <c r="QNK220" s="18"/>
      <c r="QNL220" s="18"/>
      <c r="QNM220" s="18"/>
      <c r="QNN220" s="18"/>
      <c r="QNO220" s="18"/>
      <c r="QNP220" s="18"/>
      <c r="QNQ220" s="18"/>
      <c r="QNR220" s="18"/>
      <c r="QNS220" s="18"/>
      <c r="QNT220" s="18"/>
      <c r="QNU220" s="18"/>
      <c r="QNV220" s="18"/>
      <c r="QNW220" s="18"/>
      <c r="QNX220" s="18"/>
      <c r="QNY220" s="18"/>
      <c r="QNZ220" s="18"/>
      <c r="QOA220" s="18"/>
      <c r="QOB220" s="18"/>
      <c r="QOC220" s="18"/>
      <c r="QOD220" s="18"/>
      <c r="QOE220" s="18"/>
      <c r="QOF220" s="18"/>
      <c r="QOG220" s="18"/>
      <c r="QOH220" s="18"/>
      <c r="QOI220" s="18"/>
      <c r="QOJ220" s="18"/>
      <c r="QOK220" s="18"/>
      <c r="QOL220" s="18"/>
      <c r="QOM220" s="18"/>
      <c r="QON220" s="18"/>
      <c r="QOO220" s="18"/>
      <c r="QOP220" s="18"/>
      <c r="QOQ220" s="18"/>
      <c r="QOR220" s="18"/>
      <c r="QOS220" s="18"/>
      <c r="QOT220" s="18"/>
      <c r="QOU220" s="18"/>
      <c r="QOV220" s="18"/>
      <c r="QOW220" s="18"/>
      <c r="QOX220" s="18"/>
      <c r="QOY220" s="18"/>
      <c r="QOZ220" s="18"/>
      <c r="QPA220" s="18"/>
      <c r="QPB220" s="18"/>
      <c r="QPC220" s="18"/>
      <c r="QPD220" s="18"/>
      <c r="QPE220" s="18"/>
      <c r="QPF220" s="18"/>
      <c r="QPG220" s="18"/>
      <c r="QPH220" s="18"/>
      <c r="QPI220" s="18"/>
      <c r="QPJ220" s="18"/>
      <c r="QPK220" s="18"/>
      <c r="QPL220" s="18"/>
      <c r="QPM220" s="18"/>
      <c r="QPN220" s="18"/>
      <c r="QPO220" s="18"/>
      <c r="QPP220" s="18"/>
      <c r="QPQ220" s="18"/>
      <c r="QPR220" s="18"/>
      <c r="QPS220" s="18"/>
      <c r="QPT220" s="18"/>
      <c r="QPU220" s="18"/>
      <c r="QPV220" s="18"/>
      <c r="QPW220" s="18"/>
      <c r="QPX220" s="18"/>
      <c r="QPY220" s="18"/>
      <c r="QPZ220" s="18"/>
      <c r="QQA220" s="18"/>
      <c r="QQB220" s="18"/>
      <c r="QQC220" s="18"/>
      <c r="QQD220" s="18"/>
      <c r="QQE220" s="18"/>
      <c r="QQF220" s="18"/>
      <c r="QQG220" s="18"/>
      <c r="QQH220" s="18"/>
      <c r="QQI220" s="18"/>
      <c r="QQJ220" s="18"/>
      <c r="QQK220" s="18"/>
      <c r="QQL220" s="18"/>
      <c r="QQM220" s="18"/>
      <c r="QQN220" s="18"/>
      <c r="QQO220" s="18"/>
      <c r="QQP220" s="18"/>
      <c r="QQQ220" s="18"/>
      <c r="QQR220" s="18"/>
      <c r="QQS220" s="18"/>
      <c r="QQT220" s="18"/>
      <c r="QQU220" s="18"/>
      <c r="QQV220" s="18"/>
      <c r="QQW220" s="18"/>
      <c r="QQX220" s="18"/>
      <c r="QQY220" s="18"/>
      <c r="QQZ220" s="18"/>
      <c r="QRA220" s="18"/>
      <c r="QRB220" s="18"/>
      <c r="QRC220" s="18"/>
      <c r="QRD220" s="18"/>
      <c r="QRE220" s="18"/>
      <c r="QRF220" s="18"/>
      <c r="QRG220" s="18"/>
      <c r="QRH220" s="18"/>
      <c r="QRI220" s="18"/>
      <c r="QRJ220" s="18"/>
      <c r="QRK220" s="18"/>
      <c r="QRL220" s="18"/>
      <c r="QRM220" s="18"/>
      <c r="QRN220" s="18"/>
      <c r="QRO220" s="18"/>
      <c r="QRP220" s="18"/>
      <c r="QRQ220" s="18"/>
      <c r="QRR220" s="18"/>
      <c r="QRS220" s="18"/>
      <c r="QRT220" s="18"/>
      <c r="QRU220" s="18"/>
      <c r="QRV220" s="18"/>
      <c r="QRW220" s="18"/>
      <c r="QRX220" s="18"/>
      <c r="QRY220" s="18"/>
      <c r="QRZ220" s="18"/>
      <c r="QSA220" s="18"/>
      <c r="QSB220" s="18"/>
      <c r="QSC220" s="18"/>
      <c r="QSD220" s="18"/>
      <c r="QSE220" s="18"/>
      <c r="QSF220" s="18"/>
      <c r="QSG220" s="18"/>
      <c r="QSH220" s="18"/>
      <c r="QSI220" s="18"/>
      <c r="QSJ220" s="18"/>
      <c r="QSK220" s="18"/>
      <c r="QSL220" s="18"/>
      <c r="QSM220" s="18"/>
      <c r="QSN220" s="18"/>
      <c r="QSO220" s="18"/>
      <c r="QSP220" s="18"/>
      <c r="QSQ220" s="18"/>
      <c r="QSR220" s="18"/>
      <c r="QSS220" s="18"/>
      <c r="QST220" s="18"/>
      <c r="QSU220" s="18"/>
      <c r="QSV220" s="18"/>
      <c r="QSW220" s="18"/>
      <c r="QSX220" s="18"/>
      <c r="QSY220" s="18"/>
      <c r="QSZ220" s="18"/>
      <c r="QTA220" s="18"/>
      <c r="QTB220" s="18"/>
      <c r="QTC220" s="18"/>
      <c r="QTD220" s="18"/>
      <c r="QTE220" s="18"/>
      <c r="QTF220" s="18"/>
      <c r="QTG220" s="18"/>
      <c r="QTH220" s="18"/>
      <c r="QTI220" s="18"/>
      <c r="QTJ220" s="18"/>
      <c r="QTK220" s="18"/>
      <c r="QTL220" s="18"/>
      <c r="QTM220" s="18"/>
      <c r="QTN220" s="18"/>
      <c r="QTO220" s="18"/>
      <c r="QTP220" s="18"/>
      <c r="QTQ220" s="18"/>
      <c r="QTR220" s="18"/>
      <c r="QTS220" s="18"/>
      <c r="QTT220" s="18"/>
      <c r="QTU220" s="18"/>
      <c r="QTV220" s="18"/>
      <c r="QTW220" s="18"/>
      <c r="QTX220" s="18"/>
      <c r="QTY220" s="18"/>
      <c r="QTZ220" s="18"/>
      <c r="QUA220" s="18"/>
      <c r="QUB220" s="18"/>
      <c r="QUC220" s="18"/>
      <c r="QUD220" s="18"/>
      <c r="QUE220" s="18"/>
      <c r="QUF220" s="18"/>
      <c r="QUG220" s="18"/>
      <c r="QUH220" s="18"/>
      <c r="QUI220" s="18"/>
      <c r="QUJ220" s="18"/>
      <c r="QUK220" s="18"/>
      <c r="QUL220" s="18"/>
      <c r="QUM220" s="18"/>
      <c r="QUN220" s="18"/>
      <c r="QUO220" s="18"/>
      <c r="QUP220" s="18"/>
      <c r="QUQ220" s="18"/>
      <c r="QUR220" s="18"/>
      <c r="QUS220" s="18"/>
      <c r="QUT220" s="18"/>
      <c r="QUU220" s="18"/>
      <c r="QUV220" s="18"/>
      <c r="QUW220" s="18"/>
      <c r="QUX220" s="18"/>
      <c r="QUY220" s="18"/>
      <c r="QUZ220" s="18"/>
      <c r="QVA220" s="18"/>
      <c r="QVB220" s="18"/>
      <c r="QVC220" s="18"/>
      <c r="QVD220" s="18"/>
      <c r="QVE220" s="18"/>
      <c r="QVF220" s="18"/>
      <c r="QVG220" s="18"/>
      <c r="QVH220" s="18"/>
      <c r="QVI220" s="18"/>
      <c r="QVJ220" s="18"/>
      <c r="QVK220" s="18"/>
      <c r="QVL220" s="18"/>
      <c r="QVM220" s="18"/>
      <c r="QVN220" s="18"/>
      <c r="QVO220" s="18"/>
      <c r="QVP220" s="18"/>
      <c r="QVQ220" s="18"/>
      <c r="QVR220" s="18"/>
      <c r="QVS220" s="18"/>
      <c r="QVT220" s="18"/>
      <c r="QVU220" s="18"/>
      <c r="QVV220" s="18"/>
      <c r="QVW220" s="18"/>
      <c r="QVX220" s="18"/>
      <c r="QVY220" s="18"/>
      <c r="QVZ220" s="18"/>
      <c r="QWA220" s="18"/>
      <c r="QWB220" s="18"/>
      <c r="QWC220" s="18"/>
      <c r="QWD220" s="18"/>
      <c r="QWE220" s="18"/>
      <c r="QWF220" s="18"/>
      <c r="QWG220" s="18"/>
      <c r="QWH220" s="18"/>
      <c r="QWI220" s="18"/>
      <c r="QWJ220" s="18"/>
      <c r="QWK220" s="18"/>
      <c r="QWL220" s="18"/>
      <c r="QWM220" s="18"/>
      <c r="QWN220" s="18"/>
      <c r="QWO220" s="18"/>
      <c r="QWP220" s="18"/>
      <c r="QWQ220" s="18"/>
      <c r="QWR220" s="18"/>
      <c r="QWS220" s="18"/>
      <c r="QWT220" s="18"/>
      <c r="QWU220" s="18"/>
      <c r="QWV220" s="18"/>
      <c r="QWW220" s="18"/>
      <c r="QWX220" s="18"/>
      <c r="QWY220" s="18"/>
      <c r="QWZ220" s="18"/>
      <c r="QXA220" s="18"/>
      <c r="QXB220" s="18"/>
      <c r="QXC220" s="18"/>
      <c r="QXD220" s="18"/>
      <c r="QXE220" s="18"/>
      <c r="QXF220" s="18"/>
      <c r="QXG220" s="18"/>
      <c r="QXH220" s="18"/>
      <c r="QXI220" s="18"/>
      <c r="QXJ220" s="18"/>
      <c r="QXK220" s="18"/>
      <c r="QXL220" s="18"/>
      <c r="QXM220" s="18"/>
      <c r="QXN220" s="18"/>
      <c r="QXO220" s="18"/>
      <c r="QXP220" s="18"/>
      <c r="QXQ220" s="18"/>
      <c r="QXR220" s="18"/>
      <c r="QXS220" s="18"/>
      <c r="QXT220" s="18"/>
      <c r="QXU220" s="18"/>
      <c r="QXV220" s="18"/>
      <c r="QXW220" s="18"/>
      <c r="QXX220" s="18"/>
      <c r="QXY220" s="18"/>
      <c r="QXZ220" s="18"/>
      <c r="QYA220" s="18"/>
      <c r="QYB220" s="18"/>
      <c r="QYC220" s="18"/>
      <c r="QYD220" s="18"/>
      <c r="QYE220" s="18"/>
      <c r="QYF220" s="18"/>
      <c r="QYG220" s="18"/>
      <c r="QYH220" s="18"/>
      <c r="QYI220" s="18"/>
      <c r="QYJ220" s="18"/>
      <c r="QYK220" s="18"/>
      <c r="QYL220" s="18"/>
      <c r="QYM220" s="18"/>
      <c r="QYN220" s="18"/>
      <c r="QYO220" s="18"/>
      <c r="QYP220" s="18"/>
      <c r="QYQ220" s="18"/>
      <c r="QYR220" s="18"/>
      <c r="QYS220" s="18"/>
      <c r="QYT220" s="18"/>
      <c r="QYU220" s="18"/>
      <c r="QYV220" s="18"/>
      <c r="QYW220" s="18"/>
      <c r="QYX220" s="18"/>
      <c r="QYY220" s="18"/>
      <c r="QYZ220" s="18"/>
      <c r="QZA220" s="18"/>
      <c r="QZB220" s="18"/>
      <c r="QZC220" s="18"/>
      <c r="QZD220" s="18"/>
      <c r="QZE220" s="18"/>
      <c r="QZF220" s="18"/>
      <c r="QZG220" s="18"/>
      <c r="QZH220" s="18"/>
      <c r="QZI220" s="18"/>
      <c r="QZJ220" s="18"/>
      <c r="QZK220" s="18"/>
      <c r="QZL220" s="18"/>
      <c r="QZM220" s="18"/>
      <c r="QZN220" s="18"/>
      <c r="QZO220" s="18"/>
      <c r="QZP220" s="18"/>
      <c r="QZQ220" s="18"/>
      <c r="QZR220" s="18"/>
      <c r="QZS220" s="18"/>
      <c r="QZT220" s="18"/>
      <c r="QZU220" s="18"/>
      <c r="QZV220" s="18"/>
      <c r="QZW220" s="18"/>
      <c r="QZX220" s="18"/>
      <c r="QZY220" s="18"/>
      <c r="QZZ220" s="18"/>
      <c r="RAA220" s="18"/>
      <c r="RAB220" s="18"/>
      <c r="RAC220" s="18"/>
      <c r="RAD220" s="18"/>
      <c r="RAE220" s="18"/>
      <c r="RAF220" s="18"/>
      <c r="RAG220" s="18"/>
      <c r="RAH220" s="18"/>
      <c r="RAI220" s="18"/>
      <c r="RAJ220" s="18"/>
      <c r="RAK220" s="18"/>
      <c r="RAL220" s="18"/>
      <c r="RAM220" s="18"/>
      <c r="RAN220" s="18"/>
      <c r="RAO220" s="18"/>
      <c r="RAP220" s="18"/>
      <c r="RAQ220" s="18"/>
      <c r="RAR220" s="18"/>
      <c r="RAS220" s="18"/>
      <c r="RAT220" s="18"/>
      <c r="RAU220" s="18"/>
      <c r="RAV220" s="18"/>
      <c r="RAW220" s="18"/>
      <c r="RAX220" s="18"/>
      <c r="RAY220" s="18"/>
      <c r="RAZ220" s="18"/>
      <c r="RBA220" s="18"/>
      <c r="RBB220" s="18"/>
      <c r="RBC220" s="18"/>
      <c r="RBD220" s="18"/>
      <c r="RBE220" s="18"/>
      <c r="RBF220" s="18"/>
      <c r="RBG220" s="18"/>
      <c r="RBH220" s="18"/>
      <c r="RBI220" s="18"/>
      <c r="RBJ220" s="18"/>
      <c r="RBK220" s="18"/>
      <c r="RBL220" s="18"/>
      <c r="RBM220" s="18"/>
      <c r="RBN220" s="18"/>
      <c r="RBO220" s="18"/>
      <c r="RBP220" s="18"/>
      <c r="RBQ220" s="18"/>
      <c r="RBR220" s="18"/>
      <c r="RBS220" s="18"/>
      <c r="RBT220" s="18"/>
      <c r="RBU220" s="18"/>
      <c r="RBV220" s="18"/>
      <c r="RBW220" s="18"/>
      <c r="RBX220" s="18"/>
      <c r="RBY220" s="18"/>
      <c r="RBZ220" s="18"/>
      <c r="RCA220" s="18"/>
      <c r="RCB220" s="18"/>
      <c r="RCC220" s="18"/>
      <c r="RCD220" s="18"/>
      <c r="RCE220" s="18"/>
      <c r="RCF220" s="18"/>
      <c r="RCG220" s="18"/>
      <c r="RCH220" s="18"/>
      <c r="RCI220" s="18"/>
      <c r="RCJ220" s="18"/>
      <c r="RCK220" s="18"/>
      <c r="RCL220" s="18"/>
      <c r="RCM220" s="18"/>
      <c r="RCN220" s="18"/>
      <c r="RCO220" s="18"/>
      <c r="RCP220" s="18"/>
      <c r="RCQ220" s="18"/>
      <c r="RCR220" s="18"/>
      <c r="RCS220" s="18"/>
      <c r="RCT220" s="18"/>
      <c r="RCU220" s="18"/>
      <c r="RCV220" s="18"/>
      <c r="RCW220" s="18"/>
      <c r="RCX220" s="18"/>
      <c r="RCY220" s="18"/>
      <c r="RCZ220" s="18"/>
      <c r="RDA220" s="18"/>
      <c r="RDB220" s="18"/>
      <c r="RDC220" s="18"/>
      <c r="RDD220" s="18"/>
      <c r="RDE220" s="18"/>
      <c r="RDF220" s="18"/>
      <c r="RDG220" s="18"/>
      <c r="RDH220" s="18"/>
      <c r="RDI220" s="18"/>
      <c r="RDJ220" s="18"/>
      <c r="RDK220" s="18"/>
      <c r="RDL220" s="18"/>
      <c r="RDM220" s="18"/>
      <c r="RDN220" s="18"/>
      <c r="RDO220" s="18"/>
      <c r="RDP220" s="18"/>
      <c r="RDQ220" s="18"/>
      <c r="RDR220" s="18"/>
      <c r="RDS220" s="18"/>
      <c r="RDT220" s="18"/>
      <c r="RDU220" s="18"/>
      <c r="RDV220" s="18"/>
      <c r="RDW220" s="18"/>
      <c r="RDX220" s="18"/>
      <c r="RDY220" s="18"/>
      <c r="RDZ220" s="18"/>
      <c r="REA220" s="18"/>
      <c r="REB220" s="18"/>
      <c r="REC220" s="18"/>
      <c r="RED220" s="18"/>
      <c r="REE220" s="18"/>
      <c r="REF220" s="18"/>
      <c r="REG220" s="18"/>
      <c r="REH220" s="18"/>
      <c r="REI220" s="18"/>
      <c r="REJ220" s="18"/>
      <c r="REK220" s="18"/>
      <c r="REL220" s="18"/>
      <c r="REM220" s="18"/>
      <c r="REN220" s="18"/>
      <c r="REO220" s="18"/>
      <c r="REP220" s="18"/>
      <c r="REQ220" s="18"/>
      <c r="RER220" s="18"/>
      <c r="RES220" s="18"/>
      <c r="RET220" s="18"/>
      <c r="REU220" s="18"/>
      <c r="REV220" s="18"/>
      <c r="REW220" s="18"/>
      <c r="REX220" s="18"/>
      <c r="REY220" s="18"/>
      <c r="REZ220" s="18"/>
      <c r="RFA220" s="18"/>
      <c r="RFB220" s="18"/>
      <c r="RFC220" s="18"/>
      <c r="RFD220" s="18"/>
      <c r="RFE220" s="18"/>
      <c r="RFF220" s="18"/>
      <c r="RFG220" s="18"/>
      <c r="RFH220" s="18"/>
      <c r="RFI220" s="18"/>
      <c r="RFJ220" s="18"/>
      <c r="RFK220" s="18"/>
      <c r="RFL220" s="18"/>
      <c r="RFM220" s="18"/>
      <c r="RFN220" s="18"/>
      <c r="RFO220" s="18"/>
      <c r="RFP220" s="18"/>
      <c r="RFQ220" s="18"/>
      <c r="RFR220" s="18"/>
      <c r="RFS220" s="18"/>
      <c r="RFT220" s="18"/>
      <c r="RFU220" s="18"/>
      <c r="RFV220" s="18"/>
      <c r="RFW220" s="18"/>
      <c r="RFX220" s="18"/>
      <c r="RFY220" s="18"/>
      <c r="RFZ220" s="18"/>
      <c r="RGA220" s="18"/>
      <c r="RGB220" s="18"/>
      <c r="RGC220" s="18"/>
      <c r="RGD220" s="18"/>
      <c r="RGE220" s="18"/>
      <c r="RGF220" s="18"/>
      <c r="RGG220" s="18"/>
      <c r="RGH220" s="18"/>
      <c r="RGI220" s="18"/>
      <c r="RGJ220" s="18"/>
      <c r="RGK220" s="18"/>
      <c r="RGL220" s="18"/>
      <c r="RGM220" s="18"/>
      <c r="RGN220" s="18"/>
      <c r="RGO220" s="18"/>
      <c r="RGP220" s="18"/>
      <c r="RGQ220" s="18"/>
      <c r="RGR220" s="18"/>
      <c r="RGS220" s="18"/>
      <c r="RGT220" s="18"/>
      <c r="RGU220" s="18"/>
      <c r="RGV220" s="18"/>
      <c r="RGW220" s="18"/>
      <c r="RGX220" s="18"/>
      <c r="RGY220" s="18"/>
      <c r="RGZ220" s="18"/>
      <c r="RHA220" s="18"/>
      <c r="RHB220" s="18"/>
      <c r="RHC220" s="18"/>
      <c r="RHD220" s="18"/>
      <c r="RHE220" s="18"/>
      <c r="RHF220" s="18"/>
      <c r="RHG220" s="18"/>
      <c r="RHH220" s="18"/>
      <c r="RHI220" s="18"/>
      <c r="RHJ220" s="18"/>
      <c r="RHK220" s="18"/>
      <c r="RHL220" s="18"/>
      <c r="RHM220" s="18"/>
      <c r="RHN220" s="18"/>
      <c r="RHO220" s="18"/>
      <c r="RHP220" s="18"/>
      <c r="RHQ220" s="18"/>
      <c r="RHR220" s="18"/>
      <c r="RHS220" s="18"/>
      <c r="RHT220" s="18"/>
      <c r="RHU220" s="18"/>
      <c r="RHV220" s="18"/>
      <c r="RHW220" s="18"/>
      <c r="RHX220" s="18"/>
      <c r="RHY220" s="18"/>
      <c r="RHZ220" s="18"/>
      <c r="RIA220" s="18"/>
      <c r="RIB220" s="18"/>
      <c r="RIC220" s="18"/>
      <c r="RID220" s="18"/>
      <c r="RIE220" s="18"/>
      <c r="RIF220" s="18"/>
      <c r="RIG220" s="18"/>
      <c r="RIH220" s="18"/>
      <c r="RII220" s="18"/>
      <c r="RIJ220" s="18"/>
      <c r="RIK220" s="18"/>
      <c r="RIL220" s="18"/>
      <c r="RIM220" s="18"/>
      <c r="RIN220" s="18"/>
      <c r="RIO220" s="18"/>
      <c r="RIP220" s="18"/>
      <c r="RIQ220" s="18"/>
      <c r="RIR220" s="18"/>
      <c r="RIS220" s="18"/>
      <c r="RIT220" s="18"/>
      <c r="RIU220" s="18"/>
      <c r="RIV220" s="18"/>
      <c r="RIW220" s="18"/>
      <c r="RIX220" s="18"/>
      <c r="RIY220" s="18"/>
      <c r="RIZ220" s="18"/>
      <c r="RJA220" s="18"/>
      <c r="RJB220" s="18"/>
      <c r="RJC220" s="18"/>
      <c r="RJD220" s="18"/>
      <c r="RJE220" s="18"/>
      <c r="RJF220" s="18"/>
      <c r="RJG220" s="18"/>
      <c r="RJH220" s="18"/>
      <c r="RJI220" s="18"/>
      <c r="RJJ220" s="18"/>
      <c r="RJK220" s="18"/>
      <c r="RJL220" s="18"/>
      <c r="RJM220" s="18"/>
      <c r="RJN220" s="18"/>
      <c r="RJO220" s="18"/>
      <c r="RJP220" s="18"/>
      <c r="RJQ220" s="18"/>
      <c r="RJR220" s="18"/>
      <c r="RJS220" s="18"/>
      <c r="RJT220" s="18"/>
      <c r="RJU220" s="18"/>
      <c r="RJV220" s="18"/>
      <c r="RJW220" s="18"/>
      <c r="RJX220" s="18"/>
      <c r="RJY220" s="18"/>
      <c r="RJZ220" s="18"/>
      <c r="RKA220" s="18"/>
      <c r="RKB220" s="18"/>
      <c r="RKC220" s="18"/>
      <c r="RKD220" s="18"/>
      <c r="RKE220" s="18"/>
      <c r="RKF220" s="18"/>
      <c r="RKG220" s="18"/>
      <c r="RKH220" s="18"/>
      <c r="RKI220" s="18"/>
      <c r="RKJ220" s="18"/>
      <c r="RKK220" s="18"/>
      <c r="RKL220" s="18"/>
      <c r="RKM220" s="18"/>
      <c r="RKN220" s="18"/>
      <c r="RKO220" s="18"/>
      <c r="RKP220" s="18"/>
      <c r="RKQ220" s="18"/>
      <c r="RKR220" s="18"/>
      <c r="RKS220" s="18"/>
      <c r="RKT220" s="18"/>
      <c r="RKU220" s="18"/>
      <c r="RKV220" s="18"/>
      <c r="RKW220" s="18"/>
      <c r="RKX220" s="18"/>
      <c r="RKY220" s="18"/>
      <c r="RKZ220" s="18"/>
      <c r="RLA220" s="18"/>
      <c r="RLB220" s="18"/>
      <c r="RLC220" s="18"/>
      <c r="RLD220" s="18"/>
      <c r="RLE220" s="18"/>
      <c r="RLF220" s="18"/>
      <c r="RLG220" s="18"/>
      <c r="RLH220" s="18"/>
      <c r="RLI220" s="18"/>
      <c r="RLJ220" s="18"/>
      <c r="RLK220" s="18"/>
      <c r="RLL220" s="18"/>
      <c r="RLM220" s="18"/>
      <c r="RLN220" s="18"/>
      <c r="RLO220" s="18"/>
      <c r="RLP220" s="18"/>
      <c r="RLQ220" s="18"/>
      <c r="RLR220" s="18"/>
      <c r="RLS220" s="18"/>
      <c r="RLT220" s="18"/>
      <c r="RLU220" s="18"/>
      <c r="RLV220" s="18"/>
      <c r="RLW220" s="18"/>
      <c r="RLX220" s="18"/>
      <c r="RLY220" s="18"/>
      <c r="RLZ220" s="18"/>
      <c r="RMA220" s="18"/>
      <c r="RMB220" s="18"/>
      <c r="RMC220" s="18"/>
      <c r="RMD220" s="18"/>
      <c r="RME220" s="18"/>
      <c r="RMF220" s="18"/>
      <c r="RMG220" s="18"/>
      <c r="RMH220" s="18"/>
      <c r="RMI220" s="18"/>
      <c r="RMJ220" s="18"/>
      <c r="RMK220" s="18"/>
      <c r="RML220" s="18"/>
      <c r="RMM220" s="18"/>
      <c r="RMN220" s="18"/>
      <c r="RMO220" s="18"/>
      <c r="RMP220" s="18"/>
      <c r="RMQ220" s="18"/>
      <c r="RMR220" s="18"/>
      <c r="RMS220" s="18"/>
      <c r="RMT220" s="18"/>
      <c r="RMU220" s="18"/>
      <c r="RMV220" s="18"/>
      <c r="RMW220" s="18"/>
      <c r="RMX220" s="18"/>
      <c r="RMY220" s="18"/>
      <c r="RMZ220" s="18"/>
      <c r="RNA220" s="18"/>
      <c r="RNB220" s="18"/>
      <c r="RNC220" s="18"/>
      <c r="RND220" s="18"/>
      <c r="RNE220" s="18"/>
      <c r="RNF220" s="18"/>
      <c r="RNG220" s="18"/>
      <c r="RNH220" s="18"/>
      <c r="RNI220" s="18"/>
      <c r="RNJ220" s="18"/>
      <c r="RNK220" s="18"/>
      <c r="RNL220" s="18"/>
      <c r="RNM220" s="18"/>
      <c r="RNN220" s="18"/>
      <c r="RNO220" s="18"/>
      <c r="RNP220" s="18"/>
      <c r="RNQ220" s="18"/>
      <c r="RNR220" s="18"/>
      <c r="RNS220" s="18"/>
      <c r="RNT220" s="18"/>
      <c r="RNU220" s="18"/>
      <c r="RNV220" s="18"/>
      <c r="RNW220" s="18"/>
      <c r="RNX220" s="18"/>
      <c r="RNY220" s="18"/>
      <c r="RNZ220" s="18"/>
      <c r="ROA220" s="18"/>
      <c r="ROB220" s="18"/>
      <c r="ROC220" s="18"/>
      <c r="ROD220" s="18"/>
      <c r="ROE220" s="18"/>
      <c r="ROF220" s="18"/>
      <c r="ROG220" s="18"/>
      <c r="ROH220" s="18"/>
      <c r="ROI220" s="18"/>
      <c r="ROJ220" s="18"/>
      <c r="ROK220" s="18"/>
      <c r="ROL220" s="18"/>
      <c r="ROM220" s="18"/>
      <c r="RON220" s="18"/>
      <c r="ROO220" s="18"/>
      <c r="ROP220" s="18"/>
      <c r="ROQ220" s="18"/>
      <c r="ROR220" s="18"/>
      <c r="ROS220" s="18"/>
      <c r="ROT220" s="18"/>
      <c r="ROU220" s="18"/>
      <c r="ROV220" s="18"/>
      <c r="ROW220" s="18"/>
      <c r="ROX220" s="18"/>
      <c r="ROY220" s="18"/>
      <c r="ROZ220" s="18"/>
      <c r="RPA220" s="18"/>
      <c r="RPB220" s="18"/>
      <c r="RPC220" s="18"/>
      <c r="RPD220" s="18"/>
      <c r="RPE220" s="18"/>
      <c r="RPF220" s="18"/>
      <c r="RPG220" s="18"/>
      <c r="RPH220" s="18"/>
      <c r="RPI220" s="18"/>
      <c r="RPJ220" s="18"/>
      <c r="RPK220" s="18"/>
      <c r="RPL220" s="18"/>
      <c r="RPM220" s="18"/>
      <c r="RPN220" s="18"/>
      <c r="RPO220" s="18"/>
      <c r="RPP220" s="18"/>
      <c r="RPQ220" s="18"/>
      <c r="RPR220" s="18"/>
      <c r="RPS220" s="18"/>
      <c r="RPT220" s="18"/>
      <c r="RPU220" s="18"/>
      <c r="RPV220" s="18"/>
      <c r="RPW220" s="18"/>
      <c r="RPX220" s="18"/>
      <c r="RPY220" s="18"/>
      <c r="RPZ220" s="18"/>
      <c r="RQA220" s="18"/>
      <c r="RQB220" s="18"/>
      <c r="RQC220" s="18"/>
      <c r="RQD220" s="18"/>
      <c r="RQE220" s="18"/>
      <c r="RQF220" s="18"/>
      <c r="RQG220" s="18"/>
      <c r="RQH220" s="18"/>
      <c r="RQI220" s="18"/>
      <c r="RQJ220" s="18"/>
      <c r="RQK220" s="18"/>
      <c r="RQL220" s="18"/>
      <c r="RQM220" s="18"/>
      <c r="RQN220" s="18"/>
      <c r="RQO220" s="18"/>
      <c r="RQP220" s="18"/>
      <c r="RQQ220" s="18"/>
      <c r="RQR220" s="18"/>
      <c r="RQS220" s="18"/>
      <c r="RQT220" s="18"/>
      <c r="RQU220" s="18"/>
      <c r="RQV220" s="18"/>
      <c r="RQW220" s="18"/>
      <c r="RQX220" s="18"/>
      <c r="RQY220" s="18"/>
      <c r="RQZ220" s="18"/>
      <c r="RRA220" s="18"/>
      <c r="RRB220" s="18"/>
      <c r="RRC220" s="18"/>
      <c r="RRD220" s="18"/>
      <c r="RRE220" s="18"/>
      <c r="RRF220" s="18"/>
      <c r="RRG220" s="18"/>
      <c r="RRH220" s="18"/>
      <c r="RRI220" s="18"/>
      <c r="RRJ220" s="18"/>
      <c r="RRK220" s="18"/>
      <c r="RRL220" s="18"/>
      <c r="RRM220" s="18"/>
      <c r="RRN220" s="18"/>
      <c r="RRO220" s="18"/>
      <c r="RRP220" s="18"/>
      <c r="RRQ220" s="18"/>
      <c r="RRR220" s="18"/>
      <c r="RRS220" s="18"/>
      <c r="RRT220" s="18"/>
      <c r="RRU220" s="18"/>
      <c r="RRV220" s="18"/>
      <c r="RRW220" s="18"/>
      <c r="RRX220" s="18"/>
      <c r="RRY220" s="18"/>
      <c r="RRZ220" s="18"/>
      <c r="RSA220" s="18"/>
      <c r="RSB220" s="18"/>
      <c r="RSC220" s="18"/>
      <c r="RSD220" s="18"/>
      <c r="RSE220" s="18"/>
      <c r="RSF220" s="18"/>
      <c r="RSG220" s="18"/>
      <c r="RSH220" s="18"/>
      <c r="RSI220" s="18"/>
      <c r="RSJ220" s="18"/>
      <c r="RSK220" s="18"/>
      <c r="RSL220" s="18"/>
      <c r="RSM220" s="18"/>
      <c r="RSN220" s="18"/>
      <c r="RSO220" s="18"/>
      <c r="RSP220" s="18"/>
      <c r="RSQ220" s="18"/>
      <c r="RSR220" s="18"/>
      <c r="RSS220" s="18"/>
      <c r="RST220" s="18"/>
      <c r="RSU220" s="18"/>
      <c r="RSV220" s="18"/>
      <c r="RSW220" s="18"/>
      <c r="RSX220" s="18"/>
      <c r="RSY220" s="18"/>
      <c r="RSZ220" s="18"/>
      <c r="RTA220" s="18"/>
      <c r="RTB220" s="18"/>
      <c r="RTC220" s="18"/>
      <c r="RTD220" s="18"/>
      <c r="RTE220" s="18"/>
      <c r="RTF220" s="18"/>
      <c r="RTG220" s="18"/>
      <c r="RTH220" s="18"/>
      <c r="RTI220" s="18"/>
      <c r="RTJ220" s="18"/>
      <c r="RTK220" s="18"/>
      <c r="RTL220" s="18"/>
      <c r="RTM220" s="18"/>
      <c r="RTN220" s="18"/>
      <c r="RTO220" s="18"/>
      <c r="RTP220" s="18"/>
      <c r="RTQ220" s="18"/>
      <c r="RTR220" s="18"/>
      <c r="RTS220" s="18"/>
      <c r="RTT220" s="18"/>
      <c r="RTU220" s="18"/>
      <c r="RTV220" s="18"/>
      <c r="RTW220" s="18"/>
      <c r="RTX220" s="18"/>
      <c r="RTY220" s="18"/>
      <c r="RTZ220" s="18"/>
      <c r="RUA220" s="18"/>
      <c r="RUB220" s="18"/>
      <c r="RUC220" s="18"/>
      <c r="RUD220" s="18"/>
      <c r="RUE220" s="18"/>
      <c r="RUF220" s="18"/>
      <c r="RUG220" s="18"/>
      <c r="RUH220" s="18"/>
      <c r="RUI220" s="18"/>
      <c r="RUJ220" s="18"/>
      <c r="RUK220" s="18"/>
      <c r="RUL220" s="18"/>
      <c r="RUM220" s="18"/>
      <c r="RUN220" s="18"/>
      <c r="RUO220" s="18"/>
      <c r="RUP220" s="18"/>
      <c r="RUQ220" s="18"/>
      <c r="RUR220" s="18"/>
      <c r="RUS220" s="18"/>
      <c r="RUT220" s="18"/>
      <c r="RUU220" s="18"/>
      <c r="RUV220" s="18"/>
      <c r="RUW220" s="18"/>
      <c r="RUX220" s="18"/>
      <c r="RUY220" s="18"/>
      <c r="RUZ220" s="18"/>
      <c r="RVA220" s="18"/>
      <c r="RVB220" s="18"/>
      <c r="RVC220" s="18"/>
      <c r="RVD220" s="18"/>
      <c r="RVE220" s="18"/>
      <c r="RVF220" s="18"/>
      <c r="RVG220" s="18"/>
      <c r="RVH220" s="18"/>
      <c r="RVI220" s="18"/>
      <c r="RVJ220" s="18"/>
      <c r="RVK220" s="18"/>
      <c r="RVL220" s="18"/>
      <c r="RVM220" s="18"/>
      <c r="RVN220" s="18"/>
      <c r="RVO220" s="18"/>
      <c r="RVP220" s="18"/>
      <c r="RVQ220" s="18"/>
      <c r="RVR220" s="18"/>
      <c r="RVS220" s="18"/>
      <c r="RVT220" s="18"/>
      <c r="RVU220" s="18"/>
      <c r="RVV220" s="18"/>
      <c r="RVW220" s="18"/>
      <c r="RVX220" s="18"/>
      <c r="RVY220" s="18"/>
      <c r="RVZ220" s="18"/>
      <c r="RWA220" s="18"/>
      <c r="RWB220" s="18"/>
      <c r="RWC220" s="18"/>
      <c r="RWD220" s="18"/>
      <c r="RWE220" s="18"/>
      <c r="RWF220" s="18"/>
      <c r="RWG220" s="18"/>
      <c r="RWH220" s="18"/>
      <c r="RWI220" s="18"/>
      <c r="RWJ220" s="18"/>
      <c r="RWK220" s="18"/>
      <c r="RWL220" s="18"/>
      <c r="RWM220" s="18"/>
      <c r="RWN220" s="18"/>
      <c r="RWO220" s="18"/>
      <c r="RWP220" s="18"/>
      <c r="RWQ220" s="18"/>
      <c r="RWR220" s="18"/>
      <c r="RWS220" s="18"/>
      <c r="RWT220" s="18"/>
      <c r="RWU220" s="18"/>
      <c r="RWV220" s="18"/>
      <c r="RWW220" s="18"/>
      <c r="RWX220" s="18"/>
      <c r="RWY220" s="18"/>
      <c r="RWZ220" s="18"/>
      <c r="RXA220" s="18"/>
      <c r="RXB220" s="18"/>
      <c r="RXC220" s="18"/>
      <c r="RXD220" s="18"/>
      <c r="RXE220" s="18"/>
      <c r="RXF220" s="18"/>
      <c r="RXG220" s="18"/>
      <c r="RXH220" s="18"/>
      <c r="RXI220" s="18"/>
      <c r="RXJ220" s="18"/>
      <c r="RXK220" s="18"/>
      <c r="RXL220" s="18"/>
      <c r="RXM220" s="18"/>
      <c r="RXN220" s="18"/>
      <c r="RXO220" s="18"/>
      <c r="RXP220" s="18"/>
      <c r="RXQ220" s="18"/>
      <c r="RXR220" s="18"/>
      <c r="RXS220" s="18"/>
      <c r="RXT220" s="18"/>
      <c r="RXU220" s="18"/>
      <c r="RXV220" s="18"/>
      <c r="RXW220" s="18"/>
      <c r="RXX220" s="18"/>
      <c r="RXY220" s="18"/>
      <c r="RXZ220" s="18"/>
      <c r="RYA220" s="18"/>
      <c r="RYB220" s="18"/>
      <c r="RYC220" s="18"/>
      <c r="RYD220" s="18"/>
      <c r="RYE220" s="18"/>
      <c r="RYF220" s="18"/>
      <c r="RYG220" s="18"/>
      <c r="RYH220" s="18"/>
      <c r="RYI220" s="18"/>
      <c r="RYJ220" s="18"/>
      <c r="RYK220" s="18"/>
      <c r="RYL220" s="18"/>
      <c r="RYM220" s="18"/>
      <c r="RYN220" s="18"/>
      <c r="RYO220" s="18"/>
      <c r="RYP220" s="18"/>
      <c r="RYQ220" s="18"/>
      <c r="RYR220" s="18"/>
      <c r="RYS220" s="18"/>
      <c r="RYT220" s="18"/>
      <c r="RYU220" s="18"/>
      <c r="RYV220" s="18"/>
      <c r="RYW220" s="18"/>
      <c r="RYX220" s="18"/>
      <c r="RYY220" s="18"/>
      <c r="RYZ220" s="18"/>
      <c r="RZA220" s="18"/>
      <c r="RZB220" s="18"/>
      <c r="RZC220" s="18"/>
      <c r="RZD220" s="18"/>
      <c r="RZE220" s="18"/>
      <c r="RZF220" s="18"/>
      <c r="RZG220" s="18"/>
      <c r="RZH220" s="18"/>
      <c r="RZI220" s="18"/>
      <c r="RZJ220" s="18"/>
      <c r="RZK220" s="18"/>
      <c r="RZL220" s="18"/>
      <c r="RZM220" s="18"/>
      <c r="RZN220" s="18"/>
      <c r="RZO220" s="18"/>
      <c r="RZP220" s="18"/>
      <c r="RZQ220" s="18"/>
      <c r="RZR220" s="18"/>
      <c r="RZS220" s="18"/>
      <c r="RZT220" s="18"/>
      <c r="RZU220" s="18"/>
      <c r="RZV220" s="18"/>
      <c r="RZW220" s="18"/>
      <c r="RZX220" s="18"/>
      <c r="RZY220" s="18"/>
      <c r="RZZ220" s="18"/>
      <c r="SAA220" s="18"/>
      <c r="SAB220" s="18"/>
      <c r="SAC220" s="18"/>
      <c r="SAD220" s="18"/>
      <c r="SAE220" s="18"/>
      <c r="SAF220" s="18"/>
      <c r="SAG220" s="18"/>
      <c r="SAH220" s="18"/>
      <c r="SAI220" s="18"/>
      <c r="SAJ220" s="18"/>
      <c r="SAK220" s="18"/>
      <c r="SAL220" s="18"/>
      <c r="SAM220" s="18"/>
      <c r="SAN220" s="18"/>
      <c r="SAO220" s="18"/>
      <c r="SAP220" s="18"/>
      <c r="SAQ220" s="18"/>
      <c r="SAR220" s="18"/>
      <c r="SAS220" s="18"/>
      <c r="SAT220" s="18"/>
      <c r="SAU220" s="18"/>
      <c r="SAV220" s="18"/>
      <c r="SAW220" s="18"/>
      <c r="SAX220" s="18"/>
      <c r="SAY220" s="18"/>
      <c r="SAZ220" s="18"/>
      <c r="SBA220" s="18"/>
      <c r="SBB220" s="18"/>
      <c r="SBC220" s="18"/>
      <c r="SBD220" s="18"/>
      <c r="SBE220" s="18"/>
      <c r="SBF220" s="18"/>
      <c r="SBG220" s="18"/>
      <c r="SBH220" s="18"/>
      <c r="SBI220" s="18"/>
      <c r="SBJ220" s="18"/>
      <c r="SBK220" s="18"/>
      <c r="SBL220" s="18"/>
      <c r="SBM220" s="18"/>
      <c r="SBN220" s="18"/>
      <c r="SBO220" s="18"/>
      <c r="SBP220" s="18"/>
      <c r="SBQ220" s="18"/>
      <c r="SBR220" s="18"/>
      <c r="SBS220" s="18"/>
      <c r="SBT220" s="18"/>
      <c r="SBU220" s="18"/>
      <c r="SBV220" s="18"/>
      <c r="SBW220" s="18"/>
      <c r="SBX220" s="18"/>
      <c r="SBY220" s="18"/>
      <c r="SBZ220" s="18"/>
      <c r="SCA220" s="18"/>
      <c r="SCB220" s="18"/>
      <c r="SCC220" s="18"/>
      <c r="SCD220" s="18"/>
      <c r="SCE220" s="18"/>
      <c r="SCF220" s="18"/>
      <c r="SCG220" s="18"/>
      <c r="SCH220" s="18"/>
      <c r="SCI220" s="18"/>
      <c r="SCJ220" s="18"/>
      <c r="SCK220" s="18"/>
      <c r="SCL220" s="18"/>
      <c r="SCM220" s="18"/>
      <c r="SCN220" s="18"/>
      <c r="SCO220" s="18"/>
      <c r="SCP220" s="18"/>
      <c r="SCQ220" s="18"/>
      <c r="SCR220" s="18"/>
      <c r="SCS220" s="18"/>
      <c r="SCT220" s="18"/>
      <c r="SCU220" s="18"/>
      <c r="SCV220" s="18"/>
      <c r="SCW220" s="18"/>
      <c r="SCX220" s="18"/>
      <c r="SCY220" s="18"/>
      <c r="SCZ220" s="18"/>
      <c r="SDA220" s="18"/>
      <c r="SDB220" s="18"/>
      <c r="SDC220" s="18"/>
      <c r="SDD220" s="18"/>
      <c r="SDE220" s="18"/>
      <c r="SDF220" s="18"/>
      <c r="SDG220" s="18"/>
      <c r="SDH220" s="18"/>
      <c r="SDI220" s="18"/>
      <c r="SDJ220" s="18"/>
      <c r="SDK220" s="18"/>
      <c r="SDL220" s="18"/>
      <c r="SDM220" s="18"/>
      <c r="SDN220" s="18"/>
      <c r="SDO220" s="18"/>
      <c r="SDP220" s="18"/>
      <c r="SDQ220" s="18"/>
      <c r="SDR220" s="18"/>
      <c r="SDS220" s="18"/>
      <c r="SDT220" s="18"/>
      <c r="SDU220" s="18"/>
      <c r="SDV220" s="18"/>
      <c r="SDW220" s="18"/>
      <c r="SDX220" s="18"/>
      <c r="SDY220" s="18"/>
      <c r="SDZ220" s="18"/>
      <c r="SEA220" s="18"/>
      <c r="SEB220" s="18"/>
      <c r="SEC220" s="18"/>
      <c r="SED220" s="18"/>
      <c r="SEE220" s="18"/>
      <c r="SEF220" s="18"/>
      <c r="SEG220" s="18"/>
      <c r="SEH220" s="18"/>
      <c r="SEI220" s="18"/>
      <c r="SEJ220" s="18"/>
      <c r="SEK220" s="18"/>
      <c r="SEL220" s="18"/>
      <c r="SEM220" s="18"/>
      <c r="SEN220" s="18"/>
      <c r="SEO220" s="18"/>
      <c r="SEP220" s="18"/>
      <c r="SEQ220" s="18"/>
      <c r="SER220" s="18"/>
      <c r="SES220" s="18"/>
      <c r="SET220" s="18"/>
      <c r="SEU220" s="18"/>
      <c r="SEV220" s="18"/>
      <c r="SEW220" s="18"/>
      <c r="SEX220" s="18"/>
      <c r="SEY220" s="18"/>
      <c r="SEZ220" s="18"/>
      <c r="SFA220" s="18"/>
      <c r="SFB220" s="18"/>
      <c r="SFC220" s="18"/>
      <c r="SFD220" s="18"/>
      <c r="SFE220" s="18"/>
      <c r="SFF220" s="18"/>
      <c r="SFG220" s="18"/>
      <c r="SFH220" s="18"/>
      <c r="SFI220" s="18"/>
      <c r="SFJ220" s="18"/>
      <c r="SFK220" s="18"/>
      <c r="SFL220" s="18"/>
      <c r="SFM220" s="18"/>
      <c r="SFN220" s="18"/>
      <c r="SFO220" s="18"/>
      <c r="SFP220" s="18"/>
      <c r="SFQ220" s="18"/>
      <c r="SFR220" s="18"/>
      <c r="SFS220" s="18"/>
      <c r="SFT220" s="18"/>
      <c r="SFU220" s="18"/>
      <c r="SFV220" s="18"/>
      <c r="SFW220" s="18"/>
      <c r="SFX220" s="18"/>
      <c r="SFY220" s="18"/>
      <c r="SFZ220" s="18"/>
      <c r="SGA220" s="18"/>
      <c r="SGB220" s="18"/>
      <c r="SGC220" s="18"/>
      <c r="SGD220" s="18"/>
      <c r="SGE220" s="18"/>
      <c r="SGF220" s="18"/>
      <c r="SGG220" s="18"/>
      <c r="SGH220" s="18"/>
      <c r="SGI220" s="18"/>
      <c r="SGJ220" s="18"/>
      <c r="SGK220" s="18"/>
      <c r="SGL220" s="18"/>
      <c r="SGM220" s="18"/>
      <c r="SGN220" s="18"/>
      <c r="SGO220" s="18"/>
      <c r="SGP220" s="18"/>
      <c r="SGQ220" s="18"/>
      <c r="SGR220" s="18"/>
      <c r="SGS220" s="18"/>
      <c r="SGT220" s="18"/>
      <c r="SGU220" s="18"/>
      <c r="SGV220" s="18"/>
      <c r="SGW220" s="18"/>
      <c r="SGX220" s="18"/>
      <c r="SGY220" s="18"/>
      <c r="SGZ220" s="18"/>
      <c r="SHA220" s="18"/>
      <c r="SHB220" s="18"/>
      <c r="SHC220" s="18"/>
      <c r="SHD220" s="18"/>
      <c r="SHE220" s="18"/>
      <c r="SHF220" s="18"/>
      <c r="SHG220" s="18"/>
      <c r="SHH220" s="18"/>
      <c r="SHI220" s="18"/>
      <c r="SHJ220" s="18"/>
      <c r="SHK220" s="18"/>
      <c r="SHL220" s="18"/>
      <c r="SHM220" s="18"/>
      <c r="SHN220" s="18"/>
      <c r="SHO220" s="18"/>
      <c r="SHP220" s="18"/>
      <c r="SHQ220" s="18"/>
      <c r="SHR220" s="18"/>
      <c r="SHS220" s="18"/>
      <c r="SHT220" s="18"/>
      <c r="SHU220" s="18"/>
      <c r="SHV220" s="18"/>
      <c r="SHW220" s="18"/>
      <c r="SHX220" s="18"/>
      <c r="SHY220" s="18"/>
      <c r="SHZ220" s="18"/>
      <c r="SIA220" s="18"/>
      <c r="SIB220" s="18"/>
      <c r="SIC220" s="18"/>
      <c r="SID220" s="18"/>
      <c r="SIE220" s="18"/>
      <c r="SIF220" s="18"/>
      <c r="SIG220" s="18"/>
      <c r="SIH220" s="18"/>
      <c r="SII220" s="18"/>
      <c r="SIJ220" s="18"/>
      <c r="SIK220" s="18"/>
      <c r="SIL220" s="18"/>
      <c r="SIM220" s="18"/>
      <c r="SIN220" s="18"/>
      <c r="SIO220" s="18"/>
      <c r="SIP220" s="18"/>
      <c r="SIQ220" s="18"/>
      <c r="SIR220" s="18"/>
      <c r="SIS220" s="18"/>
      <c r="SIT220" s="18"/>
      <c r="SIU220" s="18"/>
      <c r="SIV220" s="18"/>
      <c r="SIW220" s="18"/>
      <c r="SIX220" s="18"/>
      <c r="SIY220" s="18"/>
      <c r="SIZ220" s="18"/>
      <c r="SJA220" s="18"/>
      <c r="SJB220" s="18"/>
      <c r="SJC220" s="18"/>
      <c r="SJD220" s="18"/>
      <c r="SJE220" s="18"/>
      <c r="SJF220" s="18"/>
      <c r="SJG220" s="18"/>
      <c r="SJH220" s="18"/>
      <c r="SJI220" s="18"/>
      <c r="SJJ220" s="18"/>
      <c r="SJK220" s="18"/>
      <c r="SJL220" s="18"/>
      <c r="SJM220" s="18"/>
      <c r="SJN220" s="18"/>
      <c r="SJO220" s="18"/>
      <c r="SJP220" s="18"/>
      <c r="SJQ220" s="18"/>
      <c r="SJR220" s="18"/>
      <c r="SJS220" s="18"/>
      <c r="SJT220" s="18"/>
      <c r="SJU220" s="18"/>
      <c r="SJV220" s="18"/>
      <c r="SJW220" s="18"/>
      <c r="SJX220" s="18"/>
      <c r="SJY220" s="18"/>
      <c r="SJZ220" s="18"/>
      <c r="SKA220" s="18"/>
      <c r="SKB220" s="18"/>
      <c r="SKC220" s="18"/>
      <c r="SKD220" s="18"/>
      <c r="SKE220" s="18"/>
      <c r="SKF220" s="18"/>
      <c r="SKG220" s="18"/>
      <c r="SKH220" s="18"/>
      <c r="SKI220" s="18"/>
      <c r="SKJ220" s="18"/>
      <c r="SKK220" s="18"/>
      <c r="SKL220" s="18"/>
      <c r="SKM220" s="18"/>
      <c r="SKN220" s="18"/>
      <c r="SKO220" s="18"/>
      <c r="SKP220" s="18"/>
      <c r="SKQ220" s="18"/>
      <c r="SKR220" s="18"/>
      <c r="SKS220" s="18"/>
      <c r="SKT220" s="18"/>
      <c r="SKU220" s="18"/>
      <c r="SKV220" s="18"/>
      <c r="SKW220" s="18"/>
      <c r="SKX220" s="18"/>
      <c r="SKY220" s="18"/>
      <c r="SKZ220" s="18"/>
      <c r="SLA220" s="18"/>
      <c r="SLB220" s="18"/>
      <c r="SLC220" s="18"/>
      <c r="SLD220" s="18"/>
      <c r="SLE220" s="18"/>
      <c r="SLF220" s="18"/>
      <c r="SLG220" s="18"/>
      <c r="SLH220" s="18"/>
      <c r="SLI220" s="18"/>
      <c r="SLJ220" s="18"/>
      <c r="SLK220" s="18"/>
      <c r="SLL220" s="18"/>
      <c r="SLM220" s="18"/>
      <c r="SLN220" s="18"/>
      <c r="SLO220" s="18"/>
      <c r="SLP220" s="18"/>
      <c r="SLQ220" s="18"/>
      <c r="SLR220" s="18"/>
      <c r="SLS220" s="18"/>
      <c r="SLT220" s="18"/>
      <c r="SLU220" s="18"/>
      <c r="SLV220" s="18"/>
      <c r="SLW220" s="18"/>
      <c r="SLX220" s="18"/>
      <c r="SLY220" s="18"/>
      <c r="SLZ220" s="18"/>
      <c r="SMA220" s="18"/>
      <c r="SMB220" s="18"/>
      <c r="SMC220" s="18"/>
      <c r="SMD220" s="18"/>
      <c r="SME220" s="18"/>
      <c r="SMF220" s="18"/>
      <c r="SMG220" s="18"/>
      <c r="SMH220" s="18"/>
      <c r="SMI220" s="18"/>
      <c r="SMJ220" s="18"/>
      <c r="SMK220" s="18"/>
      <c r="SML220" s="18"/>
      <c r="SMM220" s="18"/>
      <c r="SMN220" s="18"/>
      <c r="SMO220" s="18"/>
      <c r="SMP220" s="18"/>
      <c r="SMQ220" s="18"/>
      <c r="SMR220" s="18"/>
      <c r="SMS220" s="18"/>
      <c r="SMT220" s="18"/>
      <c r="SMU220" s="18"/>
      <c r="SMV220" s="18"/>
      <c r="SMW220" s="18"/>
      <c r="SMX220" s="18"/>
      <c r="SMY220" s="18"/>
      <c r="SMZ220" s="18"/>
      <c r="SNA220" s="18"/>
      <c r="SNB220" s="18"/>
      <c r="SNC220" s="18"/>
      <c r="SND220" s="18"/>
      <c r="SNE220" s="18"/>
      <c r="SNF220" s="18"/>
      <c r="SNG220" s="18"/>
      <c r="SNH220" s="18"/>
      <c r="SNI220" s="18"/>
      <c r="SNJ220" s="18"/>
      <c r="SNK220" s="18"/>
      <c r="SNL220" s="18"/>
      <c r="SNM220" s="18"/>
      <c r="SNN220" s="18"/>
      <c r="SNO220" s="18"/>
      <c r="SNP220" s="18"/>
      <c r="SNQ220" s="18"/>
      <c r="SNR220" s="18"/>
      <c r="SNS220" s="18"/>
      <c r="SNT220" s="18"/>
      <c r="SNU220" s="18"/>
      <c r="SNV220" s="18"/>
      <c r="SNW220" s="18"/>
      <c r="SNX220" s="18"/>
      <c r="SNY220" s="18"/>
      <c r="SNZ220" s="18"/>
      <c r="SOA220" s="18"/>
      <c r="SOB220" s="18"/>
      <c r="SOC220" s="18"/>
      <c r="SOD220" s="18"/>
      <c r="SOE220" s="18"/>
      <c r="SOF220" s="18"/>
      <c r="SOG220" s="18"/>
      <c r="SOH220" s="18"/>
      <c r="SOI220" s="18"/>
      <c r="SOJ220" s="18"/>
      <c r="SOK220" s="18"/>
      <c r="SOL220" s="18"/>
      <c r="SOM220" s="18"/>
      <c r="SON220" s="18"/>
      <c r="SOO220" s="18"/>
      <c r="SOP220" s="18"/>
      <c r="SOQ220" s="18"/>
      <c r="SOR220" s="18"/>
      <c r="SOS220" s="18"/>
      <c r="SOT220" s="18"/>
      <c r="SOU220" s="18"/>
      <c r="SOV220" s="18"/>
      <c r="SOW220" s="18"/>
      <c r="SOX220" s="18"/>
      <c r="SOY220" s="18"/>
      <c r="SOZ220" s="18"/>
      <c r="SPA220" s="18"/>
      <c r="SPB220" s="18"/>
      <c r="SPC220" s="18"/>
      <c r="SPD220" s="18"/>
      <c r="SPE220" s="18"/>
      <c r="SPF220" s="18"/>
      <c r="SPG220" s="18"/>
      <c r="SPH220" s="18"/>
      <c r="SPI220" s="18"/>
      <c r="SPJ220" s="18"/>
      <c r="SPK220" s="18"/>
      <c r="SPL220" s="18"/>
      <c r="SPM220" s="18"/>
      <c r="SPN220" s="18"/>
      <c r="SPO220" s="18"/>
      <c r="SPP220" s="18"/>
      <c r="SPQ220" s="18"/>
      <c r="SPR220" s="18"/>
      <c r="SPS220" s="18"/>
      <c r="SPT220" s="18"/>
      <c r="SPU220" s="18"/>
      <c r="SPV220" s="18"/>
      <c r="SPW220" s="18"/>
      <c r="SPX220" s="18"/>
      <c r="SPY220" s="18"/>
      <c r="SPZ220" s="18"/>
      <c r="SQA220" s="18"/>
      <c r="SQB220" s="18"/>
      <c r="SQC220" s="18"/>
      <c r="SQD220" s="18"/>
      <c r="SQE220" s="18"/>
      <c r="SQF220" s="18"/>
      <c r="SQG220" s="18"/>
      <c r="SQH220" s="18"/>
      <c r="SQI220" s="18"/>
      <c r="SQJ220" s="18"/>
      <c r="SQK220" s="18"/>
      <c r="SQL220" s="18"/>
      <c r="SQM220" s="18"/>
      <c r="SQN220" s="18"/>
      <c r="SQO220" s="18"/>
      <c r="SQP220" s="18"/>
      <c r="SQQ220" s="18"/>
      <c r="SQR220" s="18"/>
      <c r="SQS220" s="18"/>
      <c r="SQT220" s="18"/>
      <c r="SQU220" s="18"/>
      <c r="SQV220" s="18"/>
      <c r="SQW220" s="18"/>
      <c r="SQX220" s="18"/>
      <c r="SQY220" s="18"/>
      <c r="SQZ220" s="18"/>
      <c r="SRA220" s="18"/>
      <c r="SRB220" s="18"/>
      <c r="SRC220" s="18"/>
      <c r="SRD220" s="18"/>
      <c r="SRE220" s="18"/>
      <c r="SRF220" s="18"/>
      <c r="SRG220" s="18"/>
      <c r="SRH220" s="18"/>
      <c r="SRI220" s="18"/>
      <c r="SRJ220" s="18"/>
      <c r="SRK220" s="18"/>
      <c r="SRL220" s="18"/>
      <c r="SRM220" s="18"/>
      <c r="SRN220" s="18"/>
      <c r="SRO220" s="18"/>
      <c r="SRP220" s="18"/>
      <c r="SRQ220" s="18"/>
      <c r="SRR220" s="18"/>
      <c r="SRS220" s="18"/>
      <c r="SRT220" s="18"/>
      <c r="SRU220" s="18"/>
      <c r="SRV220" s="18"/>
      <c r="SRW220" s="18"/>
      <c r="SRX220" s="18"/>
      <c r="SRY220" s="18"/>
      <c r="SRZ220" s="18"/>
      <c r="SSA220" s="18"/>
      <c r="SSB220" s="18"/>
      <c r="SSC220" s="18"/>
      <c r="SSD220" s="18"/>
      <c r="SSE220" s="18"/>
      <c r="SSF220" s="18"/>
      <c r="SSG220" s="18"/>
      <c r="SSH220" s="18"/>
      <c r="SSI220" s="18"/>
      <c r="SSJ220" s="18"/>
      <c r="SSK220" s="18"/>
      <c r="SSL220" s="18"/>
      <c r="SSM220" s="18"/>
      <c r="SSN220" s="18"/>
      <c r="SSO220" s="18"/>
      <c r="SSP220" s="18"/>
      <c r="SSQ220" s="18"/>
      <c r="SSR220" s="18"/>
      <c r="SSS220" s="18"/>
      <c r="SST220" s="18"/>
      <c r="SSU220" s="18"/>
      <c r="SSV220" s="18"/>
      <c r="SSW220" s="18"/>
      <c r="SSX220" s="18"/>
      <c r="SSY220" s="18"/>
      <c r="SSZ220" s="18"/>
      <c r="STA220" s="18"/>
      <c r="STB220" s="18"/>
      <c r="STC220" s="18"/>
      <c r="STD220" s="18"/>
      <c r="STE220" s="18"/>
      <c r="STF220" s="18"/>
      <c r="STG220" s="18"/>
      <c r="STH220" s="18"/>
      <c r="STI220" s="18"/>
      <c r="STJ220" s="18"/>
      <c r="STK220" s="18"/>
      <c r="STL220" s="18"/>
      <c r="STM220" s="18"/>
      <c r="STN220" s="18"/>
      <c r="STO220" s="18"/>
      <c r="STP220" s="18"/>
      <c r="STQ220" s="18"/>
      <c r="STR220" s="18"/>
      <c r="STS220" s="18"/>
      <c r="STT220" s="18"/>
      <c r="STU220" s="18"/>
      <c r="STV220" s="18"/>
      <c r="STW220" s="18"/>
      <c r="STX220" s="18"/>
      <c r="STY220" s="18"/>
      <c r="STZ220" s="18"/>
      <c r="SUA220" s="18"/>
      <c r="SUB220" s="18"/>
      <c r="SUC220" s="18"/>
      <c r="SUD220" s="18"/>
      <c r="SUE220" s="18"/>
      <c r="SUF220" s="18"/>
      <c r="SUG220" s="18"/>
      <c r="SUH220" s="18"/>
      <c r="SUI220" s="18"/>
      <c r="SUJ220" s="18"/>
      <c r="SUK220" s="18"/>
      <c r="SUL220" s="18"/>
      <c r="SUM220" s="18"/>
      <c r="SUN220" s="18"/>
      <c r="SUO220" s="18"/>
      <c r="SUP220" s="18"/>
      <c r="SUQ220" s="18"/>
      <c r="SUR220" s="18"/>
      <c r="SUS220" s="18"/>
      <c r="SUT220" s="18"/>
      <c r="SUU220" s="18"/>
      <c r="SUV220" s="18"/>
      <c r="SUW220" s="18"/>
      <c r="SUX220" s="18"/>
      <c r="SUY220" s="18"/>
      <c r="SUZ220" s="18"/>
      <c r="SVA220" s="18"/>
      <c r="SVB220" s="18"/>
      <c r="SVC220" s="18"/>
      <c r="SVD220" s="18"/>
      <c r="SVE220" s="18"/>
      <c r="SVF220" s="18"/>
      <c r="SVG220" s="18"/>
      <c r="SVH220" s="18"/>
      <c r="SVI220" s="18"/>
      <c r="SVJ220" s="18"/>
      <c r="SVK220" s="18"/>
      <c r="SVL220" s="18"/>
      <c r="SVM220" s="18"/>
      <c r="SVN220" s="18"/>
      <c r="SVO220" s="18"/>
      <c r="SVP220" s="18"/>
      <c r="SVQ220" s="18"/>
      <c r="SVR220" s="18"/>
      <c r="SVS220" s="18"/>
      <c r="SVT220" s="18"/>
      <c r="SVU220" s="18"/>
      <c r="SVV220" s="18"/>
      <c r="SVW220" s="18"/>
      <c r="SVX220" s="18"/>
      <c r="SVY220" s="18"/>
      <c r="SVZ220" s="18"/>
      <c r="SWA220" s="18"/>
      <c r="SWB220" s="18"/>
      <c r="SWC220" s="18"/>
      <c r="SWD220" s="18"/>
      <c r="SWE220" s="18"/>
      <c r="SWF220" s="18"/>
      <c r="SWG220" s="18"/>
      <c r="SWH220" s="18"/>
      <c r="SWI220" s="18"/>
      <c r="SWJ220" s="18"/>
      <c r="SWK220" s="18"/>
      <c r="SWL220" s="18"/>
      <c r="SWM220" s="18"/>
      <c r="SWN220" s="18"/>
      <c r="SWO220" s="18"/>
      <c r="SWP220" s="18"/>
      <c r="SWQ220" s="18"/>
      <c r="SWR220" s="18"/>
      <c r="SWS220" s="18"/>
      <c r="SWT220" s="18"/>
      <c r="SWU220" s="18"/>
      <c r="SWV220" s="18"/>
      <c r="SWW220" s="18"/>
      <c r="SWX220" s="18"/>
      <c r="SWY220" s="18"/>
      <c r="SWZ220" s="18"/>
      <c r="SXA220" s="18"/>
      <c r="SXB220" s="18"/>
      <c r="SXC220" s="18"/>
      <c r="SXD220" s="18"/>
      <c r="SXE220" s="18"/>
      <c r="SXF220" s="18"/>
      <c r="SXG220" s="18"/>
      <c r="SXH220" s="18"/>
      <c r="SXI220" s="18"/>
      <c r="SXJ220" s="18"/>
      <c r="SXK220" s="18"/>
      <c r="SXL220" s="18"/>
      <c r="SXM220" s="18"/>
      <c r="SXN220" s="18"/>
      <c r="SXO220" s="18"/>
      <c r="SXP220" s="18"/>
      <c r="SXQ220" s="18"/>
      <c r="SXR220" s="18"/>
      <c r="SXS220" s="18"/>
      <c r="SXT220" s="18"/>
      <c r="SXU220" s="18"/>
      <c r="SXV220" s="18"/>
      <c r="SXW220" s="18"/>
      <c r="SXX220" s="18"/>
      <c r="SXY220" s="18"/>
      <c r="SXZ220" s="18"/>
      <c r="SYA220" s="18"/>
      <c r="SYB220" s="18"/>
      <c r="SYC220" s="18"/>
      <c r="SYD220" s="18"/>
      <c r="SYE220" s="18"/>
      <c r="SYF220" s="18"/>
      <c r="SYG220" s="18"/>
      <c r="SYH220" s="18"/>
      <c r="SYI220" s="18"/>
      <c r="SYJ220" s="18"/>
      <c r="SYK220" s="18"/>
      <c r="SYL220" s="18"/>
      <c r="SYM220" s="18"/>
      <c r="SYN220" s="18"/>
      <c r="SYO220" s="18"/>
      <c r="SYP220" s="18"/>
      <c r="SYQ220" s="18"/>
      <c r="SYR220" s="18"/>
      <c r="SYS220" s="18"/>
      <c r="SYT220" s="18"/>
      <c r="SYU220" s="18"/>
      <c r="SYV220" s="18"/>
      <c r="SYW220" s="18"/>
      <c r="SYX220" s="18"/>
      <c r="SYY220" s="18"/>
      <c r="SYZ220" s="18"/>
      <c r="SZA220" s="18"/>
      <c r="SZB220" s="18"/>
      <c r="SZC220" s="18"/>
      <c r="SZD220" s="18"/>
      <c r="SZE220" s="18"/>
      <c r="SZF220" s="18"/>
      <c r="SZG220" s="18"/>
      <c r="SZH220" s="18"/>
      <c r="SZI220" s="18"/>
      <c r="SZJ220" s="18"/>
      <c r="SZK220" s="18"/>
      <c r="SZL220" s="18"/>
      <c r="SZM220" s="18"/>
      <c r="SZN220" s="18"/>
      <c r="SZO220" s="18"/>
      <c r="SZP220" s="18"/>
      <c r="SZQ220" s="18"/>
      <c r="SZR220" s="18"/>
      <c r="SZS220" s="18"/>
      <c r="SZT220" s="18"/>
      <c r="SZU220" s="18"/>
      <c r="SZV220" s="18"/>
      <c r="SZW220" s="18"/>
      <c r="SZX220" s="18"/>
      <c r="SZY220" s="18"/>
      <c r="SZZ220" s="18"/>
      <c r="TAA220" s="18"/>
      <c r="TAB220" s="18"/>
      <c r="TAC220" s="18"/>
      <c r="TAD220" s="18"/>
      <c r="TAE220" s="18"/>
      <c r="TAF220" s="18"/>
      <c r="TAG220" s="18"/>
      <c r="TAH220" s="18"/>
      <c r="TAI220" s="18"/>
      <c r="TAJ220" s="18"/>
      <c r="TAK220" s="18"/>
      <c r="TAL220" s="18"/>
      <c r="TAM220" s="18"/>
      <c r="TAN220" s="18"/>
      <c r="TAO220" s="18"/>
      <c r="TAP220" s="18"/>
      <c r="TAQ220" s="18"/>
      <c r="TAR220" s="18"/>
      <c r="TAS220" s="18"/>
      <c r="TAT220" s="18"/>
      <c r="TAU220" s="18"/>
      <c r="TAV220" s="18"/>
      <c r="TAW220" s="18"/>
      <c r="TAX220" s="18"/>
      <c r="TAY220" s="18"/>
      <c r="TAZ220" s="18"/>
      <c r="TBA220" s="18"/>
      <c r="TBB220" s="18"/>
      <c r="TBC220" s="18"/>
      <c r="TBD220" s="18"/>
      <c r="TBE220" s="18"/>
      <c r="TBF220" s="18"/>
      <c r="TBG220" s="18"/>
      <c r="TBH220" s="18"/>
      <c r="TBI220" s="18"/>
      <c r="TBJ220" s="18"/>
      <c r="TBK220" s="18"/>
      <c r="TBL220" s="18"/>
      <c r="TBM220" s="18"/>
      <c r="TBN220" s="18"/>
      <c r="TBO220" s="18"/>
      <c r="TBP220" s="18"/>
      <c r="TBQ220" s="18"/>
      <c r="TBR220" s="18"/>
      <c r="TBS220" s="18"/>
      <c r="TBT220" s="18"/>
      <c r="TBU220" s="18"/>
      <c r="TBV220" s="18"/>
      <c r="TBW220" s="18"/>
      <c r="TBX220" s="18"/>
      <c r="TBY220" s="18"/>
      <c r="TBZ220" s="18"/>
      <c r="TCA220" s="18"/>
      <c r="TCB220" s="18"/>
      <c r="TCC220" s="18"/>
      <c r="TCD220" s="18"/>
      <c r="TCE220" s="18"/>
      <c r="TCF220" s="18"/>
      <c r="TCG220" s="18"/>
      <c r="TCH220" s="18"/>
      <c r="TCI220" s="18"/>
      <c r="TCJ220" s="18"/>
      <c r="TCK220" s="18"/>
      <c r="TCL220" s="18"/>
      <c r="TCM220" s="18"/>
      <c r="TCN220" s="18"/>
      <c r="TCO220" s="18"/>
      <c r="TCP220" s="18"/>
      <c r="TCQ220" s="18"/>
      <c r="TCR220" s="18"/>
      <c r="TCS220" s="18"/>
      <c r="TCT220" s="18"/>
      <c r="TCU220" s="18"/>
      <c r="TCV220" s="18"/>
      <c r="TCW220" s="18"/>
      <c r="TCX220" s="18"/>
      <c r="TCY220" s="18"/>
      <c r="TCZ220" s="18"/>
      <c r="TDA220" s="18"/>
      <c r="TDB220" s="18"/>
      <c r="TDC220" s="18"/>
      <c r="TDD220" s="18"/>
      <c r="TDE220" s="18"/>
      <c r="TDF220" s="18"/>
      <c r="TDG220" s="18"/>
      <c r="TDH220" s="18"/>
      <c r="TDI220" s="18"/>
      <c r="TDJ220" s="18"/>
      <c r="TDK220" s="18"/>
      <c r="TDL220" s="18"/>
      <c r="TDM220" s="18"/>
      <c r="TDN220" s="18"/>
      <c r="TDO220" s="18"/>
      <c r="TDP220" s="18"/>
      <c r="TDQ220" s="18"/>
      <c r="TDR220" s="18"/>
      <c r="TDS220" s="18"/>
      <c r="TDT220" s="18"/>
      <c r="TDU220" s="18"/>
      <c r="TDV220" s="18"/>
      <c r="TDW220" s="18"/>
      <c r="TDX220" s="18"/>
      <c r="TDY220" s="18"/>
      <c r="TDZ220" s="18"/>
      <c r="TEA220" s="18"/>
      <c r="TEB220" s="18"/>
      <c r="TEC220" s="18"/>
      <c r="TED220" s="18"/>
      <c r="TEE220" s="18"/>
      <c r="TEF220" s="18"/>
      <c r="TEG220" s="18"/>
      <c r="TEH220" s="18"/>
      <c r="TEI220" s="18"/>
      <c r="TEJ220" s="18"/>
      <c r="TEK220" s="18"/>
      <c r="TEL220" s="18"/>
      <c r="TEM220" s="18"/>
      <c r="TEN220" s="18"/>
      <c r="TEO220" s="18"/>
      <c r="TEP220" s="18"/>
      <c r="TEQ220" s="18"/>
      <c r="TER220" s="18"/>
      <c r="TES220" s="18"/>
      <c r="TET220" s="18"/>
      <c r="TEU220" s="18"/>
      <c r="TEV220" s="18"/>
      <c r="TEW220" s="18"/>
      <c r="TEX220" s="18"/>
      <c r="TEY220" s="18"/>
      <c r="TEZ220" s="18"/>
      <c r="TFA220" s="18"/>
      <c r="TFB220" s="18"/>
      <c r="TFC220" s="18"/>
      <c r="TFD220" s="18"/>
      <c r="TFE220" s="18"/>
      <c r="TFF220" s="18"/>
      <c r="TFG220" s="18"/>
      <c r="TFH220" s="18"/>
      <c r="TFI220" s="18"/>
      <c r="TFJ220" s="18"/>
      <c r="TFK220" s="18"/>
      <c r="TFL220" s="18"/>
      <c r="TFM220" s="18"/>
      <c r="TFN220" s="18"/>
      <c r="TFO220" s="18"/>
      <c r="TFP220" s="18"/>
      <c r="TFQ220" s="18"/>
      <c r="TFR220" s="18"/>
      <c r="TFS220" s="18"/>
      <c r="TFT220" s="18"/>
      <c r="TFU220" s="18"/>
      <c r="TFV220" s="18"/>
      <c r="TFW220" s="18"/>
      <c r="TFX220" s="18"/>
      <c r="TFY220" s="18"/>
      <c r="TFZ220" s="18"/>
      <c r="TGA220" s="18"/>
      <c r="TGB220" s="18"/>
      <c r="TGC220" s="18"/>
      <c r="TGD220" s="18"/>
      <c r="TGE220" s="18"/>
      <c r="TGF220" s="18"/>
      <c r="TGG220" s="18"/>
      <c r="TGH220" s="18"/>
      <c r="TGI220" s="18"/>
      <c r="TGJ220" s="18"/>
      <c r="TGK220" s="18"/>
      <c r="TGL220" s="18"/>
      <c r="TGM220" s="18"/>
      <c r="TGN220" s="18"/>
      <c r="TGO220" s="18"/>
      <c r="TGP220" s="18"/>
      <c r="TGQ220" s="18"/>
      <c r="TGR220" s="18"/>
      <c r="TGS220" s="18"/>
      <c r="TGT220" s="18"/>
      <c r="TGU220" s="18"/>
      <c r="TGV220" s="18"/>
      <c r="TGW220" s="18"/>
      <c r="TGX220" s="18"/>
      <c r="TGY220" s="18"/>
      <c r="TGZ220" s="18"/>
      <c r="THA220" s="18"/>
      <c r="THB220" s="18"/>
      <c r="THC220" s="18"/>
      <c r="THD220" s="18"/>
      <c r="THE220" s="18"/>
      <c r="THF220" s="18"/>
      <c r="THG220" s="18"/>
      <c r="THH220" s="18"/>
      <c r="THI220" s="18"/>
      <c r="THJ220" s="18"/>
      <c r="THK220" s="18"/>
      <c r="THL220" s="18"/>
      <c r="THM220" s="18"/>
      <c r="THN220" s="18"/>
      <c r="THO220" s="18"/>
      <c r="THP220" s="18"/>
      <c r="THQ220" s="18"/>
      <c r="THR220" s="18"/>
      <c r="THS220" s="18"/>
      <c r="THT220" s="18"/>
      <c r="THU220" s="18"/>
      <c r="THV220" s="18"/>
      <c r="THW220" s="18"/>
      <c r="THX220" s="18"/>
      <c r="THY220" s="18"/>
      <c r="THZ220" s="18"/>
      <c r="TIA220" s="18"/>
      <c r="TIB220" s="18"/>
      <c r="TIC220" s="18"/>
      <c r="TID220" s="18"/>
      <c r="TIE220" s="18"/>
      <c r="TIF220" s="18"/>
      <c r="TIG220" s="18"/>
      <c r="TIH220" s="18"/>
      <c r="TII220" s="18"/>
      <c r="TIJ220" s="18"/>
      <c r="TIK220" s="18"/>
      <c r="TIL220" s="18"/>
      <c r="TIM220" s="18"/>
      <c r="TIN220" s="18"/>
      <c r="TIO220" s="18"/>
      <c r="TIP220" s="18"/>
      <c r="TIQ220" s="18"/>
      <c r="TIR220" s="18"/>
      <c r="TIS220" s="18"/>
      <c r="TIT220" s="18"/>
      <c r="TIU220" s="18"/>
      <c r="TIV220" s="18"/>
      <c r="TIW220" s="18"/>
      <c r="TIX220" s="18"/>
      <c r="TIY220" s="18"/>
      <c r="TIZ220" s="18"/>
      <c r="TJA220" s="18"/>
      <c r="TJB220" s="18"/>
      <c r="TJC220" s="18"/>
      <c r="TJD220" s="18"/>
      <c r="TJE220" s="18"/>
      <c r="TJF220" s="18"/>
      <c r="TJG220" s="18"/>
      <c r="TJH220" s="18"/>
      <c r="TJI220" s="18"/>
      <c r="TJJ220" s="18"/>
      <c r="TJK220" s="18"/>
      <c r="TJL220" s="18"/>
      <c r="TJM220" s="18"/>
      <c r="TJN220" s="18"/>
      <c r="TJO220" s="18"/>
      <c r="TJP220" s="18"/>
      <c r="TJQ220" s="18"/>
      <c r="TJR220" s="18"/>
      <c r="TJS220" s="18"/>
      <c r="TJT220" s="18"/>
      <c r="TJU220" s="18"/>
      <c r="TJV220" s="18"/>
      <c r="TJW220" s="18"/>
      <c r="TJX220" s="18"/>
      <c r="TJY220" s="18"/>
      <c r="TJZ220" s="18"/>
      <c r="TKA220" s="18"/>
      <c r="TKB220" s="18"/>
      <c r="TKC220" s="18"/>
      <c r="TKD220" s="18"/>
      <c r="TKE220" s="18"/>
      <c r="TKF220" s="18"/>
      <c r="TKG220" s="18"/>
      <c r="TKH220" s="18"/>
      <c r="TKI220" s="18"/>
      <c r="TKJ220" s="18"/>
      <c r="TKK220" s="18"/>
      <c r="TKL220" s="18"/>
      <c r="TKM220" s="18"/>
      <c r="TKN220" s="18"/>
      <c r="TKO220" s="18"/>
      <c r="TKP220" s="18"/>
      <c r="TKQ220" s="18"/>
      <c r="TKR220" s="18"/>
      <c r="TKS220" s="18"/>
      <c r="TKT220" s="18"/>
      <c r="TKU220" s="18"/>
      <c r="TKV220" s="18"/>
      <c r="TKW220" s="18"/>
      <c r="TKX220" s="18"/>
      <c r="TKY220" s="18"/>
      <c r="TKZ220" s="18"/>
      <c r="TLA220" s="18"/>
      <c r="TLB220" s="18"/>
      <c r="TLC220" s="18"/>
      <c r="TLD220" s="18"/>
      <c r="TLE220" s="18"/>
      <c r="TLF220" s="18"/>
      <c r="TLG220" s="18"/>
      <c r="TLH220" s="18"/>
      <c r="TLI220" s="18"/>
      <c r="TLJ220" s="18"/>
      <c r="TLK220" s="18"/>
      <c r="TLL220" s="18"/>
      <c r="TLM220" s="18"/>
      <c r="TLN220" s="18"/>
      <c r="TLO220" s="18"/>
      <c r="TLP220" s="18"/>
      <c r="TLQ220" s="18"/>
      <c r="TLR220" s="18"/>
      <c r="TLS220" s="18"/>
      <c r="TLT220" s="18"/>
      <c r="TLU220" s="18"/>
      <c r="TLV220" s="18"/>
      <c r="TLW220" s="18"/>
      <c r="TLX220" s="18"/>
      <c r="TLY220" s="18"/>
      <c r="TLZ220" s="18"/>
      <c r="TMA220" s="18"/>
      <c r="TMB220" s="18"/>
      <c r="TMC220" s="18"/>
      <c r="TMD220" s="18"/>
      <c r="TME220" s="18"/>
      <c r="TMF220" s="18"/>
      <c r="TMG220" s="18"/>
      <c r="TMH220" s="18"/>
      <c r="TMI220" s="18"/>
      <c r="TMJ220" s="18"/>
      <c r="TMK220" s="18"/>
      <c r="TML220" s="18"/>
      <c r="TMM220" s="18"/>
      <c r="TMN220" s="18"/>
      <c r="TMO220" s="18"/>
      <c r="TMP220" s="18"/>
      <c r="TMQ220" s="18"/>
      <c r="TMR220" s="18"/>
      <c r="TMS220" s="18"/>
      <c r="TMT220" s="18"/>
      <c r="TMU220" s="18"/>
      <c r="TMV220" s="18"/>
      <c r="TMW220" s="18"/>
      <c r="TMX220" s="18"/>
      <c r="TMY220" s="18"/>
      <c r="TMZ220" s="18"/>
      <c r="TNA220" s="18"/>
      <c r="TNB220" s="18"/>
      <c r="TNC220" s="18"/>
      <c r="TND220" s="18"/>
      <c r="TNE220" s="18"/>
      <c r="TNF220" s="18"/>
      <c r="TNG220" s="18"/>
      <c r="TNH220" s="18"/>
      <c r="TNI220" s="18"/>
      <c r="TNJ220" s="18"/>
      <c r="TNK220" s="18"/>
      <c r="TNL220" s="18"/>
      <c r="TNM220" s="18"/>
      <c r="TNN220" s="18"/>
      <c r="TNO220" s="18"/>
      <c r="TNP220" s="18"/>
      <c r="TNQ220" s="18"/>
      <c r="TNR220" s="18"/>
      <c r="TNS220" s="18"/>
      <c r="TNT220" s="18"/>
      <c r="TNU220" s="18"/>
      <c r="TNV220" s="18"/>
      <c r="TNW220" s="18"/>
      <c r="TNX220" s="18"/>
      <c r="TNY220" s="18"/>
      <c r="TNZ220" s="18"/>
      <c r="TOA220" s="18"/>
      <c r="TOB220" s="18"/>
      <c r="TOC220" s="18"/>
      <c r="TOD220" s="18"/>
      <c r="TOE220" s="18"/>
      <c r="TOF220" s="18"/>
      <c r="TOG220" s="18"/>
      <c r="TOH220" s="18"/>
      <c r="TOI220" s="18"/>
      <c r="TOJ220" s="18"/>
      <c r="TOK220" s="18"/>
      <c r="TOL220" s="18"/>
      <c r="TOM220" s="18"/>
      <c r="TON220" s="18"/>
      <c r="TOO220" s="18"/>
      <c r="TOP220" s="18"/>
      <c r="TOQ220" s="18"/>
      <c r="TOR220" s="18"/>
      <c r="TOS220" s="18"/>
      <c r="TOT220" s="18"/>
      <c r="TOU220" s="18"/>
      <c r="TOV220" s="18"/>
      <c r="TOW220" s="18"/>
      <c r="TOX220" s="18"/>
      <c r="TOY220" s="18"/>
      <c r="TOZ220" s="18"/>
      <c r="TPA220" s="18"/>
      <c r="TPB220" s="18"/>
      <c r="TPC220" s="18"/>
      <c r="TPD220" s="18"/>
      <c r="TPE220" s="18"/>
      <c r="TPF220" s="18"/>
      <c r="TPG220" s="18"/>
      <c r="TPH220" s="18"/>
      <c r="TPI220" s="18"/>
      <c r="TPJ220" s="18"/>
      <c r="TPK220" s="18"/>
      <c r="TPL220" s="18"/>
      <c r="TPM220" s="18"/>
      <c r="TPN220" s="18"/>
      <c r="TPO220" s="18"/>
      <c r="TPP220" s="18"/>
      <c r="TPQ220" s="18"/>
      <c r="TPR220" s="18"/>
      <c r="TPS220" s="18"/>
      <c r="TPT220" s="18"/>
      <c r="TPU220" s="18"/>
      <c r="TPV220" s="18"/>
      <c r="TPW220" s="18"/>
      <c r="TPX220" s="18"/>
      <c r="TPY220" s="18"/>
      <c r="TPZ220" s="18"/>
      <c r="TQA220" s="18"/>
      <c r="TQB220" s="18"/>
      <c r="TQC220" s="18"/>
      <c r="TQD220" s="18"/>
      <c r="TQE220" s="18"/>
      <c r="TQF220" s="18"/>
      <c r="TQG220" s="18"/>
      <c r="TQH220" s="18"/>
      <c r="TQI220" s="18"/>
      <c r="TQJ220" s="18"/>
      <c r="TQK220" s="18"/>
      <c r="TQL220" s="18"/>
      <c r="TQM220" s="18"/>
      <c r="TQN220" s="18"/>
      <c r="TQO220" s="18"/>
      <c r="TQP220" s="18"/>
      <c r="TQQ220" s="18"/>
      <c r="TQR220" s="18"/>
      <c r="TQS220" s="18"/>
      <c r="TQT220" s="18"/>
      <c r="TQU220" s="18"/>
      <c r="TQV220" s="18"/>
      <c r="TQW220" s="18"/>
      <c r="TQX220" s="18"/>
      <c r="TQY220" s="18"/>
      <c r="TQZ220" s="18"/>
      <c r="TRA220" s="18"/>
      <c r="TRB220" s="18"/>
      <c r="TRC220" s="18"/>
      <c r="TRD220" s="18"/>
      <c r="TRE220" s="18"/>
      <c r="TRF220" s="18"/>
      <c r="TRG220" s="18"/>
      <c r="TRH220" s="18"/>
      <c r="TRI220" s="18"/>
      <c r="TRJ220" s="18"/>
      <c r="TRK220" s="18"/>
      <c r="TRL220" s="18"/>
      <c r="TRM220" s="18"/>
      <c r="TRN220" s="18"/>
      <c r="TRO220" s="18"/>
      <c r="TRP220" s="18"/>
      <c r="TRQ220" s="18"/>
      <c r="TRR220" s="18"/>
      <c r="TRS220" s="18"/>
      <c r="TRT220" s="18"/>
      <c r="TRU220" s="18"/>
      <c r="TRV220" s="18"/>
      <c r="TRW220" s="18"/>
      <c r="TRX220" s="18"/>
      <c r="TRY220" s="18"/>
      <c r="TRZ220" s="18"/>
      <c r="TSA220" s="18"/>
      <c r="TSB220" s="18"/>
      <c r="TSC220" s="18"/>
      <c r="TSD220" s="18"/>
      <c r="TSE220" s="18"/>
      <c r="TSF220" s="18"/>
      <c r="TSG220" s="18"/>
      <c r="TSH220" s="18"/>
      <c r="TSI220" s="18"/>
      <c r="TSJ220" s="18"/>
      <c r="TSK220" s="18"/>
      <c r="TSL220" s="18"/>
      <c r="TSM220" s="18"/>
      <c r="TSN220" s="18"/>
      <c r="TSO220" s="18"/>
      <c r="TSP220" s="18"/>
      <c r="TSQ220" s="18"/>
      <c r="TSR220" s="18"/>
      <c r="TSS220" s="18"/>
      <c r="TST220" s="18"/>
      <c r="TSU220" s="18"/>
      <c r="TSV220" s="18"/>
      <c r="TSW220" s="18"/>
      <c r="TSX220" s="18"/>
      <c r="TSY220" s="18"/>
      <c r="TSZ220" s="18"/>
      <c r="TTA220" s="18"/>
      <c r="TTB220" s="18"/>
      <c r="TTC220" s="18"/>
      <c r="TTD220" s="18"/>
      <c r="TTE220" s="18"/>
      <c r="TTF220" s="18"/>
      <c r="TTG220" s="18"/>
      <c r="TTH220" s="18"/>
      <c r="TTI220" s="18"/>
      <c r="TTJ220" s="18"/>
      <c r="TTK220" s="18"/>
      <c r="TTL220" s="18"/>
      <c r="TTM220" s="18"/>
      <c r="TTN220" s="18"/>
      <c r="TTO220" s="18"/>
      <c r="TTP220" s="18"/>
      <c r="TTQ220" s="18"/>
      <c r="TTR220" s="18"/>
      <c r="TTS220" s="18"/>
      <c r="TTT220" s="18"/>
      <c r="TTU220" s="18"/>
      <c r="TTV220" s="18"/>
      <c r="TTW220" s="18"/>
      <c r="TTX220" s="18"/>
      <c r="TTY220" s="18"/>
      <c r="TTZ220" s="18"/>
      <c r="TUA220" s="18"/>
      <c r="TUB220" s="18"/>
      <c r="TUC220" s="18"/>
      <c r="TUD220" s="18"/>
      <c r="TUE220" s="18"/>
      <c r="TUF220" s="18"/>
      <c r="TUG220" s="18"/>
      <c r="TUH220" s="18"/>
      <c r="TUI220" s="18"/>
      <c r="TUJ220" s="18"/>
      <c r="TUK220" s="18"/>
      <c r="TUL220" s="18"/>
      <c r="TUM220" s="18"/>
      <c r="TUN220" s="18"/>
      <c r="TUO220" s="18"/>
      <c r="TUP220" s="18"/>
      <c r="TUQ220" s="18"/>
      <c r="TUR220" s="18"/>
      <c r="TUS220" s="18"/>
      <c r="TUT220" s="18"/>
      <c r="TUU220" s="18"/>
      <c r="TUV220" s="18"/>
      <c r="TUW220" s="18"/>
      <c r="TUX220" s="18"/>
      <c r="TUY220" s="18"/>
      <c r="TUZ220" s="18"/>
      <c r="TVA220" s="18"/>
      <c r="TVB220" s="18"/>
      <c r="TVC220" s="18"/>
      <c r="TVD220" s="18"/>
      <c r="TVE220" s="18"/>
      <c r="TVF220" s="18"/>
      <c r="TVG220" s="18"/>
      <c r="TVH220" s="18"/>
      <c r="TVI220" s="18"/>
      <c r="TVJ220" s="18"/>
      <c r="TVK220" s="18"/>
      <c r="TVL220" s="18"/>
      <c r="TVM220" s="18"/>
      <c r="TVN220" s="18"/>
      <c r="TVO220" s="18"/>
      <c r="TVP220" s="18"/>
      <c r="TVQ220" s="18"/>
      <c r="TVR220" s="18"/>
      <c r="TVS220" s="18"/>
      <c r="TVT220" s="18"/>
      <c r="TVU220" s="18"/>
      <c r="TVV220" s="18"/>
      <c r="TVW220" s="18"/>
      <c r="TVX220" s="18"/>
      <c r="TVY220" s="18"/>
      <c r="TVZ220" s="18"/>
      <c r="TWA220" s="18"/>
      <c r="TWB220" s="18"/>
      <c r="TWC220" s="18"/>
      <c r="TWD220" s="18"/>
      <c r="TWE220" s="18"/>
      <c r="TWF220" s="18"/>
      <c r="TWG220" s="18"/>
      <c r="TWH220" s="18"/>
      <c r="TWI220" s="18"/>
      <c r="TWJ220" s="18"/>
      <c r="TWK220" s="18"/>
      <c r="TWL220" s="18"/>
      <c r="TWM220" s="18"/>
      <c r="TWN220" s="18"/>
      <c r="TWO220" s="18"/>
      <c r="TWP220" s="18"/>
      <c r="TWQ220" s="18"/>
      <c r="TWR220" s="18"/>
      <c r="TWS220" s="18"/>
      <c r="TWT220" s="18"/>
      <c r="TWU220" s="18"/>
      <c r="TWV220" s="18"/>
      <c r="TWW220" s="18"/>
      <c r="TWX220" s="18"/>
      <c r="TWY220" s="18"/>
      <c r="TWZ220" s="18"/>
      <c r="TXA220" s="18"/>
      <c r="TXB220" s="18"/>
      <c r="TXC220" s="18"/>
      <c r="TXD220" s="18"/>
      <c r="TXE220" s="18"/>
      <c r="TXF220" s="18"/>
      <c r="TXG220" s="18"/>
      <c r="TXH220" s="18"/>
      <c r="TXI220" s="18"/>
      <c r="TXJ220" s="18"/>
      <c r="TXK220" s="18"/>
      <c r="TXL220" s="18"/>
      <c r="TXM220" s="18"/>
      <c r="TXN220" s="18"/>
      <c r="TXO220" s="18"/>
      <c r="TXP220" s="18"/>
      <c r="TXQ220" s="18"/>
      <c r="TXR220" s="18"/>
      <c r="TXS220" s="18"/>
      <c r="TXT220" s="18"/>
      <c r="TXU220" s="18"/>
      <c r="TXV220" s="18"/>
      <c r="TXW220" s="18"/>
      <c r="TXX220" s="18"/>
      <c r="TXY220" s="18"/>
      <c r="TXZ220" s="18"/>
      <c r="TYA220" s="18"/>
      <c r="TYB220" s="18"/>
      <c r="TYC220" s="18"/>
      <c r="TYD220" s="18"/>
      <c r="TYE220" s="18"/>
      <c r="TYF220" s="18"/>
      <c r="TYG220" s="18"/>
      <c r="TYH220" s="18"/>
      <c r="TYI220" s="18"/>
      <c r="TYJ220" s="18"/>
      <c r="TYK220" s="18"/>
      <c r="TYL220" s="18"/>
      <c r="TYM220" s="18"/>
      <c r="TYN220" s="18"/>
      <c r="TYO220" s="18"/>
      <c r="TYP220" s="18"/>
      <c r="TYQ220" s="18"/>
      <c r="TYR220" s="18"/>
      <c r="TYS220" s="18"/>
      <c r="TYT220" s="18"/>
      <c r="TYU220" s="18"/>
      <c r="TYV220" s="18"/>
      <c r="TYW220" s="18"/>
      <c r="TYX220" s="18"/>
      <c r="TYY220" s="18"/>
      <c r="TYZ220" s="18"/>
      <c r="TZA220" s="18"/>
      <c r="TZB220" s="18"/>
      <c r="TZC220" s="18"/>
      <c r="TZD220" s="18"/>
      <c r="TZE220" s="18"/>
      <c r="TZF220" s="18"/>
      <c r="TZG220" s="18"/>
      <c r="TZH220" s="18"/>
      <c r="TZI220" s="18"/>
      <c r="TZJ220" s="18"/>
      <c r="TZK220" s="18"/>
      <c r="TZL220" s="18"/>
      <c r="TZM220" s="18"/>
      <c r="TZN220" s="18"/>
      <c r="TZO220" s="18"/>
      <c r="TZP220" s="18"/>
      <c r="TZQ220" s="18"/>
      <c r="TZR220" s="18"/>
      <c r="TZS220" s="18"/>
      <c r="TZT220" s="18"/>
      <c r="TZU220" s="18"/>
      <c r="TZV220" s="18"/>
      <c r="TZW220" s="18"/>
      <c r="TZX220" s="18"/>
      <c r="TZY220" s="18"/>
      <c r="TZZ220" s="18"/>
      <c r="UAA220" s="18"/>
      <c r="UAB220" s="18"/>
      <c r="UAC220" s="18"/>
      <c r="UAD220" s="18"/>
      <c r="UAE220" s="18"/>
      <c r="UAF220" s="18"/>
      <c r="UAG220" s="18"/>
      <c r="UAH220" s="18"/>
      <c r="UAI220" s="18"/>
      <c r="UAJ220" s="18"/>
      <c r="UAK220" s="18"/>
      <c r="UAL220" s="18"/>
      <c r="UAM220" s="18"/>
      <c r="UAN220" s="18"/>
      <c r="UAO220" s="18"/>
      <c r="UAP220" s="18"/>
      <c r="UAQ220" s="18"/>
      <c r="UAR220" s="18"/>
      <c r="UAS220" s="18"/>
      <c r="UAT220" s="18"/>
      <c r="UAU220" s="18"/>
      <c r="UAV220" s="18"/>
      <c r="UAW220" s="18"/>
      <c r="UAX220" s="18"/>
      <c r="UAY220" s="18"/>
      <c r="UAZ220" s="18"/>
      <c r="UBA220" s="18"/>
      <c r="UBB220" s="18"/>
      <c r="UBC220" s="18"/>
      <c r="UBD220" s="18"/>
      <c r="UBE220" s="18"/>
      <c r="UBF220" s="18"/>
      <c r="UBG220" s="18"/>
      <c r="UBH220" s="18"/>
      <c r="UBI220" s="18"/>
      <c r="UBJ220" s="18"/>
      <c r="UBK220" s="18"/>
      <c r="UBL220" s="18"/>
      <c r="UBM220" s="18"/>
      <c r="UBN220" s="18"/>
      <c r="UBO220" s="18"/>
      <c r="UBP220" s="18"/>
      <c r="UBQ220" s="18"/>
      <c r="UBR220" s="18"/>
      <c r="UBS220" s="18"/>
      <c r="UBT220" s="18"/>
      <c r="UBU220" s="18"/>
      <c r="UBV220" s="18"/>
      <c r="UBW220" s="18"/>
      <c r="UBX220" s="18"/>
      <c r="UBY220" s="18"/>
      <c r="UBZ220" s="18"/>
      <c r="UCA220" s="18"/>
      <c r="UCB220" s="18"/>
      <c r="UCC220" s="18"/>
      <c r="UCD220" s="18"/>
      <c r="UCE220" s="18"/>
      <c r="UCF220" s="18"/>
      <c r="UCG220" s="18"/>
      <c r="UCH220" s="18"/>
      <c r="UCI220" s="18"/>
      <c r="UCJ220" s="18"/>
      <c r="UCK220" s="18"/>
      <c r="UCL220" s="18"/>
      <c r="UCM220" s="18"/>
      <c r="UCN220" s="18"/>
      <c r="UCO220" s="18"/>
      <c r="UCP220" s="18"/>
      <c r="UCQ220" s="18"/>
      <c r="UCR220" s="18"/>
      <c r="UCS220" s="18"/>
      <c r="UCT220" s="18"/>
      <c r="UCU220" s="18"/>
      <c r="UCV220" s="18"/>
      <c r="UCW220" s="18"/>
      <c r="UCX220" s="18"/>
      <c r="UCY220" s="18"/>
      <c r="UCZ220" s="18"/>
      <c r="UDA220" s="18"/>
      <c r="UDB220" s="18"/>
      <c r="UDC220" s="18"/>
      <c r="UDD220" s="18"/>
      <c r="UDE220" s="18"/>
      <c r="UDF220" s="18"/>
      <c r="UDG220" s="18"/>
      <c r="UDH220" s="18"/>
      <c r="UDI220" s="18"/>
      <c r="UDJ220" s="18"/>
      <c r="UDK220" s="18"/>
      <c r="UDL220" s="18"/>
      <c r="UDM220" s="18"/>
      <c r="UDN220" s="18"/>
      <c r="UDO220" s="18"/>
      <c r="UDP220" s="18"/>
      <c r="UDQ220" s="18"/>
      <c r="UDR220" s="18"/>
      <c r="UDS220" s="18"/>
      <c r="UDT220" s="18"/>
      <c r="UDU220" s="18"/>
      <c r="UDV220" s="18"/>
      <c r="UDW220" s="18"/>
      <c r="UDX220" s="18"/>
      <c r="UDY220" s="18"/>
      <c r="UDZ220" s="18"/>
      <c r="UEA220" s="18"/>
      <c r="UEB220" s="18"/>
      <c r="UEC220" s="18"/>
      <c r="UED220" s="18"/>
      <c r="UEE220" s="18"/>
      <c r="UEF220" s="18"/>
      <c r="UEG220" s="18"/>
      <c r="UEH220" s="18"/>
      <c r="UEI220" s="18"/>
      <c r="UEJ220" s="18"/>
      <c r="UEK220" s="18"/>
      <c r="UEL220" s="18"/>
      <c r="UEM220" s="18"/>
      <c r="UEN220" s="18"/>
      <c r="UEO220" s="18"/>
      <c r="UEP220" s="18"/>
      <c r="UEQ220" s="18"/>
      <c r="UER220" s="18"/>
      <c r="UES220" s="18"/>
      <c r="UET220" s="18"/>
      <c r="UEU220" s="18"/>
      <c r="UEV220" s="18"/>
      <c r="UEW220" s="18"/>
      <c r="UEX220" s="18"/>
      <c r="UEY220" s="18"/>
      <c r="UEZ220" s="18"/>
      <c r="UFA220" s="18"/>
      <c r="UFB220" s="18"/>
      <c r="UFC220" s="18"/>
      <c r="UFD220" s="18"/>
      <c r="UFE220" s="18"/>
      <c r="UFF220" s="18"/>
      <c r="UFG220" s="18"/>
      <c r="UFH220" s="18"/>
      <c r="UFI220" s="18"/>
      <c r="UFJ220" s="18"/>
      <c r="UFK220" s="18"/>
      <c r="UFL220" s="18"/>
      <c r="UFM220" s="18"/>
      <c r="UFN220" s="18"/>
      <c r="UFO220" s="18"/>
      <c r="UFP220" s="18"/>
      <c r="UFQ220" s="18"/>
      <c r="UFR220" s="18"/>
      <c r="UFS220" s="18"/>
      <c r="UFT220" s="18"/>
      <c r="UFU220" s="18"/>
      <c r="UFV220" s="18"/>
      <c r="UFW220" s="18"/>
      <c r="UFX220" s="18"/>
      <c r="UFY220" s="18"/>
      <c r="UFZ220" s="18"/>
      <c r="UGA220" s="18"/>
      <c r="UGB220" s="18"/>
      <c r="UGC220" s="18"/>
      <c r="UGD220" s="18"/>
      <c r="UGE220" s="18"/>
      <c r="UGF220" s="18"/>
      <c r="UGG220" s="18"/>
      <c r="UGH220" s="18"/>
      <c r="UGI220" s="18"/>
      <c r="UGJ220" s="18"/>
      <c r="UGK220" s="18"/>
      <c r="UGL220" s="18"/>
      <c r="UGM220" s="18"/>
      <c r="UGN220" s="18"/>
      <c r="UGO220" s="18"/>
      <c r="UGP220" s="18"/>
      <c r="UGQ220" s="18"/>
      <c r="UGR220" s="18"/>
      <c r="UGS220" s="18"/>
      <c r="UGT220" s="18"/>
      <c r="UGU220" s="18"/>
      <c r="UGV220" s="18"/>
      <c r="UGW220" s="18"/>
      <c r="UGX220" s="18"/>
      <c r="UGY220" s="18"/>
      <c r="UGZ220" s="18"/>
      <c r="UHA220" s="18"/>
      <c r="UHB220" s="18"/>
      <c r="UHC220" s="18"/>
      <c r="UHD220" s="18"/>
      <c r="UHE220" s="18"/>
      <c r="UHF220" s="18"/>
      <c r="UHG220" s="18"/>
      <c r="UHH220" s="18"/>
      <c r="UHI220" s="18"/>
      <c r="UHJ220" s="18"/>
      <c r="UHK220" s="18"/>
      <c r="UHL220" s="18"/>
      <c r="UHM220" s="18"/>
      <c r="UHN220" s="18"/>
      <c r="UHO220" s="18"/>
      <c r="UHP220" s="18"/>
      <c r="UHQ220" s="18"/>
      <c r="UHR220" s="18"/>
      <c r="UHS220" s="18"/>
      <c r="UHT220" s="18"/>
      <c r="UHU220" s="18"/>
      <c r="UHV220" s="18"/>
      <c r="UHW220" s="18"/>
      <c r="UHX220" s="18"/>
      <c r="UHY220" s="18"/>
      <c r="UHZ220" s="18"/>
      <c r="UIA220" s="18"/>
      <c r="UIB220" s="18"/>
      <c r="UIC220" s="18"/>
      <c r="UID220" s="18"/>
      <c r="UIE220" s="18"/>
      <c r="UIF220" s="18"/>
      <c r="UIG220" s="18"/>
      <c r="UIH220" s="18"/>
      <c r="UII220" s="18"/>
      <c r="UIJ220" s="18"/>
      <c r="UIK220" s="18"/>
      <c r="UIL220" s="18"/>
      <c r="UIM220" s="18"/>
      <c r="UIN220" s="18"/>
      <c r="UIO220" s="18"/>
      <c r="UIP220" s="18"/>
      <c r="UIQ220" s="18"/>
      <c r="UIR220" s="18"/>
      <c r="UIS220" s="18"/>
      <c r="UIT220" s="18"/>
      <c r="UIU220" s="18"/>
      <c r="UIV220" s="18"/>
      <c r="UIW220" s="18"/>
      <c r="UIX220" s="18"/>
      <c r="UIY220" s="18"/>
      <c r="UIZ220" s="18"/>
      <c r="UJA220" s="18"/>
      <c r="UJB220" s="18"/>
      <c r="UJC220" s="18"/>
      <c r="UJD220" s="18"/>
      <c r="UJE220" s="18"/>
      <c r="UJF220" s="18"/>
      <c r="UJG220" s="18"/>
      <c r="UJH220" s="18"/>
      <c r="UJI220" s="18"/>
      <c r="UJJ220" s="18"/>
      <c r="UJK220" s="18"/>
      <c r="UJL220" s="18"/>
      <c r="UJM220" s="18"/>
      <c r="UJN220" s="18"/>
      <c r="UJO220" s="18"/>
      <c r="UJP220" s="18"/>
      <c r="UJQ220" s="18"/>
      <c r="UJR220" s="18"/>
      <c r="UJS220" s="18"/>
      <c r="UJT220" s="18"/>
      <c r="UJU220" s="18"/>
      <c r="UJV220" s="18"/>
      <c r="UJW220" s="18"/>
      <c r="UJX220" s="18"/>
      <c r="UJY220" s="18"/>
      <c r="UJZ220" s="18"/>
      <c r="UKA220" s="18"/>
      <c r="UKB220" s="18"/>
      <c r="UKC220" s="18"/>
      <c r="UKD220" s="18"/>
      <c r="UKE220" s="18"/>
      <c r="UKF220" s="18"/>
      <c r="UKG220" s="18"/>
      <c r="UKH220" s="18"/>
      <c r="UKI220" s="18"/>
      <c r="UKJ220" s="18"/>
      <c r="UKK220" s="18"/>
      <c r="UKL220" s="18"/>
      <c r="UKM220" s="18"/>
      <c r="UKN220" s="18"/>
      <c r="UKO220" s="18"/>
      <c r="UKP220" s="18"/>
      <c r="UKQ220" s="18"/>
      <c r="UKR220" s="18"/>
      <c r="UKS220" s="18"/>
      <c r="UKT220" s="18"/>
      <c r="UKU220" s="18"/>
      <c r="UKV220" s="18"/>
      <c r="UKW220" s="18"/>
      <c r="UKX220" s="18"/>
      <c r="UKY220" s="18"/>
      <c r="UKZ220" s="18"/>
      <c r="ULA220" s="18"/>
      <c r="ULB220" s="18"/>
      <c r="ULC220" s="18"/>
      <c r="ULD220" s="18"/>
      <c r="ULE220" s="18"/>
      <c r="ULF220" s="18"/>
      <c r="ULG220" s="18"/>
      <c r="ULH220" s="18"/>
      <c r="ULI220" s="18"/>
      <c r="ULJ220" s="18"/>
      <c r="ULK220" s="18"/>
      <c r="ULL220" s="18"/>
      <c r="ULM220" s="18"/>
      <c r="ULN220" s="18"/>
      <c r="ULO220" s="18"/>
      <c r="ULP220" s="18"/>
      <c r="ULQ220" s="18"/>
      <c r="ULR220" s="18"/>
      <c r="ULS220" s="18"/>
      <c r="ULT220" s="18"/>
      <c r="ULU220" s="18"/>
      <c r="ULV220" s="18"/>
      <c r="ULW220" s="18"/>
      <c r="ULX220" s="18"/>
      <c r="ULY220" s="18"/>
      <c r="ULZ220" s="18"/>
      <c r="UMA220" s="18"/>
      <c r="UMB220" s="18"/>
      <c r="UMC220" s="18"/>
      <c r="UMD220" s="18"/>
      <c r="UME220" s="18"/>
      <c r="UMF220" s="18"/>
      <c r="UMG220" s="18"/>
      <c r="UMH220" s="18"/>
      <c r="UMI220" s="18"/>
      <c r="UMJ220" s="18"/>
      <c r="UMK220" s="18"/>
      <c r="UML220" s="18"/>
      <c r="UMM220" s="18"/>
      <c r="UMN220" s="18"/>
      <c r="UMO220" s="18"/>
      <c r="UMP220" s="18"/>
      <c r="UMQ220" s="18"/>
      <c r="UMR220" s="18"/>
      <c r="UMS220" s="18"/>
      <c r="UMT220" s="18"/>
      <c r="UMU220" s="18"/>
      <c r="UMV220" s="18"/>
      <c r="UMW220" s="18"/>
      <c r="UMX220" s="18"/>
      <c r="UMY220" s="18"/>
      <c r="UMZ220" s="18"/>
      <c r="UNA220" s="18"/>
      <c r="UNB220" s="18"/>
      <c r="UNC220" s="18"/>
      <c r="UND220" s="18"/>
      <c r="UNE220" s="18"/>
      <c r="UNF220" s="18"/>
      <c r="UNG220" s="18"/>
      <c r="UNH220" s="18"/>
      <c r="UNI220" s="18"/>
      <c r="UNJ220" s="18"/>
      <c r="UNK220" s="18"/>
      <c r="UNL220" s="18"/>
      <c r="UNM220" s="18"/>
      <c r="UNN220" s="18"/>
      <c r="UNO220" s="18"/>
      <c r="UNP220" s="18"/>
      <c r="UNQ220" s="18"/>
      <c r="UNR220" s="18"/>
      <c r="UNS220" s="18"/>
      <c r="UNT220" s="18"/>
      <c r="UNU220" s="18"/>
      <c r="UNV220" s="18"/>
      <c r="UNW220" s="18"/>
      <c r="UNX220" s="18"/>
      <c r="UNY220" s="18"/>
      <c r="UNZ220" s="18"/>
      <c r="UOA220" s="18"/>
      <c r="UOB220" s="18"/>
      <c r="UOC220" s="18"/>
      <c r="UOD220" s="18"/>
      <c r="UOE220" s="18"/>
      <c r="UOF220" s="18"/>
      <c r="UOG220" s="18"/>
      <c r="UOH220" s="18"/>
      <c r="UOI220" s="18"/>
      <c r="UOJ220" s="18"/>
      <c r="UOK220" s="18"/>
      <c r="UOL220" s="18"/>
      <c r="UOM220" s="18"/>
      <c r="UON220" s="18"/>
      <c r="UOO220" s="18"/>
      <c r="UOP220" s="18"/>
      <c r="UOQ220" s="18"/>
      <c r="UOR220" s="18"/>
      <c r="UOS220" s="18"/>
      <c r="UOT220" s="18"/>
      <c r="UOU220" s="18"/>
      <c r="UOV220" s="18"/>
      <c r="UOW220" s="18"/>
      <c r="UOX220" s="18"/>
      <c r="UOY220" s="18"/>
      <c r="UOZ220" s="18"/>
      <c r="UPA220" s="18"/>
      <c r="UPB220" s="18"/>
      <c r="UPC220" s="18"/>
      <c r="UPD220" s="18"/>
      <c r="UPE220" s="18"/>
      <c r="UPF220" s="18"/>
      <c r="UPG220" s="18"/>
      <c r="UPH220" s="18"/>
      <c r="UPI220" s="18"/>
      <c r="UPJ220" s="18"/>
      <c r="UPK220" s="18"/>
      <c r="UPL220" s="18"/>
      <c r="UPM220" s="18"/>
      <c r="UPN220" s="18"/>
      <c r="UPO220" s="18"/>
      <c r="UPP220" s="18"/>
      <c r="UPQ220" s="18"/>
      <c r="UPR220" s="18"/>
      <c r="UPS220" s="18"/>
      <c r="UPT220" s="18"/>
      <c r="UPU220" s="18"/>
      <c r="UPV220" s="18"/>
      <c r="UPW220" s="18"/>
      <c r="UPX220" s="18"/>
      <c r="UPY220" s="18"/>
      <c r="UPZ220" s="18"/>
      <c r="UQA220" s="18"/>
      <c r="UQB220" s="18"/>
      <c r="UQC220" s="18"/>
      <c r="UQD220" s="18"/>
      <c r="UQE220" s="18"/>
      <c r="UQF220" s="18"/>
      <c r="UQG220" s="18"/>
      <c r="UQH220" s="18"/>
      <c r="UQI220" s="18"/>
      <c r="UQJ220" s="18"/>
      <c r="UQK220" s="18"/>
      <c r="UQL220" s="18"/>
      <c r="UQM220" s="18"/>
      <c r="UQN220" s="18"/>
      <c r="UQO220" s="18"/>
      <c r="UQP220" s="18"/>
      <c r="UQQ220" s="18"/>
      <c r="UQR220" s="18"/>
      <c r="UQS220" s="18"/>
      <c r="UQT220" s="18"/>
      <c r="UQU220" s="18"/>
      <c r="UQV220" s="18"/>
      <c r="UQW220" s="18"/>
      <c r="UQX220" s="18"/>
      <c r="UQY220" s="18"/>
      <c r="UQZ220" s="18"/>
      <c r="URA220" s="18"/>
      <c r="URB220" s="18"/>
      <c r="URC220" s="18"/>
      <c r="URD220" s="18"/>
      <c r="URE220" s="18"/>
      <c r="URF220" s="18"/>
      <c r="URG220" s="18"/>
      <c r="URH220" s="18"/>
      <c r="URI220" s="18"/>
      <c r="URJ220" s="18"/>
      <c r="URK220" s="18"/>
      <c r="URL220" s="18"/>
      <c r="URM220" s="18"/>
      <c r="URN220" s="18"/>
      <c r="URO220" s="18"/>
      <c r="URP220" s="18"/>
      <c r="URQ220" s="18"/>
      <c r="URR220" s="18"/>
      <c r="URS220" s="18"/>
      <c r="URT220" s="18"/>
      <c r="URU220" s="18"/>
      <c r="URV220" s="18"/>
      <c r="URW220" s="18"/>
      <c r="URX220" s="18"/>
      <c r="URY220" s="18"/>
      <c r="URZ220" s="18"/>
      <c r="USA220" s="18"/>
      <c r="USB220" s="18"/>
      <c r="USC220" s="18"/>
      <c r="USD220" s="18"/>
      <c r="USE220" s="18"/>
      <c r="USF220" s="18"/>
      <c r="USG220" s="18"/>
      <c r="USH220" s="18"/>
      <c r="USI220" s="18"/>
      <c r="USJ220" s="18"/>
      <c r="USK220" s="18"/>
      <c r="USL220" s="18"/>
      <c r="USM220" s="18"/>
      <c r="USN220" s="18"/>
      <c r="USO220" s="18"/>
      <c r="USP220" s="18"/>
      <c r="USQ220" s="18"/>
      <c r="USR220" s="18"/>
      <c r="USS220" s="18"/>
      <c r="UST220" s="18"/>
      <c r="USU220" s="18"/>
      <c r="USV220" s="18"/>
      <c r="USW220" s="18"/>
      <c r="USX220" s="18"/>
      <c r="USY220" s="18"/>
      <c r="USZ220" s="18"/>
      <c r="UTA220" s="18"/>
      <c r="UTB220" s="18"/>
      <c r="UTC220" s="18"/>
      <c r="UTD220" s="18"/>
      <c r="UTE220" s="18"/>
      <c r="UTF220" s="18"/>
      <c r="UTG220" s="18"/>
      <c r="UTH220" s="18"/>
      <c r="UTI220" s="18"/>
      <c r="UTJ220" s="18"/>
      <c r="UTK220" s="18"/>
      <c r="UTL220" s="18"/>
      <c r="UTM220" s="18"/>
      <c r="UTN220" s="18"/>
      <c r="UTO220" s="18"/>
      <c r="UTP220" s="18"/>
      <c r="UTQ220" s="18"/>
      <c r="UTR220" s="18"/>
      <c r="UTS220" s="18"/>
      <c r="UTT220" s="18"/>
      <c r="UTU220" s="18"/>
      <c r="UTV220" s="18"/>
      <c r="UTW220" s="18"/>
      <c r="UTX220" s="18"/>
      <c r="UTY220" s="18"/>
      <c r="UTZ220" s="18"/>
      <c r="UUA220" s="18"/>
      <c r="UUB220" s="18"/>
      <c r="UUC220" s="18"/>
      <c r="UUD220" s="18"/>
      <c r="UUE220" s="18"/>
      <c r="UUF220" s="18"/>
      <c r="UUG220" s="18"/>
      <c r="UUH220" s="18"/>
      <c r="UUI220" s="18"/>
      <c r="UUJ220" s="18"/>
      <c r="UUK220" s="18"/>
      <c r="UUL220" s="18"/>
      <c r="UUM220" s="18"/>
      <c r="UUN220" s="18"/>
      <c r="UUO220" s="18"/>
      <c r="UUP220" s="18"/>
      <c r="UUQ220" s="18"/>
      <c r="UUR220" s="18"/>
      <c r="UUS220" s="18"/>
      <c r="UUT220" s="18"/>
      <c r="UUU220" s="18"/>
      <c r="UUV220" s="18"/>
      <c r="UUW220" s="18"/>
      <c r="UUX220" s="18"/>
      <c r="UUY220" s="18"/>
      <c r="UUZ220" s="18"/>
      <c r="UVA220" s="18"/>
      <c r="UVB220" s="18"/>
      <c r="UVC220" s="18"/>
      <c r="UVD220" s="18"/>
      <c r="UVE220" s="18"/>
      <c r="UVF220" s="18"/>
      <c r="UVG220" s="18"/>
      <c r="UVH220" s="18"/>
      <c r="UVI220" s="18"/>
      <c r="UVJ220" s="18"/>
      <c r="UVK220" s="18"/>
      <c r="UVL220" s="18"/>
      <c r="UVM220" s="18"/>
      <c r="UVN220" s="18"/>
      <c r="UVO220" s="18"/>
      <c r="UVP220" s="18"/>
      <c r="UVQ220" s="18"/>
      <c r="UVR220" s="18"/>
      <c r="UVS220" s="18"/>
      <c r="UVT220" s="18"/>
      <c r="UVU220" s="18"/>
      <c r="UVV220" s="18"/>
      <c r="UVW220" s="18"/>
      <c r="UVX220" s="18"/>
      <c r="UVY220" s="18"/>
      <c r="UVZ220" s="18"/>
      <c r="UWA220" s="18"/>
      <c r="UWB220" s="18"/>
      <c r="UWC220" s="18"/>
      <c r="UWD220" s="18"/>
      <c r="UWE220" s="18"/>
      <c r="UWF220" s="18"/>
      <c r="UWG220" s="18"/>
      <c r="UWH220" s="18"/>
      <c r="UWI220" s="18"/>
      <c r="UWJ220" s="18"/>
      <c r="UWK220" s="18"/>
      <c r="UWL220" s="18"/>
      <c r="UWM220" s="18"/>
      <c r="UWN220" s="18"/>
      <c r="UWO220" s="18"/>
      <c r="UWP220" s="18"/>
      <c r="UWQ220" s="18"/>
      <c r="UWR220" s="18"/>
      <c r="UWS220" s="18"/>
      <c r="UWT220" s="18"/>
      <c r="UWU220" s="18"/>
      <c r="UWV220" s="18"/>
      <c r="UWW220" s="18"/>
      <c r="UWX220" s="18"/>
      <c r="UWY220" s="18"/>
      <c r="UWZ220" s="18"/>
      <c r="UXA220" s="18"/>
      <c r="UXB220" s="18"/>
      <c r="UXC220" s="18"/>
      <c r="UXD220" s="18"/>
      <c r="UXE220" s="18"/>
      <c r="UXF220" s="18"/>
      <c r="UXG220" s="18"/>
      <c r="UXH220" s="18"/>
      <c r="UXI220" s="18"/>
      <c r="UXJ220" s="18"/>
      <c r="UXK220" s="18"/>
      <c r="UXL220" s="18"/>
      <c r="UXM220" s="18"/>
      <c r="UXN220" s="18"/>
      <c r="UXO220" s="18"/>
      <c r="UXP220" s="18"/>
      <c r="UXQ220" s="18"/>
      <c r="UXR220" s="18"/>
      <c r="UXS220" s="18"/>
      <c r="UXT220" s="18"/>
      <c r="UXU220" s="18"/>
      <c r="UXV220" s="18"/>
      <c r="UXW220" s="18"/>
      <c r="UXX220" s="18"/>
      <c r="UXY220" s="18"/>
      <c r="UXZ220" s="18"/>
      <c r="UYA220" s="18"/>
      <c r="UYB220" s="18"/>
      <c r="UYC220" s="18"/>
      <c r="UYD220" s="18"/>
      <c r="UYE220" s="18"/>
      <c r="UYF220" s="18"/>
      <c r="UYG220" s="18"/>
      <c r="UYH220" s="18"/>
      <c r="UYI220" s="18"/>
      <c r="UYJ220" s="18"/>
      <c r="UYK220" s="18"/>
      <c r="UYL220" s="18"/>
      <c r="UYM220" s="18"/>
      <c r="UYN220" s="18"/>
      <c r="UYO220" s="18"/>
      <c r="UYP220" s="18"/>
      <c r="UYQ220" s="18"/>
      <c r="UYR220" s="18"/>
      <c r="UYS220" s="18"/>
      <c r="UYT220" s="18"/>
      <c r="UYU220" s="18"/>
      <c r="UYV220" s="18"/>
      <c r="UYW220" s="18"/>
      <c r="UYX220" s="18"/>
      <c r="UYY220" s="18"/>
      <c r="UYZ220" s="18"/>
      <c r="UZA220" s="18"/>
      <c r="UZB220" s="18"/>
      <c r="UZC220" s="18"/>
      <c r="UZD220" s="18"/>
      <c r="UZE220" s="18"/>
      <c r="UZF220" s="18"/>
      <c r="UZG220" s="18"/>
      <c r="UZH220" s="18"/>
      <c r="UZI220" s="18"/>
      <c r="UZJ220" s="18"/>
      <c r="UZK220" s="18"/>
      <c r="UZL220" s="18"/>
      <c r="UZM220" s="18"/>
      <c r="UZN220" s="18"/>
      <c r="UZO220" s="18"/>
      <c r="UZP220" s="18"/>
      <c r="UZQ220" s="18"/>
      <c r="UZR220" s="18"/>
      <c r="UZS220" s="18"/>
      <c r="UZT220" s="18"/>
      <c r="UZU220" s="18"/>
      <c r="UZV220" s="18"/>
      <c r="UZW220" s="18"/>
      <c r="UZX220" s="18"/>
      <c r="UZY220" s="18"/>
      <c r="UZZ220" s="18"/>
      <c r="VAA220" s="18"/>
      <c r="VAB220" s="18"/>
      <c r="VAC220" s="18"/>
      <c r="VAD220" s="18"/>
      <c r="VAE220" s="18"/>
      <c r="VAF220" s="18"/>
      <c r="VAG220" s="18"/>
      <c r="VAH220" s="18"/>
      <c r="VAI220" s="18"/>
      <c r="VAJ220" s="18"/>
      <c r="VAK220" s="18"/>
      <c r="VAL220" s="18"/>
      <c r="VAM220" s="18"/>
      <c r="VAN220" s="18"/>
      <c r="VAO220" s="18"/>
      <c r="VAP220" s="18"/>
      <c r="VAQ220" s="18"/>
      <c r="VAR220" s="18"/>
      <c r="VAS220" s="18"/>
      <c r="VAT220" s="18"/>
      <c r="VAU220" s="18"/>
      <c r="VAV220" s="18"/>
      <c r="VAW220" s="18"/>
      <c r="VAX220" s="18"/>
      <c r="VAY220" s="18"/>
      <c r="VAZ220" s="18"/>
      <c r="VBA220" s="18"/>
      <c r="VBB220" s="18"/>
      <c r="VBC220" s="18"/>
      <c r="VBD220" s="18"/>
      <c r="VBE220" s="18"/>
      <c r="VBF220" s="18"/>
      <c r="VBG220" s="18"/>
      <c r="VBH220" s="18"/>
      <c r="VBI220" s="18"/>
      <c r="VBJ220" s="18"/>
      <c r="VBK220" s="18"/>
      <c r="VBL220" s="18"/>
      <c r="VBM220" s="18"/>
      <c r="VBN220" s="18"/>
      <c r="VBO220" s="18"/>
      <c r="VBP220" s="18"/>
      <c r="VBQ220" s="18"/>
      <c r="VBR220" s="18"/>
      <c r="VBS220" s="18"/>
      <c r="VBT220" s="18"/>
      <c r="VBU220" s="18"/>
      <c r="VBV220" s="18"/>
      <c r="VBW220" s="18"/>
      <c r="VBX220" s="18"/>
      <c r="VBY220" s="18"/>
      <c r="VBZ220" s="18"/>
      <c r="VCA220" s="18"/>
      <c r="VCB220" s="18"/>
      <c r="VCC220" s="18"/>
      <c r="VCD220" s="18"/>
      <c r="VCE220" s="18"/>
      <c r="VCF220" s="18"/>
      <c r="VCG220" s="18"/>
      <c r="VCH220" s="18"/>
      <c r="VCI220" s="18"/>
      <c r="VCJ220" s="18"/>
      <c r="VCK220" s="18"/>
      <c r="VCL220" s="18"/>
      <c r="VCM220" s="18"/>
      <c r="VCN220" s="18"/>
      <c r="VCO220" s="18"/>
      <c r="VCP220" s="18"/>
      <c r="VCQ220" s="18"/>
      <c r="VCR220" s="18"/>
      <c r="VCS220" s="18"/>
      <c r="VCT220" s="18"/>
      <c r="VCU220" s="18"/>
      <c r="VCV220" s="18"/>
      <c r="VCW220" s="18"/>
      <c r="VCX220" s="18"/>
      <c r="VCY220" s="18"/>
      <c r="VCZ220" s="18"/>
      <c r="VDA220" s="18"/>
      <c r="VDB220" s="18"/>
      <c r="VDC220" s="18"/>
      <c r="VDD220" s="18"/>
      <c r="VDE220" s="18"/>
      <c r="VDF220" s="18"/>
      <c r="VDG220" s="18"/>
      <c r="VDH220" s="18"/>
      <c r="VDI220" s="18"/>
      <c r="VDJ220" s="18"/>
      <c r="VDK220" s="18"/>
      <c r="VDL220" s="18"/>
      <c r="VDM220" s="18"/>
      <c r="VDN220" s="18"/>
      <c r="VDO220" s="18"/>
      <c r="VDP220" s="18"/>
      <c r="VDQ220" s="18"/>
      <c r="VDR220" s="18"/>
      <c r="VDS220" s="18"/>
      <c r="VDT220" s="18"/>
      <c r="VDU220" s="18"/>
      <c r="VDV220" s="18"/>
      <c r="VDW220" s="18"/>
      <c r="VDX220" s="18"/>
      <c r="VDY220" s="18"/>
      <c r="VDZ220" s="18"/>
      <c r="VEA220" s="18"/>
      <c r="VEB220" s="18"/>
      <c r="VEC220" s="18"/>
      <c r="VED220" s="18"/>
      <c r="VEE220" s="18"/>
      <c r="VEF220" s="18"/>
      <c r="VEG220" s="18"/>
      <c r="VEH220" s="18"/>
      <c r="VEI220" s="18"/>
      <c r="VEJ220" s="18"/>
      <c r="VEK220" s="18"/>
      <c r="VEL220" s="18"/>
      <c r="VEM220" s="18"/>
      <c r="VEN220" s="18"/>
      <c r="VEO220" s="18"/>
      <c r="VEP220" s="18"/>
      <c r="VEQ220" s="18"/>
      <c r="VER220" s="18"/>
      <c r="VES220" s="18"/>
      <c r="VET220" s="18"/>
      <c r="VEU220" s="18"/>
      <c r="VEV220" s="18"/>
      <c r="VEW220" s="18"/>
      <c r="VEX220" s="18"/>
      <c r="VEY220" s="18"/>
      <c r="VEZ220" s="18"/>
      <c r="VFA220" s="18"/>
      <c r="VFB220" s="18"/>
      <c r="VFC220" s="18"/>
      <c r="VFD220" s="18"/>
      <c r="VFE220" s="18"/>
      <c r="VFF220" s="18"/>
      <c r="VFG220" s="18"/>
      <c r="VFH220" s="18"/>
      <c r="VFI220" s="18"/>
      <c r="VFJ220" s="18"/>
      <c r="VFK220" s="18"/>
      <c r="VFL220" s="18"/>
      <c r="VFM220" s="18"/>
      <c r="VFN220" s="18"/>
      <c r="VFO220" s="18"/>
      <c r="VFP220" s="18"/>
      <c r="VFQ220" s="18"/>
      <c r="VFR220" s="18"/>
      <c r="VFS220" s="18"/>
      <c r="VFT220" s="18"/>
      <c r="VFU220" s="18"/>
      <c r="VFV220" s="18"/>
      <c r="VFW220" s="18"/>
      <c r="VFX220" s="18"/>
      <c r="VFY220" s="18"/>
      <c r="VFZ220" s="18"/>
      <c r="VGA220" s="18"/>
      <c r="VGB220" s="18"/>
      <c r="VGC220" s="18"/>
      <c r="VGD220" s="18"/>
      <c r="VGE220" s="18"/>
      <c r="VGF220" s="18"/>
      <c r="VGG220" s="18"/>
      <c r="VGH220" s="18"/>
      <c r="VGI220" s="18"/>
      <c r="VGJ220" s="18"/>
      <c r="VGK220" s="18"/>
      <c r="VGL220" s="18"/>
      <c r="VGM220" s="18"/>
      <c r="VGN220" s="18"/>
      <c r="VGO220" s="18"/>
      <c r="VGP220" s="18"/>
      <c r="VGQ220" s="18"/>
      <c r="VGR220" s="18"/>
      <c r="VGS220" s="18"/>
      <c r="VGT220" s="18"/>
      <c r="VGU220" s="18"/>
      <c r="VGV220" s="18"/>
      <c r="VGW220" s="18"/>
      <c r="VGX220" s="18"/>
      <c r="VGY220" s="18"/>
      <c r="VGZ220" s="18"/>
      <c r="VHA220" s="18"/>
      <c r="VHB220" s="18"/>
      <c r="VHC220" s="18"/>
      <c r="VHD220" s="18"/>
      <c r="VHE220" s="18"/>
      <c r="VHF220" s="18"/>
      <c r="VHG220" s="18"/>
      <c r="VHH220" s="18"/>
      <c r="VHI220" s="18"/>
      <c r="VHJ220" s="18"/>
      <c r="VHK220" s="18"/>
      <c r="VHL220" s="18"/>
      <c r="VHM220" s="18"/>
      <c r="VHN220" s="18"/>
      <c r="VHO220" s="18"/>
      <c r="VHP220" s="18"/>
      <c r="VHQ220" s="18"/>
      <c r="VHR220" s="18"/>
      <c r="VHS220" s="18"/>
      <c r="VHT220" s="18"/>
      <c r="VHU220" s="18"/>
      <c r="VHV220" s="18"/>
      <c r="VHW220" s="18"/>
      <c r="VHX220" s="18"/>
      <c r="VHY220" s="18"/>
      <c r="VHZ220" s="18"/>
      <c r="VIA220" s="18"/>
      <c r="VIB220" s="18"/>
      <c r="VIC220" s="18"/>
      <c r="VID220" s="18"/>
      <c r="VIE220" s="18"/>
      <c r="VIF220" s="18"/>
      <c r="VIG220" s="18"/>
      <c r="VIH220" s="18"/>
      <c r="VII220" s="18"/>
      <c r="VIJ220" s="18"/>
      <c r="VIK220" s="18"/>
      <c r="VIL220" s="18"/>
      <c r="VIM220" s="18"/>
      <c r="VIN220" s="18"/>
      <c r="VIO220" s="18"/>
      <c r="VIP220" s="18"/>
      <c r="VIQ220" s="18"/>
      <c r="VIR220" s="18"/>
      <c r="VIS220" s="18"/>
      <c r="VIT220" s="18"/>
      <c r="VIU220" s="18"/>
      <c r="VIV220" s="18"/>
      <c r="VIW220" s="18"/>
      <c r="VIX220" s="18"/>
      <c r="VIY220" s="18"/>
      <c r="VIZ220" s="18"/>
      <c r="VJA220" s="18"/>
      <c r="VJB220" s="18"/>
      <c r="VJC220" s="18"/>
      <c r="VJD220" s="18"/>
      <c r="VJE220" s="18"/>
      <c r="VJF220" s="18"/>
      <c r="VJG220" s="18"/>
      <c r="VJH220" s="18"/>
      <c r="VJI220" s="18"/>
      <c r="VJJ220" s="18"/>
      <c r="VJK220" s="18"/>
      <c r="VJL220" s="18"/>
      <c r="VJM220" s="18"/>
      <c r="VJN220" s="18"/>
      <c r="VJO220" s="18"/>
      <c r="VJP220" s="18"/>
      <c r="VJQ220" s="18"/>
      <c r="VJR220" s="18"/>
      <c r="VJS220" s="18"/>
      <c r="VJT220" s="18"/>
      <c r="VJU220" s="18"/>
      <c r="VJV220" s="18"/>
      <c r="VJW220" s="18"/>
      <c r="VJX220" s="18"/>
      <c r="VJY220" s="18"/>
      <c r="VJZ220" s="18"/>
      <c r="VKA220" s="18"/>
      <c r="VKB220" s="18"/>
      <c r="VKC220" s="18"/>
      <c r="VKD220" s="18"/>
      <c r="VKE220" s="18"/>
      <c r="VKF220" s="18"/>
      <c r="VKG220" s="18"/>
      <c r="VKH220" s="18"/>
      <c r="VKI220" s="18"/>
      <c r="VKJ220" s="18"/>
      <c r="VKK220" s="18"/>
      <c r="VKL220" s="18"/>
      <c r="VKM220" s="18"/>
      <c r="VKN220" s="18"/>
      <c r="VKO220" s="18"/>
      <c r="VKP220" s="18"/>
      <c r="VKQ220" s="18"/>
      <c r="VKR220" s="18"/>
      <c r="VKS220" s="18"/>
      <c r="VKT220" s="18"/>
      <c r="VKU220" s="18"/>
      <c r="VKV220" s="18"/>
      <c r="VKW220" s="18"/>
      <c r="VKX220" s="18"/>
      <c r="VKY220" s="18"/>
      <c r="VKZ220" s="18"/>
      <c r="VLA220" s="18"/>
      <c r="VLB220" s="18"/>
      <c r="VLC220" s="18"/>
      <c r="VLD220" s="18"/>
      <c r="VLE220" s="18"/>
      <c r="VLF220" s="18"/>
      <c r="VLG220" s="18"/>
      <c r="VLH220" s="18"/>
      <c r="VLI220" s="18"/>
      <c r="VLJ220" s="18"/>
      <c r="VLK220" s="18"/>
      <c r="VLL220" s="18"/>
      <c r="VLM220" s="18"/>
      <c r="VLN220" s="18"/>
      <c r="VLO220" s="18"/>
      <c r="VLP220" s="18"/>
      <c r="VLQ220" s="18"/>
      <c r="VLR220" s="18"/>
      <c r="VLS220" s="18"/>
      <c r="VLT220" s="18"/>
      <c r="VLU220" s="18"/>
      <c r="VLV220" s="18"/>
      <c r="VLW220" s="18"/>
      <c r="VLX220" s="18"/>
      <c r="VLY220" s="18"/>
      <c r="VLZ220" s="18"/>
      <c r="VMA220" s="18"/>
      <c r="VMB220" s="18"/>
      <c r="VMC220" s="18"/>
      <c r="VMD220" s="18"/>
      <c r="VME220" s="18"/>
      <c r="VMF220" s="18"/>
      <c r="VMG220" s="18"/>
      <c r="VMH220" s="18"/>
      <c r="VMI220" s="18"/>
      <c r="VMJ220" s="18"/>
      <c r="VMK220" s="18"/>
      <c r="VML220" s="18"/>
      <c r="VMM220" s="18"/>
      <c r="VMN220" s="18"/>
      <c r="VMO220" s="18"/>
      <c r="VMP220" s="18"/>
      <c r="VMQ220" s="18"/>
      <c r="VMR220" s="18"/>
      <c r="VMS220" s="18"/>
      <c r="VMT220" s="18"/>
      <c r="VMU220" s="18"/>
      <c r="VMV220" s="18"/>
      <c r="VMW220" s="18"/>
      <c r="VMX220" s="18"/>
      <c r="VMY220" s="18"/>
      <c r="VMZ220" s="18"/>
      <c r="VNA220" s="18"/>
      <c r="VNB220" s="18"/>
      <c r="VNC220" s="18"/>
      <c r="VND220" s="18"/>
      <c r="VNE220" s="18"/>
      <c r="VNF220" s="18"/>
      <c r="VNG220" s="18"/>
      <c r="VNH220" s="18"/>
      <c r="VNI220" s="18"/>
      <c r="VNJ220" s="18"/>
      <c r="VNK220" s="18"/>
      <c r="VNL220" s="18"/>
      <c r="VNM220" s="18"/>
      <c r="VNN220" s="18"/>
      <c r="VNO220" s="18"/>
      <c r="VNP220" s="18"/>
      <c r="VNQ220" s="18"/>
      <c r="VNR220" s="18"/>
      <c r="VNS220" s="18"/>
      <c r="VNT220" s="18"/>
      <c r="VNU220" s="18"/>
      <c r="VNV220" s="18"/>
      <c r="VNW220" s="18"/>
      <c r="VNX220" s="18"/>
      <c r="VNY220" s="18"/>
      <c r="VNZ220" s="18"/>
      <c r="VOA220" s="18"/>
      <c r="VOB220" s="18"/>
      <c r="VOC220" s="18"/>
      <c r="VOD220" s="18"/>
      <c r="VOE220" s="18"/>
      <c r="VOF220" s="18"/>
      <c r="VOG220" s="18"/>
      <c r="VOH220" s="18"/>
      <c r="VOI220" s="18"/>
      <c r="VOJ220" s="18"/>
      <c r="VOK220" s="18"/>
      <c r="VOL220" s="18"/>
      <c r="VOM220" s="18"/>
      <c r="VON220" s="18"/>
      <c r="VOO220" s="18"/>
      <c r="VOP220" s="18"/>
      <c r="VOQ220" s="18"/>
      <c r="VOR220" s="18"/>
      <c r="VOS220" s="18"/>
      <c r="VOT220" s="18"/>
      <c r="VOU220" s="18"/>
      <c r="VOV220" s="18"/>
      <c r="VOW220" s="18"/>
      <c r="VOX220" s="18"/>
      <c r="VOY220" s="18"/>
      <c r="VOZ220" s="18"/>
      <c r="VPA220" s="18"/>
      <c r="VPB220" s="18"/>
      <c r="VPC220" s="18"/>
      <c r="VPD220" s="18"/>
      <c r="VPE220" s="18"/>
      <c r="VPF220" s="18"/>
      <c r="VPG220" s="18"/>
      <c r="VPH220" s="18"/>
      <c r="VPI220" s="18"/>
      <c r="VPJ220" s="18"/>
      <c r="VPK220" s="18"/>
      <c r="VPL220" s="18"/>
      <c r="VPM220" s="18"/>
      <c r="VPN220" s="18"/>
      <c r="VPO220" s="18"/>
      <c r="VPP220" s="18"/>
      <c r="VPQ220" s="18"/>
      <c r="VPR220" s="18"/>
      <c r="VPS220" s="18"/>
      <c r="VPT220" s="18"/>
      <c r="VPU220" s="18"/>
      <c r="VPV220" s="18"/>
      <c r="VPW220" s="18"/>
      <c r="VPX220" s="18"/>
      <c r="VPY220" s="18"/>
      <c r="VPZ220" s="18"/>
      <c r="VQA220" s="18"/>
      <c r="VQB220" s="18"/>
      <c r="VQC220" s="18"/>
      <c r="VQD220" s="18"/>
      <c r="VQE220" s="18"/>
      <c r="VQF220" s="18"/>
      <c r="VQG220" s="18"/>
      <c r="VQH220" s="18"/>
      <c r="VQI220" s="18"/>
      <c r="VQJ220" s="18"/>
      <c r="VQK220" s="18"/>
      <c r="VQL220" s="18"/>
      <c r="VQM220" s="18"/>
      <c r="VQN220" s="18"/>
      <c r="VQO220" s="18"/>
      <c r="VQP220" s="18"/>
      <c r="VQQ220" s="18"/>
      <c r="VQR220" s="18"/>
      <c r="VQS220" s="18"/>
      <c r="VQT220" s="18"/>
      <c r="VQU220" s="18"/>
      <c r="VQV220" s="18"/>
      <c r="VQW220" s="18"/>
      <c r="VQX220" s="18"/>
      <c r="VQY220" s="18"/>
      <c r="VQZ220" s="18"/>
      <c r="VRA220" s="18"/>
      <c r="VRB220" s="18"/>
      <c r="VRC220" s="18"/>
      <c r="VRD220" s="18"/>
      <c r="VRE220" s="18"/>
      <c r="VRF220" s="18"/>
      <c r="VRG220" s="18"/>
      <c r="VRH220" s="18"/>
      <c r="VRI220" s="18"/>
      <c r="VRJ220" s="18"/>
      <c r="VRK220" s="18"/>
      <c r="VRL220" s="18"/>
      <c r="VRM220" s="18"/>
      <c r="VRN220" s="18"/>
      <c r="VRO220" s="18"/>
      <c r="VRP220" s="18"/>
      <c r="VRQ220" s="18"/>
      <c r="VRR220" s="18"/>
      <c r="VRS220" s="18"/>
      <c r="VRT220" s="18"/>
      <c r="VRU220" s="18"/>
      <c r="VRV220" s="18"/>
      <c r="VRW220" s="18"/>
      <c r="VRX220" s="18"/>
      <c r="VRY220" s="18"/>
      <c r="VRZ220" s="18"/>
      <c r="VSA220" s="18"/>
      <c r="VSB220" s="18"/>
      <c r="VSC220" s="18"/>
      <c r="VSD220" s="18"/>
      <c r="VSE220" s="18"/>
      <c r="VSF220" s="18"/>
      <c r="VSG220" s="18"/>
      <c r="VSH220" s="18"/>
      <c r="VSI220" s="18"/>
      <c r="VSJ220" s="18"/>
      <c r="VSK220" s="18"/>
      <c r="VSL220" s="18"/>
      <c r="VSM220" s="18"/>
      <c r="VSN220" s="18"/>
      <c r="VSO220" s="18"/>
      <c r="VSP220" s="18"/>
      <c r="VSQ220" s="18"/>
      <c r="VSR220" s="18"/>
      <c r="VSS220" s="18"/>
      <c r="VST220" s="18"/>
      <c r="VSU220" s="18"/>
      <c r="VSV220" s="18"/>
      <c r="VSW220" s="18"/>
      <c r="VSX220" s="18"/>
      <c r="VSY220" s="18"/>
      <c r="VSZ220" s="18"/>
      <c r="VTA220" s="18"/>
      <c r="VTB220" s="18"/>
      <c r="VTC220" s="18"/>
      <c r="VTD220" s="18"/>
      <c r="VTE220" s="18"/>
      <c r="VTF220" s="18"/>
      <c r="VTG220" s="18"/>
      <c r="VTH220" s="18"/>
      <c r="VTI220" s="18"/>
      <c r="VTJ220" s="18"/>
      <c r="VTK220" s="18"/>
      <c r="VTL220" s="18"/>
      <c r="VTM220" s="18"/>
      <c r="VTN220" s="18"/>
      <c r="VTO220" s="18"/>
      <c r="VTP220" s="18"/>
      <c r="VTQ220" s="18"/>
      <c r="VTR220" s="18"/>
      <c r="VTS220" s="18"/>
      <c r="VTT220" s="18"/>
      <c r="VTU220" s="18"/>
      <c r="VTV220" s="18"/>
      <c r="VTW220" s="18"/>
      <c r="VTX220" s="18"/>
      <c r="VTY220" s="18"/>
      <c r="VTZ220" s="18"/>
      <c r="VUA220" s="18"/>
      <c r="VUB220" s="18"/>
      <c r="VUC220" s="18"/>
      <c r="VUD220" s="18"/>
      <c r="VUE220" s="18"/>
      <c r="VUF220" s="18"/>
      <c r="VUG220" s="18"/>
      <c r="VUH220" s="18"/>
      <c r="VUI220" s="18"/>
      <c r="VUJ220" s="18"/>
      <c r="VUK220" s="18"/>
      <c r="VUL220" s="18"/>
      <c r="VUM220" s="18"/>
      <c r="VUN220" s="18"/>
      <c r="VUO220" s="18"/>
      <c r="VUP220" s="18"/>
      <c r="VUQ220" s="18"/>
      <c r="VUR220" s="18"/>
      <c r="VUS220" s="18"/>
      <c r="VUT220" s="18"/>
      <c r="VUU220" s="18"/>
      <c r="VUV220" s="18"/>
      <c r="VUW220" s="18"/>
      <c r="VUX220" s="18"/>
      <c r="VUY220" s="18"/>
      <c r="VUZ220" s="18"/>
      <c r="VVA220" s="18"/>
      <c r="VVB220" s="18"/>
      <c r="VVC220" s="18"/>
      <c r="VVD220" s="18"/>
      <c r="VVE220" s="18"/>
      <c r="VVF220" s="18"/>
      <c r="VVG220" s="18"/>
      <c r="VVH220" s="18"/>
      <c r="VVI220" s="18"/>
      <c r="VVJ220" s="18"/>
      <c r="VVK220" s="18"/>
      <c r="VVL220" s="18"/>
      <c r="VVM220" s="18"/>
      <c r="VVN220" s="18"/>
      <c r="VVO220" s="18"/>
      <c r="VVP220" s="18"/>
      <c r="VVQ220" s="18"/>
      <c r="VVR220" s="18"/>
      <c r="VVS220" s="18"/>
      <c r="VVT220" s="18"/>
      <c r="VVU220" s="18"/>
      <c r="VVV220" s="18"/>
      <c r="VVW220" s="18"/>
      <c r="VVX220" s="18"/>
      <c r="VVY220" s="18"/>
      <c r="VVZ220" s="18"/>
      <c r="VWA220" s="18"/>
      <c r="VWB220" s="18"/>
      <c r="VWC220" s="18"/>
      <c r="VWD220" s="18"/>
      <c r="VWE220" s="18"/>
      <c r="VWF220" s="18"/>
      <c r="VWG220" s="18"/>
      <c r="VWH220" s="18"/>
      <c r="VWI220" s="18"/>
      <c r="VWJ220" s="18"/>
      <c r="VWK220" s="18"/>
      <c r="VWL220" s="18"/>
      <c r="VWM220" s="18"/>
      <c r="VWN220" s="18"/>
      <c r="VWO220" s="18"/>
      <c r="VWP220" s="18"/>
      <c r="VWQ220" s="18"/>
      <c r="VWR220" s="18"/>
      <c r="VWS220" s="18"/>
      <c r="VWT220" s="18"/>
      <c r="VWU220" s="18"/>
      <c r="VWV220" s="18"/>
      <c r="VWW220" s="18"/>
      <c r="VWX220" s="18"/>
      <c r="VWY220" s="18"/>
      <c r="VWZ220" s="18"/>
      <c r="VXA220" s="18"/>
      <c r="VXB220" s="18"/>
      <c r="VXC220" s="18"/>
      <c r="VXD220" s="18"/>
      <c r="VXE220" s="18"/>
      <c r="VXF220" s="18"/>
      <c r="VXG220" s="18"/>
      <c r="VXH220" s="18"/>
      <c r="VXI220" s="18"/>
      <c r="VXJ220" s="18"/>
      <c r="VXK220" s="18"/>
      <c r="VXL220" s="18"/>
      <c r="VXM220" s="18"/>
      <c r="VXN220" s="18"/>
      <c r="VXO220" s="18"/>
      <c r="VXP220" s="18"/>
      <c r="VXQ220" s="18"/>
      <c r="VXR220" s="18"/>
      <c r="VXS220" s="18"/>
      <c r="VXT220" s="18"/>
      <c r="VXU220" s="18"/>
      <c r="VXV220" s="18"/>
      <c r="VXW220" s="18"/>
      <c r="VXX220" s="18"/>
      <c r="VXY220" s="18"/>
      <c r="VXZ220" s="18"/>
      <c r="VYA220" s="18"/>
      <c r="VYB220" s="18"/>
      <c r="VYC220" s="18"/>
      <c r="VYD220" s="18"/>
      <c r="VYE220" s="18"/>
      <c r="VYF220" s="18"/>
      <c r="VYG220" s="18"/>
      <c r="VYH220" s="18"/>
      <c r="VYI220" s="18"/>
      <c r="VYJ220" s="18"/>
      <c r="VYK220" s="18"/>
      <c r="VYL220" s="18"/>
      <c r="VYM220" s="18"/>
      <c r="VYN220" s="18"/>
      <c r="VYO220" s="18"/>
      <c r="VYP220" s="18"/>
      <c r="VYQ220" s="18"/>
      <c r="VYR220" s="18"/>
      <c r="VYS220" s="18"/>
      <c r="VYT220" s="18"/>
      <c r="VYU220" s="18"/>
      <c r="VYV220" s="18"/>
      <c r="VYW220" s="18"/>
      <c r="VYX220" s="18"/>
      <c r="VYY220" s="18"/>
      <c r="VYZ220" s="18"/>
      <c r="VZA220" s="18"/>
      <c r="VZB220" s="18"/>
      <c r="VZC220" s="18"/>
      <c r="VZD220" s="18"/>
      <c r="VZE220" s="18"/>
      <c r="VZF220" s="18"/>
      <c r="VZG220" s="18"/>
      <c r="VZH220" s="18"/>
      <c r="VZI220" s="18"/>
      <c r="VZJ220" s="18"/>
      <c r="VZK220" s="18"/>
      <c r="VZL220" s="18"/>
      <c r="VZM220" s="18"/>
      <c r="VZN220" s="18"/>
      <c r="VZO220" s="18"/>
      <c r="VZP220" s="18"/>
      <c r="VZQ220" s="18"/>
      <c r="VZR220" s="18"/>
      <c r="VZS220" s="18"/>
      <c r="VZT220" s="18"/>
      <c r="VZU220" s="18"/>
      <c r="VZV220" s="18"/>
      <c r="VZW220" s="18"/>
      <c r="VZX220" s="18"/>
      <c r="VZY220" s="18"/>
      <c r="VZZ220" s="18"/>
      <c r="WAA220" s="18"/>
      <c r="WAB220" s="18"/>
      <c r="WAC220" s="18"/>
      <c r="WAD220" s="18"/>
      <c r="WAE220" s="18"/>
      <c r="WAF220" s="18"/>
      <c r="WAG220" s="18"/>
      <c r="WAH220" s="18"/>
      <c r="WAI220" s="18"/>
      <c r="WAJ220" s="18"/>
      <c r="WAK220" s="18"/>
      <c r="WAL220" s="18"/>
      <c r="WAM220" s="18"/>
      <c r="WAN220" s="18"/>
      <c r="WAO220" s="18"/>
      <c r="WAP220" s="18"/>
      <c r="WAQ220" s="18"/>
      <c r="WAR220" s="18"/>
      <c r="WAS220" s="18"/>
      <c r="WAT220" s="18"/>
      <c r="WAU220" s="18"/>
      <c r="WAV220" s="18"/>
      <c r="WAW220" s="18"/>
      <c r="WAX220" s="18"/>
      <c r="WAY220" s="18"/>
      <c r="WAZ220" s="18"/>
      <c r="WBA220" s="18"/>
      <c r="WBB220" s="18"/>
      <c r="WBC220" s="18"/>
      <c r="WBD220" s="18"/>
      <c r="WBE220" s="18"/>
      <c r="WBF220" s="18"/>
      <c r="WBG220" s="18"/>
      <c r="WBH220" s="18"/>
      <c r="WBI220" s="18"/>
      <c r="WBJ220" s="18"/>
      <c r="WBK220" s="18"/>
      <c r="WBL220" s="18"/>
      <c r="WBM220" s="18"/>
      <c r="WBN220" s="18"/>
      <c r="WBO220" s="18"/>
      <c r="WBP220" s="18"/>
      <c r="WBQ220" s="18"/>
      <c r="WBR220" s="18"/>
      <c r="WBS220" s="18"/>
      <c r="WBT220" s="18"/>
      <c r="WBU220" s="18"/>
      <c r="WBV220" s="18"/>
      <c r="WBW220" s="18"/>
      <c r="WBX220" s="18"/>
      <c r="WBY220" s="18"/>
      <c r="WBZ220" s="18"/>
      <c r="WCA220" s="18"/>
      <c r="WCB220" s="18"/>
      <c r="WCC220" s="18"/>
      <c r="WCD220" s="18"/>
      <c r="WCE220" s="18"/>
      <c r="WCF220" s="18"/>
      <c r="WCG220" s="18"/>
      <c r="WCH220" s="18"/>
      <c r="WCI220" s="18"/>
      <c r="WCJ220" s="18"/>
      <c r="WCK220" s="18"/>
      <c r="WCL220" s="18"/>
      <c r="WCM220" s="18"/>
      <c r="WCN220" s="18"/>
      <c r="WCO220" s="18"/>
      <c r="WCP220" s="18"/>
      <c r="WCQ220" s="18"/>
      <c r="WCR220" s="18"/>
      <c r="WCS220" s="18"/>
      <c r="WCT220" s="18"/>
      <c r="WCU220" s="18"/>
      <c r="WCV220" s="18"/>
      <c r="WCW220" s="18"/>
      <c r="WCX220" s="18"/>
      <c r="WCY220" s="18"/>
      <c r="WCZ220" s="18"/>
      <c r="WDA220" s="18"/>
      <c r="WDB220" s="18"/>
      <c r="WDC220" s="18"/>
      <c r="WDD220" s="18"/>
      <c r="WDE220" s="18"/>
      <c r="WDF220" s="18"/>
      <c r="WDG220" s="18"/>
      <c r="WDH220" s="18"/>
      <c r="WDI220" s="18"/>
      <c r="WDJ220" s="18"/>
      <c r="WDK220" s="18"/>
      <c r="WDL220" s="18"/>
      <c r="WDM220" s="18"/>
      <c r="WDN220" s="18"/>
      <c r="WDO220" s="18"/>
      <c r="WDP220" s="18"/>
      <c r="WDQ220" s="18"/>
      <c r="WDR220" s="18"/>
      <c r="WDS220" s="18"/>
      <c r="WDT220" s="18"/>
      <c r="WDU220" s="18"/>
      <c r="WDV220" s="18"/>
      <c r="WDW220" s="18"/>
      <c r="WDX220" s="18"/>
      <c r="WDY220" s="18"/>
      <c r="WDZ220" s="18"/>
      <c r="WEA220" s="18"/>
      <c r="WEB220" s="18"/>
      <c r="WEC220" s="18"/>
      <c r="WED220" s="18"/>
      <c r="WEE220" s="18"/>
      <c r="WEF220" s="18"/>
      <c r="WEG220" s="18"/>
      <c r="WEH220" s="18"/>
      <c r="WEI220" s="18"/>
      <c r="WEJ220" s="18"/>
      <c r="WEK220" s="18"/>
      <c r="WEL220" s="18"/>
      <c r="WEM220" s="18"/>
      <c r="WEN220" s="18"/>
      <c r="WEO220" s="18"/>
      <c r="WEP220" s="18"/>
      <c r="WEQ220" s="18"/>
      <c r="WER220" s="18"/>
      <c r="WES220" s="18"/>
      <c r="WET220" s="18"/>
      <c r="WEU220" s="18"/>
      <c r="WEV220" s="18"/>
      <c r="WEW220" s="18"/>
      <c r="WEX220" s="18"/>
      <c r="WEY220" s="18"/>
      <c r="WEZ220" s="18"/>
      <c r="WFA220" s="18"/>
      <c r="WFB220" s="18"/>
      <c r="WFC220" s="18"/>
      <c r="WFD220" s="18"/>
      <c r="WFE220" s="18"/>
      <c r="WFF220" s="18"/>
      <c r="WFG220" s="18"/>
      <c r="WFH220" s="18"/>
      <c r="WFI220" s="18"/>
      <c r="WFJ220" s="18"/>
      <c r="WFK220" s="18"/>
      <c r="WFL220" s="18"/>
      <c r="WFM220" s="18"/>
      <c r="WFN220" s="18"/>
      <c r="WFO220" s="18"/>
      <c r="WFP220" s="18"/>
      <c r="WFQ220" s="18"/>
      <c r="WFR220" s="18"/>
      <c r="WFS220" s="18"/>
      <c r="WFT220" s="18"/>
      <c r="WFU220" s="18"/>
      <c r="WFV220" s="18"/>
      <c r="WFW220" s="18"/>
      <c r="WFX220" s="18"/>
      <c r="WFY220" s="18"/>
      <c r="WFZ220" s="18"/>
      <c r="WGA220" s="18"/>
      <c r="WGB220" s="18"/>
      <c r="WGC220" s="18"/>
      <c r="WGD220" s="18"/>
      <c r="WGE220" s="18"/>
      <c r="WGF220" s="18"/>
      <c r="WGG220" s="18"/>
      <c r="WGH220" s="18"/>
      <c r="WGI220" s="18"/>
      <c r="WGJ220" s="18"/>
      <c r="WGK220" s="18"/>
      <c r="WGL220" s="18"/>
      <c r="WGM220" s="18"/>
      <c r="WGN220" s="18"/>
      <c r="WGO220" s="18"/>
      <c r="WGP220" s="18"/>
      <c r="WGQ220" s="18"/>
      <c r="WGR220" s="18"/>
      <c r="WGS220" s="18"/>
      <c r="WGT220" s="18"/>
      <c r="WGU220" s="18"/>
      <c r="WGV220" s="18"/>
      <c r="WGW220" s="18"/>
      <c r="WGX220" s="18"/>
      <c r="WGY220" s="18"/>
      <c r="WGZ220" s="18"/>
      <c r="WHA220" s="18"/>
      <c r="WHB220" s="18"/>
      <c r="WHC220" s="18"/>
      <c r="WHD220" s="18"/>
      <c r="WHE220" s="18"/>
      <c r="WHF220" s="18"/>
      <c r="WHG220" s="18"/>
      <c r="WHH220" s="18"/>
      <c r="WHI220" s="18"/>
      <c r="WHJ220" s="18"/>
      <c r="WHK220" s="18"/>
      <c r="WHL220" s="18"/>
      <c r="WHM220" s="18"/>
      <c r="WHN220" s="18"/>
      <c r="WHO220" s="18"/>
      <c r="WHP220" s="18"/>
      <c r="WHQ220" s="18"/>
      <c r="WHR220" s="18"/>
      <c r="WHS220" s="18"/>
      <c r="WHT220" s="18"/>
      <c r="WHU220" s="18"/>
      <c r="WHV220" s="18"/>
      <c r="WHW220" s="18"/>
      <c r="WHX220" s="18"/>
      <c r="WHY220" s="18"/>
      <c r="WHZ220" s="18"/>
      <c r="WIA220" s="18"/>
      <c r="WIB220" s="18"/>
      <c r="WIC220" s="18"/>
      <c r="WID220" s="18"/>
      <c r="WIE220" s="18"/>
      <c r="WIF220" s="18"/>
      <c r="WIG220" s="18"/>
      <c r="WIH220" s="18"/>
      <c r="WII220" s="18"/>
      <c r="WIJ220" s="18"/>
      <c r="WIK220" s="18"/>
      <c r="WIL220" s="18"/>
      <c r="WIM220" s="18"/>
      <c r="WIN220" s="18"/>
      <c r="WIO220" s="18"/>
      <c r="WIP220" s="18"/>
      <c r="WIQ220" s="18"/>
      <c r="WIR220" s="18"/>
      <c r="WIS220" s="18"/>
      <c r="WIT220" s="18"/>
      <c r="WIU220" s="18"/>
      <c r="WIV220" s="18"/>
      <c r="WIW220" s="18"/>
      <c r="WIX220" s="18"/>
      <c r="WIY220" s="18"/>
      <c r="WIZ220" s="18"/>
      <c r="WJA220" s="18"/>
      <c r="WJB220" s="18"/>
      <c r="WJC220" s="18"/>
      <c r="WJD220" s="18"/>
      <c r="WJE220" s="18"/>
      <c r="WJF220" s="18"/>
      <c r="WJG220" s="18"/>
      <c r="WJH220" s="18"/>
      <c r="WJI220" s="18"/>
      <c r="WJJ220" s="18"/>
      <c r="WJK220" s="18"/>
      <c r="WJL220" s="18"/>
      <c r="WJM220" s="18"/>
      <c r="WJN220" s="18"/>
      <c r="WJO220" s="18"/>
      <c r="WJP220" s="18"/>
      <c r="WJQ220" s="18"/>
      <c r="WJR220" s="18"/>
      <c r="WJS220" s="18"/>
      <c r="WJT220" s="18"/>
      <c r="WJU220" s="18"/>
      <c r="WJV220" s="18"/>
      <c r="WJW220" s="18"/>
      <c r="WJX220" s="18"/>
      <c r="WJY220" s="18"/>
      <c r="WJZ220" s="18"/>
      <c r="WKA220" s="18"/>
      <c r="WKB220" s="18"/>
      <c r="WKC220" s="18"/>
      <c r="WKD220" s="18"/>
      <c r="WKE220" s="18"/>
      <c r="WKF220" s="18"/>
      <c r="WKG220" s="18"/>
      <c r="WKH220" s="18"/>
      <c r="WKI220" s="18"/>
      <c r="WKJ220" s="18"/>
      <c r="WKK220" s="18"/>
      <c r="WKL220" s="18"/>
      <c r="WKM220" s="18"/>
      <c r="WKN220" s="18"/>
      <c r="WKO220" s="18"/>
      <c r="WKP220" s="18"/>
      <c r="WKQ220" s="18"/>
      <c r="WKR220" s="18"/>
      <c r="WKS220" s="18"/>
      <c r="WKT220" s="18"/>
      <c r="WKU220" s="18"/>
      <c r="WKV220" s="18"/>
      <c r="WKW220" s="18"/>
      <c r="WKX220" s="18"/>
      <c r="WKY220" s="18"/>
      <c r="WKZ220" s="18"/>
      <c r="WLA220" s="18"/>
      <c r="WLB220" s="18"/>
      <c r="WLC220" s="18"/>
      <c r="WLD220" s="18"/>
      <c r="WLE220" s="18"/>
      <c r="WLF220" s="18"/>
      <c r="WLG220" s="18"/>
      <c r="WLH220" s="18"/>
      <c r="WLI220" s="18"/>
      <c r="WLJ220" s="18"/>
      <c r="WLK220" s="18"/>
      <c r="WLL220" s="18"/>
      <c r="WLM220" s="18"/>
      <c r="WLN220" s="18"/>
      <c r="WLO220" s="18"/>
      <c r="WLP220" s="18"/>
      <c r="WLQ220" s="18"/>
      <c r="WLR220" s="18"/>
      <c r="WLS220" s="18"/>
      <c r="WLT220" s="18"/>
      <c r="WLU220" s="18"/>
      <c r="WLV220" s="18"/>
      <c r="WLW220" s="18"/>
      <c r="WLX220" s="18"/>
      <c r="WLY220" s="18"/>
      <c r="WLZ220" s="18"/>
      <c r="WMA220" s="18"/>
      <c r="WMB220" s="18"/>
      <c r="WMC220" s="18"/>
      <c r="WMD220" s="18"/>
      <c r="WME220" s="18"/>
      <c r="WMF220" s="18"/>
      <c r="WMG220" s="18"/>
      <c r="WMH220" s="18"/>
      <c r="WMI220" s="18"/>
      <c r="WMJ220" s="18"/>
      <c r="WMK220" s="18"/>
      <c r="WML220" s="18"/>
      <c r="WMM220" s="18"/>
      <c r="WMN220" s="18"/>
      <c r="WMO220" s="18"/>
      <c r="WMP220" s="18"/>
      <c r="WMQ220" s="18"/>
      <c r="WMR220" s="18"/>
      <c r="WMS220" s="18"/>
      <c r="WMT220" s="18"/>
      <c r="WMU220" s="18"/>
      <c r="WMV220" s="18"/>
      <c r="WMW220" s="18"/>
      <c r="WMX220" s="18"/>
      <c r="WMY220" s="18"/>
      <c r="WMZ220" s="18"/>
      <c r="WNA220" s="18"/>
      <c r="WNB220" s="18"/>
      <c r="WNC220" s="18"/>
      <c r="WND220" s="18"/>
      <c r="WNE220" s="18"/>
      <c r="WNF220" s="18"/>
      <c r="WNG220" s="18"/>
      <c r="WNH220" s="18"/>
      <c r="WNI220" s="18"/>
      <c r="WNJ220" s="18"/>
      <c r="WNK220" s="18"/>
      <c r="WNL220" s="18"/>
      <c r="WNM220" s="18"/>
      <c r="WNN220" s="18"/>
      <c r="WNO220" s="18"/>
      <c r="WNP220" s="18"/>
      <c r="WNQ220" s="18"/>
      <c r="WNR220" s="18"/>
      <c r="WNS220" s="18"/>
      <c r="WNT220" s="18"/>
      <c r="WNU220" s="18"/>
      <c r="WNV220" s="18"/>
      <c r="WNW220" s="18"/>
      <c r="WNX220" s="18"/>
      <c r="WNY220" s="18"/>
      <c r="WNZ220" s="18"/>
      <c r="WOA220" s="18"/>
      <c r="WOB220" s="18"/>
      <c r="WOC220" s="18"/>
      <c r="WOD220" s="18"/>
      <c r="WOE220" s="18"/>
      <c r="WOF220" s="18"/>
      <c r="WOG220" s="18"/>
      <c r="WOH220" s="18"/>
      <c r="WOI220" s="18"/>
      <c r="WOJ220" s="18"/>
      <c r="WOK220" s="18"/>
      <c r="WOL220" s="18"/>
      <c r="WOM220" s="18"/>
      <c r="WON220" s="18"/>
      <c r="WOO220" s="18"/>
      <c r="WOP220" s="18"/>
      <c r="WOQ220" s="18"/>
      <c r="WOR220" s="18"/>
      <c r="WOS220" s="18"/>
      <c r="WOT220" s="18"/>
      <c r="WOU220" s="18"/>
      <c r="WOV220" s="18"/>
      <c r="WOW220" s="18"/>
      <c r="WOX220" s="18"/>
      <c r="WOY220" s="18"/>
      <c r="WOZ220" s="18"/>
      <c r="WPA220" s="18"/>
      <c r="WPB220" s="18"/>
      <c r="WPC220" s="18"/>
      <c r="WPD220" s="18"/>
      <c r="WPE220" s="18"/>
      <c r="WPF220" s="18"/>
      <c r="WPG220" s="18"/>
      <c r="WPH220" s="18"/>
      <c r="WPI220" s="18"/>
      <c r="WPJ220" s="18"/>
      <c r="WPK220" s="18"/>
      <c r="WPL220" s="18"/>
      <c r="WPM220" s="18"/>
      <c r="WPN220" s="18"/>
      <c r="WPO220" s="18"/>
      <c r="WPP220" s="18"/>
      <c r="WPQ220" s="18"/>
      <c r="WPR220" s="18"/>
      <c r="WPS220" s="18"/>
      <c r="WPT220" s="18"/>
      <c r="WPU220" s="18"/>
      <c r="WPV220" s="18"/>
      <c r="WPW220" s="18"/>
      <c r="WPX220" s="18"/>
      <c r="WPY220" s="18"/>
      <c r="WPZ220" s="18"/>
      <c r="WQA220" s="18"/>
      <c r="WQB220" s="18"/>
      <c r="WQC220" s="18"/>
      <c r="WQD220" s="18"/>
      <c r="WQE220" s="18"/>
      <c r="WQF220" s="18"/>
      <c r="WQG220" s="18"/>
      <c r="WQH220" s="18"/>
      <c r="WQI220" s="18"/>
      <c r="WQJ220" s="18"/>
      <c r="WQK220" s="18"/>
      <c r="WQL220" s="18"/>
      <c r="WQM220" s="18"/>
      <c r="WQN220" s="18"/>
      <c r="WQO220" s="18"/>
      <c r="WQP220" s="18"/>
      <c r="WQQ220" s="18"/>
      <c r="WQR220" s="18"/>
      <c r="WQS220" s="18"/>
      <c r="WQT220" s="18"/>
      <c r="WQU220" s="18"/>
      <c r="WQV220" s="18"/>
      <c r="WQW220" s="18"/>
      <c r="WQX220" s="18"/>
      <c r="WQY220" s="18"/>
      <c r="WQZ220" s="18"/>
      <c r="WRA220" s="18"/>
      <c r="WRB220" s="18"/>
      <c r="WRC220" s="18"/>
      <c r="WRD220" s="18"/>
      <c r="WRE220" s="18"/>
      <c r="WRF220" s="18"/>
      <c r="WRG220" s="18"/>
      <c r="WRH220" s="18"/>
      <c r="WRI220" s="18"/>
      <c r="WRJ220" s="18"/>
      <c r="WRK220" s="18"/>
      <c r="WRL220" s="18"/>
      <c r="WRM220" s="18"/>
      <c r="WRN220" s="18"/>
      <c r="WRO220" s="18"/>
      <c r="WRP220" s="18"/>
      <c r="WRQ220" s="18"/>
      <c r="WRR220" s="18"/>
      <c r="WRS220" s="18"/>
      <c r="WRT220" s="18"/>
      <c r="WRU220" s="18"/>
      <c r="WRV220" s="18"/>
      <c r="WRW220" s="18"/>
      <c r="WRX220" s="18"/>
      <c r="WRY220" s="18"/>
      <c r="WRZ220" s="18"/>
      <c r="WSA220" s="18"/>
      <c r="WSB220" s="18"/>
      <c r="WSC220" s="18"/>
      <c r="WSD220" s="18"/>
      <c r="WSE220" s="18"/>
      <c r="WSF220" s="18"/>
      <c r="WSG220" s="18"/>
      <c r="WSH220" s="18"/>
      <c r="WSI220" s="18"/>
      <c r="WSJ220" s="18"/>
      <c r="WSK220" s="18"/>
      <c r="WSL220" s="18"/>
      <c r="WSM220" s="18"/>
      <c r="WSN220" s="18"/>
      <c r="WSO220" s="18"/>
      <c r="WSP220" s="18"/>
      <c r="WSQ220" s="18"/>
      <c r="WSR220" s="18"/>
      <c r="WSS220" s="18"/>
      <c r="WST220" s="18"/>
      <c r="WSU220" s="18"/>
      <c r="WSV220" s="18"/>
      <c r="WSW220" s="18"/>
      <c r="WSX220" s="18"/>
      <c r="WSY220" s="18"/>
      <c r="WSZ220" s="18"/>
      <c r="WTA220" s="18"/>
      <c r="WTB220" s="18"/>
      <c r="WTC220" s="18"/>
      <c r="WTD220" s="18"/>
      <c r="WTE220" s="18"/>
      <c r="WTF220" s="18"/>
      <c r="WTG220" s="18"/>
      <c r="WTH220" s="18"/>
      <c r="WTI220" s="18"/>
      <c r="WTJ220" s="18"/>
      <c r="WTK220" s="18"/>
      <c r="WTL220" s="18"/>
      <c r="WTM220" s="18"/>
      <c r="WTN220" s="18"/>
      <c r="WTO220" s="18"/>
      <c r="WTP220" s="18"/>
      <c r="WTQ220" s="18"/>
      <c r="WTR220" s="18"/>
      <c r="WTS220" s="18"/>
      <c r="WTT220" s="18"/>
      <c r="WTU220" s="18"/>
      <c r="WTV220" s="18"/>
      <c r="WTW220" s="18"/>
      <c r="WTX220" s="18"/>
      <c r="WTY220" s="18"/>
      <c r="WTZ220" s="18"/>
      <c r="WUA220" s="18"/>
      <c r="WUB220" s="18"/>
      <c r="WUC220" s="18"/>
      <c r="WUD220" s="18"/>
      <c r="WUE220" s="18"/>
      <c r="WUF220" s="18"/>
      <c r="WUG220" s="18"/>
      <c r="WUH220" s="18"/>
      <c r="WUI220" s="18"/>
      <c r="WUJ220" s="18"/>
      <c r="WUK220" s="18"/>
      <c r="WUL220" s="18"/>
      <c r="WUM220" s="18"/>
      <c r="WUN220" s="18"/>
      <c r="WUO220" s="18"/>
      <c r="WUP220" s="18"/>
      <c r="WUQ220" s="18"/>
      <c r="WUR220" s="18"/>
      <c r="WUS220" s="18"/>
      <c r="WUT220" s="18"/>
      <c r="WUU220" s="18"/>
      <c r="WUV220" s="18"/>
      <c r="WUW220" s="18"/>
      <c r="WUX220" s="18"/>
      <c r="WUY220" s="18"/>
      <c r="WUZ220" s="18"/>
      <c r="WVA220" s="18"/>
      <c r="WVB220" s="18"/>
      <c r="WVC220" s="18"/>
      <c r="WVD220" s="18"/>
      <c r="WVE220" s="18"/>
      <c r="WVF220" s="18"/>
      <c r="WVG220" s="18"/>
      <c r="WVH220" s="18"/>
      <c r="WVI220" s="18"/>
      <c r="WVJ220" s="18"/>
      <c r="WVK220" s="18"/>
      <c r="WVL220" s="18"/>
      <c r="WVM220" s="18"/>
      <c r="WVN220" s="18"/>
      <c r="WVO220" s="18"/>
      <c r="WVP220" s="18"/>
      <c r="WVQ220" s="18"/>
      <c r="WVR220" s="18"/>
      <c r="WVS220" s="18"/>
      <c r="WVT220" s="18"/>
      <c r="WVU220" s="18"/>
    </row>
    <row r="221" spans="1:16141" s="17" customFormat="1" ht="56.25" customHeight="1">
      <c r="A221" s="54" t="s">
        <v>281</v>
      </c>
      <c r="B221" s="48" t="s">
        <v>282</v>
      </c>
      <c r="C221" s="48" t="s">
        <v>313</v>
      </c>
      <c r="D221" s="48" t="s">
        <v>323</v>
      </c>
      <c r="E221" s="48"/>
      <c r="F221" s="48"/>
      <c r="G221" s="67">
        <v>9</v>
      </c>
      <c r="H221" s="68">
        <v>9</v>
      </c>
      <c r="I221" s="68">
        <v>4.5</v>
      </c>
      <c r="J221" s="68">
        <v>1.5</v>
      </c>
      <c r="K221" s="68">
        <v>9</v>
      </c>
      <c r="L221" s="50">
        <f t="shared" si="85"/>
        <v>24</v>
      </c>
      <c r="M221" s="79">
        <v>2227.2600000000002</v>
      </c>
      <c r="N221" s="51">
        <v>2227.2600000000002</v>
      </c>
      <c r="O221" s="69">
        <v>1960</v>
      </c>
      <c r="P221" s="51">
        <v>2080</v>
      </c>
      <c r="Q221" s="52">
        <f t="shared" si="93"/>
        <v>2405.340000000002</v>
      </c>
      <c r="R221" s="53">
        <f t="shared" si="86"/>
        <v>2405.340000000002</v>
      </c>
      <c r="S221" s="70">
        <f t="shared" si="94"/>
        <v>1202.670000000001</v>
      </c>
      <c r="T221" s="70">
        <f t="shared" si="95"/>
        <v>220.89000000000033</v>
      </c>
      <c r="U221" s="70">
        <f t="shared" si="96"/>
        <v>1325.340000000002</v>
      </c>
      <c r="V221" s="53">
        <f t="shared" si="87"/>
        <v>5154.2400000000052</v>
      </c>
      <c r="W221" s="71"/>
      <c r="X221" s="72"/>
      <c r="Y221" s="72"/>
      <c r="Z221" s="55"/>
      <c r="AA221" s="55"/>
      <c r="AB221" s="73"/>
      <c r="AC221" s="73"/>
      <c r="AD221" s="73"/>
      <c r="AE221" s="73"/>
      <c r="AF221" s="73"/>
      <c r="AG221" s="73"/>
      <c r="AH221" s="73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  <c r="EI221" s="16"/>
      <c r="EJ221" s="16"/>
      <c r="EK221" s="16"/>
      <c r="EL221" s="16"/>
      <c r="EM221" s="16"/>
      <c r="EN221" s="16"/>
      <c r="EO221" s="16"/>
      <c r="EP221" s="16"/>
      <c r="EQ221" s="16"/>
      <c r="ER221" s="16"/>
      <c r="ES221" s="16"/>
      <c r="ET221" s="16"/>
      <c r="EU221" s="16"/>
      <c r="EV221" s="16"/>
      <c r="EW221" s="16"/>
      <c r="EX221" s="16"/>
      <c r="EY221" s="16"/>
      <c r="EZ221" s="16"/>
      <c r="FA221" s="16"/>
      <c r="FB221" s="16"/>
      <c r="FC221" s="16"/>
      <c r="FD221" s="16"/>
      <c r="FE221" s="16"/>
      <c r="FF221" s="16"/>
      <c r="FG221" s="16"/>
      <c r="FH221" s="16"/>
      <c r="FI221" s="16"/>
      <c r="FJ221" s="16"/>
      <c r="FK221" s="16"/>
      <c r="FL221" s="16"/>
      <c r="FM221" s="16"/>
      <c r="FN221" s="16"/>
      <c r="FO221" s="16"/>
      <c r="FP221" s="16"/>
      <c r="FQ221" s="16"/>
      <c r="FR221" s="16"/>
      <c r="FS221" s="16"/>
      <c r="FT221" s="16"/>
      <c r="FU221" s="16"/>
      <c r="FV221" s="16"/>
      <c r="FW221" s="16"/>
      <c r="FX221" s="16"/>
      <c r="FY221" s="16"/>
      <c r="FZ221" s="16"/>
      <c r="GA221" s="16"/>
      <c r="GB221" s="16"/>
      <c r="GC221" s="16"/>
      <c r="GD221" s="16"/>
    </row>
    <row r="222" spans="1:16141" s="19" customFormat="1" ht="56.25" hidden="1" customHeight="1" outlineLevel="1">
      <c r="A222" s="54">
        <v>2919003805</v>
      </c>
      <c r="B222" s="48" t="s">
        <v>283</v>
      </c>
      <c r="C222" s="48" t="s">
        <v>139</v>
      </c>
      <c r="D222" s="48" t="s">
        <v>284</v>
      </c>
      <c r="E222" s="48"/>
      <c r="F222" s="48"/>
      <c r="G222" s="74">
        <v>17.635999999999999</v>
      </c>
      <c r="H222" s="75">
        <v>17.635999999999999</v>
      </c>
      <c r="I222" s="75">
        <v>11.757999999999999</v>
      </c>
      <c r="J222" s="76">
        <f>32.35*0.2*0+5.879</f>
        <v>5.8789999999999996</v>
      </c>
      <c r="K222" s="76">
        <f>32.35*0.8*0+5.879*3</f>
        <v>17.637</v>
      </c>
      <c r="L222" s="50">
        <f t="shared" si="85"/>
        <v>52.91</v>
      </c>
      <c r="M222" s="69">
        <v>1814.84</v>
      </c>
      <c r="N222" s="51">
        <v>2066.81</v>
      </c>
      <c r="O222" s="69">
        <v>1680</v>
      </c>
      <c r="P222" s="51">
        <v>1758</v>
      </c>
      <c r="Q222" s="52">
        <f t="shared" si="93"/>
        <v>2378.0382399999985</v>
      </c>
      <c r="R222" s="53">
        <f t="shared" si="86"/>
        <v>2378.0382399999985</v>
      </c>
      <c r="S222" s="70">
        <f t="shared" si="94"/>
        <v>1585.448719999999</v>
      </c>
      <c r="T222" s="70">
        <f t="shared" si="95"/>
        <v>1815.4939899999995</v>
      </c>
      <c r="U222" s="70">
        <f t="shared" si="96"/>
        <v>5446.4819699999989</v>
      </c>
      <c r="V222" s="53">
        <f t="shared" si="87"/>
        <v>11225.462919999996</v>
      </c>
      <c r="W222" s="77"/>
      <c r="X222" s="72"/>
      <c r="Y222" s="72"/>
      <c r="Z222" s="55"/>
      <c r="AA222" s="55"/>
      <c r="AB222" s="78"/>
      <c r="AC222" s="78"/>
      <c r="AD222" s="78"/>
      <c r="AE222" s="78"/>
      <c r="AF222" s="78"/>
      <c r="AG222" s="78"/>
      <c r="AH222" s="7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  <c r="FM222" s="18"/>
      <c r="FN222" s="18"/>
      <c r="FO222" s="18"/>
      <c r="FP222" s="18"/>
      <c r="FQ222" s="18"/>
      <c r="FR222" s="18"/>
      <c r="FS222" s="18"/>
      <c r="FT222" s="18"/>
      <c r="FU222" s="18"/>
      <c r="FV222" s="18"/>
      <c r="FW222" s="18"/>
      <c r="FX222" s="18"/>
      <c r="FY222" s="18"/>
      <c r="FZ222" s="18"/>
      <c r="GA222" s="18"/>
      <c r="GB222" s="18"/>
      <c r="GC222" s="18"/>
      <c r="GD222" s="18"/>
      <c r="GE222" s="18"/>
      <c r="GF222" s="18"/>
      <c r="GG222" s="18"/>
      <c r="GH222" s="18"/>
      <c r="GI222" s="18"/>
      <c r="GJ222" s="18"/>
      <c r="GK222" s="18"/>
      <c r="GL222" s="18"/>
      <c r="GM222" s="18"/>
      <c r="GN222" s="18"/>
      <c r="GO222" s="18"/>
      <c r="GP222" s="18"/>
      <c r="GQ222" s="18"/>
      <c r="GR222" s="18"/>
      <c r="GS222" s="18"/>
      <c r="GT222" s="18"/>
      <c r="GU222" s="18"/>
      <c r="GV222" s="18"/>
      <c r="GW222" s="18"/>
      <c r="GX222" s="18"/>
      <c r="GY222" s="18"/>
      <c r="GZ222" s="18"/>
      <c r="HA222" s="18"/>
      <c r="HB222" s="18"/>
      <c r="HC222" s="18"/>
      <c r="HD222" s="18"/>
      <c r="HE222" s="18"/>
      <c r="HF222" s="18"/>
      <c r="HG222" s="18"/>
      <c r="HH222" s="18"/>
      <c r="HI222" s="18"/>
      <c r="HJ222" s="18"/>
      <c r="HK222" s="18"/>
      <c r="HL222" s="18"/>
      <c r="HM222" s="18"/>
      <c r="HN222" s="18"/>
      <c r="HO222" s="18"/>
      <c r="HP222" s="18"/>
      <c r="HQ222" s="18"/>
      <c r="HR222" s="18"/>
      <c r="HS222" s="18"/>
      <c r="HT222" s="18"/>
      <c r="HU222" s="18"/>
      <c r="HV222" s="18"/>
      <c r="HW222" s="18"/>
      <c r="HX222" s="18"/>
      <c r="HY222" s="18"/>
      <c r="HZ222" s="18"/>
      <c r="IA222" s="18"/>
      <c r="IB222" s="18"/>
      <c r="IC222" s="18"/>
      <c r="ID222" s="18"/>
      <c r="IE222" s="18"/>
      <c r="IF222" s="18"/>
      <c r="IG222" s="18"/>
      <c r="IH222" s="18"/>
      <c r="II222" s="18"/>
      <c r="IJ222" s="18"/>
      <c r="IK222" s="18"/>
      <c r="IL222" s="18"/>
      <c r="IM222" s="18"/>
      <c r="IN222" s="18"/>
      <c r="IO222" s="18"/>
      <c r="IP222" s="18"/>
      <c r="IQ222" s="18"/>
      <c r="IR222" s="18"/>
      <c r="IS222" s="18"/>
      <c r="IT222" s="18"/>
      <c r="IU222" s="18"/>
      <c r="IV222" s="18"/>
      <c r="IW222" s="18"/>
      <c r="IX222" s="18"/>
      <c r="IY222" s="18"/>
      <c r="IZ222" s="18"/>
      <c r="JA222" s="18"/>
      <c r="JB222" s="18"/>
      <c r="JC222" s="18"/>
      <c r="JD222" s="18"/>
      <c r="JE222" s="18"/>
      <c r="JF222" s="18"/>
      <c r="JG222" s="18"/>
      <c r="JH222" s="18"/>
      <c r="JI222" s="18"/>
      <c r="JJ222" s="18"/>
      <c r="JK222" s="18"/>
      <c r="JL222" s="18"/>
      <c r="JM222" s="18"/>
      <c r="JN222" s="18"/>
      <c r="JO222" s="18"/>
      <c r="JP222" s="18"/>
      <c r="JQ222" s="18"/>
      <c r="JR222" s="18"/>
      <c r="JS222" s="18"/>
      <c r="JT222" s="18"/>
      <c r="JU222" s="18"/>
      <c r="JV222" s="18"/>
      <c r="JW222" s="18"/>
      <c r="JX222" s="18"/>
      <c r="JY222" s="18"/>
      <c r="JZ222" s="18"/>
      <c r="KA222" s="18"/>
      <c r="KB222" s="18"/>
      <c r="KC222" s="18"/>
      <c r="KD222" s="18"/>
      <c r="KE222" s="18"/>
      <c r="KF222" s="18"/>
      <c r="KG222" s="18"/>
      <c r="KH222" s="18"/>
      <c r="KI222" s="18"/>
      <c r="KJ222" s="18"/>
      <c r="KK222" s="18"/>
      <c r="KL222" s="18"/>
      <c r="KM222" s="18"/>
      <c r="KN222" s="18"/>
      <c r="KO222" s="18"/>
      <c r="KP222" s="18"/>
      <c r="KQ222" s="18"/>
      <c r="KR222" s="18"/>
      <c r="KS222" s="18"/>
      <c r="KT222" s="18"/>
      <c r="KU222" s="18"/>
      <c r="KV222" s="18"/>
      <c r="KW222" s="18"/>
      <c r="KX222" s="18"/>
      <c r="KY222" s="18"/>
      <c r="KZ222" s="18"/>
      <c r="LA222" s="18"/>
      <c r="LB222" s="18"/>
      <c r="LC222" s="18"/>
      <c r="LD222" s="18"/>
      <c r="LE222" s="18"/>
      <c r="LF222" s="18"/>
      <c r="LG222" s="18"/>
      <c r="LH222" s="18"/>
      <c r="LI222" s="18"/>
      <c r="LJ222" s="18"/>
      <c r="LK222" s="18"/>
      <c r="LL222" s="18"/>
      <c r="LM222" s="18"/>
      <c r="LN222" s="18"/>
      <c r="LO222" s="18"/>
      <c r="LP222" s="18"/>
      <c r="LQ222" s="18"/>
      <c r="LR222" s="18"/>
      <c r="LS222" s="18"/>
      <c r="LT222" s="18"/>
      <c r="LU222" s="18"/>
      <c r="LV222" s="18"/>
      <c r="LW222" s="18"/>
      <c r="LX222" s="18"/>
      <c r="LY222" s="18"/>
      <c r="LZ222" s="18"/>
      <c r="MA222" s="18"/>
      <c r="MB222" s="18"/>
      <c r="MC222" s="18"/>
      <c r="MD222" s="18"/>
      <c r="ME222" s="18"/>
      <c r="MF222" s="18"/>
      <c r="MG222" s="18"/>
      <c r="MH222" s="18"/>
      <c r="MI222" s="18"/>
      <c r="MJ222" s="18"/>
      <c r="MK222" s="18"/>
      <c r="ML222" s="18"/>
      <c r="MM222" s="18"/>
      <c r="MN222" s="18"/>
      <c r="MO222" s="18"/>
      <c r="MP222" s="18"/>
      <c r="MQ222" s="18"/>
      <c r="MR222" s="18"/>
      <c r="MS222" s="18"/>
      <c r="MT222" s="18"/>
      <c r="MU222" s="18"/>
      <c r="MV222" s="18"/>
      <c r="MW222" s="18"/>
      <c r="MX222" s="18"/>
      <c r="MY222" s="18"/>
      <c r="MZ222" s="18"/>
      <c r="NA222" s="18"/>
      <c r="NB222" s="18"/>
      <c r="NC222" s="18"/>
      <c r="ND222" s="18"/>
      <c r="NE222" s="18"/>
      <c r="NF222" s="18"/>
      <c r="NG222" s="18"/>
      <c r="NH222" s="18"/>
      <c r="NI222" s="18"/>
      <c r="NJ222" s="18"/>
      <c r="NK222" s="18"/>
      <c r="NL222" s="18"/>
      <c r="NM222" s="18"/>
      <c r="NN222" s="18"/>
      <c r="NO222" s="18"/>
      <c r="NP222" s="18"/>
      <c r="NQ222" s="18"/>
      <c r="NR222" s="18"/>
      <c r="NS222" s="18"/>
      <c r="NT222" s="18"/>
      <c r="NU222" s="18"/>
      <c r="NV222" s="18"/>
      <c r="NW222" s="18"/>
      <c r="NX222" s="18"/>
      <c r="NY222" s="18"/>
      <c r="NZ222" s="18"/>
      <c r="OA222" s="18"/>
      <c r="OB222" s="18"/>
      <c r="OC222" s="18"/>
      <c r="OD222" s="18"/>
      <c r="OE222" s="18"/>
      <c r="OF222" s="18"/>
      <c r="OG222" s="18"/>
      <c r="OH222" s="18"/>
      <c r="OI222" s="18"/>
      <c r="OJ222" s="18"/>
      <c r="OK222" s="18"/>
      <c r="OL222" s="18"/>
      <c r="OM222" s="18"/>
      <c r="ON222" s="18"/>
      <c r="OO222" s="18"/>
      <c r="OP222" s="18"/>
      <c r="OQ222" s="18"/>
      <c r="OR222" s="18"/>
      <c r="OS222" s="18"/>
      <c r="OT222" s="18"/>
      <c r="OU222" s="18"/>
      <c r="OV222" s="18"/>
      <c r="OW222" s="18"/>
      <c r="OX222" s="18"/>
      <c r="OY222" s="18"/>
      <c r="OZ222" s="18"/>
      <c r="PA222" s="18"/>
      <c r="PB222" s="18"/>
      <c r="PC222" s="18"/>
      <c r="PD222" s="18"/>
      <c r="PE222" s="18"/>
      <c r="PF222" s="18"/>
      <c r="PG222" s="18"/>
      <c r="PH222" s="18"/>
      <c r="PI222" s="18"/>
      <c r="PJ222" s="18"/>
      <c r="PK222" s="18"/>
      <c r="PL222" s="18"/>
      <c r="PM222" s="18"/>
      <c r="PN222" s="18"/>
      <c r="PO222" s="18"/>
      <c r="PP222" s="18"/>
      <c r="PQ222" s="18"/>
      <c r="PR222" s="18"/>
      <c r="PS222" s="18"/>
      <c r="PT222" s="18"/>
      <c r="PU222" s="18"/>
      <c r="PV222" s="18"/>
      <c r="PW222" s="18"/>
      <c r="PX222" s="18"/>
      <c r="PY222" s="18"/>
      <c r="PZ222" s="18"/>
      <c r="QA222" s="18"/>
      <c r="QB222" s="18"/>
      <c r="QC222" s="18"/>
      <c r="QD222" s="18"/>
      <c r="QE222" s="18"/>
      <c r="QF222" s="18"/>
      <c r="QG222" s="18"/>
      <c r="QH222" s="18"/>
      <c r="QI222" s="18"/>
      <c r="QJ222" s="18"/>
      <c r="QK222" s="18"/>
      <c r="QL222" s="18"/>
      <c r="QM222" s="18"/>
      <c r="QN222" s="18"/>
      <c r="QO222" s="18"/>
      <c r="QP222" s="18"/>
      <c r="QQ222" s="18"/>
      <c r="QR222" s="18"/>
      <c r="QS222" s="18"/>
      <c r="QT222" s="18"/>
      <c r="QU222" s="18"/>
      <c r="QV222" s="18"/>
      <c r="QW222" s="18"/>
      <c r="QX222" s="18"/>
      <c r="QY222" s="18"/>
      <c r="QZ222" s="18"/>
      <c r="RA222" s="18"/>
      <c r="RB222" s="18"/>
      <c r="RC222" s="18"/>
      <c r="RD222" s="18"/>
      <c r="RE222" s="18"/>
      <c r="RF222" s="18"/>
      <c r="RG222" s="18"/>
      <c r="RH222" s="18"/>
      <c r="RI222" s="18"/>
      <c r="RJ222" s="18"/>
      <c r="RK222" s="18"/>
      <c r="RL222" s="18"/>
      <c r="RM222" s="18"/>
      <c r="RN222" s="18"/>
      <c r="RO222" s="18"/>
      <c r="RP222" s="18"/>
      <c r="RQ222" s="18"/>
      <c r="RR222" s="18"/>
      <c r="RS222" s="18"/>
      <c r="RT222" s="18"/>
      <c r="RU222" s="18"/>
      <c r="RV222" s="18"/>
      <c r="RW222" s="18"/>
      <c r="RX222" s="18"/>
      <c r="RY222" s="18"/>
      <c r="RZ222" s="18"/>
      <c r="SA222" s="18"/>
      <c r="SB222" s="18"/>
      <c r="SC222" s="18"/>
      <c r="SD222" s="18"/>
      <c r="SE222" s="18"/>
      <c r="SF222" s="18"/>
      <c r="SG222" s="18"/>
      <c r="SH222" s="18"/>
      <c r="SI222" s="18"/>
      <c r="SJ222" s="18"/>
      <c r="SK222" s="18"/>
      <c r="SL222" s="18"/>
      <c r="SM222" s="18"/>
      <c r="SN222" s="18"/>
      <c r="SO222" s="18"/>
      <c r="SP222" s="18"/>
      <c r="SQ222" s="18"/>
      <c r="SR222" s="18"/>
      <c r="SS222" s="18"/>
      <c r="ST222" s="18"/>
      <c r="SU222" s="18"/>
      <c r="SV222" s="18"/>
      <c r="SW222" s="18"/>
      <c r="SX222" s="18"/>
      <c r="SY222" s="18"/>
      <c r="SZ222" s="18"/>
      <c r="TA222" s="18"/>
      <c r="TB222" s="18"/>
      <c r="TC222" s="18"/>
      <c r="TD222" s="18"/>
      <c r="TE222" s="18"/>
      <c r="TF222" s="18"/>
      <c r="TG222" s="18"/>
      <c r="TH222" s="18"/>
      <c r="TI222" s="18"/>
      <c r="TJ222" s="18"/>
      <c r="TK222" s="18"/>
      <c r="TL222" s="18"/>
      <c r="TM222" s="18"/>
      <c r="TN222" s="18"/>
      <c r="TO222" s="18"/>
      <c r="TP222" s="18"/>
      <c r="TQ222" s="18"/>
      <c r="TR222" s="18"/>
      <c r="TS222" s="18"/>
      <c r="TT222" s="18"/>
      <c r="TU222" s="18"/>
      <c r="TV222" s="18"/>
      <c r="TW222" s="18"/>
      <c r="TX222" s="18"/>
      <c r="TY222" s="18"/>
      <c r="TZ222" s="18"/>
      <c r="UA222" s="18"/>
      <c r="UB222" s="18"/>
      <c r="UC222" s="18"/>
      <c r="UD222" s="18"/>
      <c r="UE222" s="18"/>
      <c r="UF222" s="18"/>
      <c r="UG222" s="18"/>
      <c r="UH222" s="18"/>
      <c r="UI222" s="18"/>
      <c r="UJ222" s="18"/>
      <c r="UK222" s="18"/>
      <c r="UL222" s="18"/>
      <c r="UM222" s="18"/>
      <c r="UN222" s="18"/>
      <c r="UO222" s="18"/>
      <c r="UP222" s="18"/>
      <c r="UQ222" s="18"/>
      <c r="UR222" s="18"/>
      <c r="US222" s="18"/>
      <c r="UT222" s="18"/>
      <c r="UU222" s="18"/>
      <c r="UV222" s="18"/>
      <c r="UW222" s="18"/>
      <c r="UX222" s="18"/>
      <c r="UY222" s="18"/>
      <c r="UZ222" s="18"/>
      <c r="VA222" s="18"/>
      <c r="VB222" s="18"/>
      <c r="VC222" s="18"/>
      <c r="VD222" s="18"/>
      <c r="VE222" s="18"/>
      <c r="VF222" s="18"/>
      <c r="VG222" s="18"/>
      <c r="VH222" s="18"/>
      <c r="VI222" s="18"/>
      <c r="VJ222" s="18"/>
      <c r="VK222" s="18"/>
      <c r="VL222" s="18"/>
      <c r="VM222" s="18"/>
      <c r="VN222" s="18"/>
      <c r="VO222" s="18"/>
      <c r="VP222" s="18"/>
      <c r="VQ222" s="18"/>
      <c r="VR222" s="18"/>
      <c r="VS222" s="18"/>
      <c r="VT222" s="18"/>
      <c r="VU222" s="18"/>
      <c r="VV222" s="18"/>
      <c r="VW222" s="18"/>
      <c r="VX222" s="18"/>
      <c r="VY222" s="18"/>
      <c r="VZ222" s="18"/>
      <c r="WA222" s="18"/>
      <c r="WB222" s="18"/>
      <c r="WC222" s="18"/>
      <c r="WD222" s="18"/>
      <c r="WE222" s="18"/>
      <c r="WF222" s="18"/>
      <c r="WG222" s="18"/>
      <c r="WH222" s="18"/>
      <c r="WI222" s="18"/>
      <c r="WJ222" s="18"/>
      <c r="WK222" s="18"/>
      <c r="WL222" s="18"/>
      <c r="WM222" s="18"/>
      <c r="WN222" s="18"/>
      <c r="WO222" s="18"/>
      <c r="WP222" s="18"/>
      <c r="WQ222" s="18"/>
      <c r="WR222" s="18"/>
      <c r="WS222" s="18"/>
      <c r="WT222" s="18"/>
      <c r="WU222" s="18"/>
      <c r="WV222" s="18"/>
      <c r="WW222" s="18"/>
      <c r="WX222" s="18"/>
      <c r="WY222" s="18"/>
      <c r="WZ222" s="18"/>
      <c r="XA222" s="18"/>
      <c r="XB222" s="18"/>
      <c r="XC222" s="18"/>
      <c r="XD222" s="18"/>
      <c r="XE222" s="18"/>
      <c r="XF222" s="18"/>
      <c r="XG222" s="18"/>
      <c r="XH222" s="18"/>
      <c r="XI222" s="18"/>
      <c r="XJ222" s="18"/>
      <c r="XK222" s="18"/>
      <c r="XL222" s="18"/>
      <c r="XM222" s="18"/>
      <c r="XN222" s="18"/>
      <c r="XO222" s="18"/>
      <c r="XP222" s="18"/>
      <c r="XQ222" s="18"/>
      <c r="XR222" s="18"/>
      <c r="XS222" s="18"/>
      <c r="XT222" s="18"/>
      <c r="XU222" s="18"/>
      <c r="XV222" s="18"/>
      <c r="XW222" s="18"/>
      <c r="XX222" s="18"/>
      <c r="XY222" s="18"/>
      <c r="XZ222" s="18"/>
      <c r="YA222" s="18"/>
      <c r="YB222" s="18"/>
      <c r="YC222" s="18"/>
      <c r="YD222" s="18"/>
      <c r="YE222" s="18"/>
      <c r="YF222" s="18"/>
      <c r="YG222" s="18"/>
      <c r="YH222" s="18"/>
      <c r="YI222" s="18"/>
      <c r="YJ222" s="18"/>
      <c r="YK222" s="18"/>
      <c r="YL222" s="18"/>
      <c r="YM222" s="18"/>
      <c r="YN222" s="18"/>
      <c r="YO222" s="18"/>
      <c r="YP222" s="18"/>
      <c r="YQ222" s="18"/>
      <c r="YR222" s="18"/>
      <c r="YS222" s="18"/>
      <c r="YT222" s="18"/>
      <c r="YU222" s="18"/>
      <c r="YV222" s="18"/>
      <c r="YW222" s="18"/>
      <c r="YX222" s="18"/>
      <c r="YY222" s="18"/>
      <c r="YZ222" s="18"/>
      <c r="ZA222" s="18"/>
      <c r="ZB222" s="18"/>
      <c r="ZC222" s="18"/>
      <c r="ZD222" s="18"/>
      <c r="ZE222" s="18"/>
      <c r="ZF222" s="18"/>
      <c r="ZG222" s="18"/>
      <c r="ZH222" s="18"/>
      <c r="ZI222" s="18"/>
      <c r="ZJ222" s="18"/>
      <c r="ZK222" s="18"/>
      <c r="ZL222" s="18"/>
      <c r="ZM222" s="18"/>
      <c r="ZN222" s="18"/>
      <c r="ZO222" s="18"/>
      <c r="ZP222" s="18"/>
      <c r="ZQ222" s="18"/>
      <c r="ZR222" s="18"/>
      <c r="ZS222" s="18"/>
      <c r="ZT222" s="18"/>
      <c r="ZU222" s="18"/>
      <c r="ZV222" s="18"/>
      <c r="ZW222" s="18"/>
      <c r="ZX222" s="18"/>
      <c r="ZY222" s="18"/>
      <c r="ZZ222" s="18"/>
      <c r="AAA222" s="18"/>
      <c r="AAB222" s="18"/>
      <c r="AAC222" s="18"/>
      <c r="AAD222" s="18"/>
      <c r="AAE222" s="18"/>
      <c r="AAF222" s="18"/>
      <c r="AAG222" s="18"/>
      <c r="AAH222" s="18"/>
      <c r="AAI222" s="18"/>
      <c r="AAJ222" s="18"/>
      <c r="AAK222" s="18"/>
      <c r="AAL222" s="18"/>
      <c r="AAM222" s="18"/>
      <c r="AAN222" s="18"/>
      <c r="AAO222" s="18"/>
      <c r="AAP222" s="18"/>
      <c r="AAQ222" s="18"/>
      <c r="AAR222" s="18"/>
      <c r="AAS222" s="18"/>
      <c r="AAT222" s="18"/>
      <c r="AAU222" s="18"/>
      <c r="AAV222" s="18"/>
      <c r="AAW222" s="18"/>
      <c r="AAX222" s="18"/>
      <c r="AAY222" s="18"/>
      <c r="AAZ222" s="18"/>
      <c r="ABA222" s="18"/>
      <c r="ABB222" s="18"/>
      <c r="ABC222" s="18"/>
      <c r="ABD222" s="18"/>
      <c r="ABE222" s="18"/>
      <c r="ABF222" s="18"/>
      <c r="ABG222" s="18"/>
      <c r="ABH222" s="18"/>
      <c r="ABI222" s="18"/>
      <c r="ABJ222" s="18"/>
      <c r="ABK222" s="18"/>
      <c r="ABL222" s="18"/>
      <c r="ABM222" s="18"/>
      <c r="ABN222" s="18"/>
      <c r="ABO222" s="18"/>
      <c r="ABP222" s="18"/>
      <c r="ABQ222" s="18"/>
      <c r="ABR222" s="18"/>
      <c r="ABS222" s="18"/>
      <c r="ABT222" s="18"/>
      <c r="ABU222" s="18"/>
      <c r="ABV222" s="18"/>
      <c r="ABW222" s="18"/>
      <c r="ABX222" s="18"/>
      <c r="ABY222" s="18"/>
      <c r="ABZ222" s="18"/>
      <c r="ACA222" s="18"/>
      <c r="ACB222" s="18"/>
      <c r="ACC222" s="18"/>
      <c r="ACD222" s="18"/>
      <c r="ACE222" s="18"/>
      <c r="ACF222" s="18"/>
      <c r="ACG222" s="18"/>
      <c r="ACH222" s="18"/>
      <c r="ACI222" s="18"/>
      <c r="ACJ222" s="18"/>
      <c r="ACK222" s="18"/>
      <c r="ACL222" s="18"/>
      <c r="ACM222" s="18"/>
      <c r="ACN222" s="18"/>
      <c r="ACO222" s="18"/>
      <c r="ACP222" s="18"/>
      <c r="ACQ222" s="18"/>
      <c r="ACR222" s="18"/>
      <c r="ACS222" s="18"/>
      <c r="ACT222" s="18"/>
      <c r="ACU222" s="18"/>
      <c r="ACV222" s="18"/>
      <c r="ACW222" s="18"/>
      <c r="ACX222" s="18"/>
      <c r="ACY222" s="18"/>
      <c r="ACZ222" s="18"/>
      <c r="ADA222" s="18"/>
      <c r="ADB222" s="18"/>
      <c r="ADC222" s="18"/>
      <c r="ADD222" s="18"/>
      <c r="ADE222" s="18"/>
      <c r="ADF222" s="18"/>
      <c r="ADG222" s="18"/>
      <c r="ADH222" s="18"/>
      <c r="ADI222" s="18"/>
      <c r="ADJ222" s="18"/>
      <c r="ADK222" s="18"/>
      <c r="ADL222" s="18"/>
      <c r="ADM222" s="18"/>
      <c r="ADN222" s="18"/>
      <c r="ADO222" s="18"/>
      <c r="ADP222" s="18"/>
      <c r="ADQ222" s="18"/>
      <c r="ADR222" s="18"/>
      <c r="ADS222" s="18"/>
      <c r="ADT222" s="18"/>
      <c r="ADU222" s="18"/>
      <c r="ADV222" s="18"/>
      <c r="ADW222" s="18"/>
      <c r="ADX222" s="18"/>
      <c r="ADY222" s="18"/>
      <c r="ADZ222" s="18"/>
      <c r="AEA222" s="18"/>
      <c r="AEB222" s="18"/>
      <c r="AEC222" s="18"/>
      <c r="AED222" s="18"/>
      <c r="AEE222" s="18"/>
      <c r="AEF222" s="18"/>
      <c r="AEG222" s="18"/>
      <c r="AEH222" s="18"/>
      <c r="AEI222" s="18"/>
      <c r="AEJ222" s="18"/>
      <c r="AEK222" s="18"/>
      <c r="AEL222" s="18"/>
      <c r="AEM222" s="18"/>
      <c r="AEN222" s="18"/>
      <c r="AEO222" s="18"/>
      <c r="AEP222" s="18"/>
      <c r="AEQ222" s="18"/>
      <c r="AER222" s="18"/>
      <c r="AES222" s="18"/>
      <c r="AET222" s="18"/>
      <c r="AEU222" s="18"/>
      <c r="AEV222" s="18"/>
      <c r="AEW222" s="18"/>
      <c r="AEX222" s="18"/>
      <c r="AEY222" s="18"/>
      <c r="AEZ222" s="18"/>
      <c r="AFA222" s="18"/>
      <c r="AFB222" s="18"/>
      <c r="AFC222" s="18"/>
      <c r="AFD222" s="18"/>
      <c r="AFE222" s="18"/>
      <c r="AFF222" s="18"/>
      <c r="AFG222" s="18"/>
      <c r="AFH222" s="18"/>
      <c r="AFI222" s="18"/>
      <c r="AFJ222" s="18"/>
      <c r="AFK222" s="18"/>
      <c r="AFL222" s="18"/>
      <c r="AFM222" s="18"/>
      <c r="AFN222" s="18"/>
      <c r="AFO222" s="18"/>
      <c r="AFP222" s="18"/>
      <c r="AFQ222" s="18"/>
      <c r="AFR222" s="18"/>
      <c r="AFS222" s="18"/>
      <c r="AFT222" s="18"/>
      <c r="AFU222" s="18"/>
      <c r="AFV222" s="18"/>
      <c r="AFW222" s="18"/>
      <c r="AFX222" s="18"/>
      <c r="AFY222" s="18"/>
      <c r="AFZ222" s="18"/>
      <c r="AGA222" s="18"/>
      <c r="AGB222" s="18"/>
      <c r="AGC222" s="18"/>
      <c r="AGD222" s="18"/>
      <c r="AGE222" s="18"/>
      <c r="AGF222" s="18"/>
      <c r="AGG222" s="18"/>
      <c r="AGH222" s="18"/>
      <c r="AGI222" s="18"/>
      <c r="AGJ222" s="18"/>
      <c r="AGK222" s="18"/>
      <c r="AGL222" s="18"/>
      <c r="AGM222" s="18"/>
      <c r="AGN222" s="18"/>
      <c r="AGO222" s="18"/>
      <c r="AGP222" s="18"/>
      <c r="AGQ222" s="18"/>
      <c r="AGR222" s="18"/>
      <c r="AGS222" s="18"/>
      <c r="AGT222" s="18"/>
      <c r="AGU222" s="18"/>
      <c r="AGV222" s="18"/>
      <c r="AGW222" s="18"/>
      <c r="AGX222" s="18"/>
      <c r="AGY222" s="18"/>
      <c r="AGZ222" s="18"/>
      <c r="AHA222" s="18"/>
      <c r="AHB222" s="18"/>
      <c r="AHC222" s="18"/>
      <c r="AHD222" s="18"/>
      <c r="AHE222" s="18"/>
      <c r="AHF222" s="18"/>
      <c r="AHG222" s="18"/>
      <c r="AHH222" s="18"/>
      <c r="AHI222" s="18"/>
      <c r="AHJ222" s="18"/>
      <c r="AHK222" s="18"/>
      <c r="AHL222" s="18"/>
      <c r="AHM222" s="18"/>
      <c r="AHN222" s="18"/>
      <c r="AHO222" s="18"/>
      <c r="AHP222" s="18"/>
      <c r="AHQ222" s="18"/>
      <c r="AHR222" s="18"/>
      <c r="AHS222" s="18"/>
      <c r="AHT222" s="18"/>
      <c r="AHU222" s="18"/>
      <c r="AHV222" s="18"/>
      <c r="AHW222" s="18"/>
      <c r="AHX222" s="18"/>
      <c r="AHY222" s="18"/>
      <c r="AHZ222" s="18"/>
      <c r="AIA222" s="18"/>
      <c r="AIB222" s="18"/>
      <c r="AIC222" s="18"/>
      <c r="AID222" s="18"/>
      <c r="AIE222" s="18"/>
      <c r="AIF222" s="18"/>
      <c r="AIG222" s="18"/>
      <c r="AIH222" s="18"/>
      <c r="AII222" s="18"/>
      <c r="AIJ222" s="18"/>
      <c r="AIK222" s="18"/>
      <c r="AIL222" s="18"/>
      <c r="AIM222" s="18"/>
      <c r="AIN222" s="18"/>
      <c r="AIO222" s="18"/>
      <c r="AIP222" s="18"/>
      <c r="AIQ222" s="18"/>
      <c r="AIR222" s="18"/>
      <c r="AIS222" s="18"/>
      <c r="AIT222" s="18"/>
      <c r="AIU222" s="18"/>
      <c r="AIV222" s="18"/>
      <c r="AIW222" s="18"/>
      <c r="AIX222" s="18"/>
      <c r="AIY222" s="18"/>
      <c r="AIZ222" s="18"/>
      <c r="AJA222" s="18"/>
      <c r="AJB222" s="18"/>
      <c r="AJC222" s="18"/>
      <c r="AJD222" s="18"/>
      <c r="AJE222" s="18"/>
      <c r="AJF222" s="18"/>
      <c r="AJG222" s="18"/>
      <c r="AJH222" s="18"/>
      <c r="AJI222" s="18"/>
      <c r="AJJ222" s="18"/>
      <c r="AJK222" s="18"/>
      <c r="AJL222" s="18"/>
      <c r="AJM222" s="18"/>
      <c r="AJN222" s="18"/>
      <c r="AJO222" s="18"/>
      <c r="AJP222" s="18"/>
      <c r="AJQ222" s="18"/>
      <c r="AJR222" s="18"/>
      <c r="AJS222" s="18"/>
      <c r="AJT222" s="18"/>
      <c r="AJU222" s="18"/>
      <c r="AJV222" s="18"/>
      <c r="AJW222" s="18"/>
      <c r="AJX222" s="18"/>
      <c r="AJY222" s="18"/>
      <c r="AJZ222" s="18"/>
      <c r="AKA222" s="18"/>
      <c r="AKB222" s="18"/>
      <c r="AKC222" s="18"/>
      <c r="AKD222" s="18"/>
      <c r="AKE222" s="18"/>
      <c r="AKF222" s="18"/>
      <c r="AKG222" s="18"/>
      <c r="AKH222" s="18"/>
      <c r="AKI222" s="18"/>
      <c r="AKJ222" s="18"/>
      <c r="AKK222" s="18"/>
      <c r="AKL222" s="18"/>
      <c r="AKM222" s="18"/>
      <c r="AKN222" s="18"/>
      <c r="AKO222" s="18"/>
      <c r="AKP222" s="18"/>
      <c r="AKQ222" s="18"/>
      <c r="AKR222" s="18"/>
      <c r="AKS222" s="18"/>
      <c r="AKT222" s="18"/>
      <c r="AKU222" s="18"/>
      <c r="AKV222" s="18"/>
      <c r="AKW222" s="18"/>
      <c r="AKX222" s="18"/>
      <c r="AKY222" s="18"/>
      <c r="AKZ222" s="18"/>
      <c r="ALA222" s="18"/>
      <c r="ALB222" s="18"/>
      <c r="ALC222" s="18"/>
      <c r="ALD222" s="18"/>
      <c r="ALE222" s="18"/>
      <c r="ALF222" s="18"/>
      <c r="ALG222" s="18"/>
      <c r="ALH222" s="18"/>
      <c r="ALI222" s="18"/>
      <c r="ALJ222" s="18"/>
      <c r="ALK222" s="18"/>
      <c r="ALL222" s="18"/>
      <c r="ALM222" s="18"/>
      <c r="ALN222" s="18"/>
      <c r="ALO222" s="18"/>
      <c r="ALP222" s="18"/>
      <c r="ALQ222" s="18"/>
      <c r="ALR222" s="18"/>
      <c r="ALS222" s="18"/>
      <c r="ALT222" s="18"/>
      <c r="ALU222" s="18"/>
      <c r="ALV222" s="18"/>
      <c r="ALW222" s="18"/>
      <c r="ALX222" s="18"/>
      <c r="ALY222" s="18"/>
      <c r="ALZ222" s="18"/>
      <c r="AMA222" s="18"/>
      <c r="AMB222" s="18"/>
      <c r="AMC222" s="18"/>
      <c r="AMD222" s="18"/>
      <c r="AME222" s="18"/>
      <c r="AMF222" s="18"/>
      <c r="AMG222" s="18"/>
      <c r="AMH222" s="18"/>
      <c r="AMI222" s="18"/>
      <c r="AMJ222" s="18"/>
      <c r="AMK222" s="18"/>
      <c r="AML222" s="18"/>
      <c r="AMM222" s="18"/>
      <c r="AMN222" s="18"/>
      <c r="AMO222" s="18"/>
      <c r="AMP222" s="18"/>
      <c r="AMQ222" s="18"/>
      <c r="AMR222" s="18"/>
      <c r="AMS222" s="18"/>
      <c r="AMT222" s="18"/>
      <c r="AMU222" s="18"/>
      <c r="AMV222" s="18"/>
      <c r="AMW222" s="18"/>
      <c r="AMX222" s="18"/>
      <c r="AMY222" s="18"/>
      <c r="AMZ222" s="18"/>
      <c r="ANA222" s="18"/>
      <c r="ANB222" s="18"/>
      <c r="ANC222" s="18"/>
      <c r="AND222" s="18"/>
      <c r="ANE222" s="18"/>
      <c r="ANF222" s="18"/>
      <c r="ANG222" s="18"/>
      <c r="ANH222" s="18"/>
      <c r="ANI222" s="18"/>
      <c r="ANJ222" s="18"/>
      <c r="ANK222" s="18"/>
      <c r="ANL222" s="18"/>
      <c r="ANM222" s="18"/>
      <c r="ANN222" s="18"/>
      <c r="ANO222" s="18"/>
      <c r="ANP222" s="18"/>
      <c r="ANQ222" s="18"/>
      <c r="ANR222" s="18"/>
      <c r="ANS222" s="18"/>
      <c r="ANT222" s="18"/>
      <c r="ANU222" s="18"/>
      <c r="ANV222" s="18"/>
      <c r="ANW222" s="18"/>
      <c r="ANX222" s="18"/>
      <c r="ANY222" s="18"/>
      <c r="ANZ222" s="18"/>
      <c r="AOA222" s="18"/>
      <c r="AOB222" s="18"/>
      <c r="AOC222" s="18"/>
      <c r="AOD222" s="18"/>
      <c r="AOE222" s="18"/>
      <c r="AOF222" s="18"/>
      <c r="AOG222" s="18"/>
      <c r="AOH222" s="18"/>
      <c r="AOI222" s="18"/>
      <c r="AOJ222" s="18"/>
      <c r="AOK222" s="18"/>
      <c r="AOL222" s="18"/>
      <c r="AOM222" s="18"/>
      <c r="AON222" s="18"/>
      <c r="AOO222" s="18"/>
      <c r="AOP222" s="18"/>
      <c r="AOQ222" s="18"/>
      <c r="AOR222" s="18"/>
      <c r="AOS222" s="18"/>
      <c r="AOT222" s="18"/>
      <c r="AOU222" s="18"/>
      <c r="AOV222" s="18"/>
      <c r="AOW222" s="18"/>
      <c r="AOX222" s="18"/>
      <c r="AOY222" s="18"/>
      <c r="AOZ222" s="18"/>
      <c r="APA222" s="18"/>
      <c r="APB222" s="18"/>
      <c r="APC222" s="18"/>
      <c r="APD222" s="18"/>
      <c r="APE222" s="18"/>
      <c r="APF222" s="18"/>
      <c r="APG222" s="18"/>
      <c r="APH222" s="18"/>
      <c r="API222" s="18"/>
      <c r="APJ222" s="18"/>
      <c r="APK222" s="18"/>
      <c r="APL222" s="18"/>
      <c r="APM222" s="18"/>
      <c r="APN222" s="18"/>
      <c r="APO222" s="18"/>
      <c r="APP222" s="18"/>
      <c r="APQ222" s="18"/>
      <c r="APR222" s="18"/>
      <c r="APS222" s="18"/>
      <c r="APT222" s="18"/>
      <c r="APU222" s="18"/>
      <c r="APV222" s="18"/>
      <c r="APW222" s="18"/>
      <c r="APX222" s="18"/>
      <c r="APY222" s="18"/>
      <c r="APZ222" s="18"/>
      <c r="AQA222" s="18"/>
      <c r="AQB222" s="18"/>
      <c r="AQC222" s="18"/>
      <c r="AQD222" s="18"/>
      <c r="AQE222" s="18"/>
      <c r="AQF222" s="18"/>
      <c r="AQG222" s="18"/>
      <c r="AQH222" s="18"/>
      <c r="AQI222" s="18"/>
      <c r="AQJ222" s="18"/>
      <c r="AQK222" s="18"/>
      <c r="AQL222" s="18"/>
      <c r="AQM222" s="18"/>
      <c r="AQN222" s="18"/>
      <c r="AQO222" s="18"/>
      <c r="AQP222" s="18"/>
      <c r="AQQ222" s="18"/>
      <c r="AQR222" s="18"/>
      <c r="AQS222" s="18"/>
      <c r="AQT222" s="18"/>
      <c r="AQU222" s="18"/>
      <c r="AQV222" s="18"/>
      <c r="AQW222" s="18"/>
      <c r="AQX222" s="18"/>
      <c r="AQY222" s="18"/>
      <c r="AQZ222" s="18"/>
      <c r="ARA222" s="18"/>
      <c r="ARB222" s="18"/>
      <c r="ARC222" s="18"/>
      <c r="ARD222" s="18"/>
      <c r="ARE222" s="18"/>
      <c r="ARF222" s="18"/>
      <c r="ARG222" s="18"/>
      <c r="ARH222" s="18"/>
      <c r="ARI222" s="18"/>
      <c r="ARJ222" s="18"/>
      <c r="ARK222" s="18"/>
      <c r="ARL222" s="18"/>
      <c r="ARM222" s="18"/>
      <c r="ARN222" s="18"/>
      <c r="ARO222" s="18"/>
      <c r="ARP222" s="18"/>
      <c r="ARQ222" s="18"/>
      <c r="ARR222" s="18"/>
      <c r="ARS222" s="18"/>
      <c r="ART222" s="18"/>
      <c r="ARU222" s="18"/>
      <c r="ARV222" s="18"/>
      <c r="ARW222" s="18"/>
      <c r="ARX222" s="18"/>
      <c r="ARY222" s="18"/>
      <c r="ARZ222" s="18"/>
      <c r="ASA222" s="18"/>
      <c r="ASB222" s="18"/>
      <c r="ASC222" s="18"/>
      <c r="ASD222" s="18"/>
      <c r="ASE222" s="18"/>
      <c r="ASF222" s="18"/>
      <c r="ASG222" s="18"/>
      <c r="ASH222" s="18"/>
      <c r="ASI222" s="18"/>
      <c r="ASJ222" s="18"/>
      <c r="ASK222" s="18"/>
      <c r="ASL222" s="18"/>
      <c r="ASM222" s="18"/>
      <c r="ASN222" s="18"/>
      <c r="ASO222" s="18"/>
      <c r="ASP222" s="18"/>
      <c r="ASQ222" s="18"/>
      <c r="ASR222" s="18"/>
      <c r="ASS222" s="18"/>
      <c r="AST222" s="18"/>
      <c r="ASU222" s="18"/>
      <c r="ASV222" s="18"/>
      <c r="ASW222" s="18"/>
      <c r="ASX222" s="18"/>
      <c r="ASY222" s="18"/>
      <c r="ASZ222" s="18"/>
      <c r="ATA222" s="18"/>
      <c r="ATB222" s="18"/>
      <c r="ATC222" s="18"/>
      <c r="ATD222" s="18"/>
      <c r="ATE222" s="18"/>
      <c r="ATF222" s="18"/>
      <c r="ATG222" s="18"/>
      <c r="ATH222" s="18"/>
      <c r="ATI222" s="18"/>
      <c r="ATJ222" s="18"/>
      <c r="ATK222" s="18"/>
      <c r="ATL222" s="18"/>
      <c r="ATM222" s="18"/>
      <c r="ATN222" s="18"/>
      <c r="ATO222" s="18"/>
      <c r="ATP222" s="18"/>
      <c r="ATQ222" s="18"/>
      <c r="ATR222" s="18"/>
      <c r="ATS222" s="18"/>
      <c r="ATT222" s="18"/>
      <c r="ATU222" s="18"/>
      <c r="ATV222" s="18"/>
      <c r="ATW222" s="18"/>
      <c r="ATX222" s="18"/>
      <c r="ATY222" s="18"/>
      <c r="ATZ222" s="18"/>
      <c r="AUA222" s="18"/>
      <c r="AUB222" s="18"/>
      <c r="AUC222" s="18"/>
      <c r="AUD222" s="18"/>
      <c r="AUE222" s="18"/>
      <c r="AUF222" s="18"/>
      <c r="AUG222" s="18"/>
      <c r="AUH222" s="18"/>
      <c r="AUI222" s="18"/>
      <c r="AUJ222" s="18"/>
      <c r="AUK222" s="18"/>
      <c r="AUL222" s="18"/>
      <c r="AUM222" s="18"/>
      <c r="AUN222" s="18"/>
      <c r="AUO222" s="18"/>
      <c r="AUP222" s="18"/>
      <c r="AUQ222" s="18"/>
      <c r="AUR222" s="18"/>
      <c r="AUS222" s="18"/>
      <c r="AUT222" s="18"/>
      <c r="AUU222" s="18"/>
      <c r="AUV222" s="18"/>
      <c r="AUW222" s="18"/>
      <c r="AUX222" s="18"/>
      <c r="AUY222" s="18"/>
      <c r="AUZ222" s="18"/>
      <c r="AVA222" s="18"/>
      <c r="AVB222" s="18"/>
      <c r="AVC222" s="18"/>
      <c r="AVD222" s="18"/>
      <c r="AVE222" s="18"/>
      <c r="AVF222" s="18"/>
      <c r="AVG222" s="18"/>
      <c r="AVH222" s="18"/>
      <c r="AVI222" s="18"/>
      <c r="AVJ222" s="18"/>
      <c r="AVK222" s="18"/>
      <c r="AVL222" s="18"/>
      <c r="AVM222" s="18"/>
      <c r="AVN222" s="18"/>
      <c r="AVO222" s="18"/>
      <c r="AVP222" s="18"/>
      <c r="AVQ222" s="18"/>
      <c r="AVR222" s="18"/>
      <c r="AVS222" s="18"/>
      <c r="AVT222" s="18"/>
      <c r="AVU222" s="18"/>
      <c r="AVV222" s="18"/>
      <c r="AVW222" s="18"/>
      <c r="AVX222" s="18"/>
      <c r="AVY222" s="18"/>
      <c r="AVZ222" s="18"/>
      <c r="AWA222" s="18"/>
      <c r="AWB222" s="18"/>
      <c r="AWC222" s="18"/>
      <c r="AWD222" s="18"/>
      <c r="AWE222" s="18"/>
      <c r="AWF222" s="18"/>
      <c r="AWG222" s="18"/>
      <c r="AWH222" s="18"/>
      <c r="AWI222" s="18"/>
      <c r="AWJ222" s="18"/>
      <c r="AWK222" s="18"/>
      <c r="AWL222" s="18"/>
      <c r="AWM222" s="18"/>
      <c r="AWN222" s="18"/>
      <c r="AWO222" s="18"/>
      <c r="AWP222" s="18"/>
      <c r="AWQ222" s="18"/>
      <c r="AWR222" s="18"/>
      <c r="AWS222" s="18"/>
      <c r="AWT222" s="18"/>
      <c r="AWU222" s="18"/>
      <c r="AWV222" s="18"/>
      <c r="AWW222" s="18"/>
      <c r="AWX222" s="18"/>
      <c r="AWY222" s="18"/>
      <c r="AWZ222" s="18"/>
      <c r="AXA222" s="18"/>
      <c r="AXB222" s="18"/>
      <c r="AXC222" s="18"/>
      <c r="AXD222" s="18"/>
      <c r="AXE222" s="18"/>
      <c r="AXF222" s="18"/>
      <c r="AXG222" s="18"/>
      <c r="AXH222" s="18"/>
      <c r="AXI222" s="18"/>
      <c r="AXJ222" s="18"/>
      <c r="AXK222" s="18"/>
      <c r="AXL222" s="18"/>
      <c r="AXM222" s="18"/>
      <c r="AXN222" s="18"/>
      <c r="AXO222" s="18"/>
      <c r="AXP222" s="18"/>
      <c r="AXQ222" s="18"/>
      <c r="AXR222" s="18"/>
      <c r="AXS222" s="18"/>
      <c r="AXT222" s="18"/>
      <c r="AXU222" s="18"/>
      <c r="AXV222" s="18"/>
      <c r="AXW222" s="18"/>
      <c r="AXX222" s="18"/>
      <c r="AXY222" s="18"/>
      <c r="AXZ222" s="18"/>
      <c r="AYA222" s="18"/>
      <c r="AYB222" s="18"/>
      <c r="AYC222" s="18"/>
      <c r="AYD222" s="18"/>
      <c r="AYE222" s="18"/>
      <c r="AYF222" s="18"/>
      <c r="AYG222" s="18"/>
      <c r="AYH222" s="18"/>
      <c r="AYI222" s="18"/>
      <c r="AYJ222" s="18"/>
      <c r="AYK222" s="18"/>
      <c r="AYL222" s="18"/>
      <c r="AYM222" s="18"/>
      <c r="AYN222" s="18"/>
      <c r="AYO222" s="18"/>
      <c r="AYP222" s="18"/>
      <c r="AYQ222" s="18"/>
      <c r="AYR222" s="18"/>
      <c r="AYS222" s="18"/>
      <c r="AYT222" s="18"/>
      <c r="AYU222" s="18"/>
      <c r="AYV222" s="18"/>
      <c r="AYW222" s="18"/>
      <c r="AYX222" s="18"/>
      <c r="AYY222" s="18"/>
      <c r="AYZ222" s="18"/>
      <c r="AZA222" s="18"/>
      <c r="AZB222" s="18"/>
      <c r="AZC222" s="18"/>
      <c r="AZD222" s="18"/>
      <c r="AZE222" s="18"/>
      <c r="AZF222" s="18"/>
      <c r="AZG222" s="18"/>
      <c r="AZH222" s="18"/>
      <c r="AZI222" s="18"/>
      <c r="AZJ222" s="18"/>
      <c r="AZK222" s="18"/>
      <c r="AZL222" s="18"/>
      <c r="AZM222" s="18"/>
      <c r="AZN222" s="18"/>
      <c r="AZO222" s="18"/>
      <c r="AZP222" s="18"/>
      <c r="AZQ222" s="18"/>
      <c r="AZR222" s="18"/>
      <c r="AZS222" s="18"/>
      <c r="AZT222" s="18"/>
      <c r="AZU222" s="18"/>
      <c r="AZV222" s="18"/>
      <c r="AZW222" s="18"/>
      <c r="AZX222" s="18"/>
      <c r="AZY222" s="18"/>
      <c r="AZZ222" s="18"/>
      <c r="BAA222" s="18"/>
      <c r="BAB222" s="18"/>
      <c r="BAC222" s="18"/>
      <c r="BAD222" s="18"/>
      <c r="BAE222" s="18"/>
      <c r="BAF222" s="18"/>
      <c r="BAG222" s="18"/>
      <c r="BAH222" s="18"/>
      <c r="BAI222" s="18"/>
      <c r="BAJ222" s="18"/>
      <c r="BAK222" s="18"/>
      <c r="BAL222" s="18"/>
      <c r="BAM222" s="18"/>
      <c r="BAN222" s="18"/>
      <c r="BAO222" s="18"/>
      <c r="BAP222" s="18"/>
      <c r="BAQ222" s="18"/>
      <c r="BAR222" s="18"/>
      <c r="BAS222" s="18"/>
      <c r="BAT222" s="18"/>
      <c r="BAU222" s="18"/>
      <c r="BAV222" s="18"/>
      <c r="BAW222" s="18"/>
      <c r="BAX222" s="18"/>
      <c r="BAY222" s="18"/>
      <c r="BAZ222" s="18"/>
      <c r="BBA222" s="18"/>
      <c r="BBB222" s="18"/>
      <c r="BBC222" s="18"/>
      <c r="BBD222" s="18"/>
      <c r="BBE222" s="18"/>
      <c r="BBF222" s="18"/>
      <c r="BBG222" s="18"/>
      <c r="BBH222" s="18"/>
      <c r="BBI222" s="18"/>
      <c r="BBJ222" s="18"/>
      <c r="BBK222" s="18"/>
      <c r="BBL222" s="18"/>
      <c r="BBM222" s="18"/>
      <c r="BBN222" s="18"/>
      <c r="BBO222" s="18"/>
      <c r="BBP222" s="18"/>
      <c r="BBQ222" s="18"/>
      <c r="BBR222" s="18"/>
      <c r="BBS222" s="18"/>
      <c r="BBT222" s="18"/>
      <c r="BBU222" s="18"/>
      <c r="BBV222" s="18"/>
      <c r="BBW222" s="18"/>
      <c r="BBX222" s="18"/>
      <c r="BBY222" s="18"/>
      <c r="BBZ222" s="18"/>
      <c r="BCA222" s="18"/>
      <c r="BCB222" s="18"/>
      <c r="BCC222" s="18"/>
      <c r="BCD222" s="18"/>
      <c r="BCE222" s="18"/>
      <c r="BCF222" s="18"/>
      <c r="BCG222" s="18"/>
      <c r="BCH222" s="18"/>
      <c r="BCI222" s="18"/>
      <c r="BCJ222" s="18"/>
      <c r="BCK222" s="18"/>
      <c r="BCL222" s="18"/>
      <c r="BCM222" s="18"/>
      <c r="BCN222" s="18"/>
      <c r="BCO222" s="18"/>
      <c r="BCP222" s="18"/>
      <c r="BCQ222" s="18"/>
      <c r="BCR222" s="18"/>
      <c r="BCS222" s="18"/>
      <c r="BCT222" s="18"/>
      <c r="BCU222" s="18"/>
      <c r="BCV222" s="18"/>
      <c r="BCW222" s="18"/>
      <c r="BCX222" s="18"/>
      <c r="BCY222" s="18"/>
      <c r="BCZ222" s="18"/>
      <c r="BDA222" s="18"/>
      <c r="BDB222" s="18"/>
      <c r="BDC222" s="18"/>
      <c r="BDD222" s="18"/>
      <c r="BDE222" s="18"/>
      <c r="BDF222" s="18"/>
      <c r="BDG222" s="18"/>
      <c r="BDH222" s="18"/>
      <c r="BDI222" s="18"/>
      <c r="BDJ222" s="18"/>
      <c r="BDK222" s="18"/>
      <c r="BDL222" s="18"/>
      <c r="BDM222" s="18"/>
      <c r="BDN222" s="18"/>
      <c r="BDO222" s="18"/>
      <c r="BDP222" s="18"/>
      <c r="BDQ222" s="18"/>
      <c r="BDR222" s="18"/>
      <c r="BDS222" s="18"/>
      <c r="BDT222" s="18"/>
      <c r="BDU222" s="18"/>
      <c r="BDV222" s="18"/>
      <c r="BDW222" s="18"/>
      <c r="BDX222" s="18"/>
      <c r="BDY222" s="18"/>
      <c r="BDZ222" s="18"/>
      <c r="BEA222" s="18"/>
      <c r="BEB222" s="18"/>
      <c r="BEC222" s="18"/>
      <c r="BED222" s="18"/>
      <c r="BEE222" s="18"/>
      <c r="BEF222" s="18"/>
      <c r="BEG222" s="18"/>
      <c r="BEH222" s="18"/>
      <c r="BEI222" s="18"/>
      <c r="BEJ222" s="18"/>
      <c r="BEK222" s="18"/>
      <c r="BEL222" s="18"/>
      <c r="BEM222" s="18"/>
      <c r="BEN222" s="18"/>
      <c r="BEO222" s="18"/>
      <c r="BEP222" s="18"/>
      <c r="BEQ222" s="18"/>
      <c r="BER222" s="18"/>
      <c r="BES222" s="18"/>
      <c r="BET222" s="18"/>
      <c r="BEU222" s="18"/>
      <c r="BEV222" s="18"/>
      <c r="BEW222" s="18"/>
      <c r="BEX222" s="18"/>
      <c r="BEY222" s="18"/>
      <c r="BEZ222" s="18"/>
      <c r="BFA222" s="18"/>
      <c r="BFB222" s="18"/>
      <c r="BFC222" s="18"/>
      <c r="BFD222" s="18"/>
      <c r="BFE222" s="18"/>
      <c r="BFF222" s="18"/>
      <c r="BFG222" s="18"/>
      <c r="BFH222" s="18"/>
      <c r="BFI222" s="18"/>
      <c r="BFJ222" s="18"/>
      <c r="BFK222" s="18"/>
      <c r="BFL222" s="18"/>
      <c r="BFM222" s="18"/>
      <c r="BFN222" s="18"/>
      <c r="BFO222" s="18"/>
      <c r="BFP222" s="18"/>
      <c r="BFQ222" s="18"/>
      <c r="BFR222" s="18"/>
      <c r="BFS222" s="18"/>
      <c r="BFT222" s="18"/>
      <c r="BFU222" s="18"/>
      <c r="BFV222" s="18"/>
      <c r="BFW222" s="18"/>
      <c r="BFX222" s="18"/>
      <c r="BFY222" s="18"/>
      <c r="BFZ222" s="18"/>
      <c r="BGA222" s="18"/>
      <c r="BGB222" s="18"/>
      <c r="BGC222" s="18"/>
      <c r="BGD222" s="18"/>
      <c r="BGE222" s="18"/>
      <c r="BGF222" s="18"/>
      <c r="BGG222" s="18"/>
      <c r="BGH222" s="18"/>
      <c r="BGI222" s="18"/>
      <c r="BGJ222" s="18"/>
      <c r="BGK222" s="18"/>
      <c r="BGL222" s="18"/>
      <c r="BGM222" s="18"/>
      <c r="BGN222" s="18"/>
      <c r="BGO222" s="18"/>
      <c r="BGP222" s="18"/>
      <c r="BGQ222" s="18"/>
      <c r="BGR222" s="18"/>
      <c r="BGS222" s="18"/>
      <c r="BGT222" s="18"/>
      <c r="BGU222" s="18"/>
      <c r="BGV222" s="18"/>
      <c r="BGW222" s="18"/>
      <c r="BGX222" s="18"/>
      <c r="BGY222" s="18"/>
      <c r="BGZ222" s="18"/>
      <c r="BHA222" s="18"/>
      <c r="BHB222" s="18"/>
      <c r="BHC222" s="18"/>
      <c r="BHD222" s="18"/>
      <c r="BHE222" s="18"/>
      <c r="BHF222" s="18"/>
      <c r="BHG222" s="18"/>
      <c r="BHH222" s="18"/>
      <c r="BHI222" s="18"/>
      <c r="BHJ222" s="18"/>
      <c r="BHK222" s="18"/>
      <c r="BHL222" s="18"/>
      <c r="BHM222" s="18"/>
      <c r="BHN222" s="18"/>
      <c r="BHO222" s="18"/>
      <c r="BHP222" s="18"/>
      <c r="BHQ222" s="18"/>
      <c r="BHR222" s="18"/>
      <c r="BHS222" s="18"/>
      <c r="BHT222" s="18"/>
      <c r="BHU222" s="18"/>
      <c r="BHV222" s="18"/>
      <c r="BHW222" s="18"/>
      <c r="BHX222" s="18"/>
      <c r="BHY222" s="18"/>
      <c r="BHZ222" s="18"/>
      <c r="BIA222" s="18"/>
      <c r="BIB222" s="18"/>
      <c r="BIC222" s="18"/>
      <c r="BID222" s="18"/>
      <c r="BIE222" s="18"/>
      <c r="BIF222" s="18"/>
      <c r="BIG222" s="18"/>
      <c r="BIH222" s="18"/>
      <c r="BII222" s="18"/>
      <c r="BIJ222" s="18"/>
      <c r="BIK222" s="18"/>
      <c r="BIL222" s="18"/>
      <c r="BIM222" s="18"/>
      <c r="BIN222" s="18"/>
      <c r="BIO222" s="18"/>
      <c r="BIP222" s="18"/>
      <c r="BIQ222" s="18"/>
      <c r="BIR222" s="18"/>
      <c r="BIS222" s="18"/>
      <c r="BIT222" s="18"/>
      <c r="BIU222" s="18"/>
      <c r="BIV222" s="18"/>
      <c r="BIW222" s="18"/>
      <c r="BIX222" s="18"/>
      <c r="BIY222" s="18"/>
      <c r="BIZ222" s="18"/>
      <c r="BJA222" s="18"/>
      <c r="BJB222" s="18"/>
      <c r="BJC222" s="18"/>
      <c r="BJD222" s="18"/>
      <c r="BJE222" s="18"/>
      <c r="BJF222" s="18"/>
      <c r="BJG222" s="18"/>
      <c r="BJH222" s="18"/>
      <c r="BJI222" s="18"/>
      <c r="BJJ222" s="18"/>
      <c r="BJK222" s="18"/>
      <c r="BJL222" s="18"/>
      <c r="BJM222" s="18"/>
      <c r="BJN222" s="18"/>
      <c r="BJO222" s="18"/>
      <c r="BJP222" s="18"/>
      <c r="BJQ222" s="18"/>
      <c r="BJR222" s="18"/>
      <c r="BJS222" s="18"/>
      <c r="BJT222" s="18"/>
      <c r="BJU222" s="18"/>
      <c r="BJV222" s="18"/>
      <c r="BJW222" s="18"/>
      <c r="BJX222" s="18"/>
      <c r="BJY222" s="18"/>
      <c r="BJZ222" s="18"/>
      <c r="BKA222" s="18"/>
      <c r="BKB222" s="18"/>
      <c r="BKC222" s="18"/>
      <c r="BKD222" s="18"/>
      <c r="BKE222" s="18"/>
      <c r="BKF222" s="18"/>
      <c r="BKG222" s="18"/>
      <c r="BKH222" s="18"/>
      <c r="BKI222" s="18"/>
      <c r="BKJ222" s="18"/>
      <c r="BKK222" s="18"/>
      <c r="BKL222" s="18"/>
      <c r="BKM222" s="18"/>
      <c r="BKN222" s="18"/>
      <c r="BKO222" s="18"/>
      <c r="BKP222" s="18"/>
      <c r="BKQ222" s="18"/>
      <c r="BKR222" s="18"/>
      <c r="BKS222" s="18"/>
      <c r="BKT222" s="18"/>
      <c r="BKU222" s="18"/>
      <c r="BKV222" s="18"/>
      <c r="BKW222" s="18"/>
      <c r="BKX222" s="18"/>
      <c r="BKY222" s="18"/>
      <c r="BKZ222" s="18"/>
      <c r="BLA222" s="18"/>
      <c r="BLB222" s="18"/>
      <c r="BLC222" s="18"/>
      <c r="BLD222" s="18"/>
      <c r="BLE222" s="18"/>
      <c r="BLF222" s="18"/>
      <c r="BLG222" s="18"/>
      <c r="BLH222" s="18"/>
      <c r="BLI222" s="18"/>
      <c r="BLJ222" s="18"/>
      <c r="BLK222" s="18"/>
      <c r="BLL222" s="18"/>
      <c r="BLM222" s="18"/>
      <c r="BLN222" s="18"/>
      <c r="BLO222" s="18"/>
      <c r="BLP222" s="18"/>
      <c r="BLQ222" s="18"/>
      <c r="BLR222" s="18"/>
      <c r="BLS222" s="18"/>
      <c r="BLT222" s="18"/>
      <c r="BLU222" s="18"/>
      <c r="BLV222" s="18"/>
      <c r="BLW222" s="18"/>
      <c r="BLX222" s="18"/>
      <c r="BLY222" s="18"/>
      <c r="BLZ222" s="18"/>
      <c r="BMA222" s="18"/>
      <c r="BMB222" s="18"/>
      <c r="BMC222" s="18"/>
      <c r="BMD222" s="18"/>
      <c r="BME222" s="18"/>
      <c r="BMF222" s="18"/>
      <c r="BMG222" s="18"/>
      <c r="BMH222" s="18"/>
      <c r="BMI222" s="18"/>
      <c r="BMJ222" s="18"/>
      <c r="BMK222" s="18"/>
      <c r="BML222" s="18"/>
      <c r="BMM222" s="18"/>
      <c r="BMN222" s="18"/>
      <c r="BMO222" s="18"/>
      <c r="BMP222" s="18"/>
      <c r="BMQ222" s="18"/>
      <c r="BMR222" s="18"/>
      <c r="BMS222" s="18"/>
      <c r="BMT222" s="18"/>
      <c r="BMU222" s="18"/>
      <c r="BMV222" s="18"/>
      <c r="BMW222" s="18"/>
      <c r="BMX222" s="18"/>
      <c r="BMY222" s="18"/>
      <c r="BMZ222" s="18"/>
      <c r="BNA222" s="18"/>
      <c r="BNB222" s="18"/>
      <c r="BNC222" s="18"/>
      <c r="BND222" s="18"/>
      <c r="BNE222" s="18"/>
      <c r="BNF222" s="18"/>
      <c r="BNG222" s="18"/>
      <c r="BNH222" s="18"/>
      <c r="BNI222" s="18"/>
      <c r="BNJ222" s="18"/>
      <c r="BNK222" s="18"/>
      <c r="BNL222" s="18"/>
      <c r="BNM222" s="18"/>
      <c r="BNN222" s="18"/>
      <c r="BNO222" s="18"/>
      <c r="BNP222" s="18"/>
      <c r="BNQ222" s="18"/>
      <c r="BNR222" s="18"/>
      <c r="BNS222" s="18"/>
      <c r="BNT222" s="18"/>
      <c r="BNU222" s="18"/>
      <c r="BNV222" s="18"/>
      <c r="BNW222" s="18"/>
      <c r="BNX222" s="18"/>
      <c r="BNY222" s="18"/>
      <c r="BNZ222" s="18"/>
      <c r="BOA222" s="18"/>
      <c r="BOB222" s="18"/>
      <c r="BOC222" s="18"/>
      <c r="BOD222" s="18"/>
      <c r="BOE222" s="18"/>
      <c r="BOF222" s="18"/>
      <c r="BOG222" s="18"/>
      <c r="BOH222" s="18"/>
      <c r="BOI222" s="18"/>
      <c r="BOJ222" s="18"/>
      <c r="BOK222" s="18"/>
      <c r="BOL222" s="18"/>
      <c r="BOM222" s="18"/>
      <c r="BON222" s="18"/>
      <c r="BOO222" s="18"/>
      <c r="BOP222" s="18"/>
      <c r="BOQ222" s="18"/>
      <c r="BOR222" s="18"/>
      <c r="BOS222" s="18"/>
      <c r="BOT222" s="18"/>
      <c r="BOU222" s="18"/>
      <c r="BOV222" s="18"/>
      <c r="BOW222" s="18"/>
      <c r="BOX222" s="18"/>
      <c r="BOY222" s="18"/>
      <c r="BOZ222" s="18"/>
      <c r="BPA222" s="18"/>
      <c r="BPB222" s="18"/>
      <c r="BPC222" s="18"/>
      <c r="BPD222" s="18"/>
      <c r="BPE222" s="18"/>
      <c r="BPF222" s="18"/>
      <c r="BPG222" s="18"/>
      <c r="BPH222" s="18"/>
      <c r="BPI222" s="18"/>
      <c r="BPJ222" s="18"/>
      <c r="BPK222" s="18"/>
      <c r="BPL222" s="18"/>
      <c r="BPM222" s="18"/>
      <c r="BPN222" s="18"/>
      <c r="BPO222" s="18"/>
      <c r="BPP222" s="18"/>
      <c r="BPQ222" s="18"/>
      <c r="BPR222" s="18"/>
      <c r="BPS222" s="18"/>
      <c r="BPT222" s="18"/>
      <c r="BPU222" s="18"/>
      <c r="BPV222" s="18"/>
      <c r="BPW222" s="18"/>
      <c r="BPX222" s="18"/>
      <c r="BPY222" s="18"/>
      <c r="BPZ222" s="18"/>
      <c r="BQA222" s="18"/>
      <c r="BQB222" s="18"/>
      <c r="BQC222" s="18"/>
      <c r="BQD222" s="18"/>
      <c r="BQE222" s="18"/>
      <c r="BQF222" s="18"/>
      <c r="BQG222" s="18"/>
      <c r="BQH222" s="18"/>
      <c r="BQI222" s="18"/>
      <c r="BQJ222" s="18"/>
      <c r="BQK222" s="18"/>
      <c r="BQL222" s="18"/>
      <c r="BQM222" s="18"/>
      <c r="BQN222" s="18"/>
      <c r="BQO222" s="18"/>
      <c r="BQP222" s="18"/>
      <c r="BQQ222" s="18"/>
      <c r="BQR222" s="18"/>
      <c r="BQS222" s="18"/>
      <c r="BQT222" s="18"/>
      <c r="BQU222" s="18"/>
      <c r="BQV222" s="18"/>
      <c r="BQW222" s="18"/>
      <c r="BQX222" s="18"/>
      <c r="BQY222" s="18"/>
      <c r="BQZ222" s="18"/>
      <c r="BRA222" s="18"/>
      <c r="BRB222" s="18"/>
      <c r="BRC222" s="18"/>
      <c r="BRD222" s="18"/>
      <c r="BRE222" s="18"/>
      <c r="BRF222" s="18"/>
      <c r="BRG222" s="18"/>
      <c r="BRH222" s="18"/>
      <c r="BRI222" s="18"/>
      <c r="BRJ222" s="18"/>
      <c r="BRK222" s="18"/>
      <c r="BRL222" s="18"/>
      <c r="BRM222" s="18"/>
      <c r="BRN222" s="18"/>
      <c r="BRO222" s="18"/>
      <c r="BRP222" s="18"/>
      <c r="BRQ222" s="18"/>
      <c r="BRR222" s="18"/>
      <c r="BRS222" s="18"/>
      <c r="BRT222" s="18"/>
      <c r="BRU222" s="18"/>
      <c r="BRV222" s="18"/>
      <c r="BRW222" s="18"/>
      <c r="BRX222" s="18"/>
      <c r="BRY222" s="18"/>
      <c r="BRZ222" s="18"/>
      <c r="BSA222" s="18"/>
      <c r="BSB222" s="18"/>
      <c r="BSC222" s="18"/>
      <c r="BSD222" s="18"/>
      <c r="BSE222" s="18"/>
      <c r="BSF222" s="18"/>
      <c r="BSG222" s="18"/>
      <c r="BSH222" s="18"/>
      <c r="BSI222" s="18"/>
      <c r="BSJ222" s="18"/>
      <c r="BSK222" s="18"/>
      <c r="BSL222" s="18"/>
      <c r="BSM222" s="18"/>
      <c r="BSN222" s="18"/>
      <c r="BSO222" s="18"/>
      <c r="BSP222" s="18"/>
      <c r="BSQ222" s="18"/>
      <c r="BSR222" s="18"/>
      <c r="BSS222" s="18"/>
      <c r="BST222" s="18"/>
      <c r="BSU222" s="18"/>
      <c r="BSV222" s="18"/>
      <c r="BSW222" s="18"/>
      <c r="BSX222" s="18"/>
      <c r="BSY222" s="18"/>
      <c r="BSZ222" s="18"/>
      <c r="BTA222" s="18"/>
      <c r="BTB222" s="18"/>
      <c r="BTC222" s="18"/>
      <c r="BTD222" s="18"/>
      <c r="BTE222" s="18"/>
      <c r="BTF222" s="18"/>
      <c r="BTG222" s="18"/>
      <c r="BTH222" s="18"/>
      <c r="BTI222" s="18"/>
      <c r="BTJ222" s="18"/>
      <c r="BTK222" s="18"/>
      <c r="BTL222" s="18"/>
      <c r="BTM222" s="18"/>
      <c r="BTN222" s="18"/>
      <c r="BTO222" s="18"/>
      <c r="BTP222" s="18"/>
      <c r="BTQ222" s="18"/>
      <c r="BTR222" s="18"/>
      <c r="BTS222" s="18"/>
      <c r="BTT222" s="18"/>
      <c r="BTU222" s="18"/>
      <c r="BTV222" s="18"/>
      <c r="BTW222" s="18"/>
      <c r="BTX222" s="18"/>
      <c r="BTY222" s="18"/>
      <c r="BTZ222" s="18"/>
      <c r="BUA222" s="18"/>
      <c r="BUB222" s="18"/>
      <c r="BUC222" s="18"/>
      <c r="BUD222" s="18"/>
      <c r="BUE222" s="18"/>
      <c r="BUF222" s="18"/>
      <c r="BUG222" s="18"/>
      <c r="BUH222" s="18"/>
      <c r="BUI222" s="18"/>
      <c r="BUJ222" s="18"/>
      <c r="BUK222" s="18"/>
      <c r="BUL222" s="18"/>
      <c r="BUM222" s="18"/>
      <c r="BUN222" s="18"/>
      <c r="BUO222" s="18"/>
      <c r="BUP222" s="18"/>
      <c r="BUQ222" s="18"/>
      <c r="BUR222" s="18"/>
      <c r="BUS222" s="18"/>
      <c r="BUT222" s="18"/>
      <c r="BUU222" s="18"/>
      <c r="BUV222" s="18"/>
      <c r="BUW222" s="18"/>
      <c r="BUX222" s="18"/>
      <c r="BUY222" s="18"/>
      <c r="BUZ222" s="18"/>
      <c r="BVA222" s="18"/>
      <c r="BVB222" s="18"/>
      <c r="BVC222" s="18"/>
      <c r="BVD222" s="18"/>
      <c r="BVE222" s="18"/>
      <c r="BVF222" s="18"/>
      <c r="BVG222" s="18"/>
      <c r="BVH222" s="18"/>
      <c r="BVI222" s="18"/>
      <c r="BVJ222" s="18"/>
      <c r="BVK222" s="18"/>
      <c r="BVL222" s="18"/>
      <c r="BVM222" s="18"/>
      <c r="BVN222" s="18"/>
      <c r="BVO222" s="18"/>
      <c r="BVP222" s="18"/>
      <c r="BVQ222" s="18"/>
      <c r="BVR222" s="18"/>
      <c r="BVS222" s="18"/>
      <c r="BVT222" s="18"/>
      <c r="BVU222" s="18"/>
      <c r="BVV222" s="18"/>
      <c r="BVW222" s="18"/>
      <c r="BVX222" s="18"/>
      <c r="BVY222" s="18"/>
      <c r="BVZ222" s="18"/>
      <c r="BWA222" s="18"/>
      <c r="BWB222" s="18"/>
      <c r="BWC222" s="18"/>
      <c r="BWD222" s="18"/>
      <c r="BWE222" s="18"/>
      <c r="BWF222" s="18"/>
      <c r="BWG222" s="18"/>
      <c r="BWH222" s="18"/>
      <c r="BWI222" s="18"/>
      <c r="BWJ222" s="18"/>
      <c r="BWK222" s="18"/>
      <c r="BWL222" s="18"/>
      <c r="BWM222" s="18"/>
      <c r="BWN222" s="18"/>
      <c r="BWO222" s="18"/>
      <c r="BWP222" s="18"/>
      <c r="BWQ222" s="18"/>
      <c r="BWR222" s="18"/>
      <c r="BWS222" s="18"/>
      <c r="BWT222" s="18"/>
      <c r="BWU222" s="18"/>
      <c r="BWV222" s="18"/>
      <c r="BWW222" s="18"/>
      <c r="BWX222" s="18"/>
      <c r="BWY222" s="18"/>
      <c r="BWZ222" s="18"/>
      <c r="BXA222" s="18"/>
      <c r="BXB222" s="18"/>
      <c r="BXC222" s="18"/>
      <c r="BXD222" s="18"/>
      <c r="BXE222" s="18"/>
      <c r="BXF222" s="18"/>
      <c r="BXG222" s="18"/>
      <c r="BXH222" s="18"/>
      <c r="BXI222" s="18"/>
      <c r="BXJ222" s="18"/>
      <c r="BXK222" s="18"/>
      <c r="BXL222" s="18"/>
      <c r="BXM222" s="18"/>
      <c r="BXN222" s="18"/>
      <c r="BXO222" s="18"/>
      <c r="BXP222" s="18"/>
      <c r="BXQ222" s="18"/>
      <c r="BXR222" s="18"/>
      <c r="BXS222" s="18"/>
      <c r="BXT222" s="18"/>
      <c r="BXU222" s="18"/>
      <c r="BXV222" s="18"/>
      <c r="BXW222" s="18"/>
      <c r="BXX222" s="18"/>
      <c r="BXY222" s="18"/>
      <c r="BXZ222" s="18"/>
      <c r="BYA222" s="18"/>
      <c r="BYB222" s="18"/>
      <c r="BYC222" s="18"/>
      <c r="BYD222" s="18"/>
      <c r="BYE222" s="18"/>
      <c r="BYF222" s="18"/>
      <c r="BYG222" s="18"/>
      <c r="BYH222" s="18"/>
      <c r="BYI222" s="18"/>
      <c r="BYJ222" s="18"/>
      <c r="BYK222" s="18"/>
      <c r="BYL222" s="18"/>
      <c r="BYM222" s="18"/>
      <c r="BYN222" s="18"/>
      <c r="BYO222" s="18"/>
      <c r="BYP222" s="18"/>
      <c r="BYQ222" s="18"/>
      <c r="BYR222" s="18"/>
      <c r="BYS222" s="18"/>
      <c r="BYT222" s="18"/>
      <c r="BYU222" s="18"/>
      <c r="BYV222" s="18"/>
      <c r="BYW222" s="18"/>
      <c r="BYX222" s="18"/>
      <c r="BYY222" s="18"/>
      <c r="BYZ222" s="18"/>
      <c r="BZA222" s="18"/>
      <c r="BZB222" s="18"/>
      <c r="BZC222" s="18"/>
      <c r="BZD222" s="18"/>
      <c r="BZE222" s="18"/>
      <c r="BZF222" s="18"/>
      <c r="BZG222" s="18"/>
      <c r="BZH222" s="18"/>
      <c r="BZI222" s="18"/>
      <c r="BZJ222" s="18"/>
      <c r="BZK222" s="18"/>
      <c r="BZL222" s="18"/>
      <c r="BZM222" s="18"/>
      <c r="BZN222" s="18"/>
      <c r="BZO222" s="18"/>
      <c r="BZP222" s="18"/>
      <c r="BZQ222" s="18"/>
      <c r="BZR222" s="18"/>
      <c r="BZS222" s="18"/>
      <c r="BZT222" s="18"/>
      <c r="BZU222" s="18"/>
      <c r="BZV222" s="18"/>
      <c r="BZW222" s="18"/>
      <c r="BZX222" s="18"/>
      <c r="BZY222" s="18"/>
      <c r="BZZ222" s="18"/>
      <c r="CAA222" s="18"/>
      <c r="CAB222" s="18"/>
      <c r="CAC222" s="18"/>
      <c r="CAD222" s="18"/>
      <c r="CAE222" s="18"/>
      <c r="CAF222" s="18"/>
      <c r="CAG222" s="18"/>
      <c r="CAH222" s="18"/>
      <c r="CAI222" s="18"/>
      <c r="CAJ222" s="18"/>
      <c r="CAK222" s="18"/>
      <c r="CAL222" s="18"/>
      <c r="CAM222" s="18"/>
      <c r="CAN222" s="18"/>
      <c r="CAO222" s="18"/>
      <c r="CAP222" s="18"/>
      <c r="CAQ222" s="18"/>
      <c r="CAR222" s="18"/>
      <c r="CAS222" s="18"/>
      <c r="CAT222" s="18"/>
      <c r="CAU222" s="18"/>
      <c r="CAV222" s="18"/>
      <c r="CAW222" s="18"/>
      <c r="CAX222" s="18"/>
      <c r="CAY222" s="18"/>
      <c r="CAZ222" s="18"/>
      <c r="CBA222" s="18"/>
      <c r="CBB222" s="18"/>
      <c r="CBC222" s="18"/>
      <c r="CBD222" s="18"/>
      <c r="CBE222" s="18"/>
      <c r="CBF222" s="18"/>
      <c r="CBG222" s="18"/>
      <c r="CBH222" s="18"/>
      <c r="CBI222" s="18"/>
      <c r="CBJ222" s="18"/>
      <c r="CBK222" s="18"/>
      <c r="CBL222" s="18"/>
      <c r="CBM222" s="18"/>
      <c r="CBN222" s="18"/>
      <c r="CBO222" s="18"/>
      <c r="CBP222" s="18"/>
      <c r="CBQ222" s="18"/>
      <c r="CBR222" s="18"/>
      <c r="CBS222" s="18"/>
      <c r="CBT222" s="18"/>
      <c r="CBU222" s="18"/>
      <c r="CBV222" s="18"/>
      <c r="CBW222" s="18"/>
      <c r="CBX222" s="18"/>
      <c r="CBY222" s="18"/>
      <c r="CBZ222" s="18"/>
      <c r="CCA222" s="18"/>
      <c r="CCB222" s="18"/>
      <c r="CCC222" s="18"/>
      <c r="CCD222" s="18"/>
      <c r="CCE222" s="18"/>
      <c r="CCF222" s="18"/>
      <c r="CCG222" s="18"/>
      <c r="CCH222" s="18"/>
      <c r="CCI222" s="18"/>
      <c r="CCJ222" s="18"/>
      <c r="CCK222" s="18"/>
      <c r="CCL222" s="18"/>
      <c r="CCM222" s="18"/>
      <c r="CCN222" s="18"/>
      <c r="CCO222" s="18"/>
      <c r="CCP222" s="18"/>
      <c r="CCQ222" s="18"/>
      <c r="CCR222" s="18"/>
      <c r="CCS222" s="18"/>
      <c r="CCT222" s="18"/>
      <c r="CCU222" s="18"/>
      <c r="CCV222" s="18"/>
      <c r="CCW222" s="18"/>
      <c r="CCX222" s="18"/>
      <c r="CCY222" s="18"/>
      <c r="CCZ222" s="18"/>
      <c r="CDA222" s="18"/>
      <c r="CDB222" s="18"/>
      <c r="CDC222" s="18"/>
      <c r="CDD222" s="18"/>
      <c r="CDE222" s="18"/>
      <c r="CDF222" s="18"/>
      <c r="CDG222" s="18"/>
      <c r="CDH222" s="18"/>
      <c r="CDI222" s="18"/>
      <c r="CDJ222" s="18"/>
      <c r="CDK222" s="18"/>
      <c r="CDL222" s="18"/>
      <c r="CDM222" s="18"/>
      <c r="CDN222" s="18"/>
      <c r="CDO222" s="18"/>
      <c r="CDP222" s="18"/>
      <c r="CDQ222" s="18"/>
      <c r="CDR222" s="18"/>
      <c r="CDS222" s="18"/>
      <c r="CDT222" s="18"/>
      <c r="CDU222" s="18"/>
      <c r="CDV222" s="18"/>
      <c r="CDW222" s="18"/>
      <c r="CDX222" s="18"/>
      <c r="CDY222" s="18"/>
      <c r="CDZ222" s="18"/>
      <c r="CEA222" s="18"/>
      <c r="CEB222" s="18"/>
      <c r="CEC222" s="18"/>
      <c r="CED222" s="18"/>
      <c r="CEE222" s="18"/>
      <c r="CEF222" s="18"/>
      <c r="CEG222" s="18"/>
      <c r="CEH222" s="18"/>
      <c r="CEI222" s="18"/>
      <c r="CEJ222" s="18"/>
      <c r="CEK222" s="18"/>
      <c r="CEL222" s="18"/>
      <c r="CEM222" s="18"/>
      <c r="CEN222" s="18"/>
      <c r="CEO222" s="18"/>
      <c r="CEP222" s="18"/>
      <c r="CEQ222" s="18"/>
      <c r="CER222" s="18"/>
      <c r="CES222" s="18"/>
      <c r="CET222" s="18"/>
      <c r="CEU222" s="18"/>
      <c r="CEV222" s="18"/>
      <c r="CEW222" s="18"/>
      <c r="CEX222" s="18"/>
      <c r="CEY222" s="18"/>
      <c r="CEZ222" s="18"/>
      <c r="CFA222" s="18"/>
      <c r="CFB222" s="18"/>
      <c r="CFC222" s="18"/>
      <c r="CFD222" s="18"/>
      <c r="CFE222" s="18"/>
      <c r="CFF222" s="18"/>
      <c r="CFG222" s="18"/>
      <c r="CFH222" s="18"/>
      <c r="CFI222" s="18"/>
      <c r="CFJ222" s="18"/>
      <c r="CFK222" s="18"/>
      <c r="CFL222" s="18"/>
      <c r="CFM222" s="18"/>
      <c r="CFN222" s="18"/>
      <c r="CFO222" s="18"/>
      <c r="CFP222" s="18"/>
      <c r="CFQ222" s="18"/>
      <c r="CFR222" s="18"/>
      <c r="CFS222" s="18"/>
      <c r="CFT222" s="18"/>
      <c r="CFU222" s="18"/>
      <c r="CFV222" s="18"/>
      <c r="CFW222" s="18"/>
      <c r="CFX222" s="18"/>
      <c r="CFY222" s="18"/>
      <c r="CFZ222" s="18"/>
      <c r="CGA222" s="18"/>
      <c r="CGB222" s="18"/>
      <c r="CGC222" s="18"/>
      <c r="CGD222" s="18"/>
      <c r="CGE222" s="18"/>
      <c r="CGF222" s="18"/>
      <c r="CGG222" s="18"/>
      <c r="CGH222" s="18"/>
      <c r="CGI222" s="18"/>
      <c r="CGJ222" s="18"/>
      <c r="CGK222" s="18"/>
      <c r="CGL222" s="18"/>
      <c r="CGM222" s="18"/>
      <c r="CGN222" s="18"/>
      <c r="CGO222" s="18"/>
      <c r="CGP222" s="18"/>
      <c r="CGQ222" s="18"/>
      <c r="CGR222" s="18"/>
      <c r="CGS222" s="18"/>
      <c r="CGT222" s="18"/>
      <c r="CGU222" s="18"/>
      <c r="CGV222" s="18"/>
      <c r="CGW222" s="18"/>
      <c r="CGX222" s="18"/>
      <c r="CGY222" s="18"/>
      <c r="CGZ222" s="18"/>
      <c r="CHA222" s="18"/>
      <c r="CHB222" s="18"/>
      <c r="CHC222" s="18"/>
      <c r="CHD222" s="18"/>
      <c r="CHE222" s="18"/>
      <c r="CHF222" s="18"/>
      <c r="CHG222" s="18"/>
      <c r="CHH222" s="18"/>
      <c r="CHI222" s="18"/>
      <c r="CHJ222" s="18"/>
      <c r="CHK222" s="18"/>
      <c r="CHL222" s="18"/>
      <c r="CHM222" s="18"/>
      <c r="CHN222" s="18"/>
      <c r="CHO222" s="18"/>
      <c r="CHP222" s="18"/>
      <c r="CHQ222" s="18"/>
      <c r="CHR222" s="18"/>
      <c r="CHS222" s="18"/>
      <c r="CHT222" s="18"/>
      <c r="CHU222" s="18"/>
      <c r="CHV222" s="18"/>
      <c r="CHW222" s="18"/>
      <c r="CHX222" s="18"/>
      <c r="CHY222" s="18"/>
      <c r="CHZ222" s="18"/>
      <c r="CIA222" s="18"/>
      <c r="CIB222" s="18"/>
      <c r="CIC222" s="18"/>
      <c r="CID222" s="18"/>
      <c r="CIE222" s="18"/>
      <c r="CIF222" s="18"/>
      <c r="CIG222" s="18"/>
      <c r="CIH222" s="18"/>
      <c r="CII222" s="18"/>
      <c r="CIJ222" s="18"/>
      <c r="CIK222" s="18"/>
      <c r="CIL222" s="18"/>
      <c r="CIM222" s="18"/>
      <c r="CIN222" s="18"/>
      <c r="CIO222" s="18"/>
      <c r="CIP222" s="18"/>
      <c r="CIQ222" s="18"/>
      <c r="CIR222" s="18"/>
      <c r="CIS222" s="18"/>
      <c r="CIT222" s="18"/>
      <c r="CIU222" s="18"/>
      <c r="CIV222" s="18"/>
      <c r="CIW222" s="18"/>
      <c r="CIX222" s="18"/>
      <c r="CIY222" s="18"/>
      <c r="CIZ222" s="18"/>
      <c r="CJA222" s="18"/>
      <c r="CJB222" s="18"/>
      <c r="CJC222" s="18"/>
      <c r="CJD222" s="18"/>
      <c r="CJE222" s="18"/>
      <c r="CJF222" s="18"/>
      <c r="CJG222" s="18"/>
      <c r="CJH222" s="18"/>
      <c r="CJI222" s="18"/>
      <c r="CJJ222" s="18"/>
      <c r="CJK222" s="18"/>
      <c r="CJL222" s="18"/>
      <c r="CJM222" s="18"/>
      <c r="CJN222" s="18"/>
      <c r="CJO222" s="18"/>
      <c r="CJP222" s="18"/>
      <c r="CJQ222" s="18"/>
      <c r="CJR222" s="18"/>
      <c r="CJS222" s="18"/>
      <c r="CJT222" s="18"/>
      <c r="CJU222" s="18"/>
      <c r="CJV222" s="18"/>
      <c r="CJW222" s="18"/>
      <c r="CJX222" s="18"/>
      <c r="CJY222" s="18"/>
      <c r="CJZ222" s="18"/>
      <c r="CKA222" s="18"/>
      <c r="CKB222" s="18"/>
      <c r="CKC222" s="18"/>
      <c r="CKD222" s="18"/>
      <c r="CKE222" s="18"/>
      <c r="CKF222" s="18"/>
      <c r="CKG222" s="18"/>
      <c r="CKH222" s="18"/>
      <c r="CKI222" s="18"/>
      <c r="CKJ222" s="18"/>
      <c r="CKK222" s="18"/>
      <c r="CKL222" s="18"/>
      <c r="CKM222" s="18"/>
      <c r="CKN222" s="18"/>
      <c r="CKO222" s="18"/>
      <c r="CKP222" s="18"/>
      <c r="CKQ222" s="18"/>
      <c r="CKR222" s="18"/>
      <c r="CKS222" s="18"/>
      <c r="CKT222" s="18"/>
      <c r="CKU222" s="18"/>
      <c r="CKV222" s="18"/>
      <c r="CKW222" s="18"/>
      <c r="CKX222" s="18"/>
      <c r="CKY222" s="18"/>
      <c r="CKZ222" s="18"/>
      <c r="CLA222" s="18"/>
      <c r="CLB222" s="18"/>
      <c r="CLC222" s="18"/>
      <c r="CLD222" s="18"/>
      <c r="CLE222" s="18"/>
      <c r="CLF222" s="18"/>
      <c r="CLG222" s="18"/>
      <c r="CLH222" s="18"/>
      <c r="CLI222" s="18"/>
      <c r="CLJ222" s="18"/>
      <c r="CLK222" s="18"/>
      <c r="CLL222" s="18"/>
      <c r="CLM222" s="18"/>
      <c r="CLN222" s="18"/>
      <c r="CLO222" s="18"/>
      <c r="CLP222" s="18"/>
      <c r="CLQ222" s="18"/>
      <c r="CLR222" s="18"/>
      <c r="CLS222" s="18"/>
      <c r="CLT222" s="18"/>
      <c r="CLU222" s="18"/>
      <c r="CLV222" s="18"/>
      <c r="CLW222" s="18"/>
      <c r="CLX222" s="18"/>
      <c r="CLY222" s="18"/>
      <c r="CLZ222" s="18"/>
      <c r="CMA222" s="18"/>
      <c r="CMB222" s="18"/>
      <c r="CMC222" s="18"/>
      <c r="CMD222" s="18"/>
      <c r="CME222" s="18"/>
      <c r="CMF222" s="18"/>
      <c r="CMG222" s="18"/>
      <c r="CMH222" s="18"/>
      <c r="CMI222" s="18"/>
      <c r="CMJ222" s="18"/>
      <c r="CMK222" s="18"/>
      <c r="CML222" s="18"/>
      <c r="CMM222" s="18"/>
      <c r="CMN222" s="18"/>
      <c r="CMO222" s="18"/>
      <c r="CMP222" s="18"/>
      <c r="CMQ222" s="18"/>
      <c r="CMR222" s="18"/>
      <c r="CMS222" s="18"/>
      <c r="CMT222" s="18"/>
      <c r="CMU222" s="18"/>
      <c r="CMV222" s="18"/>
      <c r="CMW222" s="18"/>
      <c r="CMX222" s="18"/>
      <c r="CMY222" s="18"/>
      <c r="CMZ222" s="18"/>
      <c r="CNA222" s="18"/>
      <c r="CNB222" s="18"/>
      <c r="CNC222" s="18"/>
      <c r="CND222" s="18"/>
      <c r="CNE222" s="18"/>
      <c r="CNF222" s="18"/>
      <c r="CNG222" s="18"/>
      <c r="CNH222" s="18"/>
      <c r="CNI222" s="18"/>
      <c r="CNJ222" s="18"/>
      <c r="CNK222" s="18"/>
      <c r="CNL222" s="18"/>
      <c r="CNM222" s="18"/>
      <c r="CNN222" s="18"/>
      <c r="CNO222" s="18"/>
      <c r="CNP222" s="18"/>
      <c r="CNQ222" s="18"/>
      <c r="CNR222" s="18"/>
      <c r="CNS222" s="18"/>
      <c r="CNT222" s="18"/>
      <c r="CNU222" s="18"/>
      <c r="CNV222" s="18"/>
      <c r="CNW222" s="18"/>
      <c r="CNX222" s="18"/>
      <c r="CNY222" s="18"/>
      <c r="CNZ222" s="18"/>
      <c r="COA222" s="18"/>
      <c r="COB222" s="18"/>
      <c r="COC222" s="18"/>
      <c r="COD222" s="18"/>
      <c r="COE222" s="18"/>
      <c r="COF222" s="18"/>
      <c r="COG222" s="18"/>
      <c r="COH222" s="18"/>
      <c r="COI222" s="18"/>
      <c r="COJ222" s="18"/>
      <c r="COK222" s="18"/>
      <c r="COL222" s="18"/>
      <c r="COM222" s="18"/>
      <c r="CON222" s="18"/>
      <c r="COO222" s="18"/>
      <c r="COP222" s="18"/>
      <c r="COQ222" s="18"/>
      <c r="COR222" s="18"/>
      <c r="COS222" s="18"/>
      <c r="COT222" s="18"/>
      <c r="COU222" s="18"/>
      <c r="COV222" s="18"/>
      <c r="COW222" s="18"/>
      <c r="COX222" s="18"/>
      <c r="COY222" s="18"/>
      <c r="COZ222" s="18"/>
      <c r="CPA222" s="18"/>
      <c r="CPB222" s="18"/>
      <c r="CPC222" s="18"/>
      <c r="CPD222" s="18"/>
      <c r="CPE222" s="18"/>
      <c r="CPF222" s="18"/>
      <c r="CPG222" s="18"/>
      <c r="CPH222" s="18"/>
      <c r="CPI222" s="18"/>
      <c r="CPJ222" s="18"/>
      <c r="CPK222" s="18"/>
      <c r="CPL222" s="18"/>
      <c r="CPM222" s="18"/>
      <c r="CPN222" s="18"/>
      <c r="CPO222" s="18"/>
      <c r="CPP222" s="18"/>
      <c r="CPQ222" s="18"/>
      <c r="CPR222" s="18"/>
      <c r="CPS222" s="18"/>
      <c r="CPT222" s="18"/>
      <c r="CPU222" s="18"/>
      <c r="CPV222" s="18"/>
      <c r="CPW222" s="18"/>
      <c r="CPX222" s="18"/>
      <c r="CPY222" s="18"/>
      <c r="CPZ222" s="18"/>
      <c r="CQA222" s="18"/>
      <c r="CQB222" s="18"/>
      <c r="CQC222" s="18"/>
      <c r="CQD222" s="18"/>
      <c r="CQE222" s="18"/>
      <c r="CQF222" s="18"/>
      <c r="CQG222" s="18"/>
      <c r="CQH222" s="18"/>
      <c r="CQI222" s="18"/>
      <c r="CQJ222" s="18"/>
      <c r="CQK222" s="18"/>
      <c r="CQL222" s="18"/>
      <c r="CQM222" s="18"/>
      <c r="CQN222" s="18"/>
      <c r="CQO222" s="18"/>
      <c r="CQP222" s="18"/>
      <c r="CQQ222" s="18"/>
      <c r="CQR222" s="18"/>
      <c r="CQS222" s="18"/>
      <c r="CQT222" s="18"/>
      <c r="CQU222" s="18"/>
      <c r="CQV222" s="18"/>
      <c r="CQW222" s="18"/>
      <c r="CQX222" s="18"/>
      <c r="CQY222" s="18"/>
      <c r="CQZ222" s="18"/>
      <c r="CRA222" s="18"/>
      <c r="CRB222" s="18"/>
      <c r="CRC222" s="18"/>
      <c r="CRD222" s="18"/>
      <c r="CRE222" s="18"/>
      <c r="CRF222" s="18"/>
      <c r="CRG222" s="18"/>
      <c r="CRH222" s="18"/>
      <c r="CRI222" s="18"/>
      <c r="CRJ222" s="18"/>
      <c r="CRK222" s="18"/>
      <c r="CRL222" s="18"/>
      <c r="CRM222" s="18"/>
      <c r="CRN222" s="18"/>
      <c r="CRO222" s="18"/>
      <c r="CRP222" s="18"/>
      <c r="CRQ222" s="18"/>
      <c r="CRR222" s="18"/>
      <c r="CRS222" s="18"/>
      <c r="CRT222" s="18"/>
      <c r="CRU222" s="18"/>
      <c r="CRV222" s="18"/>
      <c r="CRW222" s="18"/>
      <c r="CRX222" s="18"/>
      <c r="CRY222" s="18"/>
      <c r="CRZ222" s="18"/>
      <c r="CSA222" s="18"/>
      <c r="CSB222" s="18"/>
      <c r="CSC222" s="18"/>
      <c r="CSD222" s="18"/>
      <c r="CSE222" s="18"/>
      <c r="CSF222" s="18"/>
      <c r="CSG222" s="18"/>
      <c r="CSH222" s="18"/>
      <c r="CSI222" s="18"/>
      <c r="CSJ222" s="18"/>
      <c r="CSK222" s="18"/>
      <c r="CSL222" s="18"/>
      <c r="CSM222" s="18"/>
      <c r="CSN222" s="18"/>
      <c r="CSO222" s="18"/>
      <c r="CSP222" s="18"/>
      <c r="CSQ222" s="18"/>
      <c r="CSR222" s="18"/>
      <c r="CSS222" s="18"/>
      <c r="CST222" s="18"/>
      <c r="CSU222" s="18"/>
      <c r="CSV222" s="18"/>
      <c r="CSW222" s="18"/>
      <c r="CSX222" s="18"/>
      <c r="CSY222" s="18"/>
      <c r="CSZ222" s="18"/>
      <c r="CTA222" s="18"/>
      <c r="CTB222" s="18"/>
      <c r="CTC222" s="18"/>
      <c r="CTD222" s="18"/>
      <c r="CTE222" s="18"/>
      <c r="CTF222" s="18"/>
      <c r="CTG222" s="18"/>
      <c r="CTH222" s="18"/>
      <c r="CTI222" s="18"/>
      <c r="CTJ222" s="18"/>
      <c r="CTK222" s="18"/>
      <c r="CTL222" s="18"/>
      <c r="CTM222" s="18"/>
      <c r="CTN222" s="18"/>
      <c r="CTO222" s="18"/>
      <c r="CTP222" s="18"/>
      <c r="CTQ222" s="18"/>
      <c r="CTR222" s="18"/>
      <c r="CTS222" s="18"/>
      <c r="CTT222" s="18"/>
      <c r="CTU222" s="18"/>
      <c r="CTV222" s="18"/>
      <c r="CTW222" s="18"/>
      <c r="CTX222" s="18"/>
      <c r="CTY222" s="18"/>
      <c r="CTZ222" s="18"/>
      <c r="CUA222" s="18"/>
      <c r="CUB222" s="18"/>
      <c r="CUC222" s="18"/>
      <c r="CUD222" s="18"/>
      <c r="CUE222" s="18"/>
      <c r="CUF222" s="18"/>
      <c r="CUG222" s="18"/>
      <c r="CUH222" s="18"/>
      <c r="CUI222" s="18"/>
      <c r="CUJ222" s="18"/>
      <c r="CUK222" s="18"/>
      <c r="CUL222" s="18"/>
      <c r="CUM222" s="18"/>
      <c r="CUN222" s="18"/>
      <c r="CUO222" s="18"/>
      <c r="CUP222" s="18"/>
      <c r="CUQ222" s="18"/>
      <c r="CUR222" s="18"/>
      <c r="CUS222" s="18"/>
      <c r="CUT222" s="18"/>
      <c r="CUU222" s="18"/>
      <c r="CUV222" s="18"/>
      <c r="CUW222" s="18"/>
      <c r="CUX222" s="18"/>
      <c r="CUY222" s="18"/>
      <c r="CUZ222" s="18"/>
      <c r="CVA222" s="18"/>
      <c r="CVB222" s="18"/>
      <c r="CVC222" s="18"/>
      <c r="CVD222" s="18"/>
      <c r="CVE222" s="18"/>
      <c r="CVF222" s="18"/>
      <c r="CVG222" s="18"/>
      <c r="CVH222" s="18"/>
      <c r="CVI222" s="18"/>
      <c r="CVJ222" s="18"/>
      <c r="CVK222" s="18"/>
      <c r="CVL222" s="18"/>
      <c r="CVM222" s="18"/>
      <c r="CVN222" s="18"/>
      <c r="CVO222" s="18"/>
      <c r="CVP222" s="18"/>
      <c r="CVQ222" s="18"/>
      <c r="CVR222" s="18"/>
      <c r="CVS222" s="18"/>
      <c r="CVT222" s="18"/>
      <c r="CVU222" s="18"/>
      <c r="CVV222" s="18"/>
      <c r="CVW222" s="18"/>
      <c r="CVX222" s="18"/>
      <c r="CVY222" s="18"/>
      <c r="CVZ222" s="18"/>
      <c r="CWA222" s="18"/>
      <c r="CWB222" s="18"/>
      <c r="CWC222" s="18"/>
      <c r="CWD222" s="18"/>
      <c r="CWE222" s="18"/>
      <c r="CWF222" s="18"/>
      <c r="CWG222" s="18"/>
      <c r="CWH222" s="18"/>
      <c r="CWI222" s="18"/>
      <c r="CWJ222" s="18"/>
      <c r="CWK222" s="18"/>
      <c r="CWL222" s="18"/>
      <c r="CWM222" s="18"/>
      <c r="CWN222" s="18"/>
      <c r="CWO222" s="18"/>
      <c r="CWP222" s="18"/>
      <c r="CWQ222" s="18"/>
      <c r="CWR222" s="18"/>
      <c r="CWS222" s="18"/>
      <c r="CWT222" s="18"/>
      <c r="CWU222" s="18"/>
      <c r="CWV222" s="18"/>
      <c r="CWW222" s="18"/>
      <c r="CWX222" s="18"/>
      <c r="CWY222" s="18"/>
      <c r="CWZ222" s="18"/>
      <c r="CXA222" s="18"/>
      <c r="CXB222" s="18"/>
      <c r="CXC222" s="18"/>
      <c r="CXD222" s="18"/>
      <c r="CXE222" s="18"/>
      <c r="CXF222" s="18"/>
      <c r="CXG222" s="18"/>
      <c r="CXH222" s="18"/>
      <c r="CXI222" s="18"/>
      <c r="CXJ222" s="18"/>
      <c r="CXK222" s="18"/>
      <c r="CXL222" s="18"/>
      <c r="CXM222" s="18"/>
      <c r="CXN222" s="18"/>
      <c r="CXO222" s="18"/>
      <c r="CXP222" s="18"/>
      <c r="CXQ222" s="18"/>
      <c r="CXR222" s="18"/>
      <c r="CXS222" s="18"/>
      <c r="CXT222" s="18"/>
      <c r="CXU222" s="18"/>
      <c r="CXV222" s="18"/>
      <c r="CXW222" s="18"/>
      <c r="CXX222" s="18"/>
      <c r="CXY222" s="18"/>
      <c r="CXZ222" s="18"/>
      <c r="CYA222" s="18"/>
      <c r="CYB222" s="18"/>
      <c r="CYC222" s="18"/>
      <c r="CYD222" s="18"/>
      <c r="CYE222" s="18"/>
      <c r="CYF222" s="18"/>
      <c r="CYG222" s="18"/>
      <c r="CYH222" s="18"/>
      <c r="CYI222" s="18"/>
      <c r="CYJ222" s="18"/>
      <c r="CYK222" s="18"/>
      <c r="CYL222" s="18"/>
      <c r="CYM222" s="18"/>
      <c r="CYN222" s="18"/>
      <c r="CYO222" s="18"/>
      <c r="CYP222" s="18"/>
      <c r="CYQ222" s="18"/>
      <c r="CYR222" s="18"/>
      <c r="CYS222" s="18"/>
      <c r="CYT222" s="18"/>
      <c r="CYU222" s="18"/>
      <c r="CYV222" s="18"/>
      <c r="CYW222" s="18"/>
      <c r="CYX222" s="18"/>
      <c r="CYY222" s="18"/>
      <c r="CYZ222" s="18"/>
      <c r="CZA222" s="18"/>
      <c r="CZB222" s="18"/>
      <c r="CZC222" s="18"/>
      <c r="CZD222" s="18"/>
      <c r="CZE222" s="18"/>
      <c r="CZF222" s="18"/>
      <c r="CZG222" s="18"/>
      <c r="CZH222" s="18"/>
      <c r="CZI222" s="18"/>
      <c r="CZJ222" s="18"/>
      <c r="CZK222" s="18"/>
      <c r="CZL222" s="18"/>
      <c r="CZM222" s="18"/>
      <c r="CZN222" s="18"/>
      <c r="CZO222" s="18"/>
      <c r="CZP222" s="18"/>
      <c r="CZQ222" s="18"/>
      <c r="CZR222" s="18"/>
      <c r="CZS222" s="18"/>
      <c r="CZT222" s="18"/>
      <c r="CZU222" s="18"/>
      <c r="CZV222" s="18"/>
      <c r="CZW222" s="18"/>
      <c r="CZX222" s="18"/>
      <c r="CZY222" s="18"/>
      <c r="CZZ222" s="18"/>
      <c r="DAA222" s="18"/>
      <c r="DAB222" s="18"/>
      <c r="DAC222" s="18"/>
      <c r="DAD222" s="18"/>
      <c r="DAE222" s="18"/>
      <c r="DAF222" s="18"/>
      <c r="DAG222" s="18"/>
      <c r="DAH222" s="18"/>
      <c r="DAI222" s="18"/>
      <c r="DAJ222" s="18"/>
      <c r="DAK222" s="18"/>
      <c r="DAL222" s="18"/>
      <c r="DAM222" s="18"/>
      <c r="DAN222" s="18"/>
      <c r="DAO222" s="18"/>
      <c r="DAP222" s="18"/>
      <c r="DAQ222" s="18"/>
      <c r="DAR222" s="18"/>
      <c r="DAS222" s="18"/>
      <c r="DAT222" s="18"/>
      <c r="DAU222" s="18"/>
      <c r="DAV222" s="18"/>
      <c r="DAW222" s="18"/>
      <c r="DAX222" s="18"/>
      <c r="DAY222" s="18"/>
      <c r="DAZ222" s="18"/>
      <c r="DBA222" s="18"/>
      <c r="DBB222" s="18"/>
      <c r="DBC222" s="18"/>
      <c r="DBD222" s="18"/>
      <c r="DBE222" s="18"/>
      <c r="DBF222" s="18"/>
      <c r="DBG222" s="18"/>
      <c r="DBH222" s="18"/>
      <c r="DBI222" s="18"/>
      <c r="DBJ222" s="18"/>
      <c r="DBK222" s="18"/>
      <c r="DBL222" s="18"/>
      <c r="DBM222" s="18"/>
      <c r="DBN222" s="18"/>
      <c r="DBO222" s="18"/>
      <c r="DBP222" s="18"/>
      <c r="DBQ222" s="18"/>
      <c r="DBR222" s="18"/>
      <c r="DBS222" s="18"/>
      <c r="DBT222" s="18"/>
      <c r="DBU222" s="18"/>
      <c r="DBV222" s="18"/>
      <c r="DBW222" s="18"/>
      <c r="DBX222" s="18"/>
      <c r="DBY222" s="18"/>
      <c r="DBZ222" s="18"/>
      <c r="DCA222" s="18"/>
      <c r="DCB222" s="18"/>
      <c r="DCC222" s="18"/>
      <c r="DCD222" s="18"/>
      <c r="DCE222" s="18"/>
      <c r="DCF222" s="18"/>
      <c r="DCG222" s="18"/>
      <c r="DCH222" s="18"/>
      <c r="DCI222" s="18"/>
      <c r="DCJ222" s="18"/>
      <c r="DCK222" s="18"/>
      <c r="DCL222" s="18"/>
      <c r="DCM222" s="18"/>
      <c r="DCN222" s="18"/>
      <c r="DCO222" s="18"/>
      <c r="DCP222" s="18"/>
      <c r="DCQ222" s="18"/>
      <c r="DCR222" s="18"/>
      <c r="DCS222" s="18"/>
      <c r="DCT222" s="18"/>
      <c r="DCU222" s="18"/>
      <c r="DCV222" s="18"/>
      <c r="DCW222" s="18"/>
      <c r="DCX222" s="18"/>
      <c r="DCY222" s="18"/>
      <c r="DCZ222" s="18"/>
      <c r="DDA222" s="18"/>
      <c r="DDB222" s="18"/>
      <c r="DDC222" s="18"/>
      <c r="DDD222" s="18"/>
      <c r="DDE222" s="18"/>
      <c r="DDF222" s="18"/>
      <c r="DDG222" s="18"/>
      <c r="DDH222" s="18"/>
      <c r="DDI222" s="18"/>
      <c r="DDJ222" s="18"/>
      <c r="DDK222" s="18"/>
      <c r="DDL222" s="18"/>
      <c r="DDM222" s="18"/>
      <c r="DDN222" s="18"/>
      <c r="DDO222" s="18"/>
      <c r="DDP222" s="18"/>
      <c r="DDQ222" s="18"/>
      <c r="DDR222" s="18"/>
      <c r="DDS222" s="18"/>
      <c r="DDT222" s="18"/>
      <c r="DDU222" s="18"/>
      <c r="DDV222" s="18"/>
      <c r="DDW222" s="18"/>
      <c r="DDX222" s="18"/>
      <c r="DDY222" s="18"/>
      <c r="DDZ222" s="18"/>
      <c r="DEA222" s="18"/>
      <c r="DEB222" s="18"/>
      <c r="DEC222" s="18"/>
      <c r="DED222" s="18"/>
      <c r="DEE222" s="18"/>
      <c r="DEF222" s="18"/>
      <c r="DEG222" s="18"/>
      <c r="DEH222" s="18"/>
      <c r="DEI222" s="18"/>
      <c r="DEJ222" s="18"/>
      <c r="DEK222" s="18"/>
      <c r="DEL222" s="18"/>
      <c r="DEM222" s="18"/>
      <c r="DEN222" s="18"/>
      <c r="DEO222" s="18"/>
      <c r="DEP222" s="18"/>
      <c r="DEQ222" s="18"/>
      <c r="DER222" s="18"/>
      <c r="DES222" s="18"/>
      <c r="DET222" s="18"/>
      <c r="DEU222" s="18"/>
      <c r="DEV222" s="18"/>
      <c r="DEW222" s="18"/>
      <c r="DEX222" s="18"/>
      <c r="DEY222" s="18"/>
      <c r="DEZ222" s="18"/>
      <c r="DFA222" s="18"/>
      <c r="DFB222" s="18"/>
      <c r="DFC222" s="18"/>
      <c r="DFD222" s="18"/>
      <c r="DFE222" s="18"/>
      <c r="DFF222" s="18"/>
      <c r="DFG222" s="18"/>
      <c r="DFH222" s="18"/>
      <c r="DFI222" s="18"/>
      <c r="DFJ222" s="18"/>
      <c r="DFK222" s="18"/>
      <c r="DFL222" s="18"/>
      <c r="DFM222" s="18"/>
      <c r="DFN222" s="18"/>
      <c r="DFO222" s="18"/>
      <c r="DFP222" s="18"/>
      <c r="DFQ222" s="18"/>
      <c r="DFR222" s="18"/>
      <c r="DFS222" s="18"/>
      <c r="DFT222" s="18"/>
      <c r="DFU222" s="18"/>
      <c r="DFV222" s="18"/>
      <c r="DFW222" s="18"/>
      <c r="DFX222" s="18"/>
      <c r="DFY222" s="18"/>
      <c r="DFZ222" s="18"/>
      <c r="DGA222" s="18"/>
      <c r="DGB222" s="18"/>
      <c r="DGC222" s="18"/>
      <c r="DGD222" s="18"/>
      <c r="DGE222" s="18"/>
      <c r="DGF222" s="18"/>
      <c r="DGG222" s="18"/>
      <c r="DGH222" s="18"/>
      <c r="DGI222" s="18"/>
      <c r="DGJ222" s="18"/>
      <c r="DGK222" s="18"/>
      <c r="DGL222" s="18"/>
      <c r="DGM222" s="18"/>
      <c r="DGN222" s="18"/>
      <c r="DGO222" s="18"/>
      <c r="DGP222" s="18"/>
      <c r="DGQ222" s="18"/>
      <c r="DGR222" s="18"/>
      <c r="DGS222" s="18"/>
      <c r="DGT222" s="18"/>
      <c r="DGU222" s="18"/>
      <c r="DGV222" s="18"/>
      <c r="DGW222" s="18"/>
      <c r="DGX222" s="18"/>
      <c r="DGY222" s="18"/>
      <c r="DGZ222" s="18"/>
      <c r="DHA222" s="18"/>
      <c r="DHB222" s="18"/>
      <c r="DHC222" s="18"/>
      <c r="DHD222" s="18"/>
      <c r="DHE222" s="18"/>
      <c r="DHF222" s="18"/>
      <c r="DHG222" s="18"/>
      <c r="DHH222" s="18"/>
      <c r="DHI222" s="18"/>
      <c r="DHJ222" s="18"/>
      <c r="DHK222" s="18"/>
      <c r="DHL222" s="18"/>
      <c r="DHM222" s="18"/>
      <c r="DHN222" s="18"/>
      <c r="DHO222" s="18"/>
      <c r="DHP222" s="18"/>
      <c r="DHQ222" s="18"/>
      <c r="DHR222" s="18"/>
      <c r="DHS222" s="18"/>
      <c r="DHT222" s="18"/>
      <c r="DHU222" s="18"/>
      <c r="DHV222" s="18"/>
      <c r="DHW222" s="18"/>
      <c r="DHX222" s="18"/>
      <c r="DHY222" s="18"/>
      <c r="DHZ222" s="18"/>
      <c r="DIA222" s="18"/>
      <c r="DIB222" s="18"/>
      <c r="DIC222" s="18"/>
      <c r="DID222" s="18"/>
      <c r="DIE222" s="18"/>
      <c r="DIF222" s="18"/>
      <c r="DIG222" s="18"/>
      <c r="DIH222" s="18"/>
      <c r="DII222" s="18"/>
      <c r="DIJ222" s="18"/>
      <c r="DIK222" s="18"/>
      <c r="DIL222" s="18"/>
      <c r="DIM222" s="18"/>
      <c r="DIN222" s="18"/>
      <c r="DIO222" s="18"/>
      <c r="DIP222" s="18"/>
      <c r="DIQ222" s="18"/>
      <c r="DIR222" s="18"/>
      <c r="DIS222" s="18"/>
      <c r="DIT222" s="18"/>
      <c r="DIU222" s="18"/>
      <c r="DIV222" s="18"/>
      <c r="DIW222" s="18"/>
      <c r="DIX222" s="18"/>
      <c r="DIY222" s="18"/>
      <c r="DIZ222" s="18"/>
      <c r="DJA222" s="18"/>
      <c r="DJB222" s="18"/>
      <c r="DJC222" s="18"/>
      <c r="DJD222" s="18"/>
      <c r="DJE222" s="18"/>
      <c r="DJF222" s="18"/>
      <c r="DJG222" s="18"/>
      <c r="DJH222" s="18"/>
      <c r="DJI222" s="18"/>
      <c r="DJJ222" s="18"/>
      <c r="DJK222" s="18"/>
      <c r="DJL222" s="18"/>
      <c r="DJM222" s="18"/>
      <c r="DJN222" s="18"/>
      <c r="DJO222" s="18"/>
      <c r="DJP222" s="18"/>
      <c r="DJQ222" s="18"/>
      <c r="DJR222" s="18"/>
      <c r="DJS222" s="18"/>
      <c r="DJT222" s="18"/>
      <c r="DJU222" s="18"/>
      <c r="DJV222" s="18"/>
      <c r="DJW222" s="18"/>
      <c r="DJX222" s="18"/>
      <c r="DJY222" s="18"/>
      <c r="DJZ222" s="18"/>
      <c r="DKA222" s="18"/>
      <c r="DKB222" s="18"/>
      <c r="DKC222" s="18"/>
      <c r="DKD222" s="18"/>
      <c r="DKE222" s="18"/>
      <c r="DKF222" s="18"/>
      <c r="DKG222" s="18"/>
      <c r="DKH222" s="18"/>
      <c r="DKI222" s="18"/>
      <c r="DKJ222" s="18"/>
      <c r="DKK222" s="18"/>
      <c r="DKL222" s="18"/>
      <c r="DKM222" s="18"/>
      <c r="DKN222" s="18"/>
      <c r="DKO222" s="18"/>
      <c r="DKP222" s="18"/>
      <c r="DKQ222" s="18"/>
      <c r="DKR222" s="18"/>
      <c r="DKS222" s="18"/>
      <c r="DKT222" s="18"/>
      <c r="DKU222" s="18"/>
      <c r="DKV222" s="18"/>
      <c r="DKW222" s="18"/>
      <c r="DKX222" s="18"/>
      <c r="DKY222" s="18"/>
      <c r="DKZ222" s="18"/>
      <c r="DLA222" s="18"/>
      <c r="DLB222" s="18"/>
      <c r="DLC222" s="18"/>
      <c r="DLD222" s="18"/>
      <c r="DLE222" s="18"/>
      <c r="DLF222" s="18"/>
      <c r="DLG222" s="18"/>
      <c r="DLH222" s="18"/>
      <c r="DLI222" s="18"/>
      <c r="DLJ222" s="18"/>
      <c r="DLK222" s="18"/>
      <c r="DLL222" s="18"/>
      <c r="DLM222" s="18"/>
      <c r="DLN222" s="18"/>
      <c r="DLO222" s="18"/>
      <c r="DLP222" s="18"/>
      <c r="DLQ222" s="18"/>
      <c r="DLR222" s="18"/>
      <c r="DLS222" s="18"/>
      <c r="DLT222" s="18"/>
      <c r="DLU222" s="18"/>
      <c r="DLV222" s="18"/>
      <c r="DLW222" s="18"/>
      <c r="DLX222" s="18"/>
      <c r="DLY222" s="18"/>
      <c r="DLZ222" s="18"/>
      <c r="DMA222" s="18"/>
      <c r="DMB222" s="18"/>
      <c r="DMC222" s="18"/>
      <c r="DMD222" s="18"/>
      <c r="DME222" s="18"/>
      <c r="DMF222" s="18"/>
      <c r="DMG222" s="18"/>
      <c r="DMH222" s="18"/>
      <c r="DMI222" s="18"/>
      <c r="DMJ222" s="18"/>
      <c r="DMK222" s="18"/>
      <c r="DML222" s="18"/>
      <c r="DMM222" s="18"/>
      <c r="DMN222" s="18"/>
      <c r="DMO222" s="18"/>
      <c r="DMP222" s="18"/>
      <c r="DMQ222" s="18"/>
      <c r="DMR222" s="18"/>
      <c r="DMS222" s="18"/>
      <c r="DMT222" s="18"/>
      <c r="DMU222" s="18"/>
      <c r="DMV222" s="18"/>
      <c r="DMW222" s="18"/>
      <c r="DMX222" s="18"/>
      <c r="DMY222" s="18"/>
      <c r="DMZ222" s="18"/>
      <c r="DNA222" s="18"/>
      <c r="DNB222" s="18"/>
      <c r="DNC222" s="18"/>
      <c r="DND222" s="18"/>
      <c r="DNE222" s="18"/>
      <c r="DNF222" s="18"/>
      <c r="DNG222" s="18"/>
      <c r="DNH222" s="18"/>
      <c r="DNI222" s="18"/>
      <c r="DNJ222" s="18"/>
      <c r="DNK222" s="18"/>
      <c r="DNL222" s="18"/>
      <c r="DNM222" s="18"/>
      <c r="DNN222" s="18"/>
      <c r="DNO222" s="18"/>
      <c r="DNP222" s="18"/>
      <c r="DNQ222" s="18"/>
      <c r="DNR222" s="18"/>
      <c r="DNS222" s="18"/>
      <c r="DNT222" s="18"/>
      <c r="DNU222" s="18"/>
      <c r="DNV222" s="18"/>
      <c r="DNW222" s="18"/>
      <c r="DNX222" s="18"/>
      <c r="DNY222" s="18"/>
      <c r="DNZ222" s="18"/>
      <c r="DOA222" s="18"/>
      <c r="DOB222" s="18"/>
      <c r="DOC222" s="18"/>
      <c r="DOD222" s="18"/>
      <c r="DOE222" s="18"/>
      <c r="DOF222" s="18"/>
      <c r="DOG222" s="18"/>
      <c r="DOH222" s="18"/>
      <c r="DOI222" s="18"/>
      <c r="DOJ222" s="18"/>
      <c r="DOK222" s="18"/>
      <c r="DOL222" s="18"/>
      <c r="DOM222" s="18"/>
      <c r="DON222" s="18"/>
      <c r="DOO222" s="18"/>
      <c r="DOP222" s="18"/>
      <c r="DOQ222" s="18"/>
      <c r="DOR222" s="18"/>
      <c r="DOS222" s="18"/>
      <c r="DOT222" s="18"/>
      <c r="DOU222" s="18"/>
      <c r="DOV222" s="18"/>
      <c r="DOW222" s="18"/>
      <c r="DOX222" s="18"/>
      <c r="DOY222" s="18"/>
      <c r="DOZ222" s="18"/>
      <c r="DPA222" s="18"/>
      <c r="DPB222" s="18"/>
      <c r="DPC222" s="18"/>
      <c r="DPD222" s="18"/>
      <c r="DPE222" s="18"/>
      <c r="DPF222" s="18"/>
      <c r="DPG222" s="18"/>
      <c r="DPH222" s="18"/>
      <c r="DPI222" s="18"/>
      <c r="DPJ222" s="18"/>
      <c r="DPK222" s="18"/>
      <c r="DPL222" s="18"/>
      <c r="DPM222" s="18"/>
      <c r="DPN222" s="18"/>
      <c r="DPO222" s="18"/>
      <c r="DPP222" s="18"/>
      <c r="DPQ222" s="18"/>
      <c r="DPR222" s="18"/>
      <c r="DPS222" s="18"/>
      <c r="DPT222" s="18"/>
      <c r="DPU222" s="18"/>
      <c r="DPV222" s="18"/>
      <c r="DPW222" s="18"/>
      <c r="DPX222" s="18"/>
      <c r="DPY222" s="18"/>
      <c r="DPZ222" s="18"/>
      <c r="DQA222" s="18"/>
      <c r="DQB222" s="18"/>
      <c r="DQC222" s="18"/>
      <c r="DQD222" s="18"/>
      <c r="DQE222" s="18"/>
      <c r="DQF222" s="18"/>
      <c r="DQG222" s="18"/>
      <c r="DQH222" s="18"/>
      <c r="DQI222" s="18"/>
      <c r="DQJ222" s="18"/>
      <c r="DQK222" s="18"/>
      <c r="DQL222" s="18"/>
      <c r="DQM222" s="18"/>
      <c r="DQN222" s="18"/>
      <c r="DQO222" s="18"/>
      <c r="DQP222" s="18"/>
      <c r="DQQ222" s="18"/>
      <c r="DQR222" s="18"/>
      <c r="DQS222" s="18"/>
      <c r="DQT222" s="18"/>
      <c r="DQU222" s="18"/>
      <c r="DQV222" s="18"/>
      <c r="DQW222" s="18"/>
      <c r="DQX222" s="18"/>
      <c r="DQY222" s="18"/>
      <c r="DQZ222" s="18"/>
      <c r="DRA222" s="18"/>
      <c r="DRB222" s="18"/>
      <c r="DRC222" s="18"/>
      <c r="DRD222" s="18"/>
      <c r="DRE222" s="18"/>
      <c r="DRF222" s="18"/>
      <c r="DRG222" s="18"/>
      <c r="DRH222" s="18"/>
      <c r="DRI222" s="18"/>
      <c r="DRJ222" s="18"/>
      <c r="DRK222" s="18"/>
      <c r="DRL222" s="18"/>
      <c r="DRM222" s="18"/>
      <c r="DRN222" s="18"/>
      <c r="DRO222" s="18"/>
      <c r="DRP222" s="18"/>
      <c r="DRQ222" s="18"/>
      <c r="DRR222" s="18"/>
      <c r="DRS222" s="18"/>
      <c r="DRT222" s="18"/>
      <c r="DRU222" s="18"/>
      <c r="DRV222" s="18"/>
      <c r="DRW222" s="18"/>
      <c r="DRX222" s="18"/>
      <c r="DRY222" s="18"/>
      <c r="DRZ222" s="18"/>
      <c r="DSA222" s="18"/>
      <c r="DSB222" s="18"/>
      <c r="DSC222" s="18"/>
      <c r="DSD222" s="18"/>
      <c r="DSE222" s="18"/>
      <c r="DSF222" s="18"/>
      <c r="DSG222" s="18"/>
      <c r="DSH222" s="18"/>
      <c r="DSI222" s="18"/>
      <c r="DSJ222" s="18"/>
      <c r="DSK222" s="18"/>
      <c r="DSL222" s="18"/>
      <c r="DSM222" s="18"/>
      <c r="DSN222" s="18"/>
      <c r="DSO222" s="18"/>
      <c r="DSP222" s="18"/>
      <c r="DSQ222" s="18"/>
      <c r="DSR222" s="18"/>
      <c r="DSS222" s="18"/>
      <c r="DST222" s="18"/>
      <c r="DSU222" s="18"/>
      <c r="DSV222" s="18"/>
      <c r="DSW222" s="18"/>
      <c r="DSX222" s="18"/>
      <c r="DSY222" s="18"/>
      <c r="DSZ222" s="18"/>
      <c r="DTA222" s="18"/>
      <c r="DTB222" s="18"/>
      <c r="DTC222" s="18"/>
      <c r="DTD222" s="18"/>
      <c r="DTE222" s="18"/>
      <c r="DTF222" s="18"/>
      <c r="DTG222" s="18"/>
      <c r="DTH222" s="18"/>
      <c r="DTI222" s="18"/>
      <c r="DTJ222" s="18"/>
      <c r="DTK222" s="18"/>
      <c r="DTL222" s="18"/>
      <c r="DTM222" s="18"/>
      <c r="DTN222" s="18"/>
      <c r="DTO222" s="18"/>
      <c r="DTP222" s="18"/>
      <c r="DTQ222" s="18"/>
      <c r="DTR222" s="18"/>
      <c r="DTS222" s="18"/>
      <c r="DTT222" s="18"/>
      <c r="DTU222" s="18"/>
      <c r="DTV222" s="18"/>
      <c r="DTW222" s="18"/>
      <c r="DTX222" s="18"/>
      <c r="DTY222" s="18"/>
      <c r="DTZ222" s="18"/>
      <c r="DUA222" s="18"/>
      <c r="DUB222" s="18"/>
      <c r="DUC222" s="18"/>
      <c r="DUD222" s="18"/>
      <c r="DUE222" s="18"/>
      <c r="DUF222" s="18"/>
      <c r="DUG222" s="18"/>
      <c r="DUH222" s="18"/>
      <c r="DUI222" s="18"/>
      <c r="DUJ222" s="18"/>
      <c r="DUK222" s="18"/>
      <c r="DUL222" s="18"/>
      <c r="DUM222" s="18"/>
      <c r="DUN222" s="18"/>
      <c r="DUO222" s="18"/>
      <c r="DUP222" s="18"/>
      <c r="DUQ222" s="18"/>
      <c r="DUR222" s="18"/>
      <c r="DUS222" s="18"/>
      <c r="DUT222" s="18"/>
      <c r="DUU222" s="18"/>
      <c r="DUV222" s="18"/>
      <c r="DUW222" s="18"/>
      <c r="DUX222" s="18"/>
      <c r="DUY222" s="18"/>
      <c r="DUZ222" s="18"/>
      <c r="DVA222" s="18"/>
      <c r="DVB222" s="18"/>
      <c r="DVC222" s="18"/>
      <c r="DVD222" s="18"/>
      <c r="DVE222" s="18"/>
      <c r="DVF222" s="18"/>
      <c r="DVG222" s="18"/>
      <c r="DVH222" s="18"/>
      <c r="DVI222" s="18"/>
      <c r="DVJ222" s="18"/>
      <c r="DVK222" s="18"/>
      <c r="DVL222" s="18"/>
      <c r="DVM222" s="18"/>
      <c r="DVN222" s="18"/>
      <c r="DVO222" s="18"/>
      <c r="DVP222" s="18"/>
      <c r="DVQ222" s="18"/>
      <c r="DVR222" s="18"/>
      <c r="DVS222" s="18"/>
      <c r="DVT222" s="18"/>
      <c r="DVU222" s="18"/>
      <c r="DVV222" s="18"/>
      <c r="DVW222" s="18"/>
      <c r="DVX222" s="18"/>
      <c r="DVY222" s="18"/>
      <c r="DVZ222" s="18"/>
      <c r="DWA222" s="18"/>
      <c r="DWB222" s="18"/>
      <c r="DWC222" s="18"/>
      <c r="DWD222" s="18"/>
      <c r="DWE222" s="18"/>
      <c r="DWF222" s="18"/>
      <c r="DWG222" s="18"/>
      <c r="DWH222" s="18"/>
      <c r="DWI222" s="18"/>
      <c r="DWJ222" s="18"/>
      <c r="DWK222" s="18"/>
      <c r="DWL222" s="18"/>
      <c r="DWM222" s="18"/>
      <c r="DWN222" s="18"/>
      <c r="DWO222" s="18"/>
      <c r="DWP222" s="18"/>
      <c r="DWQ222" s="18"/>
      <c r="DWR222" s="18"/>
      <c r="DWS222" s="18"/>
      <c r="DWT222" s="18"/>
      <c r="DWU222" s="18"/>
      <c r="DWV222" s="18"/>
      <c r="DWW222" s="18"/>
      <c r="DWX222" s="18"/>
      <c r="DWY222" s="18"/>
      <c r="DWZ222" s="18"/>
      <c r="DXA222" s="18"/>
      <c r="DXB222" s="18"/>
      <c r="DXC222" s="18"/>
      <c r="DXD222" s="18"/>
      <c r="DXE222" s="18"/>
      <c r="DXF222" s="18"/>
      <c r="DXG222" s="18"/>
      <c r="DXH222" s="18"/>
      <c r="DXI222" s="18"/>
      <c r="DXJ222" s="18"/>
      <c r="DXK222" s="18"/>
      <c r="DXL222" s="18"/>
      <c r="DXM222" s="18"/>
      <c r="DXN222" s="18"/>
      <c r="DXO222" s="18"/>
      <c r="DXP222" s="18"/>
      <c r="DXQ222" s="18"/>
      <c r="DXR222" s="18"/>
      <c r="DXS222" s="18"/>
      <c r="DXT222" s="18"/>
      <c r="DXU222" s="18"/>
      <c r="DXV222" s="18"/>
      <c r="DXW222" s="18"/>
      <c r="DXX222" s="18"/>
      <c r="DXY222" s="18"/>
      <c r="DXZ222" s="18"/>
      <c r="DYA222" s="18"/>
      <c r="DYB222" s="18"/>
      <c r="DYC222" s="18"/>
      <c r="DYD222" s="18"/>
      <c r="DYE222" s="18"/>
      <c r="DYF222" s="18"/>
      <c r="DYG222" s="18"/>
      <c r="DYH222" s="18"/>
      <c r="DYI222" s="18"/>
      <c r="DYJ222" s="18"/>
      <c r="DYK222" s="18"/>
      <c r="DYL222" s="18"/>
      <c r="DYM222" s="18"/>
      <c r="DYN222" s="18"/>
      <c r="DYO222" s="18"/>
      <c r="DYP222" s="18"/>
      <c r="DYQ222" s="18"/>
      <c r="DYR222" s="18"/>
      <c r="DYS222" s="18"/>
      <c r="DYT222" s="18"/>
      <c r="DYU222" s="18"/>
      <c r="DYV222" s="18"/>
      <c r="DYW222" s="18"/>
      <c r="DYX222" s="18"/>
      <c r="DYY222" s="18"/>
      <c r="DYZ222" s="18"/>
      <c r="DZA222" s="18"/>
      <c r="DZB222" s="18"/>
      <c r="DZC222" s="18"/>
      <c r="DZD222" s="18"/>
      <c r="DZE222" s="18"/>
      <c r="DZF222" s="18"/>
      <c r="DZG222" s="18"/>
      <c r="DZH222" s="18"/>
      <c r="DZI222" s="18"/>
      <c r="DZJ222" s="18"/>
      <c r="DZK222" s="18"/>
      <c r="DZL222" s="18"/>
      <c r="DZM222" s="18"/>
      <c r="DZN222" s="18"/>
      <c r="DZO222" s="18"/>
      <c r="DZP222" s="18"/>
      <c r="DZQ222" s="18"/>
      <c r="DZR222" s="18"/>
      <c r="DZS222" s="18"/>
      <c r="DZT222" s="18"/>
      <c r="DZU222" s="18"/>
      <c r="DZV222" s="18"/>
      <c r="DZW222" s="18"/>
      <c r="DZX222" s="18"/>
      <c r="DZY222" s="18"/>
      <c r="DZZ222" s="18"/>
      <c r="EAA222" s="18"/>
      <c r="EAB222" s="18"/>
      <c r="EAC222" s="18"/>
      <c r="EAD222" s="18"/>
      <c r="EAE222" s="18"/>
      <c r="EAF222" s="18"/>
      <c r="EAG222" s="18"/>
      <c r="EAH222" s="18"/>
      <c r="EAI222" s="18"/>
      <c r="EAJ222" s="18"/>
      <c r="EAK222" s="18"/>
      <c r="EAL222" s="18"/>
      <c r="EAM222" s="18"/>
      <c r="EAN222" s="18"/>
      <c r="EAO222" s="18"/>
      <c r="EAP222" s="18"/>
      <c r="EAQ222" s="18"/>
      <c r="EAR222" s="18"/>
      <c r="EAS222" s="18"/>
      <c r="EAT222" s="18"/>
      <c r="EAU222" s="18"/>
      <c r="EAV222" s="18"/>
      <c r="EAW222" s="18"/>
      <c r="EAX222" s="18"/>
      <c r="EAY222" s="18"/>
      <c r="EAZ222" s="18"/>
      <c r="EBA222" s="18"/>
      <c r="EBB222" s="18"/>
      <c r="EBC222" s="18"/>
      <c r="EBD222" s="18"/>
      <c r="EBE222" s="18"/>
      <c r="EBF222" s="18"/>
      <c r="EBG222" s="18"/>
      <c r="EBH222" s="18"/>
      <c r="EBI222" s="18"/>
      <c r="EBJ222" s="18"/>
      <c r="EBK222" s="18"/>
      <c r="EBL222" s="18"/>
      <c r="EBM222" s="18"/>
      <c r="EBN222" s="18"/>
      <c r="EBO222" s="18"/>
      <c r="EBP222" s="18"/>
      <c r="EBQ222" s="18"/>
      <c r="EBR222" s="18"/>
      <c r="EBS222" s="18"/>
      <c r="EBT222" s="18"/>
      <c r="EBU222" s="18"/>
      <c r="EBV222" s="18"/>
      <c r="EBW222" s="18"/>
      <c r="EBX222" s="18"/>
      <c r="EBY222" s="18"/>
      <c r="EBZ222" s="18"/>
      <c r="ECA222" s="18"/>
      <c r="ECB222" s="18"/>
      <c r="ECC222" s="18"/>
      <c r="ECD222" s="18"/>
      <c r="ECE222" s="18"/>
      <c r="ECF222" s="18"/>
      <c r="ECG222" s="18"/>
      <c r="ECH222" s="18"/>
      <c r="ECI222" s="18"/>
      <c r="ECJ222" s="18"/>
      <c r="ECK222" s="18"/>
      <c r="ECL222" s="18"/>
      <c r="ECM222" s="18"/>
      <c r="ECN222" s="18"/>
      <c r="ECO222" s="18"/>
      <c r="ECP222" s="18"/>
      <c r="ECQ222" s="18"/>
      <c r="ECR222" s="18"/>
      <c r="ECS222" s="18"/>
      <c r="ECT222" s="18"/>
      <c r="ECU222" s="18"/>
      <c r="ECV222" s="18"/>
      <c r="ECW222" s="18"/>
      <c r="ECX222" s="18"/>
      <c r="ECY222" s="18"/>
      <c r="ECZ222" s="18"/>
      <c r="EDA222" s="18"/>
      <c r="EDB222" s="18"/>
      <c r="EDC222" s="18"/>
      <c r="EDD222" s="18"/>
      <c r="EDE222" s="18"/>
      <c r="EDF222" s="18"/>
      <c r="EDG222" s="18"/>
      <c r="EDH222" s="18"/>
      <c r="EDI222" s="18"/>
      <c r="EDJ222" s="18"/>
      <c r="EDK222" s="18"/>
      <c r="EDL222" s="18"/>
      <c r="EDM222" s="18"/>
      <c r="EDN222" s="18"/>
      <c r="EDO222" s="18"/>
      <c r="EDP222" s="18"/>
      <c r="EDQ222" s="18"/>
      <c r="EDR222" s="18"/>
      <c r="EDS222" s="18"/>
      <c r="EDT222" s="18"/>
      <c r="EDU222" s="18"/>
      <c r="EDV222" s="18"/>
      <c r="EDW222" s="18"/>
      <c r="EDX222" s="18"/>
      <c r="EDY222" s="18"/>
      <c r="EDZ222" s="18"/>
      <c r="EEA222" s="18"/>
      <c r="EEB222" s="18"/>
      <c r="EEC222" s="18"/>
      <c r="EED222" s="18"/>
      <c r="EEE222" s="18"/>
      <c r="EEF222" s="18"/>
      <c r="EEG222" s="18"/>
      <c r="EEH222" s="18"/>
      <c r="EEI222" s="18"/>
      <c r="EEJ222" s="18"/>
      <c r="EEK222" s="18"/>
      <c r="EEL222" s="18"/>
      <c r="EEM222" s="18"/>
      <c r="EEN222" s="18"/>
      <c r="EEO222" s="18"/>
      <c r="EEP222" s="18"/>
      <c r="EEQ222" s="18"/>
      <c r="EER222" s="18"/>
      <c r="EES222" s="18"/>
      <c r="EET222" s="18"/>
      <c r="EEU222" s="18"/>
      <c r="EEV222" s="18"/>
      <c r="EEW222" s="18"/>
      <c r="EEX222" s="18"/>
      <c r="EEY222" s="18"/>
      <c r="EEZ222" s="18"/>
      <c r="EFA222" s="18"/>
      <c r="EFB222" s="18"/>
      <c r="EFC222" s="18"/>
      <c r="EFD222" s="18"/>
      <c r="EFE222" s="18"/>
      <c r="EFF222" s="18"/>
      <c r="EFG222" s="18"/>
      <c r="EFH222" s="18"/>
      <c r="EFI222" s="18"/>
      <c r="EFJ222" s="18"/>
      <c r="EFK222" s="18"/>
      <c r="EFL222" s="18"/>
      <c r="EFM222" s="18"/>
      <c r="EFN222" s="18"/>
      <c r="EFO222" s="18"/>
      <c r="EFP222" s="18"/>
      <c r="EFQ222" s="18"/>
      <c r="EFR222" s="18"/>
      <c r="EFS222" s="18"/>
      <c r="EFT222" s="18"/>
      <c r="EFU222" s="18"/>
      <c r="EFV222" s="18"/>
      <c r="EFW222" s="18"/>
      <c r="EFX222" s="18"/>
      <c r="EFY222" s="18"/>
      <c r="EFZ222" s="18"/>
      <c r="EGA222" s="18"/>
      <c r="EGB222" s="18"/>
      <c r="EGC222" s="18"/>
      <c r="EGD222" s="18"/>
      <c r="EGE222" s="18"/>
      <c r="EGF222" s="18"/>
      <c r="EGG222" s="18"/>
      <c r="EGH222" s="18"/>
      <c r="EGI222" s="18"/>
      <c r="EGJ222" s="18"/>
      <c r="EGK222" s="18"/>
      <c r="EGL222" s="18"/>
      <c r="EGM222" s="18"/>
      <c r="EGN222" s="18"/>
      <c r="EGO222" s="18"/>
      <c r="EGP222" s="18"/>
      <c r="EGQ222" s="18"/>
      <c r="EGR222" s="18"/>
      <c r="EGS222" s="18"/>
      <c r="EGT222" s="18"/>
      <c r="EGU222" s="18"/>
      <c r="EGV222" s="18"/>
      <c r="EGW222" s="18"/>
      <c r="EGX222" s="18"/>
      <c r="EGY222" s="18"/>
      <c r="EGZ222" s="18"/>
      <c r="EHA222" s="18"/>
      <c r="EHB222" s="18"/>
      <c r="EHC222" s="18"/>
      <c r="EHD222" s="18"/>
      <c r="EHE222" s="18"/>
      <c r="EHF222" s="18"/>
      <c r="EHG222" s="18"/>
      <c r="EHH222" s="18"/>
      <c r="EHI222" s="18"/>
      <c r="EHJ222" s="18"/>
      <c r="EHK222" s="18"/>
      <c r="EHL222" s="18"/>
      <c r="EHM222" s="18"/>
      <c r="EHN222" s="18"/>
      <c r="EHO222" s="18"/>
      <c r="EHP222" s="18"/>
      <c r="EHQ222" s="18"/>
      <c r="EHR222" s="18"/>
      <c r="EHS222" s="18"/>
      <c r="EHT222" s="18"/>
      <c r="EHU222" s="18"/>
      <c r="EHV222" s="18"/>
      <c r="EHW222" s="18"/>
      <c r="EHX222" s="18"/>
      <c r="EHY222" s="18"/>
      <c r="EHZ222" s="18"/>
      <c r="EIA222" s="18"/>
      <c r="EIB222" s="18"/>
      <c r="EIC222" s="18"/>
      <c r="EID222" s="18"/>
      <c r="EIE222" s="18"/>
      <c r="EIF222" s="18"/>
      <c r="EIG222" s="18"/>
      <c r="EIH222" s="18"/>
      <c r="EII222" s="18"/>
      <c r="EIJ222" s="18"/>
      <c r="EIK222" s="18"/>
      <c r="EIL222" s="18"/>
      <c r="EIM222" s="18"/>
      <c r="EIN222" s="18"/>
      <c r="EIO222" s="18"/>
      <c r="EIP222" s="18"/>
      <c r="EIQ222" s="18"/>
      <c r="EIR222" s="18"/>
      <c r="EIS222" s="18"/>
      <c r="EIT222" s="18"/>
      <c r="EIU222" s="18"/>
      <c r="EIV222" s="18"/>
      <c r="EIW222" s="18"/>
      <c r="EIX222" s="18"/>
      <c r="EIY222" s="18"/>
      <c r="EIZ222" s="18"/>
      <c r="EJA222" s="18"/>
      <c r="EJB222" s="18"/>
      <c r="EJC222" s="18"/>
      <c r="EJD222" s="18"/>
      <c r="EJE222" s="18"/>
      <c r="EJF222" s="18"/>
      <c r="EJG222" s="18"/>
      <c r="EJH222" s="18"/>
      <c r="EJI222" s="18"/>
      <c r="EJJ222" s="18"/>
      <c r="EJK222" s="18"/>
      <c r="EJL222" s="18"/>
      <c r="EJM222" s="18"/>
      <c r="EJN222" s="18"/>
      <c r="EJO222" s="18"/>
      <c r="EJP222" s="18"/>
      <c r="EJQ222" s="18"/>
      <c r="EJR222" s="18"/>
      <c r="EJS222" s="18"/>
      <c r="EJT222" s="18"/>
      <c r="EJU222" s="18"/>
      <c r="EJV222" s="18"/>
      <c r="EJW222" s="18"/>
      <c r="EJX222" s="18"/>
      <c r="EJY222" s="18"/>
      <c r="EJZ222" s="18"/>
      <c r="EKA222" s="18"/>
      <c r="EKB222" s="18"/>
      <c r="EKC222" s="18"/>
      <c r="EKD222" s="18"/>
      <c r="EKE222" s="18"/>
      <c r="EKF222" s="18"/>
      <c r="EKG222" s="18"/>
      <c r="EKH222" s="18"/>
      <c r="EKI222" s="18"/>
      <c r="EKJ222" s="18"/>
      <c r="EKK222" s="18"/>
      <c r="EKL222" s="18"/>
      <c r="EKM222" s="18"/>
      <c r="EKN222" s="18"/>
      <c r="EKO222" s="18"/>
      <c r="EKP222" s="18"/>
      <c r="EKQ222" s="18"/>
      <c r="EKR222" s="18"/>
      <c r="EKS222" s="18"/>
      <c r="EKT222" s="18"/>
      <c r="EKU222" s="18"/>
      <c r="EKV222" s="18"/>
      <c r="EKW222" s="18"/>
      <c r="EKX222" s="18"/>
      <c r="EKY222" s="18"/>
      <c r="EKZ222" s="18"/>
      <c r="ELA222" s="18"/>
      <c r="ELB222" s="18"/>
      <c r="ELC222" s="18"/>
      <c r="ELD222" s="18"/>
      <c r="ELE222" s="18"/>
      <c r="ELF222" s="18"/>
      <c r="ELG222" s="18"/>
      <c r="ELH222" s="18"/>
      <c r="ELI222" s="18"/>
      <c r="ELJ222" s="18"/>
      <c r="ELK222" s="18"/>
      <c r="ELL222" s="18"/>
      <c r="ELM222" s="18"/>
      <c r="ELN222" s="18"/>
      <c r="ELO222" s="18"/>
      <c r="ELP222" s="18"/>
      <c r="ELQ222" s="18"/>
      <c r="ELR222" s="18"/>
      <c r="ELS222" s="18"/>
      <c r="ELT222" s="18"/>
      <c r="ELU222" s="18"/>
      <c r="ELV222" s="18"/>
      <c r="ELW222" s="18"/>
      <c r="ELX222" s="18"/>
      <c r="ELY222" s="18"/>
      <c r="ELZ222" s="18"/>
      <c r="EMA222" s="18"/>
      <c r="EMB222" s="18"/>
      <c r="EMC222" s="18"/>
      <c r="EMD222" s="18"/>
      <c r="EME222" s="18"/>
      <c r="EMF222" s="18"/>
      <c r="EMG222" s="18"/>
      <c r="EMH222" s="18"/>
      <c r="EMI222" s="18"/>
      <c r="EMJ222" s="18"/>
      <c r="EMK222" s="18"/>
      <c r="EML222" s="18"/>
      <c r="EMM222" s="18"/>
      <c r="EMN222" s="18"/>
      <c r="EMO222" s="18"/>
      <c r="EMP222" s="18"/>
      <c r="EMQ222" s="18"/>
      <c r="EMR222" s="18"/>
      <c r="EMS222" s="18"/>
      <c r="EMT222" s="18"/>
      <c r="EMU222" s="18"/>
      <c r="EMV222" s="18"/>
      <c r="EMW222" s="18"/>
      <c r="EMX222" s="18"/>
      <c r="EMY222" s="18"/>
      <c r="EMZ222" s="18"/>
      <c r="ENA222" s="18"/>
      <c r="ENB222" s="18"/>
      <c r="ENC222" s="18"/>
      <c r="END222" s="18"/>
      <c r="ENE222" s="18"/>
      <c r="ENF222" s="18"/>
      <c r="ENG222" s="18"/>
      <c r="ENH222" s="18"/>
      <c r="ENI222" s="18"/>
      <c r="ENJ222" s="18"/>
      <c r="ENK222" s="18"/>
      <c r="ENL222" s="18"/>
      <c r="ENM222" s="18"/>
      <c r="ENN222" s="18"/>
      <c r="ENO222" s="18"/>
      <c r="ENP222" s="18"/>
      <c r="ENQ222" s="18"/>
      <c r="ENR222" s="18"/>
      <c r="ENS222" s="18"/>
      <c r="ENT222" s="18"/>
      <c r="ENU222" s="18"/>
      <c r="ENV222" s="18"/>
      <c r="ENW222" s="18"/>
      <c r="ENX222" s="18"/>
      <c r="ENY222" s="18"/>
      <c r="ENZ222" s="18"/>
      <c r="EOA222" s="18"/>
      <c r="EOB222" s="18"/>
      <c r="EOC222" s="18"/>
      <c r="EOD222" s="18"/>
      <c r="EOE222" s="18"/>
      <c r="EOF222" s="18"/>
      <c r="EOG222" s="18"/>
      <c r="EOH222" s="18"/>
      <c r="EOI222" s="18"/>
      <c r="EOJ222" s="18"/>
      <c r="EOK222" s="18"/>
      <c r="EOL222" s="18"/>
      <c r="EOM222" s="18"/>
      <c r="EON222" s="18"/>
      <c r="EOO222" s="18"/>
      <c r="EOP222" s="18"/>
      <c r="EOQ222" s="18"/>
      <c r="EOR222" s="18"/>
      <c r="EOS222" s="18"/>
      <c r="EOT222" s="18"/>
      <c r="EOU222" s="18"/>
      <c r="EOV222" s="18"/>
      <c r="EOW222" s="18"/>
      <c r="EOX222" s="18"/>
      <c r="EOY222" s="18"/>
      <c r="EOZ222" s="18"/>
      <c r="EPA222" s="18"/>
      <c r="EPB222" s="18"/>
      <c r="EPC222" s="18"/>
      <c r="EPD222" s="18"/>
      <c r="EPE222" s="18"/>
      <c r="EPF222" s="18"/>
      <c r="EPG222" s="18"/>
      <c r="EPH222" s="18"/>
      <c r="EPI222" s="18"/>
      <c r="EPJ222" s="18"/>
      <c r="EPK222" s="18"/>
      <c r="EPL222" s="18"/>
      <c r="EPM222" s="18"/>
      <c r="EPN222" s="18"/>
      <c r="EPO222" s="18"/>
      <c r="EPP222" s="18"/>
      <c r="EPQ222" s="18"/>
      <c r="EPR222" s="18"/>
      <c r="EPS222" s="18"/>
      <c r="EPT222" s="18"/>
      <c r="EPU222" s="18"/>
      <c r="EPV222" s="18"/>
      <c r="EPW222" s="18"/>
      <c r="EPX222" s="18"/>
      <c r="EPY222" s="18"/>
      <c r="EPZ222" s="18"/>
      <c r="EQA222" s="18"/>
      <c r="EQB222" s="18"/>
      <c r="EQC222" s="18"/>
      <c r="EQD222" s="18"/>
      <c r="EQE222" s="18"/>
      <c r="EQF222" s="18"/>
      <c r="EQG222" s="18"/>
      <c r="EQH222" s="18"/>
      <c r="EQI222" s="18"/>
      <c r="EQJ222" s="18"/>
      <c r="EQK222" s="18"/>
      <c r="EQL222" s="18"/>
      <c r="EQM222" s="18"/>
      <c r="EQN222" s="18"/>
      <c r="EQO222" s="18"/>
      <c r="EQP222" s="18"/>
      <c r="EQQ222" s="18"/>
      <c r="EQR222" s="18"/>
      <c r="EQS222" s="18"/>
      <c r="EQT222" s="18"/>
      <c r="EQU222" s="18"/>
      <c r="EQV222" s="18"/>
      <c r="EQW222" s="18"/>
      <c r="EQX222" s="18"/>
      <c r="EQY222" s="18"/>
      <c r="EQZ222" s="18"/>
      <c r="ERA222" s="18"/>
      <c r="ERB222" s="18"/>
      <c r="ERC222" s="18"/>
      <c r="ERD222" s="18"/>
      <c r="ERE222" s="18"/>
      <c r="ERF222" s="18"/>
      <c r="ERG222" s="18"/>
      <c r="ERH222" s="18"/>
      <c r="ERI222" s="18"/>
      <c r="ERJ222" s="18"/>
      <c r="ERK222" s="18"/>
      <c r="ERL222" s="18"/>
      <c r="ERM222" s="18"/>
      <c r="ERN222" s="18"/>
      <c r="ERO222" s="18"/>
      <c r="ERP222" s="18"/>
      <c r="ERQ222" s="18"/>
      <c r="ERR222" s="18"/>
      <c r="ERS222" s="18"/>
      <c r="ERT222" s="18"/>
      <c r="ERU222" s="18"/>
      <c r="ERV222" s="18"/>
      <c r="ERW222" s="18"/>
      <c r="ERX222" s="18"/>
      <c r="ERY222" s="18"/>
      <c r="ERZ222" s="18"/>
      <c r="ESA222" s="18"/>
      <c r="ESB222" s="18"/>
      <c r="ESC222" s="18"/>
      <c r="ESD222" s="18"/>
      <c r="ESE222" s="18"/>
      <c r="ESF222" s="18"/>
      <c r="ESG222" s="18"/>
      <c r="ESH222" s="18"/>
      <c r="ESI222" s="18"/>
      <c r="ESJ222" s="18"/>
      <c r="ESK222" s="18"/>
      <c r="ESL222" s="18"/>
      <c r="ESM222" s="18"/>
      <c r="ESN222" s="18"/>
      <c r="ESO222" s="18"/>
      <c r="ESP222" s="18"/>
      <c r="ESQ222" s="18"/>
      <c r="ESR222" s="18"/>
      <c r="ESS222" s="18"/>
      <c r="EST222" s="18"/>
      <c r="ESU222" s="18"/>
      <c r="ESV222" s="18"/>
      <c r="ESW222" s="18"/>
      <c r="ESX222" s="18"/>
      <c r="ESY222" s="18"/>
      <c r="ESZ222" s="18"/>
      <c r="ETA222" s="18"/>
      <c r="ETB222" s="18"/>
      <c r="ETC222" s="18"/>
      <c r="ETD222" s="18"/>
      <c r="ETE222" s="18"/>
      <c r="ETF222" s="18"/>
      <c r="ETG222" s="18"/>
      <c r="ETH222" s="18"/>
      <c r="ETI222" s="18"/>
      <c r="ETJ222" s="18"/>
      <c r="ETK222" s="18"/>
      <c r="ETL222" s="18"/>
      <c r="ETM222" s="18"/>
      <c r="ETN222" s="18"/>
      <c r="ETO222" s="18"/>
      <c r="ETP222" s="18"/>
      <c r="ETQ222" s="18"/>
      <c r="ETR222" s="18"/>
      <c r="ETS222" s="18"/>
      <c r="ETT222" s="18"/>
      <c r="ETU222" s="18"/>
      <c r="ETV222" s="18"/>
      <c r="ETW222" s="18"/>
      <c r="ETX222" s="18"/>
      <c r="ETY222" s="18"/>
      <c r="ETZ222" s="18"/>
      <c r="EUA222" s="18"/>
      <c r="EUB222" s="18"/>
      <c r="EUC222" s="18"/>
      <c r="EUD222" s="18"/>
      <c r="EUE222" s="18"/>
      <c r="EUF222" s="18"/>
      <c r="EUG222" s="18"/>
      <c r="EUH222" s="18"/>
      <c r="EUI222" s="18"/>
      <c r="EUJ222" s="18"/>
      <c r="EUK222" s="18"/>
      <c r="EUL222" s="18"/>
      <c r="EUM222" s="18"/>
      <c r="EUN222" s="18"/>
      <c r="EUO222" s="18"/>
      <c r="EUP222" s="18"/>
      <c r="EUQ222" s="18"/>
      <c r="EUR222" s="18"/>
      <c r="EUS222" s="18"/>
      <c r="EUT222" s="18"/>
      <c r="EUU222" s="18"/>
      <c r="EUV222" s="18"/>
      <c r="EUW222" s="18"/>
      <c r="EUX222" s="18"/>
      <c r="EUY222" s="18"/>
      <c r="EUZ222" s="18"/>
      <c r="EVA222" s="18"/>
      <c r="EVB222" s="18"/>
      <c r="EVC222" s="18"/>
      <c r="EVD222" s="18"/>
      <c r="EVE222" s="18"/>
      <c r="EVF222" s="18"/>
      <c r="EVG222" s="18"/>
      <c r="EVH222" s="18"/>
      <c r="EVI222" s="18"/>
      <c r="EVJ222" s="18"/>
      <c r="EVK222" s="18"/>
      <c r="EVL222" s="18"/>
      <c r="EVM222" s="18"/>
      <c r="EVN222" s="18"/>
      <c r="EVO222" s="18"/>
      <c r="EVP222" s="18"/>
      <c r="EVQ222" s="18"/>
      <c r="EVR222" s="18"/>
      <c r="EVS222" s="18"/>
      <c r="EVT222" s="18"/>
      <c r="EVU222" s="18"/>
      <c r="EVV222" s="18"/>
      <c r="EVW222" s="18"/>
      <c r="EVX222" s="18"/>
      <c r="EVY222" s="18"/>
      <c r="EVZ222" s="18"/>
      <c r="EWA222" s="18"/>
      <c r="EWB222" s="18"/>
      <c r="EWC222" s="18"/>
      <c r="EWD222" s="18"/>
      <c r="EWE222" s="18"/>
      <c r="EWF222" s="18"/>
      <c r="EWG222" s="18"/>
      <c r="EWH222" s="18"/>
      <c r="EWI222" s="18"/>
      <c r="EWJ222" s="18"/>
      <c r="EWK222" s="18"/>
      <c r="EWL222" s="18"/>
      <c r="EWM222" s="18"/>
      <c r="EWN222" s="18"/>
      <c r="EWO222" s="18"/>
      <c r="EWP222" s="18"/>
      <c r="EWQ222" s="18"/>
      <c r="EWR222" s="18"/>
      <c r="EWS222" s="18"/>
      <c r="EWT222" s="18"/>
      <c r="EWU222" s="18"/>
      <c r="EWV222" s="18"/>
      <c r="EWW222" s="18"/>
      <c r="EWX222" s="18"/>
      <c r="EWY222" s="18"/>
      <c r="EWZ222" s="18"/>
      <c r="EXA222" s="18"/>
      <c r="EXB222" s="18"/>
      <c r="EXC222" s="18"/>
      <c r="EXD222" s="18"/>
      <c r="EXE222" s="18"/>
      <c r="EXF222" s="18"/>
      <c r="EXG222" s="18"/>
      <c r="EXH222" s="18"/>
      <c r="EXI222" s="18"/>
      <c r="EXJ222" s="18"/>
      <c r="EXK222" s="18"/>
      <c r="EXL222" s="18"/>
      <c r="EXM222" s="18"/>
      <c r="EXN222" s="18"/>
      <c r="EXO222" s="18"/>
      <c r="EXP222" s="18"/>
      <c r="EXQ222" s="18"/>
      <c r="EXR222" s="18"/>
      <c r="EXS222" s="18"/>
      <c r="EXT222" s="18"/>
      <c r="EXU222" s="18"/>
      <c r="EXV222" s="18"/>
      <c r="EXW222" s="18"/>
      <c r="EXX222" s="18"/>
      <c r="EXY222" s="18"/>
      <c r="EXZ222" s="18"/>
      <c r="EYA222" s="18"/>
      <c r="EYB222" s="18"/>
      <c r="EYC222" s="18"/>
      <c r="EYD222" s="18"/>
      <c r="EYE222" s="18"/>
      <c r="EYF222" s="18"/>
      <c r="EYG222" s="18"/>
      <c r="EYH222" s="18"/>
      <c r="EYI222" s="18"/>
      <c r="EYJ222" s="18"/>
      <c r="EYK222" s="18"/>
      <c r="EYL222" s="18"/>
      <c r="EYM222" s="18"/>
      <c r="EYN222" s="18"/>
      <c r="EYO222" s="18"/>
      <c r="EYP222" s="18"/>
      <c r="EYQ222" s="18"/>
      <c r="EYR222" s="18"/>
      <c r="EYS222" s="18"/>
      <c r="EYT222" s="18"/>
      <c r="EYU222" s="18"/>
      <c r="EYV222" s="18"/>
      <c r="EYW222" s="18"/>
      <c r="EYX222" s="18"/>
      <c r="EYY222" s="18"/>
      <c r="EYZ222" s="18"/>
      <c r="EZA222" s="18"/>
      <c r="EZB222" s="18"/>
      <c r="EZC222" s="18"/>
      <c r="EZD222" s="18"/>
      <c r="EZE222" s="18"/>
      <c r="EZF222" s="18"/>
      <c r="EZG222" s="18"/>
      <c r="EZH222" s="18"/>
      <c r="EZI222" s="18"/>
      <c r="EZJ222" s="18"/>
      <c r="EZK222" s="18"/>
      <c r="EZL222" s="18"/>
      <c r="EZM222" s="18"/>
      <c r="EZN222" s="18"/>
      <c r="EZO222" s="18"/>
      <c r="EZP222" s="18"/>
      <c r="EZQ222" s="18"/>
      <c r="EZR222" s="18"/>
      <c r="EZS222" s="18"/>
      <c r="EZT222" s="18"/>
      <c r="EZU222" s="18"/>
      <c r="EZV222" s="18"/>
      <c r="EZW222" s="18"/>
      <c r="EZX222" s="18"/>
      <c r="EZY222" s="18"/>
      <c r="EZZ222" s="18"/>
      <c r="FAA222" s="18"/>
      <c r="FAB222" s="18"/>
      <c r="FAC222" s="18"/>
      <c r="FAD222" s="18"/>
      <c r="FAE222" s="18"/>
      <c r="FAF222" s="18"/>
      <c r="FAG222" s="18"/>
      <c r="FAH222" s="18"/>
      <c r="FAI222" s="18"/>
      <c r="FAJ222" s="18"/>
      <c r="FAK222" s="18"/>
      <c r="FAL222" s="18"/>
      <c r="FAM222" s="18"/>
      <c r="FAN222" s="18"/>
      <c r="FAO222" s="18"/>
      <c r="FAP222" s="18"/>
      <c r="FAQ222" s="18"/>
      <c r="FAR222" s="18"/>
      <c r="FAS222" s="18"/>
      <c r="FAT222" s="18"/>
      <c r="FAU222" s="18"/>
      <c r="FAV222" s="18"/>
      <c r="FAW222" s="18"/>
      <c r="FAX222" s="18"/>
      <c r="FAY222" s="18"/>
      <c r="FAZ222" s="18"/>
      <c r="FBA222" s="18"/>
      <c r="FBB222" s="18"/>
      <c r="FBC222" s="18"/>
      <c r="FBD222" s="18"/>
      <c r="FBE222" s="18"/>
      <c r="FBF222" s="18"/>
      <c r="FBG222" s="18"/>
      <c r="FBH222" s="18"/>
      <c r="FBI222" s="18"/>
      <c r="FBJ222" s="18"/>
      <c r="FBK222" s="18"/>
      <c r="FBL222" s="18"/>
      <c r="FBM222" s="18"/>
      <c r="FBN222" s="18"/>
      <c r="FBO222" s="18"/>
      <c r="FBP222" s="18"/>
      <c r="FBQ222" s="18"/>
      <c r="FBR222" s="18"/>
      <c r="FBS222" s="18"/>
      <c r="FBT222" s="18"/>
      <c r="FBU222" s="18"/>
      <c r="FBV222" s="18"/>
      <c r="FBW222" s="18"/>
      <c r="FBX222" s="18"/>
      <c r="FBY222" s="18"/>
      <c r="FBZ222" s="18"/>
      <c r="FCA222" s="18"/>
      <c r="FCB222" s="18"/>
      <c r="FCC222" s="18"/>
      <c r="FCD222" s="18"/>
      <c r="FCE222" s="18"/>
      <c r="FCF222" s="18"/>
      <c r="FCG222" s="18"/>
      <c r="FCH222" s="18"/>
      <c r="FCI222" s="18"/>
      <c r="FCJ222" s="18"/>
      <c r="FCK222" s="18"/>
      <c r="FCL222" s="18"/>
      <c r="FCM222" s="18"/>
      <c r="FCN222" s="18"/>
      <c r="FCO222" s="18"/>
      <c r="FCP222" s="18"/>
      <c r="FCQ222" s="18"/>
      <c r="FCR222" s="18"/>
      <c r="FCS222" s="18"/>
      <c r="FCT222" s="18"/>
      <c r="FCU222" s="18"/>
      <c r="FCV222" s="18"/>
      <c r="FCW222" s="18"/>
      <c r="FCX222" s="18"/>
      <c r="FCY222" s="18"/>
      <c r="FCZ222" s="18"/>
      <c r="FDA222" s="18"/>
      <c r="FDB222" s="18"/>
      <c r="FDC222" s="18"/>
      <c r="FDD222" s="18"/>
      <c r="FDE222" s="18"/>
      <c r="FDF222" s="18"/>
      <c r="FDG222" s="18"/>
      <c r="FDH222" s="18"/>
      <c r="FDI222" s="18"/>
      <c r="FDJ222" s="18"/>
      <c r="FDK222" s="18"/>
      <c r="FDL222" s="18"/>
      <c r="FDM222" s="18"/>
      <c r="FDN222" s="18"/>
      <c r="FDO222" s="18"/>
      <c r="FDP222" s="18"/>
      <c r="FDQ222" s="18"/>
      <c r="FDR222" s="18"/>
      <c r="FDS222" s="18"/>
      <c r="FDT222" s="18"/>
      <c r="FDU222" s="18"/>
      <c r="FDV222" s="18"/>
      <c r="FDW222" s="18"/>
      <c r="FDX222" s="18"/>
      <c r="FDY222" s="18"/>
      <c r="FDZ222" s="18"/>
      <c r="FEA222" s="18"/>
      <c r="FEB222" s="18"/>
      <c r="FEC222" s="18"/>
      <c r="FED222" s="18"/>
      <c r="FEE222" s="18"/>
      <c r="FEF222" s="18"/>
      <c r="FEG222" s="18"/>
      <c r="FEH222" s="18"/>
      <c r="FEI222" s="18"/>
      <c r="FEJ222" s="18"/>
      <c r="FEK222" s="18"/>
      <c r="FEL222" s="18"/>
      <c r="FEM222" s="18"/>
      <c r="FEN222" s="18"/>
      <c r="FEO222" s="18"/>
      <c r="FEP222" s="18"/>
      <c r="FEQ222" s="18"/>
      <c r="FER222" s="18"/>
      <c r="FES222" s="18"/>
      <c r="FET222" s="18"/>
      <c r="FEU222" s="18"/>
      <c r="FEV222" s="18"/>
      <c r="FEW222" s="18"/>
      <c r="FEX222" s="18"/>
      <c r="FEY222" s="18"/>
      <c r="FEZ222" s="18"/>
      <c r="FFA222" s="18"/>
      <c r="FFB222" s="18"/>
      <c r="FFC222" s="18"/>
      <c r="FFD222" s="18"/>
      <c r="FFE222" s="18"/>
      <c r="FFF222" s="18"/>
      <c r="FFG222" s="18"/>
      <c r="FFH222" s="18"/>
      <c r="FFI222" s="18"/>
      <c r="FFJ222" s="18"/>
      <c r="FFK222" s="18"/>
      <c r="FFL222" s="18"/>
      <c r="FFM222" s="18"/>
      <c r="FFN222" s="18"/>
      <c r="FFO222" s="18"/>
      <c r="FFP222" s="18"/>
      <c r="FFQ222" s="18"/>
      <c r="FFR222" s="18"/>
      <c r="FFS222" s="18"/>
      <c r="FFT222" s="18"/>
      <c r="FFU222" s="18"/>
      <c r="FFV222" s="18"/>
      <c r="FFW222" s="18"/>
      <c r="FFX222" s="18"/>
      <c r="FFY222" s="18"/>
      <c r="FFZ222" s="18"/>
      <c r="FGA222" s="18"/>
      <c r="FGB222" s="18"/>
      <c r="FGC222" s="18"/>
      <c r="FGD222" s="18"/>
      <c r="FGE222" s="18"/>
      <c r="FGF222" s="18"/>
      <c r="FGG222" s="18"/>
      <c r="FGH222" s="18"/>
      <c r="FGI222" s="18"/>
      <c r="FGJ222" s="18"/>
      <c r="FGK222" s="18"/>
      <c r="FGL222" s="18"/>
      <c r="FGM222" s="18"/>
      <c r="FGN222" s="18"/>
      <c r="FGO222" s="18"/>
      <c r="FGP222" s="18"/>
      <c r="FGQ222" s="18"/>
      <c r="FGR222" s="18"/>
      <c r="FGS222" s="18"/>
      <c r="FGT222" s="18"/>
      <c r="FGU222" s="18"/>
      <c r="FGV222" s="18"/>
      <c r="FGW222" s="18"/>
      <c r="FGX222" s="18"/>
      <c r="FGY222" s="18"/>
      <c r="FGZ222" s="18"/>
      <c r="FHA222" s="18"/>
      <c r="FHB222" s="18"/>
      <c r="FHC222" s="18"/>
      <c r="FHD222" s="18"/>
      <c r="FHE222" s="18"/>
      <c r="FHF222" s="18"/>
      <c r="FHG222" s="18"/>
      <c r="FHH222" s="18"/>
      <c r="FHI222" s="18"/>
      <c r="FHJ222" s="18"/>
      <c r="FHK222" s="18"/>
      <c r="FHL222" s="18"/>
      <c r="FHM222" s="18"/>
      <c r="FHN222" s="18"/>
      <c r="FHO222" s="18"/>
      <c r="FHP222" s="18"/>
      <c r="FHQ222" s="18"/>
      <c r="FHR222" s="18"/>
      <c r="FHS222" s="18"/>
      <c r="FHT222" s="18"/>
      <c r="FHU222" s="18"/>
      <c r="FHV222" s="18"/>
      <c r="FHW222" s="18"/>
      <c r="FHX222" s="18"/>
      <c r="FHY222" s="18"/>
      <c r="FHZ222" s="18"/>
      <c r="FIA222" s="18"/>
      <c r="FIB222" s="18"/>
      <c r="FIC222" s="18"/>
      <c r="FID222" s="18"/>
      <c r="FIE222" s="18"/>
      <c r="FIF222" s="18"/>
      <c r="FIG222" s="18"/>
      <c r="FIH222" s="18"/>
      <c r="FII222" s="18"/>
      <c r="FIJ222" s="18"/>
      <c r="FIK222" s="18"/>
      <c r="FIL222" s="18"/>
      <c r="FIM222" s="18"/>
      <c r="FIN222" s="18"/>
      <c r="FIO222" s="18"/>
      <c r="FIP222" s="18"/>
      <c r="FIQ222" s="18"/>
      <c r="FIR222" s="18"/>
      <c r="FIS222" s="18"/>
      <c r="FIT222" s="18"/>
      <c r="FIU222" s="18"/>
      <c r="FIV222" s="18"/>
      <c r="FIW222" s="18"/>
      <c r="FIX222" s="18"/>
      <c r="FIY222" s="18"/>
      <c r="FIZ222" s="18"/>
      <c r="FJA222" s="18"/>
      <c r="FJB222" s="18"/>
      <c r="FJC222" s="18"/>
      <c r="FJD222" s="18"/>
      <c r="FJE222" s="18"/>
      <c r="FJF222" s="18"/>
      <c r="FJG222" s="18"/>
      <c r="FJH222" s="18"/>
      <c r="FJI222" s="18"/>
      <c r="FJJ222" s="18"/>
      <c r="FJK222" s="18"/>
      <c r="FJL222" s="18"/>
      <c r="FJM222" s="18"/>
      <c r="FJN222" s="18"/>
      <c r="FJO222" s="18"/>
      <c r="FJP222" s="18"/>
      <c r="FJQ222" s="18"/>
      <c r="FJR222" s="18"/>
      <c r="FJS222" s="18"/>
      <c r="FJT222" s="18"/>
      <c r="FJU222" s="18"/>
      <c r="FJV222" s="18"/>
      <c r="FJW222" s="18"/>
      <c r="FJX222" s="18"/>
      <c r="FJY222" s="18"/>
      <c r="FJZ222" s="18"/>
      <c r="FKA222" s="18"/>
      <c r="FKB222" s="18"/>
      <c r="FKC222" s="18"/>
      <c r="FKD222" s="18"/>
      <c r="FKE222" s="18"/>
      <c r="FKF222" s="18"/>
      <c r="FKG222" s="18"/>
      <c r="FKH222" s="18"/>
      <c r="FKI222" s="18"/>
      <c r="FKJ222" s="18"/>
      <c r="FKK222" s="18"/>
      <c r="FKL222" s="18"/>
      <c r="FKM222" s="18"/>
      <c r="FKN222" s="18"/>
      <c r="FKO222" s="18"/>
      <c r="FKP222" s="18"/>
      <c r="FKQ222" s="18"/>
      <c r="FKR222" s="18"/>
      <c r="FKS222" s="18"/>
      <c r="FKT222" s="18"/>
      <c r="FKU222" s="18"/>
      <c r="FKV222" s="18"/>
      <c r="FKW222" s="18"/>
      <c r="FKX222" s="18"/>
      <c r="FKY222" s="18"/>
      <c r="FKZ222" s="18"/>
      <c r="FLA222" s="18"/>
      <c r="FLB222" s="18"/>
      <c r="FLC222" s="18"/>
      <c r="FLD222" s="18"/>
      <c r="FLE222" s="18"/>
      <c r="FLF222" s="18"/>
      <c r="FLG222" s="18"/>
      <c r="FLH222" s="18"/>
      <c r="FLI222" s="18"/>
      <c r="FLJ222" s="18"/>
      <c r="FLK222" s="18"/>
      <c r="FLL222" s="18"/>
      <c r="FLM222" s="18"/>
      <c r="FLN222" s="18"/>
      <c r="FLO222" s="18"/>
      <c r="FLP222" s="18"/>
      <c r="FLQ222" s="18"/>
      <c r="FLR222" s="18"/>
      <c r="FLS222" s="18"/>
      <c r="FLT222" s="18"/>
      <c r="FLU222" s="18"/>
      <c r="FLV222" s="18"/>
      <c r="FLW222" s="18"/>
      <c r="FLX222" s="18"/>
      <c r="FLY222" s="18"/>
      <c r="FLZ222" s="18"/>
      <c r="FMA222" s="18"/>
      <c r="FMB222" s="18"/>
      <c r="FMC222" s="18"/>
      <c r="FMD222" s="18"/>
      <c r="FME222" s="18"/>
      <c r="FMF222" s="18"/>
      <c r="FMG222" s="18"/>
      <c r="FMH222" s="18"/>
      <c r="FMI222" s="18"/>
      <c r="FMJ222" s="18"/>
      <c r="FMK222" s="18"/>
      <c r="FML222" s="18"/>
      <c r="FMM222" s="18"/>
      <c r="FMN222" s="18"/>
      <c r="FMO222" s="18"/>
      <c r="FMP222" s="18"/>
      <c r="FMQ222" s="18"/>
      <c r="FMR222" s="18"/>
      <c r="FMS222" s="18"/>
      <c r="FMT222" s="18"/>
      <c r="FMU222" s="18"/>
      <c r="FMV222" s="18"/>
      <c r="FMW222" s="18"/>
      <c r="FMX222" s="18"/>
      <c r="FMY222" s="18"/>
      <c r="FMZ222" s="18"/>
      <c r="FNA222" s="18"/>
      <c r="FNB222" s="18"/>
      <c r="FNC222" s="18"/>
      <c r="FND222" s="18"/>
      <c r="FNE222" s="18"/>
      <c r="FNF222" s="18"/>
      <c r="FNG222" s="18"/>
      <c r="FNH222" s="18"/>
      <c r="FNI222" s="18"/>
      <c r="FNJ222" s="18"/>
      <c r="FNK222" s="18"/>
      <c r="FNL222" s="18"/>
      <c r="FNM222" s="18"/>
      <c r="FNN222" s="18"/>
      <c r="FNO222" s="18"/>
      <c r="FNP222" s="18"/>
      <c r="FNQ222" s="18"/>
      <c r="FNR222" s="18"/>
      <c r="FNS222" s="18"/>
      <c r="FNT222" s="18"/>
      <c r="FNU222" s="18"/>
      <c r="FNV222" s="18"/>
      <c r="FNW222" s="18"/>
      <c r="FNX222" s="18"/>
      <c r="FNY222" s="18"/>
      <c r="FNZ222" s="18"/>
      <c r="FOA222" s="18"/>
      <c r="FOB222" s="18"/>
      <c r="FOC222" s="18"/>
      <c r="FOD222" s="18"/>
      <c r="FOE222" s="18"/>
      <c r="FOF222" s="18"/>
      <c r="FOG222" s="18"/>
      <c r="FOH222" s="18"/>
      <c r="FOI222" s="18"/>
      <c r="FOJ222" s="18"/>
      <c r="FOK222" s="18"/>
      <c r="FOL222" s="18"/>
      <c r="FOM222" s="18"/>
      <c r="FON222" s="18"/>
      <c r="FOO222" s="18"/>
      <c r="FOP222" s="18"/>
      <c r="FOQ222" s="18"/>
      <c r="FOR222" s="18"/>
      <c r="FOS222" s="18"/>
      <c r="FOT222" s="18"/>
      <c r="FOU222" s="18"/>
      <c r="FOV222" s="18"/>
      <c r="FOW222" s="18"/>
      <c r="FOX222" s="18"/>
      <c r="FOY222" s="18"/>
      <c r="FOZ222" s="18"/>
      <c r="FPA222" s="18"/>
      <c r="FPB222" s="18"/>
      <c r="FPC222" s="18"/>
      <c r="FPD222" s="18"/>
      <c r="FPE222" s="18"/>
      <c r="FPF222" s="18"/>
      <c r="FPG222" s="18"/>
      <c r="FPH222" s="18"/>
      <c r="FPI222" s="18"/>
      <c r="FPJ222" s="18"/>
      <c r="FPK222" s="18"/>
      <c r="FPL222" s="18"/>
      <c r="FPM222" s="18"/>
      <c r="FPN222" s="18"/>
      <c r="FPO222" s="18"/>
      <c r="FPP222" s="18"/>
      <c r="FPQ222" s="18"/>
      <c r="FPR222" s="18"/>
      <c r="FPS222" s="18"/>
      <c r="FPT222" s="18"/>
      <c r="FPU222" s="18"/>
      <c r="FPV222" s="18"/>
      <c r="FPW222" s="18"/>
      <c r="FPX222" s="18"/>
      <c r="FPY222" s="18"/>
      <c r="FPZ222" s="18"/>
      <c r="FQA222" s="18"/>
      <c r="FQB222" s="18"/>
      <c r="FQC222" s="18"/>
      <c r="FQD222" s="18"/>
      <c r="FQE222" s="18"/>
      <c r="FQF222" s="18"/>
      <c r="FQG222" s="18"/>
      <c r="FQH222" s="18"/>
      <c r="FQI222" s="18"/>
      <c r="FQJ222" s="18"/>
      <c r="FQK222" s="18"/>
      <c r="FQL222" s="18"/>
      <c r="FQM222" s="18"/>
      <c r="FQN222" s="18"/>
      <c r="FQO222" s="18"/>
      <c r="FQP222" s="18"/>
      <c r="FQQ222" s="18"/>
      <c r="FQR222" s="18"/>
      <c r="FQS222" s="18"/>
      <c r="FQT222" s="18"/>
      <c r="FQU222" s="18"/>
      <c r="FQV222" s="18"/>
      <c r="FQW222" s="18"/>
      <c r="FQX222" s="18"/>
      <c r="FQY222" s="18"/>
      <c r="FQZ222" s="18"/>
      <c r="FRA222" s="18"/>
      <c r="FRB222" s="18"/>
      <c r="FRC222" s="18"/>
      <c r="FRD222" s="18"/>
      <c r="FRE222" s="18"/>
      <c r="FRF222" s="18"/>
      <c r="FRG222" s="18"/>
      <c r="FRH222" s="18"/>
      <c r="FRI222" s="18"/>
      <c r="FRJ222" s="18"/>
      <c r="FRK222" s="18"/>
      <c r="FRL222" s="18"/>
      <c r="FRM222" s="18"/>
      <c r="FRN222" s="18"/>
      <c r="FRO222" s="18"/>
      <c r="FRP222" s="18"/>
      <c r="FRQ222" s="18"/>
      <c r="FRR222" s="18"/>
      <c r="FRS222" s="18"/>
      <c r="FRT222" s="18"/>
      <c r="FRU222" s="18"/>
      <c r="FRV222" s="18"/>
      <c r="FRW222" s="18"/>
      <c r="FRX222" s="18"/>
      <c r="FRY222" s="18"/>
      <c r="FRZ222" s="18"/>
      <c r="FSA222" s="18"/>
      <c r="FSB222" s="18"/>
      <c r="FSC222" s="18"/>
      <c r="FSD222" s="18"/>
      <c r="FSE222" s="18"/>
      <c r="FSF222" s="18"/>
      <c r="FSG222" s="18"/>
      <c r="FSH222" s="18"/>
      <c r="FSI222" s="18"/>
      <c r="FSJ222" s="18"/>
      <c r="FSK222" s="18"/>
      <c r="FSL222" s="18"/>
      <c r="FSM222" s="18"/>
      <c r="FSN222" s="18"/>
      <c r="FSO222" s="18"/>
      <c r="FSP222" s="18"/>
      <c r="FSQ222" s="18"/>
      <c r="FSR222" s="18"/>
      <c r="FSS222" s="18"/>
      <c r="FST222" s="18"/>
      <c r="FSU222" s="18"/>
      <c r="FSV222" s="18"/>
      <c r="FSW222" s="18"/>
      <c r="FSX222" s="18"/>
      <c r="FSY222" s="18"/>
      <c r="FSZ222" s="18"/>
      <c r="FTA222" s="18"/>
      <c r="FTB222" s="18"/>
      <c r="FTC222" s="18"/>
      <c r="FTD222" s="18"/>
      <c r="FTE222" s="18"/>
      <c r="FTF222" s="18"/>
      <c r="FTG222" s="18"/>
      <c r="FTH222" s="18"/>
      <c r="FTI222" s="18"/>
      <c r="FTJ222" s="18"/>
      <c r="FTK222" s="18"/>
      <c r="FTL222" s="18"/>
      <c r="FTM222" s="18"/>
      <c r="FTN222" s="18"/>
      <c r="FTO222" s="18"/>
      <c r="FTP222" s="18"/>
      <c r="FTQ222" s="18"/>
      <c r="FTR222" s="18"/>
      <c r="FTS222" s="18"/>
      <c r="FTT222" s="18"/>
      <c r="FTU222" s="18"/>
      <c r="FTV222" s="18"/>
      <c r="FTW222" s="18"/>
      <c r="FTX222" s="18"/>
      <c r="FTY222" s="18"/>
      <c r="FTZ222" s="18"/>
      <c r="FUA222" s="18"/>
      <c r="FUB222" s="18"/>
      <c r="FUC222" s="18"/>
      <c r="FUD222" s="18"/>
      <c r="FUE222" s="18"/>
      <c r="FUF222" s="18"/>
      <c r="FUG222" s="18"/>
      <c r="FUH222" s="18"/>
      <c r="FUI222" s="18"/>
      <c r="FUJ222" s="18"/>
      <c r="FUK222" s="18"/>
      <c r="FUL222" s="18"/>
      <c r="FUM222" s="18"/>
      <c r="FUN222" s="18"/>
      <c r="FUO222" s="18"/>
      <c r="FUP222" s="18"/>
      <c r="FUQ222" s="18"/>
      <c r="FUR222" s="18"/>
      <c r="FUS222" s="18"/>
      <c r="FUT222" s="18"/>
      <c r="FUU222" s="18"/>
      <c r="FUV222" s="18"/>
      <c r="FUW222" s="18"/>
      <c r="FUX222" s="18"/>
      <c r="FUY222" s="18"/>
      <c r="FUZ222" s="18"/>
      <c r="FVA222" s="18"/>
      <c r="FVB222" s="18"/>
      <c r="FVC222" s="18"/>
      <c r="FVD222" s="18"/>
      <c r="FVE222" s="18"/>
      <c r="FVF222" s="18"/>
      <c r="FVG222" s="18"/>
      <c r="FVH222" s="18"/>
      <c r="FVI222" s="18"/>
      <c r="FVJ222" s="18"/>
      <c r="FVK222" s="18"/>
      <c r="FVL222" s="18"/>
      <c r="FVM222" s="18"/>
      <c r="FVN222" s="18"/>
      <c r="FVO222" s="18"/>
      <c r="FVP222" s="18"/>
      <c r="FVQ222" s="18"/>
      <c r="FVR222" s="18"/>
      <c r="FVS222" s="18"/>
      <c r="FVT222" s="18"/>
      <c r="FVU222" s="18"/>
      <c r="FVV222" s="18"/>
      <c r="FVW222" s="18"/>
      <c r="FVX222" s="18"/>
      <c r="FVY222" s="18"/>
      <c r="FVZ222" s="18"/>
      <c r="FWA222" s="18"/>
      <c r="FWB222" s="18"/>
      <c r="FWC222" s="18"/>
      <c r="FWD222" s="18"/>
      <c r="FWE222" s="18"/>
      <c r="FWF222" s="18"/>
      <c r="FWG222" s="18"/>
      <c r="FWH222" s="18"/>
      <c r="FWI222" s="18"/>
      <c r="FWJ222" s="18"/>
      <c r="FWK222" s="18"/>
      <c r="FWL222" s="18"/>
      <c r="FWM222" s="18"/>
      <c r="FWN222" s="18"/>
      <c r="FWO222" s="18"/>
      <c r="FWP222" s="18"/>
      <c r="FWQ222" s="18"/>
      <c r="FWR222" s="18"/>
      <c r="FWS222" s="18"/>
      <c r="FWT222" s="18"/>
      <c r="FWU222" s="18"/>
      <c r="FWV222" s="18"/>
      <c r="FWW222" s="18"/>
      <c r="FWX222" s="18"/>
      <c r="FWY222" s="18"/>
      <c r="FWZ222" s="18"/>
      <c r="FXA222" s="18"/>
      <c r="FXB222" s="18"/>
      <c r="FXC222" s="18"/>
      <c r="FXD222" s="18"/>
      <c r="FXE222" s="18"/>
      <c r="FXF222" s="18"/>
      <c r="FXG222" s="18"/>
      <c r="FXH222" s="18"/>
      <c r="FXI222" s="18"/>
      <c r="FXJ222" s="18"/>
      <c r="FXK222" s="18"/>
      <c r="FXL222" s="18"/>
      <c r="FXM222" s="18"/>
      <c r="FXN222" s="18"/>
      <c r="FXO222" s="18"/>
      <c r="FXP222" s="18"/>
      <c r="FXQ222" s="18"/>
      <c r="FXR222" s="18"/>
      <c r="FXS222" s="18"/>
      <c r="FXT222" s="18"/>
      <c r="FXU222" s="18"/>
      <c r="FXV222" s="18"/>
      <c r="FXW222" s="18"/>
      <c r="FXX222" s="18"/>
      <c r="FXY222" s="18"/>
      <c r="FXZ222" s="18"/>
      <c r="FYA222" s="18"/>
      <c r="FYB222" s="18"/>
      <c r="FYC222" s="18"/>
      <c r="FYD222" s="18"/>
      <c r="FYE222" s="18"/>
      <c r="FYF222" s="18"/>
      <c r="FYG222" s="18"/>
      <c r="FYH222" s="18"/>
      <c r="FYI222" s="18"/>
      <c r="FYJ222" s="18"/>
      <c r="FYK222" s="18"/>
      <c r="FYL222" s="18"/>
      <c r="FYM222" s="18"/>
      <c r="FYN222" s="18"/>
      <c r="FYO222" s="18"/>
      <c r="FYP222" s="18"/>
      <c r="FYQ222" s="18"/>
      <c r="FYR222" s="18"/>
      <c r="FYS222" s="18"/>
      <c r="FYT222" s="18"/>
      <c r="FYU222" s="18"/>
      <c r="FYV222" s="18"/>
      <c r="FYW222" s="18"/>
      <c r="FYX222" s="18"/>
      <c r="FYY222" s="18"/>
      <c r="FYZ222" s="18"/>
      <c r="FZA222" s="18"/>
      <c r="FZB222" s="18"/>
      <c r="FZC222" s="18"/>
      <c r="FZD222" s="18"/>
      <c r="FZE222" s="18"/>
      <c r="FZF222" s="18"/>
      <c r="FZG222" s="18"/>
      <c r="FZH222" s="18"/>
      <c r="FZI222" s="18"/>
      <c r="FZJ222" s="18"/>
      <c r="FZK222" s="18"/>
      <c r="FZL222" s="18"/>
      <c r="FZM222" s="18"/>
      <c r="FZN222" s="18"/>
      <c r="FZO222" s="18"/>
      <c r="FZP222" s="18"/>
      <c r="FZQ222" s="18"/>
      <c r="FZR222" s="18"/>
      <c r="FZS222" s="18"/>
      <c r="FZT222" s="18"/>
      <c r="FZU222" s="18"/>
      <c r="FZV222" s="18"/>
      <c r="FZW222" s="18"/>
      <c r="FZX222" s="18"/>
      <c r="FZY222" s="18"/>
      <c r="FZZ222" s="18"/>
      <c r="GAA222" s="18"/>
      <c r="GAB222" s="18"/>
      <c r="GAC222" s="18"/>
      <c r="GAD222" s="18"/>
      <c r="GAE222" s="18"/>
      <c r="GAF222" s="18"/>
      <c r="GAG222" s="18"/>
      <c r="GAH222" s="18"/>
      <c r="GAI222" s="18"/>
      <c r="GAJ222" s="18"/>
      <c r="GAK222" s="18"/>
      <c r="GAL222" s="18"/>
      <c r="GAM222" s="18"/>
      <c r="GAN222" s="18"/>
      <c r="GAO222" s="18"/>
      <c r="GAP222" s="18"/>
      <c r="GAQ222" s="18"/>
      <c r="GAR222" s="18"/>
      <c r="GAS222" s="18"/>
      <c r="GAT222" s="18"/>
      <c r="GAU222" s="18"/>
      <c r="GAV222" s="18"/>
      <c r="GAW222" s="18"/>
      <c r="GAX222" s="18"/>
      <c r="GAY222" s="18"/>
      <c r="GAZ222" s="18"/>
      <c r="GBA222" s="18"/>
      <c r="GBB222" s="18"/>
      <c r="GBC222" s="18"/>
      <c r="GBD222" s="18"/>
      <c r="GBE222" s="18"/>
      <c r="GBF222" s="18"/>
      <c r="GBG222" s="18"/>
      <c r="GBH222" s="18"/>
      <c r="GBI222" s="18"/>
      <c r="GBJ222" s="18"/>
      <c r="GBK222" s="18"/>
      <c r="GBL222" s="18"/>
      <c r="GBM222" s="18"/>
      <c r="GBN222" s="18"/>
      <c r="GBO222" s="18"/>
      <c r="GBP222" s="18"/>
      <c r="GBQ222" s="18"/>
      <c r="GBR222" s="18"/>
      <c r="GBS222" s="18"/>
      <c r="GBT222" s="18"/>
      <c r="GBU222" s="18"/>
      <c r="GBV222" s="18"/>
      <c r="GBW222" s="18"/>
      <c r="GBX222" s="18"/>
      <c r="GBY222" s="18"/>
      <c r="GBZ222" s="18"/>
      <c r="GCA222" s="18"/>
      <c r="GCB222" s="18"/>
      <c r="GCC222" s="18"/>
      <c r="GCD222" s="18"/>
      <c r="GCE222" s="18"/>
      <c r="GCF222" s="18"/>
      <c r="GCG222" s="18"/>
      <c r="GCH222" s="18"/>
      <c r="GCI222" s="18"/>
      <c r="GCJ222" s="18"/>
      <c r="GCK222" s="18"/>
      <c r="GCL222" s="18"/>
      <c r="GCM222" s="18"/>
      <c r="GCN222" s="18"/>
      <c r="GCO222" s="18"/>
      <c r="GCP222" s="18"/>
      <c r="GCQ222" s="18"/>
      <c r="GCR222" s="18"/>
      <c r="GCS222" s="18"/>
      <c r="GCT222" s="18"/>
      <c r="GCU222" s="18"/>
      <c r="GCV222" s="18"/>
      <c r="GCW222" s="18"/>
      <c r="GCX222" s="18"/>
      <c r="GCY222" s="18"/>
      <c r="GCZ222" s="18"/>
      <c r="GDA222" s="18"/>
      <c r="GDB222" s="18"/>
      <c r="GDC222" s="18"/>
      <c r="GDD222" s="18"/>
      <c r="GDE222" s="18"/>
      <c r="GDF222" s="18"/>
      <c r="GDG222" s="18"/>
      <c r="GDH222" s="18"/>
      <c r="GDI222" s="18"/>
      <c r="GDJ222" s="18"/>
      <c r="GDK222" s="18"/>
      <c r="GDL222" s="18"/>
      <c r="GDM222" s="18"/>
      <c r="GDN222" s="18"/>
      <c r="GDO222" s="18"/>
      <c r="GDP222" s="18"/>
      <c r="GDQ222" s="18"/>
      <c r="GDR222" s="18"/>
      <c r="GDS222" s="18"/>
      <c r="GDT222" s="18"/>
      <c r="GDU222" s="18"/>
      <c r="GDV222" s="18"/>
      <c r="GDW222" s="18"/>
      <c r="GDX222" s="18"/>
      <c r="GDY222" s="18"/>
      <c r="GDZ222" s="18"/>
      <c r="GEA222" s="18"/>
      <c r="GEB222" s="18"/>
      <c r="GEC222" s="18"/>
      <c r="GED222" s="18"/>
      <c r="GEE222" s="18"/>
      <c r="GEF222" s="18"/>
      <c r="GEG222" s="18"/>
      <c r="GEH222" s="18"/>
      <c r="GEI222" s="18"/>
      <c r="GEJ222" s="18"/>
      <c r="GEK222" s="18"/>
      <c r="GEL222" s="18"/>
      <c r="GEM222" s="18"/>
      <c r="GEN222" s="18"/>
      <c r="GEO222" s="18"/>
      <c r="GEP222" s="18"/>
      <c r="GEQ222" s="18"/>
      <c r="GER222" s="18"/>
      <c r="GES222" s="18"/>
      <c r="GET222" s="18"/>
      <c r="GEU222" s="18"/>
      <c r="GEV222" s="18"/>
      <c r="GEW222" s="18"/>
      <c r="GEX222" s="18"/>
      <c r="GEY222" s="18"/>
      <c r="GEZ222" s="18"/>
      <c r="GFA222" s="18"/>
      <c r="GFB222" s="18"/>
      <c r="GFC222" s="18"/>
      <c r="GFD222" s="18"/>
      <c r="GFE222" s="18"/>
      <c r="GFF222" s="18"/>
      <c r="GFG222" s="18"/>
      <c r="GFH222" s="18"/>
      <c r="GFI222" s="18"/>
      <c r="GFJ222" s="18"/>
      <c r="GFK222" s="18"/>
      <c r="GFL222" s="18"/>
      <c r="GFM222" s="18"/>
      <c r="GFN222" s="18"/>
      <c r="GFO222" s="18"/>
      <c r="GFP222" s="18"/>
      <c r="GFQ222" s="18"/>
      <c r="GFR222" s="18"/>
      <c r="GFS222" s="18"/>
      <c r="GFT222" s="18"/>
      <c r="GFU222" s="18"/>
      <c r="GFV222" s="18"/>
      <c r="GFW222" s="18"/>
      <c r="GFX222" s="18"/>
      <c r="GFY222" s="18"/>
      <c r="GFZ222" s="18"/>
      <c r="GGA222" s="18"/>
      <c r="GGB222" s="18"/>
      <c r="GGC222" s="18"/>
      <c r="GGD222" s="18"/>
      <c r="GGE222" s="18"/>
      <c r="GGF222" s="18"/>
      <c r="GGG222" s="18"/>
      <c r="GGH222" s="18"/>
      <c r="GGI222" s="18"/>
      <c r="GGJ222" s="18"/>
      <c r="GGK222" s="18"/>
      <c r="GGL222" s="18"/>
      <c r="GGM222" s="18"/>
      <c r="GGN222" s="18"/>
      <c r="GGO222" s="18"/>
      <c r="GGP222" s="18"/>
      <c r="GGQ222" s="18"/>
      <c r="GGR222" s="18"/>
      <c r="GGS222" s="18"/>
      <c r="GGT222" s="18"/>
      <c r="GGU222" s="18"/>
      <c r="GGV222" s="18"/>
      <c r="GGW222" s="18"/>
      <c r="GGX222" s="18"/>
      <c r="GGY222" s="18"/>
      <c r="GGZ222" s="18"/>
      <c r="GHA222" s="18"/>
      <c r="GHB222" s="18"/>
      <c r="GHC222" s="18"/>
      <c r="GHD222" s="18"/>
      <c r="GHE222" s="18"/>
      <c r="GHF222" s="18"/>
      <c r="GHG222" s="18"/>
      <c r="GHH222" s="18"/>
      <c r="GHI222" s="18"/>
      <c r="GHJ222" s="18"/>
      <c r="GHK222" s="18"/>
      <c r="GHL222" s="18"/>
      <c r="GHM222" s="18"/>
      <c r="GHN222" s="18"/>
      <c r="GHO222" s="18"/>
      <c r="GHP222" s="18"/>
      <c r="GHQ222" s="18"/>
      <c r="GHR222" s="18"/>
      <c r="GHS222" s="18"/>
      <c r="GHT222" s="18"/>
      <c r="GHU222" s="18"/>
      <c r="GHV222" s="18"/>
      <c r="GHW222" s="18"/>
      <c r="GHX222" s="18"/>
      <c r="GHY222" s="18"/>
      <c r="GHZ222" s="18"/>
      <c r="GIA222" s="18"/>
      <c r="GIB222" s="18"/>
      <c r="GIC222" s="18"/>
      <c r="GID222" s="18"/>
      <c r="GIE222" s="18"/>
      <c r="GIF222" s="18"/>
      <c r="GIG222" s="18"/>
      <c r="GIH222" s="18"/>
      <c r="GII222" s="18"/>
      <c r="GIJ222" s="18"/>
      <c r="GIK222" s="18"/>
      <c r="GIL222" s="18"/>
      <c r="GIM222" s="18"/>
      <c r="GIN222" s="18"/>
      <c r="GIO222" s="18"/>
      <c r="GIP222" s="18"/>
      <c r="GIQ222" s="18"/>
      <c r="GIR222" s="18"/>
      <c r="GIS222" s="18"/>
      <c r="GIT222" s="18"/>
      <c r="GIU222" s="18"/>
      <c r="GIV222" s="18"/>
      <c r="GIW222" s="18"/>
      <c r="GIX222" s="18"/>
      <c r="GIY222" s="18"/>
      <c r="GIZ222" s="18"/>
      <c r="GJA222" s="18"/>
      <c r="GJB222" s="18"/>
      <c r="GJC222" s="18"/>
      <c r="GJD222" s="18"/>
      <c r="GJE222" s="18"/>
      <c r="GJF222" s="18"/>
      <c r="GJG222" s="18"/>
      <c r="GJH222" s="18"/>
      <c r="GJI222" s="18"/>
      <c r="GJJ222" s="18"/>
      <c r="GJK222" s="18"/>
      <c r="GJL222" s="18"/>
      <c r="GJM222" s="18"/>
      <c r="GJN222" s="18"/>
      <c r="GJO222" s="18"/>
      <c r="GJP222" s="18"/>
      <c r="GJQ222" s="18"/>
      <c r="GJR222" s="18"/>
      <c r="GJS222" s="18"/>
      <c r="GJT222" s="18"/>
      <c r="GJU222" s="18"/>
      <c r="GJV222" s="18"/>
      <c r="GJW222" s="18"/>
      <c r="GJX222" s="18"/>
      <c r="GJY222" s="18"/>
      <c r="GJZ222" s="18"/>
      <c r="GKA222" s="18"/>
      <c r="GKB222" s="18"/>
      <c r="GKC222" s="18"/>
      <c r="GKD222" s="18"/>
      <c r="GKE222" s="18"/>
      <c r="GKF222" s="18"/>
      <c r="GKG222" s="18"/>
      <c r="GKH222" s="18"/>
      <c r="GKI222" s="18"/>
      <c r="GKJ222" s="18"/>
      <c r="GKK222" s="18"/>
      <c r="GKL222" s="18"/>
      <c r="GKM222" s="18"/>
      <c r="GKN222" s="18"/>
      <c r="GKO222" s="18"/>
      <c r="GKP222" s="18"/>
      <c r="GKQ222" s="18"/>
      <c r="GKR222" s="18"/>
      <c r="GKS222" s="18"/>
      <c r="GKT222" s="18"/>
      <c r="GKU222" s="18"/>
      <c r="GKV222" s="18"/>
      <c r="GKW222" s="18"/>
      <c r="GKX222" s="18"/>
      <c r="GKY222" s="18"/>
      <c r="GKZ222" s="18"/>
      <c r="GLA222" s="18"/>
      <c r="GLB222" s="18"/>
      <c r="GLC222" s="18"/>
      <c r="GLD222" s="18"/>
      <c r="GLE222" s="18"/>
      <c r="GLF222" s="18"/>
      <c r="GLG222" s="18"/>
      <c r="GLH222" s="18"/>
      <c r="GLI222" s="18"/>
      <c r="GLJ222" s="18"/>
      <c r="GLK222" s="18"/>
      <c r="GLL222" s="18"/>
      <c r="GLM222" s="18"/>
      <c r="GLN222" s="18"/>
      <c r="GLO222" s="18"/>
      <c r="GLP222" s="18"/>
      <c r="GLQ222" s="18"/>
      <c r="GLR222" s="18"/>
      <c r="GLS222" s="18"/>
      <c r="GLT222" s="18"/>
      <c r="GLU222" s="18"/>
      <c r="GLV222" s="18"/>
      <c r="GLW222" s="18"/>
      <c r="GLX222" s="18"/>
      <c r="GLY222" s="18"/>
      <c r="GLZ222" s="18"/>
      <c r="GMA222" s="18"/>
      <c r="GMB222" s="18"/>
      <c r="GMC222" s="18"/>
      <c r="GMD222" s="18"/>
      <c r="GME222" s="18"/>
      <c r="GMF222" s="18"/>
      <c r="GMG222" s="18"/>
      <c r="GMH222" s="18"/>
      <c r="GMI222" s="18"/>
      <c r="GMJ222" s="18"/>
      <c r="GMK222" s="18"/>
      <c r="GML222" s="18"/>
      <c r="GMM222" s="18"/>
      <c r="GMN222" s="18"/>
      <c r="GMO222" s="18"/>
      <c r="GMP222" s="18"/>
      <c r="GMQ222" s="18"/>
      <c r="GMR222" s="18"/>
      <c r="GMS222" s="18"/>
      <c r="GMT222" s="18"/>
      <c r="GMU222" s="18"/>
      <c r="GMV222" s="18"/>
      <c r="GMW222" s="18"/>
      <c r="GMX222" s="18"/>
      <c r="GMY222" s="18"/>
      <c r="GMZ222" s="18"/>
      <c r="GNA222" s="18"/>
      <c r="GNB222" s="18"/>
      <c r="GNC222" s="18"/>
      <c r="GND222" s="18"/>
      <c r="GNE222" s="18"/>
      <c r="GNF222" s="18"/>
      <c r="GNG222" s="18"/>
      <c r="GNH222" s="18"/>
      <c r="GNI222" s="18"/>
      <c r="GNJ222" s="18"/>
      <c r="GNK222" s="18"/>
      <c r="GNL222" s="18"/>
      <c r="GNM222" s="18"/>
      <c r="GNN222" s="18"/>
      <c r="GNO222" s="18"/>
      <c r="GNP222" s="18"/>
      <c r="GNQ222" s="18"/>
      <c r="GNR222" s="18"/>
      <c r="GNS222" s="18"/>
      <c r="GNT222" s="18"/>
      <c r="GNU222" s="18"/>
      <c r="GNV222" s="18"/>
      <c r="GNW222" s="18"/>
      <c r="GNX222" s="18"/>
      <c r="GNY222" s="18"/>
      <c r="GNZ222" s="18"/>
      <c r="GOA222" s="18"/>
      <c r="GOB222" s="18"/>
      <c r="GOC222" s="18"/>
      <c r="GOD222" s="18"/>
      <c r="GOE222" s="18"/>
      <c r="GOF222" s="18"/>
      <c r="GOG222" s="18"/>
      <c r="GOH222" s="18"/>
      <c r="GOI222" s="18"/>
      <c r="GOJ222" s="18"/>
      <c r="GOK222" s="18"/>
      <c r="GOL222" s="18"/>
      <c r="GOM222" s="18"/>
      <c r="GON222" s="18"/>
      <c r="GOO222" s="18"/>
      <c r="GOP222" s="18"/>
      <c r="GOQ222" s="18"/>
      <c r="GOR222" s="18"/>
      <c r="GOS222" s="18"/>
      <c r="GOT222" s="18"/>
      <c r="GOU222" s="18"/>
      <c r="GOV222" s="18"/>
      <c r="GOW222" s="18"/>
      <c r="GOX222" s="18"/>
      <c r="GOY222" s="18"/>
      <c r="GOZ222" s="18"/>
      <c r="GPA222" s="18"/>
      <c r="GPB222" s="18"/>
      <c r="GPC222" s="18"/>
      <c r="GPD222" s="18"/>
      <c r="GPE222" s="18"/>
      <c r="GPF222" s="18"/>
      <c r="GPG222" s="18"/>
      <c r="GPH222" s="18"/>
      <c r="GPI222" s="18"/>
      <c r="GPJ222" s="18"/>
      <c r="GPK222" s="18"/>
      <c r="GPL222" s="18"/>
      <c r="GPM222" s="18"/>
      <c r="GPN222" s="18"/>
      <c r="GPO222" s="18"/>
      <c r="GPP222" s="18"/>
      <c r="GPQ222" s="18"/>
      <c r="GPR222" s="18"/>
      <c r="GPS222" s="18"/>
      <c r="GPT222" s="18"/>
      <c r="GPU222" s="18"/>
      <c r="GPV222" s="18"/>
      <c r="GPW222" s="18"/>
      <c r="GPX222" s="18"/>
      <c r="GPY222" s="18"/>
      <c r="GPZ222" s="18"/>
      <c r="GQA222" s="18"/>
      <c r="GQB222" s="18"/>
      <c r="GQC222" s="18"/>
      <c r="GQD222" s="18"/>
      <c r="GQE222" s="18"/>
      <c r="GQF222" s="18"/>
      <c r="GQG222" s="18"/>
      <c r="GQH222" s="18"/>
      <c r="GQI222" s="18"/>
      <c r="GQJ222" s="18"/>
      <c r="GQK222" s="18"/>
      <c r="GQL222" s="18"/>
      <c r="GQM222" s="18"/>
      <c r="GQN222" s="18"/>
      <c r="GQO222" s="18"/>
      <c r="GQP222" s="18"/>
      <c r="GQQ222" s="18"/>
      <c r="GQR222" s="18"/>
      <c r="GQS222" s="18"/>
      <c r="GQT222" s="18"/>
      <c r="GQU222" s="18"/>
      <c r="GQV222" s="18"/>
      <c r="GQW222" s="18"/>
      <c r="GQX222" s="18"/>
      <c r="GQY222" s="18"/>
      <c r="GQZ222" s="18"/>
      <c r="GRA222" s="18"/>
      <c r="GRB222" s="18"/>
      <c r="GRC222" s="18"/>
      <c r="GRD222" s="18"/>
      <c r="GRE222" s="18"/>
      <c r="GRF222" s="18"/>
      <c r="GRG222" s="18"/>
      <c r="GRH222" s="18"/>
      <c r="GRI222" s="18"/>
      <c r="GRJ222" s="18"/>
      <c r="GRK222" s="18"/>
      <c r="GRL222" s="18"/>
      <c r="GRM222" s="18"/>
      <c r="GRN222" s="18"/>
      <c r="GRO222" s="18"/>
      <c r="GRP222" s="18"/>
      <c r="GRQ222" s="18"/>
      <c r="GRR222" s="18"/>
      <c r="GRS222" s="18"/>
      <c r="GRT222" s="18"/>
      <c r="GRU222" s="18"/>
      <c r="GRV222" s="18"/>
      <c r="GRW222" s="18"/>
      <c r="GRX222" s="18"/>
      <c r="GRY222" s="18"/>
      <c r="GRZ222" s="18"/>
      <c r="GSA222" s="18"/>
      <c r="GSB222" s="18"/>
      <c r="GSC222" s="18"/>
      <c r="GSD222" s="18"/>
      <c r="GSE222" s="18"/>
      <c r="GSF222" s="18"/>
      <c r="GSG222" s="18"/>
      <c r="GSH222" s="18"/>
      <c r="GSI222" s="18"/>
      <c r="GSJ222" s="18"/>
      <c r="GSK222" s="18"/>
      <c r="GSL222" s="18"/>
      <c r="GSM222" s="18"/>
      <c r="GSN222" s="18"/>
      <c r="GSO222" s="18"/>
      <c r="GSP222" s="18"/>
      <c r="GSQ222" s="18"/>
      <c r="GSR222" s="18"/>
      <c r="GSS222" s="18"/>
      <c r="GST222" s="18"/>
      <c r="GSU222" s="18"/>
      <c r="GSV222" s="18"/>
      <c r="GSW222" s="18"/>
      <c r="GSX222" s="18"/>
      <c r="GSY222" s="18"/>
      <c r="GSZ222" s="18"/>
      <c r="GTA222" s="18"/>
      <c r="GTB222" s="18"/>
      <c r="GTC222" s="18"/>
      <c r="GTD222" s="18"/>
      <c r="GTE222" s="18"/>
      <c r="GTF222" s="18"/>
      <c r="GTG222" s="18"/>
      <c r="GTH222" s="18"/>
      <c r="GTI222" s="18"/>
      <c r="GTJ222" s="18"/>
      <c r="GTK222" s="18"/>
      <c r="GTL222" s="18"/>
      <c r="GTM222" s="18"/>
      <c r="GTN222" s="18"/>
      <c r="GTO222" s="18"/>
      <c r="GTP222" s="18"/>
      <c r="GTQ222" s="18"/>
      <c r="GTR222" s="18"/>
      <c r="GTS222" s="18"/>
      <c r="GTT222" s="18"/>
      <c r="GTU222" s="18"/>
      <c r="GTV222" s="18"/>
      <c r="GTW222" s="18"/>
      <c r="GTX222" s="18"/>
      <c r="GTY222" s="18"/>
      <c r="GTZ222" s="18"/>
      <c r="GUA222" s="18"/>
      <c r="GUB222" s="18"/>
      <c r="GUC222" s="18"/>
      <c r="GUD222" s="18"/>
      <c r="GUE222" s="18"/>
      <c r="GUF222" s="18"/>
      <c r="GUG222" s="18"/>
      <c r="GUH222" s="18"/>
      <c r="GUI222" s="18"/>
      <c r="GUJ222" s="18"/>
      <c r="GUK222" s="18"/>
      <c r="GUL222" s="18"/>
      <c r="GUM222" s="18"/>
      <c r="GUN222" s="18"/>
      <c r="GUO222" s="18"/>
      <c r="GUP222" s="18"/>
      <c r="GUQ222" s="18"/>
      <c r="GUR222" s="18"/>
      <c r="GUS222" s="18"/>
      <c r="GUT222" s="18"/>
      <c r="GUU222" s="18"/>
      <c r="GUV222" s="18"/>
      <c r="GUW222" s="18"/>
      <c r="GUX222" s="18"/>
      <c r="GUY222" s="18"/>
      <c r="GUZ222" s="18"/>
      <c r="GVA222" s="18"/>
      <c r="GVB222" s="18"/>
      <c r="GVC222" s="18"/>
      <c r="GVD222" s="18"/>
      <c r="GVE222" s="18"/>
      <c r="GVF222" s="18"/>
      <c r="GVG222" s="18"/>
      <c r="GVH222" s="18"/>
      <c r="GVI222" s="18"/>
      <c r="GVJ222" s="18"/>
      <c r="GVK222" s="18"/>
      <c r="GVL222" s="18"/>
      <c r="GVM222" s="18"/>
      <c r="GVN222" s="18"/>
      <c r="GVO222" s="18"/>
      <c r="GVP222" s="18"/>
      <c r="GVQ222" s="18"/>
      <c r="GVR222" s="18"/>
      <c r="GVS222" s="18"/>
      <c r="GVT222" s="18"/>
      <c r="GVU222" s="18"/>
      <c r="GVV222" s="18"/>
      <c r="GVW222" s="18"/>
      <c r="GVX222" s="18"/>
      <c r="GVY222" s="18"/>
      <c r="GVZ222" s="18"/>
      <c r="GWA222" s="18"/>
      <c r="GWB222" s="18"/>
      <c r="GWC222" s="18"/>
      <c r="GWD222" s="18"/>
      <c r="GWE222" s="18"/>
      <c r="GWF222" s="18"/>
      <c r="GWG222" s="18"/>
      <c r="GWH222" s="18"/>
      <c r="GWI222" s="18"/>
      <c r="GWJ222" s="18"/>
      <c r="GWK222" s="18"/>
      <c r="GWL222" s="18"/>
      <c r="GWM222" s="18"/>
      <c r="GWN222" s="18"/>
      <c r="GWO222" s="18"/>
      <c r="GWP222" s="18"/>
      <c r="GWQ222" s="18"/>
      <c r="GWR222" s="18"/>
      <c r="GWS222" s="18"/>
      <c r="GWT222" s="18"/>
      <c r="GWU222" s="18"/>
      <c r="GWV222" s="18"/>
      <c r="GWW222" s="18"/>
      <c r="GWX222" s="18"/>
      <c r="GWY222" s="18"/>
      <c r="GWZ222" s="18"/>
      <c r="GXA222" s="18"/>
      <c r="GXB222" s="18"/>
      <c r="GXC222" s="18"/>
      <c r="GXD222" s="18"/>
      <c r="GXE222" s="18"/>
      <c r="GXF222" s="18"/>
      <c r="GXG222" s="18"/>
      <c r="GXH222" s="18"/>
      <c r="GXI222" s="18"/>
      <c r="GXJ222" s="18"/>
      <c r="GXK222" s="18"/>
      <c r="GXL222" s="18"/>
      <c r="GXM222" s="18"/>
      <c r="GXN222" s="18"/>
      <c r="GXO222" s="18"/>
      <c r="GXP222" s="18"/>
      <c r="GXQ222" s="18"/>
      <c r="GXR222" s="18"/>
      <c r="GXS222" s="18"/>
      <c r="GXT222" s="18"/>
      <c r="GXU222" s="18"/>
      <c r="GXV222" s="18"/>
      <c r="GXW222" s="18"/>
      <c r="GXX222" s="18"/>
      <c r="GXY222" s="18"/>
      <c r="GXZ222" s="18"/>
      <c r="GYA222" s="18"/>
      <c r="GYB222" s="18"/>
      <c r="GYC222" s="18"/>
      <c r="GYD222" s="18"/>
      <c r="GYE222" s="18"/>
      <c r="GYF222" s="18"/>
      <c r="GYG222" s="18"/>
      <c r="GYH222" s="18"/>
      <c r="GYI222" s="18"/>
      <c r="GYJ222" s="18"/>
      <c r="GYK222" s="18"/>
      <c r="GYL222" s="18"/>
      <c r="GYM222" s="18"/>
      <c r="GYN222" s="18"/>
      <c r="GYO222" s="18"/>
      <c r="GYP222" s="18"/>
      <c r="GYQ222" s="18"/>
      <c r="GYR222" s="18"/>
      <c r="GYS222" s="18"/>
      <c r="GYT222" s="18"/>
      <c r="GYU222" s="18"/>
      <c r="GYV222" s="18"/>
      <c r="GYW222" s="18"/>
      <c r="GYX222" s="18"/>
      <c r="GYY222" s="18"/>
      <c r="GYZ222" s="18"/>
      <c r="GZA222" s="18"/>
      <c r="GZB222" s="18"/>
      <c r="GZC222" s="18"/>
      <c r="GZD222" s="18"/>
      <c r="GZE222" s="18"/>
      <c r="GZF222" s="18"/>
      <c r="GZG222" s="18"/>
      <c r="GZH222" s="18"/>
      <c r="GZI222" s="18"/>
      <c r="GZJ222" s="18"/>
      <c r="GZK222" s="18"/>
      <c r="GZL222" s="18"/>
      <c r="GZM222" s="18"/>
      <c r="GZN222" s="18"/>
      <c r="GZO222" s="18"/>
      <c r="GZP222" s="18"/>
      <c r="GZQ222" s="18"/>
      <c r="GZR222" s="18"/>
      <c r="GZS222" s="18"/>
      <c r="GZT222" s="18"/>
      <c r="GZU222" s="18"/>
      <c r="GZV222" s="18"/>
      <c r="GZW222" s="18"/>
      <c r="GZX222" s="18"/>
      <c r="GZY222" s="18"/>
      <c r="GZZ222" s="18"/>
      <c r="HAA222" s="18"/>
      <c r="HAB222" s="18"/>
      <c r="HAC222" s="18"/>
      <c r="HAD222" s="18"/>
      <c r="HAE222" s="18"/>
      <c r="HAF222" s="18"/>
      <c r="HAG222" s="18"/>
      <c r="HAH222" s="18"/>
      <c r="HAI222" s="18"/>
      <c r="HAJ222" s="18"/>
      <c r="HAK222" s="18"/>
      <c r="HAL222" s="18"/>
      <c r="HAM222" s="18"/>
      <c r="HAN222" s="18"/>
      <c r="HAO222" s="18"/>
      <c r="HAP222" s="18"/>
      <c r="HAQ222" s="18"/>
      <c r="HAR222" s="18"/>
      <c r="HAS222" s="18"/>
      <c r="HAT222" s="18"/>
      <c r="HAU222" s="18"/>
      <c r="HAV222" s="18"/>
      <c r="HAW222" s="18"/>
      <c r="HAX222" s="18"/>
      <c r="HAY222" s="18"/>
      <c r="HAZ222" s="18"/>
      <c r="HBA222" s="18"/>
      <c r="HBB222" s="18"/>
      <c r="HBC222" s="18"/>
      <c r="HBD222" s="18"/>
      <c r="HBE222" s="18"/>
      <c r="HBF222" s="18"/>
      <c r="HBG222" s="18"/>
      <c r="HBH222" s="18"/>
      <c r="HBI222" s="18"/>
      <c r="HBJ222" s="18"/>
      <c r="HBK222" s="18"/>
      <c r="HBL222" s="18"/>
      <c r="HBM222" s="18"/>
      <c r="HBN222" s="18"/>
      <c r="HBO222" s="18"/>
      <c r="HBP222" s="18"/>
      <c r="HBQ222" s="18"/>
      <c r="HBR222" s="18"/>
      <c r="HBS222" s="18"/>
      <c r="HBT222" s="18"/>
      <c r="HBU222" s="18"/>
      <c r="HBV222" s="18"/>
      <c r="HBW222" s="18"/>
      <c r="HBX222" s="18"/>
      <c r="HBY222" s="18"/>
      <c r="HBZ222" s="18"/>
      <c r="HCA222" s="18"/>
      <c r="HCB222" s="18"/>
      <c r="HCC222" s="18"/>
      <c r="HCD222" s="18"/>
      <c r="HCE222" s="18"/>
      <c r="HCF222" s="18"/>
      <c r="HCG222" s="18"/>
      <c r="HCH222" s="18"/>
      <c r="HCI222" s="18"/>
      <c r="HCJ222" s="18"/>
      <c r="HCK222" s="18"/>
      <c r="HCL222" s="18"/>
      <c r="HCM222" s="18"/>
      <c r="HCN222" s="18"/>
      <c r="HCO222" s="18"/>
      <c r="HCP222" s="18"/>
      <c r="HCQ222" s="18"/>
      <c r="HCR222" s="18"/>
      <c r="HCS222" s="18"/>
      <c r="HCT222" s="18"/>
      <c r="HCU222" s="18"/>
      <c r="HCV222" s="18"/>
      <c r="HCW222" s="18"/>
      <c r="HCX222" s="18"/>
      <c r="HCY222" s="18"/>
      <c r="HCZ222" s="18"/>
      <c r="HDA222" s="18"/>
      <c r="HDB222" s="18"/>
      <c r="HDC222" s="18"/>
      <c r="HDD222" s="18"/>
      <c r="HDE222" s="18"/>
      <c r="HDF222" s="18"/>
      <c r="HDG222" s="18"/>
      <c r="HDH222" s="18"/>
      <c r="HDI222" s="18"/>
      <c r="HDJ222" s="18"/>
      <c r="HDK222" s="18"/>
      <c r="HDL222" s="18"/>
      <c r="HDM222" s="18"/>
      <c r="HDN222" s="18"/>
      <c r="HDO222" s="18"/>
      <c r="HDP222" s="18"/>
      <c r="HDQ222" s="18"/>
      <c r="HDR222" s="18"/>
      <c r="HDS222" s="18"/>
      <c r="HDT222" s="18"/>
      <c r="HDU222" s="18"/>
      <c r="HDV222" s="18"/>
      <c r="HDW222" s="18"/>
      <c r="HDX222" s="18"/>
      <c r="HDY222" s="18"/>
      <c r="HDZ222" s="18"/>
      <c r="HEA222" s="18"/>
      <c r="HEB222" s="18"/>
      <c r="HEC222" s="18"/>
      <c r="HED222" s="18"/>
      <c r="HEE222" s="18"/>
      <c r="HEF222" s="18"/>
      <c r="HEG222" s="18"/>
      <c r="HEH222" s="18"/>
      <c r="HEI222" s="18"/>
      <c r="HEJ222" s="18"/>
      <c r="HEK222" s="18"/>
      <c r="HEL222" s="18"/>
      <c r="HEM222" s="18"/>
      <c r="HEN222" s="18"/>
      <c r="HEO222" s="18"/>
      <c r="HEP222" s="18"/>
      <c r="HEQ222" s="18"/>
      <c r="HER222" s="18"/>
      <c r="HES222" s="18"/>
      <c r="HET222" s="18"/>
      <c r="HEU222" s="18"/>
      <c r="HEV222" s="18"/>
      <c r="HEW222" s="18"/>
      <c r="HEX222" s="18"/>
      <c r="HEY222" s="18"/>
      <c r="HEZ222" s="18"/>
      <c r="HFA222" s="18"/>
      <c r="HFB222" s="18"/>
      <c r="HFC222" s="18"/>
      <c r="HFD222" s="18"/>
      <c r="HFE222" s="18"/>
      <c r="HFF222" s="18"/>
      <c r="HFG222" s="18"/>
      <c r="HFH222" s="18"/>
      <c r="HFI222" s="18"/>
      <c r="HFJ222" s="18"/>
      <c r="HFK222" s="18"/>
      <c r="HFL222" s="18"/>
      <c r="HFM222" s="18"/>
      <c r="HFN222" s="18"/>
      <c r="HFO222" s="18"/>
      <c r="HFP222" s="18"/>
      <c r="HFQ222" s="18"/>
      <c r="HFR222" s="18"/>
      <c r="HFS222" s="18"/>
      <c r="HFT222" s="18"/>
      <c r="HFU222" s="18"/>
      <c r="HFV222" s="18"/>
      <c r="HFW222" s="18"/>
      <c r="HFX222" s="18"/>
      <c r="HFY222" s="18"/>
      <c r="HFZ222" s="18"/>
      <c r="HGA222" s="18"/>
      <c r="HGB222" s="18"/>
      <c r="HGC222" s="18"/>
      <c r="HGD222" s="18"/>
      <c r="HGE222" s="18"/>
      <c r="HGF222" s="18"/>
      <c r="HGG222" s="18"/>
      <c r="HGH222" s="18"/>
      <c r="HGI222" s="18"/>
      <c r="HGJ222" s="18"/>
      <c r="HGK222" s="18"/>
      <c r="HGL222" s="18"/>
      <c r="HGM222" s="18"/>
      <c r="HGN222" s="18"/>
      <c r="HGO222" s="18"/>
      <c r="HGP222" s="18"/>
      <c r="HGQ222" s="18"/>
      <c r="HGR222" s="18"/>
      <c r="HGS222" s="18"/>
      <c r="HGT222" s="18"/>
      <c r="HGU222" s="18"/>
      <c r="HGV222" s="18"/>
      <c r="HGW222" s="18"/>
      <c r="HGX222" s="18"/>
      <c r="HGY222" s="18"/>
      <c r="HGZ222" s="18"/>
      <c r="HHA222" s="18"/>
      <c r="HHB222" s="18"/>
      <c r="HHC222" s="18"/>
      <c r="HHD222" s="18"/>
      <c r="HHE222" s="18"/>
      <c r="HHF222" s="18"/>
      <c r="HHG222" s="18"/>
      <c r="HHH222" s="18"/>
      <c r="HHI222" s="18"/>
      <c r="HHJ222" s="18"/>
      <c r="HHK222" s="18"/>
      <c r="HHL222" s="18"/>
      <c r="HHM222" s="18"/>
      <c r="HHN222" s="18"/>
      <c r="HHO222" s="18"/>
      <c r="HHP222" s="18"/>
      <c r="HHQ222" s="18"/>
      <c r="HHR222" s="18"/>
      <c r="HHS222" s="18"/>
      <c r="HHT222" s="18"/>
      <c r="HHU222" s="18"/>
      <c r="HHV222" s="18"/>
      <c r="HHW222" s="18"/>
      <c r="HHX222" s="18"/>
      <c r="HHY222" s="18"/>
      <c r="HHZ222" s="18"/>
      <c r="HIA222" s="18"/>
      <c r="HIB222" s="18"/>
      <c r="HIC222" s="18"/>
      <c r="HID222" s="18"/>
      <c r="HIE222" s="18"/>
      <c r="HIF222" s="18"/>
      <c r="HIG222" s="18"/>
      <c r="HIH222" s="18"/>
      <c r="HII222" s="18"/>
      <c r="HIJ222" s="18"/>
      <c r="HIK222" s="18"/>
      <c r="HIL222" s="18"/>
      <c r="HIM222" s="18"/>
      <c r="HIN222" s="18"/>
      <c r="HIO222" s="18"/>
      <c r="HIP222" s="18"/>
      <c r="HIQ222" s="18"/>
      <c r="HIR222" s="18"/>
      <c r="HIS222" s="18"/>
      <c r="HIT222" s="18"/>
      <c r="HIU222" s="18"/>
      <c r="HIV222" s="18"/>
      <c r="HIW222" s="18"/>
      <c r="HIX222" s="18"/>
      <c r="HIY222" s="18"/>
      <c r="HIZ222" s="18"/>
      <c r="HJA222" s="18"/>
      <c r="HJB222" s="18"/>
      <c r="HJC222" s="18"/>
      <c r="HJD222" s="18"/>
      <c r="HJE222" s="18"/>
      <c r="HJF222" s="18"/>
      <c r="HJG222" s="18"/>
      <c r="HJH222" s="18"/>
      <c r="HJI222" s="18"/>
      <c r="HJJ222" s="18"/>
      <c r="HJK222" s="18"/>
      <c r="HJL222" s="18"/>
      <c r="HJM222" s="18"/>
      <c r="HJN222" s="18"/>
      <c r="HJO222" s="18"/>
      <c r="HJP222" s="18"/>
      <c r="HJQ222" s="18"/>
      <c r="HJR222" s="18"/>
      <c r="HJS222" s="18"/>
      <c r="HJT222" s="18"/>
      <c r="HJU222" s="18"/>
      <c r="HJV222" s="18"/>
      <c r="HJW222" s="18"/>
      <c r="HJX222" s="18"/>
      <c r="HJY222" s="18"/>
      <c r="HJZ222" s="18"/>
      <c r="HKA222" s="18"/>
      <c r="HKB222" s="18"/>
      <c r="HKC222" s="18"/>
      <c r="HKD222" s="18"/>
      <c r="HKE222" s="18"/>
      <c r="HKF222" s="18"/>
      <c r="HKG222" s="18"/>
      <c r="HKH222" s="18"/>
      <c r="HKI222" s="18"/>
      <c r="HKJ222" s="18"/>
      <c r="HKK222" s="18"/>
      <c r="HKL222" s="18"/>
      <c r="HKM222" s="18"/>
      <c r="HKN222" s="18"/>
      <c r="HKO222" s="18"/>
      <c r="HKP222" s="18"/>
      <c r="HKQ222" s="18"/>
      <c r="HKR222" s="18"/>
      <c r="HKS222" s="18"/>
      <c r="HKT222" s="18"/>
      <c r="HKU222" s="18"/>
      <c r="HKV222" s="18"/>
      <c r="HKW222" s="18"/>
      <c r="HKX222" s="18"/>
      <c r="HKY222" s="18"/>
      <c r="HKZ222" s="18"/>
      <c r="HLA222" s="18"/>
      <c r="HLB222" s="18"/>
      <c r="HLC222" s="18"/>
      <c r="HLD222" s="18"/>
      <c r="HLE222" s="18"/>
      <c r="HLF222" s="18"/>
      <c r="HLG222" s="18"/>
      <c r="HLH222" s="18"/>
      <c r="HLI222" s="18"/>
      <c r="HLJ222" s="18"/>
      <c r="HLK222" s="18"/>
      <c r="HLL222" s="18"/>
      <c r="HLM222" s="18"/>
      <c r="HLN222" s="18"/>
      <c r="HLO222" s="18"/>
      <c r="HLP222" s="18"/>
      <c r="HLQ222" s="18"/>
      <c r="HLR222" s="18"/>
      <c r="HLS222" s="18"/>
      <c r="HLT222" s="18"/>
      <c r="HLU222" s="18"/>
      <c r="HLV222" s="18"/>
      <c r="HLW222" s="18"/>
      <c r="HLX222" s="18"/>
      <c r="HLY222" s="18"/>
      <c r="HLZ222" s="18"/>
      <c r="HMA222" s="18"/>
      <c r="HMB222" s="18"/>
      <c r="HMC222" s="18"/>
      <c r="HMD222" s="18"/>
      <c r="HME222" s="18"/>
      <c r="HMF222" s="18"/>
      <c r="HMG222" s="18"/>
      <c r="HMH222" s="18"/>
      <c r="HMI222" s="18"/>
      <c r="HMJ222" s="18"/>
      <c r="HMK222" s="18"/>
      <c r="HML222" s="18"/>
      <c r="HMM222" s="18"/>
      <c r="HMN222" s="18"/>
      <c r="HMO222" s="18"/>
      <c r="HMP222" s="18"/>
      <c r="HMQ222" s="18"/>
      <c r="HMR222" s="18"/>
      <c r="HMS222" s="18"/>
      <c r="HMT222" s="18"/>
      <c r="HMU222" s="18"/>
      <c r="HMV222" s="18"/>
      <c r="HMW222" s="18"/>
      <c r="HMX222" s="18"/>
      <c r="HMY222" s="18"/>
      <c r="HMZ222" s="18"/>
      <c r="HNA222" s="18"/>
      <c r="HNB222" s="18"/>
      <c r="HNC222" s="18"/>
      <c r="HND222" s="18"/>
      <c r="HNE222" s="18"/>
      <c r="HNF222" s="18"/>
      <c r="HNG222" s="18"/>
      <c r="HNH222" s="18"/>
      <c r="HNI222" s="18"/>
      <c r="HNJ222" s="18"/>
      <c r="HNK222" s="18"/>
      <c r="HNL222" s="18"/>
      <c r="HNM222" s="18"/>
      <c r="HNN222" s="18"/>
      <c r="HNO222" s="18"/>
      <c r="HNP222" s="18"/>
      <c r="HNQ222" s="18"/>
      <c r="HNR222" s="18"/>
      <c r="HNS222" s="18"/>
      <c r="HNT222" s="18"/>
      <c r="HNU222" s="18"/>
      <c r="HNV222" s="18"/>
      <c r="HNW222" s="18"/>
      <c r="HNX222" s="18"/>
      <c r="HNY222" s="18"/>
      <c r="HNZ222" s="18"/>
      <c r="HOA222" s="18"/>
      <c r="HOB222" s="18"/>
      <c r="HOC222" s="18"/>
      <c r="HOD222" s="18"/>
      <c r="HOE222" s="18"/>
      <c r="HOF222" s="18"/>
      <c r="HOG222" s="18"/>
      <c r="HOH222" s="18"/>
      <c r="HOI222" s="18"/>
      <c r="HOJ222" s="18"/>
      <c r="HOK222" s="18"/>
      <c r="HOL222" s="18"/>
      <c r="HOM222" s="18"/>
      <c r="HON222" s="18"/>
      <c r="HOO222" s="18"/>
      <c r="HOP222" s="18"/>
      <c r="HOQ222" s="18"/>
      <c r="HOR222" s="18"/>
      <c r="HOS222" s="18"/>
      <c r="HOT222" s="18"/>
      <c r="HOU222" s="18"/>
      <c r="HOV222" s="18"/>
      <c r="HOW222" s="18"/>
      <c r="HOX222" s="18"/>
      <c r="HOY222" s="18"/>
      <c r="HOZ222" s="18"/>
      <c r="HPA222" s="18"/>
      <c r="HPB222" s="18"/>
      <c r="HPC222" s="18"/>
      <c r="HPD222" s="18"/>
      <c r="HPE222" s="18"/>
      <c r="HPF222" s="18"/>
      <c r="HPG222" s="18"/>
      <c r="HPH222" s="18"/>
      <c r="HPI222" s="18"/>
      <c r="HPJ222" s="18"/>
      <c r="HPK222" s="18"/>
      <c r="HPL222" s="18"/>
      <c r="HPM222" s="18"/>
      <c r="HPN222" s="18"/>
      <c r="HPO222" s="18"/>
      <c r="HPP222" s="18"/>
      <c r="HPQ222" s="18"/>
      <c r="HPR222" s="18"/>
      <c r="HPS222" s="18"/>
      <c r="HPT222" s="18"/>
      <c r="HPU222" s="18"/>
      <c r="HPV222" s="18"/>
      <c r="HPW222" s="18"/>
      <c r="HPX222" s="18"/>
      <c r="HPY222" s="18"/>
      <c r="HPZ222" s="18"/>
      <c r="HQA222" s="18"/>
      <c r="HQB222" s="18"/>
      <c r="HQC222" s="18"/>
      <c r="HQD222" s="18"/>
      <c r="HQE222" s="18"/>
      <c r="HQF222" s="18"/>
      <c r="HQG222" s="18"/>
      <c r="HQH222" s="18"/>
      <c r="HQI222" s="18"/>
      <c r="HQJ222" s="18"/>
      <c r="HQK222" s="18"/>
      <c r="HQL222" s="18"/>
      <c r="HQM222" s="18"/>
      <c r="HQN222" s="18"/>
      <c r="HQO222" s="18"/>
      <c r="HQP222" s="18"/>
      <c r="HQQ222" s="18"/>
      <c r="HQR222" s="18"/>
      <c r="HQS222" s="18"/>
      <c r="HQT222" s="18"/>
      <c r="HQU222" s="18"/>
      <c r="HQV222" s="18"/>
      <c r="HQW222" s="18"/>
      <c r="HQX222" s="18"/>
      <c r="HQY222" s="18"/>
      <c r="HQZ222" s="18"/>
      <c r="HRA222" s="18"/>
      <c r="HRB222" s="18"/>
      <c r="HRC222" s="18"/>
      <c r="HRD222" s="18"/>
      <c r="HRE222" s="18"/>
      <c r="HRF222" s="18"/>
      <c r="HRG222" s="18"/>
      <c r="HRH222" s="18"/>
      <c r="HRI222" s="18"/>
      <c r="HRJ222" s="18"/>
      <c r="HRK222" s="18"/>
      <c r="HRL222" s="18"/>
      <c r="HRM222" s="18"/>
      <c r="HRN222" s="18"/>
      <c r="HRO222" s="18"/>
      <c r="HRP222" s="18"/>
      <c r="HRQ222" s="18"/>
      <c r="HRR222" s="18"/>
      <c r="HRS222" s="18"/>
      <c r="HRT222" s="18"/>
      <c r="HRU222" s="18"/>
      <c r="HRV222" s="18"/>
      <c r="HRW222" s="18"/>
      <c r="HRX222" s="18"/>
      <c r="HRY222" s="18"/>
      <c r="HRZ222" s="18"/>
      <c r="HSA222" s="18"/>
      <c r="HSB222" s="18"/>
      <c r="HSC222" s="18"/>
      <c r="HSD222" s="18"/>
      <c r="HSE222" s="18"/>
      <c r="HSF222" s="18"/>
      <c r="HSG222" s="18"/>
      <c r="HSH222" s="18"/>
      <c r="HSI222" s="18"/>
      <c r="HSJ222" s="18"/>
      <c r="HSK222" s="18"/>
      <c r="HSL222" s="18"/>
      <c r="HSM222" s="18"/>
      <c r="HSN222" s="18"/>
      <c r="HSO222" s="18"/>
      <c r="HSP222" s="18"/>
      <c r="HSQ222" s="18"/>
      <c r="HSR222" s="18"/>
      <c r="HSS222" s="18"/>
      <c r="HST222" s="18"/>
      <c r="HSU222" s="18"/>
      <c r="HSV222" s="18"/>
      <c r="HSW222" s="18"/>
      <c r="HSX222" s="18"/>
      <c r="HSY222" s="18"/>
      <c r="HSZ222" s="18"/>
      <c r="HTA222" s="18"/>
      <c r="HTB222" s="18"/>
      <c r="HTC222" s="18"/>
      <c r="HTD222" s="18"/>
      <c r="HTE222" s="18"/>
      <c r="HTF222" s="18"/>
      <c r="HTG222" s="18"/>
      <c r="HTH222" s="18"/>
      <c r="HTI222" s="18"/>
      <c r="HTJ222" s="18"/>
      <c r="HTK222" s="18"/>
      <c r="HTL222" s="18"/>
      <c r="HTM222" s="18"/>
      <c r="HTN222" s="18"/>
      <c r="HTO222" s="18"/>
      <c r="HTP222" s="18"/>
      <c r="HTQ222" s="18"/>
      <c r="HTR222" s="18"/>
      <c r="HTS222" s="18"/>
      <c r="HTT222" s="18"/>
      <c r="HTU222" s="18"/>
      <c r="HTV222" s="18"/>
      <c r="HTW222" s="18"/>
      <c r="HTX222" s="18"/>
      <c r="HTY222" s="18"/>
      <c r="HTZ222" s="18"/>
      <c r="HUA222" s="18"/>
      <c r="HUB222" s="18"/>
      <c r="HUC222" s="18"/>
      <c r="HUD222" s="18"/>
      <c r="HUE222" s="18"/>
      <c r="HUF222" s="18"/>
      <c r="HUG222" s="18"/>
      <c r="HUH222" s="18"/>
      <c r="HUI222" s="18"/>
      <c r="HUJ222" s="18"/>
      <c r="HUK222" s="18"/>
      <c r="HUL222" s="18"/>
      <c r="HUM222" s="18"/>
      <c r="HUN222" s="18"/>
      <c r="HUO222" s="18"/>
      <c r="HUP222" s="18"/>
      <c r="HUQ222" s="18"/>
      <c r="HUR222" s="18"/>
      <c r="HUS222" s="18"/>
      <c r="HUT222" s="18"/>
      <c r="HUU222" s="18"/>
      <c r="HUV222" s="18"/>
      <c r="HUW222" s="18"/>
      <c r="HUX222" s="18"/>
      <c r="HUY222" s="18"/>
      <c r="HUZ222" s="18"/>
      <c r="HVA222" s="18"/>
      <c r="HVB222" s="18"/>
      <c r="HVC222" s="18"/>
      <c r="HVD222" s="18"/>
      <c r="HVE222" s="18"/>
      <c r="HVF222" s="18"/>
      <c r="HVG222" s="18"/>
      <c r="HVH222" s="18"/>
      <c r="HVI222" s="18"/>
      <c r="HVJ222" s="18"/>
      <c r="HVK222" s="18"/>
      <c r="HVL222" s="18"/>
      <c r="HVM222" s="18"/>
      <c r="HVN222" s="18"/>
      <c r="HVO222" s="18"/>
      <c r="HVP222" s="18"/>
      <c r="HVQ222" s="18"/>
      <c r="HVR222" s="18"/>
      <c r="HVS222" s="18"/>
      <c r="HVT222" s="18"/>
      <c r="HVU222" s="18"/>
      <c r="HVV222" s="18"/>
      <c r="HVW222" s="18"/>
      <c r="HVX222" s="18"/>
      <c r="HVY222" s="18"/>
      <c r="HVZ222" s="18"/>
      <c r="HWA222" s="18"/>
      <c r="HWB222" s="18"/>
      <c r="HWC222" s="18"/>
      <c r="HWD222" s="18"/>
      <c r="HWE222" s="18"/>
      <c r="HWF222" s="18"/>
      <c r="HWG222" s="18"/>
      <c r="HWH222" s="18"/>
      <c r="HWI222" s="18"/>
      <c r="HWJ222" s="18"/>
      <c r="HWK222" s="18"/>
      <c r="HWL222" s="18"/>
      <c r="HWM222" s="18"/>
      <c r="HWN222" s="18"/>
      <c r="HWO222" s="18"/>
      <c r="HWP222" s="18"/>
      <c r="HWQ222" s="18"/>
      <c r="HWR222" s="18"/>
      <c r="HWS222" s="18"/>
      <c r="HWT222" s="18"/>
      <c r="HWU222" s="18"/>
      <c r="HWV222" s="18"/>
      <c r="HWW222" s="18"/>
      <c r="HWX222" s="18"/>
      <c r="HWY222" s="18"/>
      <c r="HWZ222" s="18"/>
      <c r="HXA222" s="18"/>
      <c r="HXB222" s="18"/>
      <c r="HXC222" s="18"/>
      <c r="HXD222" s="18"/>
      <c r="HXE222" s="18"/>
      <c r="HXF222" s="18"/>
      <c r="HXG222" s="18"/>
      <c r="HXH222" s="18"/>
      <c r="HXI222" s="18"/>
      <c r="HXJ222" s="18"/>
      <c r="HXK222" s="18"/>
      <c r="HXL222" s="18"/>
      <c r="HXM222" s="18"/>
      <c r="HXN222" s="18"/>
      <c r="HXO222" s="18"/>
      <c r="HXP222" s="18"/>
      <c r="HXQ222" s="18"/>
      <c r="HXR222" s="18"/>
      <c r="HXS222" s="18"/>
      <c r="HXT222" s="18"/>
      <c r="HXU222" s="18"/>
      <c r="HXV222" s="18"/>
      <c r="HXW222" s="18"/>
      <c r="HXX222" s="18"/>
      <c r="HXY222" s="18"/>
      <c r="HXZ222" s="18"/>
      <c r="HYA222" s="18"/>
      <c r="HYB222" s="18"/>
      <c r="HYC222" s="18"/>
      <c r="HYD222" s="18"/>
      <c r="HYE222" s="18"/>
      <c r="HYF222" s="18"/>
      <c r="HYG222" s="18"/>
      <c r="HYH222" s="18"/>
      <c r="HYI222" s="18"/>
      <c r="HYJ222" s="18"/>
      <c r="HYK222" s="18"/>
      <c r="HYL222" s="18"/>
      <c r="HYM222" s="18"/>
      <c r="HYN222" s="18"/>
      <c r="HYO222" s="18"/>
      <c r="HYP222" s="18"/>
      <c r="HYQ222" s="18"/>
      <c r="HYR222" s="18"/>
      <c r="HYS222" s="18"/>
      <c r="HYT222" s="18"/>
      <c r="HYU222" s="18"/>
      <c r="HYV222" s="18"/>
      <c r="HYW222" s="18"/>
      <c r="HYX222" s="18"/>
      <c r="HYY222" s="18"/>
      <c r="HYZ222" s="18"/>
      <c r="HZA222" s="18"/>
      <c r="HZB222" s="18"/>
      <c r="HZC222" s="18"/>
      <c r="HZD222" s="18"/>
      <c r="HZE222" s="18"/>
      <c r="HZF222" s="18"/>
      <c r="HZG222" s="18"/>
      <c r="HZH222" s="18"/>
      <c r="HZI222" s="18"/>
      <c r="HZJ222" s="18"/>
      <c r="HZK222" s="18"/>
      <c r="HZL222" s="18"/>
      <c r="HZM222" s="18"/>
      <c r="HZN222" s="18"/>
      <c r="HZO222" s="18"/>
      <c r="HZP222" s="18"/>
      <c r="HZQ222" s="18"/>
      <c r="HZR222" s="18"/>
      <c r="HZS222" s="18"/>
      <c r="HZT222" s="18"/>
      <c r="HZU222" s="18"/>
      <c r="HZV222" s="18"/>
      <c r="HZW222" s="18"/>
      <c r="HZX222" s="18"/>
      <c r="HZY222" s="18"/>
      <c r="HZZ222" s="18"/>
      <c r="IAA222" s="18"/>
      <c r="IAB222" s="18"/>
      <c r="IAC222" s="18"/>
      <c r="IAD222" s="18"/>
      <c r="IAE222" s="18"/>
      <c r="IAF222" s="18"/>
      <c r="IAG222" s="18"/>
      <c r="IAH222" s="18"/>
      <c r="IAI222" s="18"/>
      <c r="IAJ222" s="18"/>
      <c r="IAK222" s="18"/>
      <c r="IAL222" s="18"/>
      <c r="IAM222" s="18"/>
      <c r="IAN222" s="18"/>
      <c r="IAO222" s="18"/>
      <c r="IAP222" s="18"/>
      <c r="IAQ222" s="18"/>
      <c r="IAR222" s="18"/>
      <c r="IAS222" s="18"/>
      <c r="IAT222" s="18"/>
      <c r="IAU222" s="18"/>
      <c r="IAV222" s="18"/>
      <c r="IAW222" s="18"/>
      <c r="IAX222" s="18"/>
      <c r="IAY222" s="18"/>
      <c r="IAZ222" s="18"/>
      <c r="IBA222" s="18"/>
      <c r="IBB222" s="18"/>
      <c r="IBC222" s="18"/>
      <c r="IBD222" s="18"/>
      <c r="IBE222" s="18"/>
      <c r="IBF222" s="18"/>
      <c r="IBG222" s="18"/>
      <c r="IBH222" s="18"/>
      <c r="IBI222" s="18"/>
      <c r="IBJ222" s="18"/>
      <c r="IBK222" s="18"/>
      <c r="IBL222" s="18"/>
      <c r="IBM222" s="18"/>
      <c r="IBN222" s="18"/>
      <c r="IBO222" s="18"/>
      <c r="IBP222" s="18"/>
      <c r="IBQ222" s="18"/>
      <c r="IBR222" s="18"/>
      <c r="IBS222" s="18"/>
      <c r="IBT222" s="18"/>
      <c r="IBU222" s="18"/>
      <c r="IBV222" s="18"/>
      <c r="IBW222" s="18"/>
      <c r="IBX222" s="18"/>
      <c r="IBY222" s="18"/>
      <c r="IBZ222" s="18"/>
      <c r="ICA222" s="18"/>
      <c r="ICB222" s="18"/>
      <c r="ICC222" s="18"/>
      <c r="ICD222" s="18"/>
      <c r="ICE222" s="18"/>
      <c r="ICF222" s="18"/>
      <c r="ICG222" s="18"/>
      <c r="ICH222" s="18"/>
      <c r="ICI222" s="18"/>
      <c r="ICJ222" s="18"/>
      <c r="ICK222" s="18"/>
      <c r="ICL222" s="18"/>
      <c r="ICM222" s="18"/>
      <c r="ICN222" s="18"/>
      <c r="ICO222" s="18"/>
      <c r="ICP222" s="18"/>
      <c r="ICQ222" s="18"/>
      <c r="ICR222" s="18"/>
      <c r="ICS222" s="18"/>
      <c r="ICT222" s="18"/>
      <c r="ICU222" s="18"/>
      <c r="ICV222" s="18"/>
      <c r="ICW222" s="18"/>
      <c r="ICX222" s="18"/>
      <c r="ICY222" s="18"/>
      <c r="ICZ222" s="18"/>
      <c r="IDA222" s="18"/>
      <c r="IDB222" s="18"/>
      <c r="IDC222" s="18"/>
      <c r="IDD222" s="18"/>
      <c r="IDE222" s="18"/>
      <c r="IDF222" s="18"/>
      <c r="IDG222" s="18"/>
      <c r="IDH222" s="18"/>
      <c r="IDI222" s="18"/>
      <c r="IDJ222" s="18"/>
      <c r="IDK222" s="18"/>
      <c r="IDL222" s="18"/>
      <c r="IDM222" s="18"/>
      <c r="IDN222" s="18"/>
      <c r="IDO222" s="18"/>
      <c r="IDP222" s="18"/>
      <c r="IDQ222" s="18"/>
      <c r="IDR222" s="18"/>
      <c r="IDS222" s="18"/>
      <c r="IDT222" s="18"/>
      <c r="IDU222" s="18"/>
      <c r="IDV222" s="18"/>
      <c r="IDW222" s="18"/>
      <c r="IDX222" s="18"/>
      <c r="IDY222" s="18"/>
      <c r="IDZ222" s="18"/>
      <c r="IEA222" s="18"/>
      <c r="IEB222" s="18"/>
      <c r="IEC222" s="18"/>
      <c r="IED222" s="18"/>
      <c r="IEE222" s="18"/>
      <c r="IEF222" s="18"/>
      <c r="IEG222" s="18"/>
      <c r="IEH222" s="18"/>
      <c r="IEI222" s="18"/>
      <c r="IEJ222" s="18"/>
      <c r="IEK222" s="18"/>
      <c r="IEL222" s="18"/>
      <c r="IEM222" s="18"/>
      <c r="IEN222" s="18"/>
      <c r="IEO222" s="18"/>
      <c r="IEP222" s="18"/>
      <c r="IEQ222" s="18"/>
      <c r="IER222" s="18"/>
      <c r="IES222" s="18"/>
      <c r="IET222" s="18"/>
      <c r="IEU222" s="18"/>
      <c r="IEV222" s="18"/>
      <c r="IEW222" s="18"/>
      <c r="IEX222" s="18"/>
      <c r="IEY222" s="18"/>
      <c r="IEZ222" s="18"/>
      <c r="IFA222" s="18"/>
      <c r="IFB222" s="18"/>
      <c r="IFC222" s="18"/>
      <c r="IFD222" s="18"/>
      <c r="IFE222" s="18"/>
      <c r="IFF222" s="18"/>
      <c r="IFG222" s="18"/>
      <c r="IFH222" s="18"/>
      <c r="IFI222" s="18"/>
      <c r="IFJ222" s="18"/>
      <c r="IFK222" s="18"/>
      <c r="IFL222" s="18"/>
      <c r="IFM222" s="18"/>
      <c r="IFN222" s="18"/>
      <c r="IFO222" s="18"/>
      <c r="IFP222" s="18"/>
      <c r="IFQ222" s="18"/>
      <c r="IFR222" s="18"/>
      <c r="IFS222" s="18"/>
      <c r="IFT222" s="18"/>
      <c r="IFU222" s="18"/>
      <c r="IFV222" s="18"/>
      <c r="IFW222" s="18"/>
      <c r="IFX222" s="18"/>
      <c r="IFY222" s="18"/>
      <c r="IFZ222" s="18"/>
      <c r="IGA222" s="18"/>
      <c r="IGB222" s="18"/>
      <c r="IGC222" s="18"/>
      <c r="IGD222" s="18"/>
      <c r="IGE222" s="18"/>
      <c r="IGF222" s="18"/>
      <c r="IGG222" s="18"/>
      <c r="IGH222" s="18"/>
      <c r="IGI222" s="18"/>
      <c r="IGJ222" s="18"/>
      <c r="IGK222" s="18"/>
      <c r="IGL222" s="18"/>
      <c r="IGM222" s="18"/>
      <c r="IGN222" s="18"/>
      <c r="IGO222" s="18"/>
      <c r="IGP222" s="18"/>
      <c r="IGQ222" s="18"/>
      <c r="IGR222" s="18"/>
      <c r="IGS222" s="18"/>
      <c r="IGT222" s="18"/>
      <c r="IGU222" s="18"/>
      <c r="IGV222" s="18"/>
      <c r="IGW222" s="18"/>
      <c r="IGX222" s="18"/>
      <c r="IGY222" s="18"/>
      <c r="IGZ222" s="18"/>
      <c r="IHA222" s="18"/>
      <c r="IHB222" s="18"/>
      <c r="IHC222" s="18"/>
      <c r="IHD222" s="18"/>
      <c r="IHE222" s="18"/>
      <c r="IHF222" s="18"/>
      <c r="IHG222" s="18"/>
      <c r="IHH222" s="18"/>
      <c r="IHI222" s="18"/>
      <c r="IHJ222" s="18"/>
      <c r="IHK222" s="18"/>
      <c r="IHL222" s="18"/>
      <c r="IHM222" s="18"/>
      <c r="IHN222" s="18"/>
      <c r="IHO222" s="18"/>
      <c r="IHP222" s="18"/>
      <c r="IHQ222" s="18"/>
      <c r="IHR222" s="18"/>
      <c r="IHS222" s="18"/>
      <c r="IHT222" s="18"/>
      <c r="IHU222" s="18"/>
      <c r="IHV222" s="18"/>
      <c r="IHW222" s="18"/>
      <c r="IHX222" s="18"/>
      <c r="IHY222" s="18"/>
      <c r="IHZ222" s="18"/>
      <c r="IIA222" s="18"/>
      <c r="IIB222" s="18"/>
      <c r="IIC222" s="18"/>
      <c r="IID222" s="18"/>
      <c r="IIE222" s="18"/>
      <c r="IIF222" s="18"/>
      <c r="IIG222" s="18"/>
      <c r="IIH222" s="18"/>
      <c r="III222" s="18"/>
      <c r="IIJ222" s="18"/>
      <c r="IIK222" s="18"/>
      <c r="IIL222" s="18"/>
      <c r="IIM222" s="18"/>
      <c r="IIN222" s="18"/>
      <c r="IIO222" s="18"/>
      <c r="IIP222" s="18"/>
      <c r="IIQ222" s="18"/>
      <c r="IIR222" s="18"/>
      <c r="IIS222" s="18"/>
      <c r="IIT222" s="18"/>
      <c r="IIU222" s="18"/>
      <c r="IIV222" s="18"/>
      <c r="IIW222" s="18"/>
      <c r="IIX222" s="18"/>
      <c r="IIY222" s="18"/>
      <c r="IIZ222" s="18"/>
      <c r="IJA222" s="18"/>
      <c r="IJB222" s="18"/>
      <c r="IJC222" s="18"/>
      <c r="IJD222" s="18"/>
      <c r="IJE222" s="18"/>
      <c r="IJF222" s="18"/>
      <c r="IJG222" s="18"/>
      <c r="IJH222" s="18"/>
      <c r="IJI222" s="18"/>
      <c r="IJJ222" s="18"/>
      <c r="IJK222" s="18"/>
      <c r="IJL222" s="18"/>
      <c r="IJM222" s="18"/>
      <c r="IJN222" s="18"/>
      <c r="IJO222" s="18"/>
      <c r="IJP222" s="18"/>
      <c r="IJQ222" s="18"/>
      <c r="IJR222" s="18"/>
      <c r="IJS222" s="18"/>
      <c r="IJT222" s="18"/>
      <c r="IJU222" s="18"/>
      <c r="IJV222" s="18"/>
      <c r="IJW222" s="18"/>
      <c r="IJX222" s="18"/>
      <c r="IJY222" s="18"/>
      <c r="IJZ222" s="18"/>
      <c r="IKA222" s="18"/>
      <c r="IKB222" s="18"/>
      <c r="IKC222" s="18"/>
      <c r="IKD222" s="18"/>
      <c r="IKE222" s="18"/>
      <c r="IKF222" s="18"/>
      <c r="IKG222" s="18"/>
      <c r="IKH222" s="18"/>
      <c r="IKI222" s="18"/>
      <c r="IKJ222" s="18"/>
      <c r="IKK222" s="18"/>
      <c r="IKL222" s="18"/>
      <c r="IKM222" s="18"/>
      <c r="IKN222" s="18"/>
      <c r="IKO222" s="18"/>
      <c r="IKP222" s="18"/>
      <c r="IKQ222" s="18"/>
      <c r="IKR222" s="18"/>
      <c r="IKS222" s="18"/>
      <c r="IKT222" s="18"/>
      <c r="IKU222" s="18"/>
      <c r="IKV222" s="18"/>
      <c r="IKW222" s="18"/>
      <c r="IKX222" s="18"/>
      <c r="IKY222" s="18"/>
      <c r="IKZ222" s="18"/>
      <c r="ILA222" s="18"/>
      <c r="ILB222" s="18"/>
      <c r="ILC222" s="18"/>
      <c r="ILD222" s="18"/>
      <c r="ILE222" s="18"/>
      <c r="ILF222" s="18"/>
      <c r="ILG222" s="18"/>
      <c r="ILH222" s="18"/>
      <c r="ILI222" s="18"/>
      <c r="ILJ222" s="18"/>
      <c r="ILK222" s="18"/>
      <c r="ILL222" s="18"/>
      <c r="ILM222" s="18"/>
      <c r="ILN222" s="18"/>
      <c r="ILO222" s="18"/>
      <c r="ILP222" s="18"/>
      <c r="ILQ222" s="18"/>
      <c r="ILR222" s="18"/>
      <c r="ILS222" s="18"/>
      <c r="ILT222" s="18"/>
      <c r="ILU222" s="18"/>
      <c r="ILV222" s="18"/>
      <c r="ILW222" s="18"/>
      <c r="ILX222" s="18"/>
      <c r="ILY222" s="18"/>
      <c r="ILZ222" s="18"/>
      <c r="IMA222" s="18"/>
      <c r="IMB222" s="18"/>
      <c r="IMC222" s="18"/>
      <c r="IMD222" s="18"/>
      <c r="IME222" s="18"/>
      <c r="IMF222" s="18"/>
      <c r="IMG222" s="18"/>
      <c r="IMH222" s="18"/>
      <c r="IMI222" s="18"/>
      <c r="IMJ222" s="18"/>
      <c r="IMK222" s="18"/>
      <c r="IML222" s="18"/>
      <c r="IMM222" s="18"/>
      <c r="IMN222" s="18"/>
      <c r="IMO222" s="18"/>
      <c r="IMP222" s="18"/>
      <c r="IMQ222" s="18"/>
      <c r="IMR222" s="18"/>
      <c r="IMS222" s="18"/>
      <c r="IMT222" s="18"/>
      <c r="IMU222" s="18"/>
      <c r="IMV222" s="18"/>
      <c r="IMW222" s="18"/>
      <c r="IMX222" s="18"/>
      <c r="IMY222" s="18"/>
      <c r="IMZ222" s="18"/>
      <c r="INA222" s="18"/>
      <c r="INB222" s="18"/>
      <c r="INC222" s="18"/>
      <c r="IND222" s="18"/>
      <c r="INE222" s="18"/>
      <c r="INF222" s="18"/>
      <c r="ING222" s="18"/>
      <c r="INH222" s="18"/>
      <c r="INI222" s="18"/>
      <c r="INJ222" s="18"/>
      <c r="INK222" s="18"/>
      <c r="INL222" s="18"/>
      <c r="INM222" s="18"/>
      <c r="INN222" s="18"/>
      <c r="INO222" s="18"/>
      <c r="INP222" s="18"/>
      <c r="INQ222" s="18"/>
      <c r="INR222" s="18"/>
      <c r="INS222" s="18"/>
      <c r="INT222" s="18"/>
      <c r="INU222" s="18"/>
      <c r="INV222" s="18"/>
      <c r="INW222" s="18"/>
      <c r="INX222" s="18"/>
      <c r="INY222" s="18"/>
      <c r="INZ222" s="18"/>
      <c r="IOA222" s="18"/>
      <c r="IOB222" s="18"/>
      <c r="IOC222" s="18"/>
      <c r="IOD222" s="18"/>
      <c r="IOE222" s="18"/>
      <c r="IOF222" s="18"/>
      <c r="IOG222" s="18"/>
      <c r="IOH222" s="18"/>
      <c r="IOI222" s="18"/>
      <c r="IOJ222" s="18"/>
      <c r="IOK222" s="18"/>
      <c r="IOL222" s="18"/>
      <c r="IOM222" s="18"/>
      <c r="ION222" s="18"/>
      <c r="IOO222" s="18"/>
      <c r="IOP222" s="18"/>
      <c r="IOQ222" s="18"/>
      <c r="IOR222" s="18"/>
      <c r="IOS222" s="18"/>
      <c r="IOT222" s="18"/>
      <c r="IOU222" s="18"/>
      <c r="IOV222" s="18"/>
      <c r="IOW222" s="18"/>
      <c r="IOX222" s="18"/>
      <c r="IOY222" s="18"/>
      <c r="IOZ222" s="18"/>
      <c r="IPA222" s="18"/>
      <c r="IPB222" s="18"/>
      <c r="IPC222" s="18"/>
      <c r="IPD222" s="18"/>
      <c r="IPE222" s="18"/>
      <c r="IPF222" s="18"/>
      <c r="IPG222" s="18"/>
      <c r="IPH222" s="18"/>
      <c r="IPI222" s="18"/>
      <c r="IPJ222" s="18"/>
      <c r="IPK222" s="18"/>
      <c r="IPL222" s="18"/>
      <c r="IPM222" s="18"/>
      <c r="IPN222" s="18"/>
      <c r="IPO222" s="18"/>
      <c r="IPP222" s="18"/>
      <c r="IPQ222" s="18"/>
      <c r="IPR222" s="18"/>
      <c r="IPS222" s="18"/>
      <c r="IPT222" s="18"/>
      <c r="IPU222" s="18"/>
      <c r="IPV222" s="18"/>
      <c r="IPW222" s="18"/>
      <c r="IPX222" s="18"/>
      <c r="IPY222" s="18"/>
      <c r="IPZ222" s="18"/>
      <c r="IQA222" s="18"/>
      <c r="IQB222" s="18"/>
      <c r="IQC222" s="18"/>
      <c r="IQD222" s="18"/>
      <c r="IQE222" s="18"/>
      <c r="IQF222" s="18"/>
      <c r="IQG222" s="18"/>
      <c r="IQH222" s="18"/>
      <c r="IQI222" s="18"/>
      <c r="IQJ222" s="18"/>
      <c r="IQK222" s="18"/>
      <c r="IQL222" s="18"/>
      <c r="IQM222" s="18"/>
      <c r="IQN222" s="18"/>
      <c r="IQO222" s="18"/>
      <c r="IQP222" s="18"/>
      <c r="IQQ222" s="18"/>
      <c r="IQR222" s="18"/>
      <c r="IQS222" s="18"/>
      <c r="IQT222" s="18"/>
      <c r="IQU222" s="18"/>
      <c r="IQV222" s="18"/>
      <c r="IQW222" s="18"/>
      <c r="IQX222" s="18"/>
      <c r="IQY222" s="18"/>
      <c r="IQZ222" s="18"/>
      <c r="IRA222" s="18"/>
      <c r="IRB222" s="18"/>
      <c r="IRC222" s="18"/>
      <c r="IRD222" s="18"/>
      <c r="IRE222" s="18"/>
      <c r="IRF222" s="18"/>
      <c r="IRG222" s="18"/>
      <c r="IRH222" s="18"/>
      <c r="IRI222" s="18"/>
      <c r="IRJ222" s="18"/>
      <c r="IRK222" s="18"/>
      <c r="IRL222" s="18"/>
      <c r="IRM222" s="18"/>
      <c r="IRN222" s="18"/>
      <c r="IRO222" s="18"/>
      <c r="IRP222" s="18"/>
      <c r="IRQ222" s="18"/>
      <c r="IRR222" s="18"/>
      <c r="IRS222" s="18"/>
      <c r="IRT222" s="18"/>
      <c r="IRU222" s="18"/>
      <c r="IRV222" s="18"/>
      <c r="IRW222" s="18"/>
      <c r="IRX222" s="18"/>
      <c r="IRY222" s="18"/>
      <c r="IRZ222" s="18"/>
      <c r="ISA222" s="18"/>
      <c r="ISB222" s="18"/>
      <c r="ISC222" s="18"/>
      <c r="ISD222" s="18"/>
      <c r="ISE222" s="18"/>
      <c r="ISF222" s="18"/>
      <c r="ISG222" s="18"/>
      <c r="ISH222" s="18"/>
      <c r="ISI222" s="18"/>
      <c r="ISJ222" s="18"/>
      <c r="ISK222" s="18"/>
      <c r="ISL222" s="18"/>
      <c r="ISM222" s="18"/>
      <c r="ISN222" s="18"/>
      <c r="ISO222" s="18"/>
      <c r="ISP222" s="18"/>
      <c r="ISQ222" s="18"/>
      <c r="ISR222" s="18"/>
      <c r="ISS222" s="18"/>
      <c r="IST222" s="18"/>
      <c r="ISU222" s="18"/>
      <c r="ISV222" s="18"/>
      <c r="ISW222" s="18"/>
      <c r="ISX222" s="18"/>
      <c r="ISY222" s="18"/>
      <c r="ISZ222" s="18"/>
      <c r="ITA222" s="18"/>
      <c r="ITB222" s="18"/>
      <c r="ITC222" s="18"/>
      <c r="ITD222" s="18"/>
      <c r="ITE222" s="18"/>
      <c r="ITF222" s="18"/>
      <c r="ITG222" s="18"/>
      <c r="ITH222" s="18"/>
      <c r="ITI222" s="18"/>
      <c r="ITJ222" s="18"/>
      <c r="ITK222" s="18"/>
      <c r="ITL222" s="18"/>
      <c r="ITM222" s="18"/>
      <c r="ITN222" s="18"/>
      <c r="ITO222" s="18"/>
      <c r="ITP222" s="18"/>
      <c r="ITQ222" s="18"/>
      <c r="ITR222" s="18"/>
      <c r="ITS222" s="18"/>
      <c r="ITT222" s="18"/>
      <c r="ITU222" s="18"/>
      <c r="ITV222" s="18"/>
      <c r="ITW222" s="18"/>
      <c r="ITX222" s="18"/>
      <c r="ITY222" s="18"/>
      <c r="ITZ222" s="18"/>
      <c r="IUA222" s="18"/>
      <c r="IUB222" s="18"/>
      <c r="IUC222" s="18"/>
      <c r="IUD222" s="18"/>
      <c r="IUE222" s="18"/>
      <c r="IUF222" s="18"/>
      <c r="IUG222" s="18"/>
      <c r="IUH222" s="18"/>
      <c r="IUI222" s="18"/>
      <c r="IUJ222" s="18"/>
      <c r="IUK222" s="18"/>
      <c r="IUL222" s="18"/>
      <c r="IUM222" s="18"/>
      <c r="IUN222" s="18"/>
      <c r="IUO222" s="18"/>
      <c r="IUP222" s="18"/>
      <c r="IUQ222" s="18"/>
      <c r="IUR222" s="18"/>
      <c r="IUS222" s="18"/>
      <c r="IUT222" s="18"/>
      <c r="IUU222" s="18"/>
      <c r="IUV222" s="18"/>
      <c r="IUW222" s="18"/>
      <c r="IUX222" s="18"/>
      <c r="IUY222" s="18"/>
      <c r="IUZ222" s="18"/>
      <c r="IVA222" s="18"/>
      <c r="IVB222" s="18"/>
      <c r="IVC222" s="18"/>
      <c r="IVD222" s="18"/>
      <c r="IVE222" s="18"/>
      <c r="IVF222" s="18"/>
      <c r="IVG222" s="18"/>
      <c r="IVH222" s="18"/>
      <c r="IVI222" s="18"/>
      <c r="IVJ222" s="18"/>
      <c r="IVK222" s="18"/>
      <c r="IVL222" s="18"/>
      <c r="IVM222" s="18"/>
      <c r="IVN222" s="18"/>
      <c r="IVO222" s="18"/>
      <c r="IVP222" s="18"/>
      <c r="IVQ222" s="18"/>
      <c r="IVR222" s="18"/>
      <c r="IVS222" s="18"/>
      <c r="IVT222" s="18"/>
      <c r="IVU222" s="18"/>
      <c r="IVV222" s="18"/>
      <c r="IVW222" s="18"/>
      <c r="IVX222" s="18"/>
      <c r="IVY222" s="18"/>
      <c r="IVZ222" s="18"/>
      <c r="IWA222" s="18"/>
      <c r="IWB222" s="18"/>
      <c r="IWC222" s="18"/>
      <c r="IWD222" s="18"/>
      <c r="IWE222" s="18"/>
      <c r="IWF222" s="18"/>
      <c r="IWG222" s="18"/>
      <c r="IWH222" s="18"/>
      <c r="IWI222" s="18"/>
      <c r="IWJ222" s="18"/>
      <c r="IWK222" s="18"/>
      <c r="IWL222" s="18"/>
      <c r="IWM222" s="18"/>
      <c r="IWN222" s="18"/>
      <c r="IWO222" s="18"/>
      <c r="IWP222" s="18"/>
      <c r="IWQ222" s="18"/>
      <c r="IWR222" s="18"/>
      <c r="IWS222" s="18"/>
      <c r="IWT222" s="18"/>
      <c r="IWU222" s="18"/>
      <c r="IWV222" s="18"/>
      <c r="IWW222" s="18"/>
      <c r="IWX222" s="18"/>
      <c r="IWY222" s="18"/>
      <c r="IWZ222" s="18"/>
      <c r="IXA222" s="18"/>
      <c r="IXB222" s="18"/>
      <c r="IXC222" s="18"/>
      <c r="IXD222" s="18"/>
      <c r="IXE222" s="18"/>
      <c r="IXF222" s="18"/>
      <c r="IXG222" s="18"/>
      <c r="IXH222" s="18"/>
      <c r="IXI222" s="18"/>
      <c r="IXJ222" s="18"/>
      <c r="IXK222" s="18"/>
      <c r="IXL222" s="18"/>
      <c r="IXM222" s="18"/>
      <c r="IXN222" s="18"/>
      <c r="IXO222" s="18"/>
      <c r="IXP222" s="18"/>
      <c r="IXQ222" s="18"/>
      <c r="IXR222" s="18"/>
      <c r="IXS222" s="18"/>
      <c r="IXT222" s="18"/>
      <c r="IXU222" s="18"/>
      <c r="IXV222" s="18"/>
      <c r="IXW222" s="18"/>
      <c r="IXX222" s="18"/>
      <c r="IXY222" s="18"/>
      <c r="IXZ222" s="18"/>
      <c r="IYA222" s="18"/>
      <c r="IYB222" s="18"/>
      <c r="IYC222" s="18"/>
      <c r="IYD222" s="18"/>
      <c r="IYE222" s="18"/>
      <c r="IYF222" s="18"/>
      <c r="IYG222" s="18"/>
      <c r="IYH222" s="18"/>
      <c r="IYI222" s="18"/>
      <c r="IYJ222" s="18"/>
      <c r="IYK222" s="18"/>
      <c r="IYL222" s="18"/>
      <c r="IYM222" s="18"/>
      <c r="IYN222" s="18"/>
      <c r="IYO222" s="18"/>
      <c r="IYP222" s="18"/>
      <c r="IYQ222" s="18"/>
      <c r="IYR222" s="18"/>
      <c r="IYS222" s="18"/>
      <c r="IYT222" s="18"/>
      <c r="IYU222" s="18"/>
      <c r="IYV222" s="18"/>
      <c r="IYW222" s="18"/>
      <c r="IYX222" s="18"/>
      <c r="IYY222" s="18"/>
      <c r="IYZ222" s="18"/>
      <c r="IZA222" s="18"/>
      <c r="IZB222" s="18"/>
      <c r="IZC222" s="18"/>
      <c r="IZD222" s="18"/>
      <c r="IZE222" s="18"/>
      <c r="IZF222" s="18"/>
      <c r="IZG222" s="18"/>
      <c r="IZH222" s="18"/>
      <c r="IZI222" s="18"/>
      <c r="IZJ222" s="18"/>
      <c r="IZK222" s="18"/>
      <c r="IZL222" s="18"/>
      <c r="IZM222" s="18"/>
      <c r="IZN222" s="18"/>
      <c r="IZO222" s="18"/>
      <c r="IZP222" s="18"/>
      <c r="IZQ222" s="18"/>
      <c r="IZR222" s="18"/>
      <c r="IZS222" s="18"/>
      <c r="IZT222" s="18"/>
      <c r="IZU222" s="18"/>
      <c r="IZV222" s="18"/>
      <c r="IZW222" s="18"/>
      <c r="IZX222" s="18"/>
      <c r="IZY222" s="18"/>
      <c r="IZZ222" s="18"/>
      <c r="JAA222" s="18"/>
      <c r="JAB222" s="18"/>
      <c r="JAC222" s="18"/>
      <c r="JAD222" s="18"/>
      <c r="JAE222" s="18"/>
      <c r="JAF222" s="18"/>
      <c r="JAG222" s="18"/>
      <c r="JAH222" s="18"/>
      <c r="JAI222" s="18"/>
      <c r="JAJ222" s="18"/>
      <c r="JAK222" s="18"/>
      <c r="JAL222" s="18"/>
      <c r="JAM222" s="18"/>
      <c r="JAN222" s="18"/>
      <c r="JAO222" s="18"/>
      <c r="JAP222" s="18"/>
      <c r="JAQ222" s="18"/>
      <c r="JAR222" s="18"/>
      <c r="JAS222" s="18"/>
      <c r="JAT222" s="18"/>
      <c r="JAU222" s="18"/>
      <c r="JAV222" s="18"/>
      <c r="JAW222" s="18"/>
      <c r="JAX222" s="18"/>
      <c r="JAY222" s="18"/>
      <c r="JAZ222" s="18"/>
      <c r="JBA222" s="18"/>
      <c r="JBB222" s="18"/>
      <c r="JBC222" s="18"/>
      <c r="JBD222" s="18"/>
      <c r="JBE222" s="18"/>
      <c r="JBF222" s="18"/>
      <c r="JBG222" s="18"/>
      <c r="JBH222" s="18"/>
      <c r="JBI222" s="18"/>
      <c r="JBJ222" s="18"/>
      <c r="JBK222" s="18"/>
      <c r="JBL222" s="18"/>
      <c r="JBM222" s="18"/>
      <c r="JBN222" s="18"/>
      <c r="JBO222" s="18"/>
      <c r="JBP222" s="18"/>
      <c r="JBQ222" s="18"/>
      <c r="JBR222" s="18"/>
      <c r="JBS222" s="18"/>
      <c r="JBT222" s="18"/>
      <c r="JBU222" s="18"/>
      <c r="JBV222" s="18"/>
      <c r="JBW222" s="18"/>
      <c r="JBX222" s="18"/>
      <c r="JBY222" s="18"/>
      <c r="JBZ222" s="18"/>
      <c r="JCA222" s="18"/>
      <c r="JCB222" s="18"/>
      <c r="JCC222" s="18"/>
      <c r="JCD222" s="18"/>
      <c r="JCE222" s="18"/>
      <c r="JCF222" s="18"/>
      <c r="JCG222" s="18"/>
      <c r="JCH222" s="18"/>
      <c r="JCI222" s="18"/>
      <c r="JCJ222" s="18"/>
      <c r="JCK222" s="18"/>
      <c r="JCL222" s="18"/>
      <c r="JCM222" s="18"/>
      <c r="JCN222" s="18"/>
      <c r="JCO222" s="18"/>
      <c r="JCP222" s="18"/>
      <c r="JCQ222" s="18"/>
      <c r="JCR222" s="18"/>
      <c r="JCS222" s="18"/>
      <c r="JCT222" s="18"/>
      <c r="JCU222" s="18"/>
      <c r="JCV222" s="18"/>
      <c r="JCW222" s="18"/>
      <c r="JCX222" s="18"/>
      <c r="JCY222" s="18"/>
      <c r="JCZ222" s="18"/>
      <c r="JDA222" s="18"/>
      <c r="JDB222" s="18"/>
      <c r="JDC222" s="18"/>
      <c r="JDD222" s="18"/>
      <c r="JDE222" s="18"/>
      <c r="JDF222" s="18"/>
      <c r="JDG222" s="18"/>
      <c r="JDH222" s="18"/>
      <c r="JDI222" s="18"/>
      <c r="JDJ222" s="18"/>
      <c r="JDK222" s="18"/>
      <c r="JDL222" s="18"/>
      <c r="JDM222" s="18"/>
      <c r="JDN222" s="18"/>
      <c r="JDO222" s="18"/>
      <c r="JDP222" s="18"/>
      <c r="JDQ222" s="18"/>
      <c r="JDR222" s="18"/>
      <c r="JDS222" s="18"/>
      <c r="JDT222" s="18"/>
      <c r="JDU222" s="18"/>
      <c r="JDV222" s="18"/>
      <c r="JDW222" s="18"/>
      <c r="JDX222" s="18"/>
      <c r="JDY222" s="18"/>
      <c r="JDZ222" s="18"/>
      <c r="JEA222" s="18"/>
      <c r="JEB222" s="18"/>
      <c r="JEC222" s="18"/>
      <c r="JED222" s="18"/>
      <c r="JEE222" s="18"/>
      <c r="JEF222" s="18"/>
      <c r="JEG222" s="18"/>
      <c r="JEH222" s="18"/>
      <c r="JEI222" s="18"/>
      <c r="JEJ222" s="18"/>
      <c r="JEK222" s="18"/>
      <c r="JEL222" s="18"/>
      <c r="JEM222" s="18"/>
      <c r="JEN222" s="18"/>
      <c r="JEO222" s="18"/>
      <c r="JEP222" s="18"/>
      <c r="JEQ222" s="18"/>
      <c r="JER222" s="18"/>
      <c r="JES222" s="18"/>
      <c r="JET222" s="18"/>
      <c r="JEU222" s="18"/>
      <c r="JEV222" s="18"/>
      <c r="JEW222" s="18"/>
      <c r="JEX222" s="18"/>
      <c r="JEY222" s="18"/>
      <c r="JEZ222" s="18"/>
      <c r="JFA222" s="18"/>
      <c r="JFB222" s="18"/>
      <c r="JFC222" s="18"/>
      <c r="JFD222" s="18"/>
      <c r="JFE222" s="18"/>
      <c r="JFF222" s="18"/>
      <c r="JFG222" s="18"/>
      <c r="JFH222" s="18"/>
      <c r="JFI222" s="18"/>
      <c r="JFJ222" s="18"/>
      <c r="JFK222" s="18"/>
      <c r="JFL222" s="18"/>
      <c r="JFM222" s="18"/>
      <c r="JFN222" s="18"/>
      <c r="JFO222" s="18"/>
      <c r="JFP222" s="18"/>
      <c r="JFQ222" s="18"/>
      <c r="JFR222" s="18"/>
      <c r="JFS222" s="18"/>
      <c r="JFT222" s="18"/>
      <c r="JFU222" s="18"/>
      <c r="JFV222" s="18"/>
      <c r="JFW222" s="18"/>
      <c r="JFX222" s="18"/>
      <c r="JFY222" s="18"/>
      <c r="JFZ222" s="18"/>
      <c r="JGA222" s="18"/>
      <c r="JGB222" s="18"/>
      <c r="JGC222" s="18"/>
      <c r="JGD222" s="18"/>
      <c r="JGE222" s="18"/>
      <c r="JGF222" s="18"/>
      <c r="JGG222" s="18"/>
      <c r="JGH222" s="18"/>
      <c r="JGI222" s="18"/>
      <c r="JGJ222" s="18"/>
      <c r="JGK222" s="18"/>
      <c r="JGL222" s="18"/>
      <c r="JGM222" s="18"/>
      <c r="JGN222" s="18"/>
      <c r="JGO222" s="18"/>
      <c r="JGP222" s="18"/>
      <c r="JGQ222" s="18"/>
      <c r="JGR222" s="18"/>
      <c r="JGS222" s="18"/>
      <c r="JGT222" s="18"/>
      <c r="JGU222" s="18"/>
      <c r="JGV222" s="18"/>
      <c r="JGW222" s="18"/>
      <c r="JGX222" s="18"/>
      <c r="JGY222" s="18"/>
      <c r="JGZ222" s="18"/>
      <c r="JHA222" s="18"/>
      <c r="JHB222" s="18"/>
      <c r="JHC222" s="18"/>
      <c r="JHD222" s="18"/>
      <c r="JHE222" s="18"/>
      <c r="JHF222" s="18"/>
      <c r="JHG222" s="18"/>
      <c r="JHH222" s="18"/>
      <c r="JHI222" s="18"/>
      <c r="JHJ222" s="18"/>
      <c r="JHK222" s="18"/>
      <c r="JHL222" s="18"/>
      <c r="JHM222" s="18"/>
      <c r="JHN222" s="18"/>
      <c r="JHO222" s="18"/>
      <c r="JHP222" s="18"/>
      <c r="JHQ222" s="18"/>
      <c r="JHR222" s="18"/>
      <c r="JHS222" s="18"/>
      <c r="JHT222" s="18"/>
      <c r="JHU222" s="18"/>
      <c r="JHV222" s="18"/>
      <c r="JHW222" s="18"/>
      <c r="JHX222" s="18"/>
      <c r="JHY222" s="18"/>
      <c r="JHZ222" s="18"/>
      <c r="JIA222" s="18"/>
      <c r="JIB222" s="18"/>
      <c r="JIC222" s="18"/>
      <c r="JID222" s="18"/>
      <c r="JIE222" s="18"/>
      <c r="JIF222" s="18"/>
      <c r="JIG222" s="18"/>
      <c r="JIH222" s="18"/>
      <c r="JII222" s="18"/>
      <c r="JIJ222" s="18"/>
      <c r="JIK222" s="18"/>
      <c r="JIL222" s="18"/>
      <c r="JIM222" s="18"/>
      <c r="JIN222" s="18"/>
      <c r="JIO222" s="18"/>
      <c r="JIP222" s="18"/>
      <c r="JIQ222" s="18"/>
      <c r="JIR222" s="18"/>
      <c r="JIS222" s="18"/>
      <c r="JIT222" s="18"/>
      <c r="JIU222" s="18"/>
      <c r="JIV222" s="18"/>
      <c r="JIW222" s="18"/>
      <c r="JIX222" s="18"/>
      <c r="JIY222" s="18"/>
      <c r="JIZ222" s="18"/>
      <c r="JJA222" s="18"/>
      <c r="JJB222" s="18"/>
      <c r="JJC222" s="18"/>
      <c r="JJD222" s="18"/>
      <c r="JJE222" s="18"/>
      <c r="JJF222" s="18"/>
      <c r="JJG222" s="18"/>
      <c r="JJH222" s="18"/>
      <c r="JJI222" s="18"/>
      <c r="JJJ222" s="18"/>
      <c r="JJK222" s="18"/>
      <c r="JJL222" s="18"/>
      <c r="JJM222" s="18"/>
      <c r="JJN222" s="18"/>
      <c r="JJO222" s="18"/>
      <c r="JJP222" s="18"/>
      <c r="JJQ222" s="18"/>
      <c r="JJR222" s="18"/>
      <c r="JJS222" s="18"/>
      <c r="JJT222" s="18"/>
      <c r="JJU222" s="18"/>
      <c r="JJV222" s="18"/>
      <c r="JJW222" s="18"/>
      <c r="JJX222" s="18"/>
      <c r="JJY222" s="18"/>
      <c r="JJZ222" s="18"/>
      <c r="JKA222" s="18"/>
      <c r="JKB222" s="18"/>
      <c r="JKC222" s="18"/>
      <c r="JKD222" s="18"/>
      <c r="JKE222" s="18"/>
      <c r="JKF222" s="18"/>
      <c r="JKG222" s="18"/>
      <c r="JKH222" s="18"/>
      <c r="JKI222" s="18"/>
      <c r="JKJ222" s="18"/>
      <c r="JKK222" s="18"/>
      <c r="JKL222" s="18"/>
      <c r="JKM222" s="18"/>
      <c r="JKN222" s="18"/>
      <c r="JKO222" s="18"/>
      <c r="JKP222" s="18"/>
      <c r="JKQ222" s="18"/>
      <c r="JKR222" s="18"/>
      <c r="JKS222" s="18"/>
      <c r="JKT222" s="18"/>
      <c r="JKU222" s="18"/>
      <c r="JKV222" s="18"/>
      <c r="JKW222" s="18"/>
      <c r="JKX222" s="18"/>
      <c r="JKY222" s="18"/>
      <c r="JKZ222" s="18"/>
      <c r="JLA222" s="18"/>
      <c r="JLB222" s="18"/>
      <c r="JLC222" s="18"/>
      <c r="JLD222" s="18"/>
      <c r="JLE222" s="18"/>
      <c r="JLF222" s="18"/>
      <c r="JLG222" s="18"/>
      <c r="JLH222" s="18"/>
      <c r="JLI222" s="18"/>
      <c r="JLJ222" s="18"/>
      <c r="JLK222" s="18"/>
      <c r="JLL222" s="18"/>
      <c r="JLM222" s="18"/>
      <c r="JLN222" s="18"/>
      <c r="JLO222" s="18"/>
      <c r="JLP222" s="18"/>
      <c r="JLQ222" s="18"/>
      <c r="JLR222" s="18"/>
      <c r="JLS222" s="18"/>
      <c r="JLT222" s="18"/>
      <c r="JLU222" s="18"/>
      <c r="JLV222" s="18"/>
      <c r="JLW222" s="18"/>
      <c r="JLX222" s="18"/>
      <c r="JLY222" s="18"/>
      <c r="JLZ222" s="18"/>
      <c r="JMA222" s="18"/>
      <c r="JMB222" s="18"/>
      <c r="JMC222" s="18"/>
      <c r="JMD222" s="18"/>
      <c r="JME222" s="18"/>
      <c r="JMF222" s="18"/>
      <c r="JMG222" s="18"/>
      <c r="JMH222" s="18"/>
      <c r="JMI222" s="18"/>
      <c r="JMJ222" s="18"/>
      <c r="JMK222" s="18"/>
      <c r="JML222" s="18"/>
      <c r="JMM222" s="18"/>
      <c r="JMN222" s="18"/>
      <c r="JMO222" s="18"/>
      <c r="JMP222" s="18"/>
      <c r="JMQ222" s="18"/>
      <c r="JMR222" s="18"/>
      <c r="JMS222" s="18"/>
      <c r="JMT222" s="18"/>
      <c r="JMU222" s="18"/>
      <c r="JMV222" s="18"/>
      <c r="JMW222" s="18"/>
      <c r="JMX222" s="18"/>
      <c r="JMY222" s="18"/>
      <c r="JMZ222" s="18"/>
      <c r="JNA222" s="18"/>
      <c r="JNB222" s="18"/>
      <c r="JNC222" s="18"/>
      <c r="JND222" s="18"/>
      <c r="JNE222" s="18"/>
      <c r="JNF222" s="18"/>
      <c r="JNG222" s="18"/>
      <c r="JNH222" s="18"/>
      <c r="JNI222" s="18"/>
      <c r="JNJ222" s="18"/>
      <c r="JNK222" s="18"/>
      <c r="JNL222" s="18"/>
      <c r="JNM222" s="18"/>
      <c r="JNN222" s="18"/>
      <c r="JNO222" s="18"/>
      <c r="JNP222" s="18"/>
      <c r="JNQ222" s="18"/>
      <c r="JNR222" s="18"/>
      <c r="JNS222" s="18"/>
      <c r="JNT222" s="18"/>
      <c r="JNU222" s="18"/>
      <c r="JNV222" s="18"/>
      <c r="JNW222" s="18"/>
      <c r="JNX222" s="18"/>
      <c r="JNY222" s="18"/>
      <c r="JNZ222" s="18"/>
      <c r="JOA222" s="18"/>
      <c r="JOB222" s="18"/>
      <c r="JOC222" s="18"/>
      <c r="JOD222" s="18"/>
      <c r="JOE222" s="18"/>
      <c r="JOF222" s="18"/>
      <c r="JOG222" s="18"/>
      <c r="JOH222" s="18"/>
      <c r="JOI222" s="18"/>
      <c r="JOJ222" s="18"/>
      <c r="JOK222" s="18"/>
      <c r="JOL222" s="18"/>
      <c r="JOM222" s="18"/>
      <c r="JON222" s="18"/>
      <c r="JOO222" s="18"/>
      <c r="JOP222" s="18"/>
      <c r="JOQ222" s="18"/>
      <c r="JOR222" s="18"/>
      <c r="JOS222" s="18"/>
      <c r="JOT222" s="18"/>
      <c r="JOU222" s="18"/>
      <c r="JOV222" s="18"/>
      <c r="JOW222" s="18"/>
      <c r="JOX222" s="18"/>
      <c r="JOY222" s="18"/>
      <c r="JOZ222" s="18"/>
      <c r="JPA222" s="18"/>
      <c r="JPB222" s="18"/>
      <c r="JPC222" s="18"/>
      <c r="JPD222" s="18"/>
      <c r="JPE222" s="18"/>
      <c r="JPF222" s="18"/>
      <c r="JPG222" s="18"/>
      <c r="JPH222" s="18"/>
      <c r="JPI222" s="18"/>
      <c r="JPJ222" s="18"/>
      <c r="JPK222" s="18"/>
      <c r="JPL222" s="18"/>
      <c r="JPM222" s="18"/>
      <c r="JPN222" s="18"/>
      <c r="JPO222" s="18"/>
      <c r="JPP222" s="18"/>
      <c r="JPQ222" s="18"/>
      <c r="JPR222" s="18"/>
      <c r="JPS222" s="18"/>
      <c r="JPT222" s="18"/>
      <c r="JPU222" s="18"/>
      <c r="JPV222" s="18"/>
      <c r="JPW222" s="18"/>
      <c r="JPX222" s="18"/>
      <c r="JPY222" s="18"/>
      <c r="JPZ222" s="18"/>
      <c r="JQA222" s="18"/>
      <c r="JQB222" s="18"/>
      <c r="JQC222" s="18"/>
      <c r="JQD222" s="18"/>
      <c r="JQE222" s="18"/>
      <c r="JQF222" s="18"/>
      <c r="JQG222" s="18"/>
      <c r="JQH222" s="18"/>
      <c r="JQI222" s="18"/>
      <c r="JQJ222" s="18"/>
      <c r="JQK222" s="18"/>
      <c r="JQL222" s="18"/>
      <c r="JQM222" s="18"/>
      <c r="JQN222" s="18"/>
      <c r="JQO222" s="18"/>
      <c r="JQP222" s="18"/>
      <c r="JQQ222" s="18"/>
      <c r="JQR222" s="18"/>
      <c r="JQS222" s="18"/>
      <c r="JQT222" s="18"/>
      <c r="JQU222" s="18"/>
      <c r="JQV222" s="18"/>
      <c r="JQW222" s="18"/>
      <c r="JQX222" s="18"/>
      <c r="JQY222" s="18"/>
      <c r="JQZ222" s="18"/>
      <c r="JRA222" s="18"/>
      <c r="JRB222" s="18"/>
      <c r="JRC222" s="18"/>
      <c r="JRD222" s="18"/>
      <c r="JRE222" s="18"/>
      <c r="JRF222" s="18"/>
      <c r="JRG222" s="18"/>
      <c r="JRH222" s="18"/>
      <c r="JRI222" s="18"/>
      <c r="JRJ222" s="18"/>
      <c r="JRK222" s="18"/>
      <c r="JRL222" s="18"/>
      <c r="JRM222" s="18"/>
      <c r="JRN222" s="18"/>
      <c r="JRO222" s="18"/>
      <c r="JRP222" s="18"/>
      <c r="JRQ222" s="18"/>
      <c r="JRR222" s="18"/>
      <c r="JRS222" s="18"/>
      <c r="JRT222" s="18"/>
      <c r="JRU222" s="18"/>
      <c r="JRV222" s="18"/>
      <c r="JRW222" s="18"/>
      <c r="JRX222" s="18"/>
      <c r="JRY222" s="18"/>
      <c r="JRZ222" s="18"/>
      <c r="JSA222" s="18"/>
      <c r="JSB222" s="18"/>
      <c r="JSC222" s="18"/>
      <c r="JSD222" s="18"/>
      <c r="JSE222" s="18"/>
      <c r="JSF222" s="18"/>
      <c r="JSG222" s="18"/>
      <c r="JSH222" s="18"/>
      <c r="JSI222" s="18"/>
      <c r="JSJ222" s="18"/>
      <c r="JSK222" s="18"/>
      <c r="JSL222" s="18"/>
      <c r="JSM222" s="18"/>
      <c r="JSN222" s="18"/>
      <c r="JSO222" s="18"/>
      <c r="JSP222" s="18"/>
      <c r="JSQ222" s="18"/>
      <c r="JSR222" s="18"/>
      <c r="JSS222" s="18"/>
      <c r="JST222" s="18"/>
      <c r="JSU222" s="18"/>
      <c r="JSV222" s="18"/>
      <c r="JSW222" s="18"/>
      <c r="JSX222" s="18"/>
      <c r="JSY222" s="18"/>
      <c r="JSZ222" s="18"/>
      <c r="JTA222" s="18"/>
      <c r="JTB222" s="18"/>
      <c r="JTC222" s="18"/>
      <c r="JTD222" s="18"/>
      <c r="JTE222" s="18"/>
      <c r="JTF222" s="18"/>
      <c r="JTG222" s="18"/>
      <c r="JTH222" s="18"/>
      <c r="JTI222" s="18"/>
      <c r="JTJ222" s="18"/>
      <c r="JTK222" s="18"/>
      <c r="JTL222" s="18"/>
      <c r="JTM222" s="18"/>
      <c r="JTN222" s="18"/>
      <c r="JTO222" s="18"/>
      <c r="JTP222" s="18"/>
      <c r="JTQ222" s="18"/>
      <c r="JTR222" s="18"/>
      <c r="JTS222" s="18"/>
      <c r="JTT222" s="18"/>
      <c r="JTU222" s="18"/>
      <c r="JTV222" s="18"/>
      <c r="JTW222" s="18"/>
      <c r="JTX222" s="18"/>
      <c r="JTY222" s="18"/>
      <c r="JTZ222" s="18"/>
      <c r="JUA222" s="18"/>
      <c r="JUB222" s="18"/>
      <c r="JUC222" s="18"/>
      <c r="JUD222" s="18"/>
      <c r="JUE222" s="18"/>
      <c r="JUF222" s="18"/>
      <c r="JUG222" s="18"/>
      <c r="JUH222" s="18"/>
      <c r="JUI222" s="18"/>
      <c r="JUJ222" s="18"/>
      <c r="JUK222" s="18"/>
      <c r="JUL222" s="18"/>
      <c r="JUM222" s="18"/>
      <c r="JUN222" s="18"/>
      <c r="JUO222" s="18"/>
      <c r="JUP222" s="18"/>
      <c r="JUQ222" s="18"/>
      <c r="JUR222" s="18"/>
      <c r="JUS222" s="18"/>
      <c r="JUT222" s="18"/>
      <c r="JUU222" s="18"/>
      <c r="JUV222" s="18"/>
      <c r="JUW222" s="18"/>
      <c r="JUX222" s="18"/>
      <c r="JUY222" s="18"/>
      <c r="JUZ222" s="18"/>
      <c r="JVA222" s="18"/>
      <c r="JVB222" s="18"/>
      <c r="JVC222" s="18"/>
      <c r="JVD222" s="18"/>
      <c r="JVE222" s="18"/>
      <c r="JVF222" s="18"/>
      <c r="JVG222" s="18"/>
      <c r="JVH222" s="18"/>
      <c r="JVI222" s="18"/>
      <c r="JVJ222" s="18"/>
      <c r="JVK222" s="18"/>
      <c r="JVL222" s="18"/>
      <c r="JVM222" s="18"/>
      <c r="JVN222" s="18"/>
      <c r="JVO222" s="18"/>
      <c r="JVP222" s="18"/>
      <c r="JVQ222" s="18"/>
      <c r="JVR222" s="18"/>
      <c r="JVS222" s="18"/>
      <c r="JVT222" s="18"/>
      <c r="JVU222" s="18"/>
      <c r="JVV222" s="18"/>
      <c r="JVW222" s="18"/>
      <c r="JVX222" s="18"/>
      <c r="JVY222" s="18"/>
      <c r="JVZ222" s="18"/>
      <c r="JWA222" s="18"/>
      <c r="JWB222" s="18"/>
      <c r="JWC222" s="18"/>
      <c r="JWD222" s="18"/>
      <c r="JWE222" s="18"/>
      <c r="JWF222" s="18"/>
      <c r="JWG222" s="18"/>
      <c r="JWH222" s="18"/>
      <c r="JWI222" s="18"/>
      <c r="JWJ222" s="18"/>
      <c r="JWK222" s="18"/>
      <c r="JWL222" s="18"/>
      <c r="JWM222" s="18"/>
      <c r="JWN222" s="18"/>
      <c r="JWO222" s="18"/>
      <c r="JWP222" s="18"/>
      <c r="JWQ222" s="18"/>
      <c r="JWR222" s="18"/>
      <c r="JWS222" s="18"/>
      <c r="JWT222" s="18"/>
      <c r="JWU222" s="18"/>
      <c r="JWV222" s="18"/>
      <c r="JWW222" s="18"/>
      <c r="JWX222" s="18"/>
      <c r="JWY222" s="18"/>
      <c r="JWZ222" s="18"/>
      <c r="JXA222" s="18"/>
      <c r="JXB222" s="18"/>
      <c r="JXC222" s="18"/>
      <c r="JXD222" s="18"/>
      <c r="JXE222" s="18"/>
      <c r="JXF222" s="18"/>
      <c r="JXG222" s="18"/>
      <c r="JXH222" s="18"/>
      <c r="JXI222" s="18"/>
      <c r="JXJ222" s="18"/>
      <c r="JXK222" s="18"/>
      <c r="JXL222" s="18"/>
      <c r="JXM222" s="18"/>
      <c r="JXN222" s="18"/>
      <c r="JXO222" s="18"/>
      <c r="JXP222" s="18"/>
      <c r="JXQ222" s="18"/>
      <c r="JXR222" s="18"/>
      <c r="JXS222" s="18"/>
      <c r="JXT222" s="18"/>
      <c r="JXU222" s="18"/>
      <c r="JXV222" s="18"/>
      <c r="JXW222" s="18"/>
      <c r="JXX222" s="18"/>
      <c r="JXY222" s="18"/>
      <c r="JXZ222" s="18"/>
      <c r="JYA222" s="18"/>
      <c r="JYB222" s="18"/>
      <c r="JYC222" s="18"/>
      <c r="JYD222" s="18"/>
      <c r="JYE222" s="18"/>
      <c r="JYF222" s="18"/>
      <c r="JYG222" s="18"/>
      <c r="JYH222" s="18"/>
      <c r="JYI222" s="18"/>
      <c r="JYJ222" s="18"/>
      <c r="JYK222" s="18"/>
      <c r="JYL222" s="18"/>
      <c r="JYM222" s="18"/>
      <c r="JYN222" s="18"/>
      <c r="JYO222" s="18"/>
      <c r="JYP222" s="18"/>
      <c r="JYQ222" s="18"/>
      <c r="JYR222" s="18"/>
      <c r="JYS222" s="18"/>
      <c r="JYT222" s="18"/>
      <c r="JYU222" s="18"/>
      <c r="JYV222" s="18"/>
      <c r="JYW222" s="18"/>
      <c r="JYX222" s="18"/>
      <c r="JYY222" s="18"/>
      <c r="JYZ222" s="18"/>
      <c r="JZA222" s="18"/>
      <c r="JZB222" s="18"/>
      <c r="JZC222" s="18"/>
      <c r="JZD222" s="18"/>
      <c r="JZE222" s="18"/>
      <c r="JZF222" s="18"/>
      <c r="JZG222" s="18"/>
      <c r="JZH222" s="18"/>
      <c r="JZI222" s="18"/>
      <c r="JZJ222" s="18"/>
      <c r="JZK222" s="18"/>
      <c r="JZL222" s="18"/>
      <c r="JZM222" s="18"/>
      <c r="JZN222" s="18"/>
      <c r="JZO222" s="18"/>
      <c r="JZP222" s="18"/>
      <c r="JZQ222" s="18"/>
      <c r="JZR222" s="18"/>
      <c r="JZS222" s="18"/>
      <c r="JZT222" s="18"/>
      <c r="JZU222" s="18"/>
      <c r="JZV222" s="18"/>
      <c r="JZW222" s="18"/>
      <c r="JZX222" s="18"/>
      <c r="JZY222" s="18"/>
      <c r="JZZ222" s="18"/>
      <c r="KAA222" s="18"/>
      <c r="KAB222" s="18"/>
      <c r="KAC222" s="18"/>
      <c r="KAD222" s="18"/>
      <c r="KAE222" s="18"/>
      <c r="KAF222" s="18"/>
      <c r="KAG222" s="18"/>
      <c r="KAH222" s="18"/>
      <c r="KAI222" s="18"/>
      <c r="KAJ222" s="18"/>
      <c r="KAK222" s="18"/>
      <c r="KAL222" s="18"/>
      <c r="KAM222" s="18"/>
      <c r="KAN222" s="18"/>
      <c r="KAO222" s="18"/>
      <c r="KAP222" s="18"/>
      <c r="KAQ222" s="18"/>
      <c r="KAR222" s="18"/>
      <c r="KAS222" s="18"/>
      <c r="KAT222" s="18"/>
      <c r="KAU222" s="18"/>
      <c r="KAV222" s="18"/>
      <c r="KAW222" s="18"/>
      <c r="KAX222" s="18"/>
      <c r="KAY222" s="18"/>
      <c r="KAZ222" s="18"/>
      <c r="KBA222" s="18"/>
      <c r="KBB222" s="18"/>
      <c r="KBC222" s="18"/>
      <c r="KBD222" s="18"/>
      <c r="KBE222" s="18"/>
      <c r="KBF222" s="18"/>
      <c r="KBG222" s="18"/>
      <c r="KBH222" s="18"/>
      <c r="KBI222" s="18"/>
      <c r="KBJ222" s="18"/>
      <c r="KBK222" s="18"/>
      <c r="KBL222" s="18"/>
      <c r="KBM222" s="18"/>
      <c r="KBN222" s="18"/>
      <c r="KBO222" s="18"/>
      <c r="KBP222" s="18"/>
      <c r="KBQ222" s="18"/>
      <c r="KBR222" s="18"/>
      <c r="KBS222" s="18"/>
      <c r="KBT222" s="18"/>
      <c r="KBU222" s="18"/>
      <c r="KBV222" s="18"/>
      <c r="KBW222" s="18"/>
      <c r="KBX222" s="18"/>
      <c r="KBY222" s="18"/>
      <c r="KBZ222" s="18"/>
      <c r="KCA222" s="18"/>
      <c r="KCB222" s="18"/>
      <c r="KCC222" s="18"/>
      <c r="KCD222" s="18"/>
      <c r="KCE222" s="18"/>
      <c r="KCF222" s="18"/>
      <c r="KCG222" s="18"/>
      <c r="KCH222" s="18"/>
      <c r="KCI222" s="18"/>
      <c r="KCJ222" s="18"/>
      <c r="KCK222" s="18"/>
      <c r="KCL222" s="18"/>
      <c r="KCM222" s="18"/>
      <c r="KCN222" s="18"/>
      <c r="KCO222" s="18"/>
      <c r="KCP222" s="18"/>
      <c r="KCQ222" s="18"/>
      <c r="KCR222" s="18"/>
      <c r="KCS222" s="18"/>
      <c r="KCT222" s="18"/>
      <c r="KCU222" s="18"/>
      <c r="KCV222" s="18"/>
      <c r="KCW222" s="18"/>
      <c r="KCX222" s="18"/>
      <c r="KCY222" s="18"/>
      <c r="KCZ222" s="18"/>
      <c r="KDA222" s="18"/>
      <c r="KDB222" s="18"/>
      <c r="KDC222" s="18"/>
      <c r="KDD222" s="18"/>
      <c r="KDE222" s="18"/>
      <c r="KDF222" s="18"/>
      <c r="KDG222" s="18"/>
      <c r="KDH222" s="18"/>
      <c r="KDI222" s="18"/>
      <c r="KDJ222" s="18"/>
      <c r="KDK222" s="18"/>
      <c r="KDL222" s="18"/>
      <c r="KDM222" s="18"/>
      <c r="KDN222" s="18"/>
      <c r="KDO222" s="18"/>
      <c r="KDP222" s="18"/>
      <c r="KDQ222" s="18"/>
      <c r="KDR222" s="18"/>
      <c r="KDS222" s="18"/>
      <c r="KDT222" s="18"/>
      <c r="KDU222" s="18"/>
      <c r="KDV222" s="18"/>
      <c r="KDW222" s="18"/>
      <c r="KDX222" s="18"/>
      <c r="KDY222" s="18"/>
      <c r="KDZ222" s="18"/>
      <c r="KEA222" s="18"/>
      <c r="KEB222" s="18"/>
      <c r="KEC222" s="18"/>
      <c r="KED222" s="18"/>
      <c r="KEE222" s="18"/>
      <c r="KEF222" s="18"/>
      <c r="KEG222" s="18"/>
      <c r="KEH222" s="18"/>
      <c r="KEI222" s="18"/>
      <c r="KEJ222" s="18"/>
      <c r="KEK222" s="18"/>
      <c r="KEL222" s="18"/>
      <c r="KEM222" s="18"/>
      <c r="KEN222" s="18"/>
      <c r="KEO222" s="18"/>
      <c r="KEP222" s="18"/>
      <c r="KEQ222" s="18"/>
      <c r="KER222" s="18"/>
      <c r="KES222" s="18"/>
      <c r="KET222" s="18"/>
      <c r="KEU222" s="18"/>
      <c r="KEV222" s="18"/>
      <c r="KEW222" s="18"/>
      <c r="KEX222" s="18"/>
      <c r="KEY222" s="18"/>
      <c r="KEZ222" s="18"/>
      <c r="KFA222" s="18"/>
      <c r="KFB222" s="18"/>
      <c r="KFC222" s="18"/>
      <c r="KFD222" s="18"/>
      <c r="KFE222" s="18"/>
      <c r="KFF222" s="18"/>
      <c r="KFG222" s="18"/>
      <c r="KFH222" s="18"/>
      <c r="KFI222" s="18"/>
      <c r="KFJ222" s="18"/>
      <c r="KFK222" s="18"/>
      <c r="KFL222" s="18"/>
      <c r="KFM222" s="18"/>
      <c r="KFN222" s="18"/>
      <c r="KFO222" s="18"/>
      <c r="KFP222" s="18"/>
      <c r="KFQ222" s="18"/>
      <c r="KFR222" s="18"/>
      <c r="KFS222" s="18"/>
      <c r="KFT222" s="18"/>
      <c r="KFU222" s="18"/>
      <c r="KFV222" s="18"/>
      <c r="KFW222" s="18"/>
      <c r="KFX222" s="18"/>
      <c r="KFY222" s="18"/>
      <c r="KFZ222" s="18"/>
      <c r="KGA222" s="18"/>
      <c r="KGB222" s="18"/>
      <c r="KGC222" s="18"/>
      <c r="KGD222" s="18"/>
      <c r="KGE222" s="18"/>
      <c r="KGF222" s="18"/>
      <c r="KGG222" s="18"/>
      <c r="KGH222" s="18"/>
      <c r="KGI222" s="18"/>
      <c r="KGJ222" s="18"/>
      <c r="KGK222" s="18"/>
      <c r="KGL222" s="18"/>
      <c r="KGM222" s="18"/>
      <c r="KGN222" s="18"/>
      <c r="KGO222" s="18"/>
      <c r="KGP222" s="18"/>
      <c r="KGQ222" s="18"/>
      <c r="KGR222" s="18"/>
      <c r="KGS222" s="18"/>
      <c r="KGT222" s="18"/>
      <c r="KGU222" s="18"/>
      <c r="KGV222" s="18"/>
      <c r="KGW222" s="18"/>
      <c r="KGX222" s="18"/>
      <c r="KGY222" s="18"/>
      <c r="KGZ222" s="18"/>
      <c r="KHA222" s="18"/>
      <c r="KHB222" s="18"/>
      <c r="KHC222" s="18"/>
      <c r="KHD222" s="18"/>
      <c r="KHE222" s="18"/>
      <c r="KHF222" s="18"/>
      <c r="KHG222" s="18"/>
      <c r="KHH222" s="18"/>
      <c r="KHI222" s="18"/>
      <c r="KHJ222" s="18"/>
      <c r="KHK222" s="18"/>
      <c r="KHL222" s="18"/>
      <c r="KHM222" s="18"/>
      <c r="KHN222" s="18"/>
      <c r="KHO222" s="18"/>
      <c r="KHP222" s="18"/>
      <c r="KHQ222" s="18"/>
      <c r="KHR222" s="18"/>
      <c r="KHS222" s="18"/>
      <c r="KHT222" s="18"/>
      <c r="KHU222" s="18"/>
      <c r="KHV222" s="18"/>
      <c r="KHW222" s="18"/>
      <c r="KHX222" s="18"/>
      <c r="KHY222" s="18"/>
      <c r="KHZ222" s="18"/>
      <c r="KIA222" s="18"/>
      <c r="KIB222" s="18"/>
      <c r="KIC222" s="18"/>
      <c r="KID222" s="18"/>
      <c r="KIE222" s="18"/>
      <c r="KIF222" s="18"/>
      <c r="KIG222" s="18"/>
      <c r="KIH222" s="18"/>
      <c r="KII222" s="18"/>
      <c r="KIJ222" s="18"/>
      <c r="KIK222" s="18"/>
      <c r="KIL222" s="18"/>
      <c r="KIM222" s="18"/>
      <c r="KIN222" s="18"/>
      <c r="KIO222" s="18"/>
      <c r="KIP222" s="18"/>
      <c r="KIQ222" s="18"/>
      <c r="KIR222" s="18"/>
      <c r="KIS222" s="18"/>
      <c r="KIT222" s="18"/>
      <c r="KIU222" s="18"/>
      <c r="KIV222" s="18"/>
      <c r="KIW222" s="18"/>
      <c r="KIX222" s="18"/>
      <c r="KIY222" s="18"/>
      <c r="KIZ222" s="18"/>
      <c r="KJA222" s="18"/>
      <c r="KJB222" s="18"/>
      <c r="KJC222" s="18"/>
      <c r="KJD222" s="18"/>
      <c r="KJE222" s="18"/>
      <c r="KJF222" s="18"/>
      <c r="KJG222" s="18"/>
      <c r="KJH222" s="18"/>
      <c r="KJI222" s="18"/>
      <c r="KJJ222" s="18"/>
      <c r="KJK222" s="18"/>
      <c r="KJL222" s="18"/>
      <c r="KJM222" s="18"/>
      <c r="KJN222" s="18"/>
      <c r="KJO222" s="18"/>
      <c r="KJP222" s="18"/>
      <c r="KJQ222" s="18"/>
      <c r="KJR222" s="18"/>
      <c r="KJS222" s="18"/>
      <c r="KJT222" s="18"/>
      <c r="KJU222" s="18"/>
      <c r="KJV222" s="18"/>
      <c r="KJW222" s="18"/>
      <c r="KJX222" s="18"/>
      <c r="KJY222" s="18"/>
      <c r="KJZ222" s="18"/>
      <c r="KKA222" s="18"/>
      <c r="KKB222" s="18"/>
      <c r="KKC222" s="18"/>
      <c r="KKD222" s="18"/>
      <c r="KKE222" s="18"/>
      <c r="KKF222" s="18"/>
      <c r="KKG222" s="18"/>
      <c r="KKH222" s="18"/>
      <c r="KKI222" s="18"/>
      <c r="KKJ222" s="18"/>
      <c r="KKK222" s="18"/>
      <c r="KKL222" s="18"/>
      <c r="KKM222" s="18"/>
      <c r="KKN222" s="18"/>
      <c r="KKO222" s="18"/>
      <c r="KKP222" s="18"/>
      <c r="KKQ222" s="18"/>
      <c r="KKR222" s="18"/>
      <c r="KKS222" s="18"/>
      <c r="KKT222" s="18"/>
      <c r="KKU222" s="18"/>
      <c r="KKV222" s="18"/>
      <c r="KKW222" s="18"/>
      <c r="KKX222" s="18"/>
      <c r="KKY222" s="18"/>
      <c r="KKZ222" s="18"/>
      <c r="KLA222" s="18"/>
      <c r="KLB222" s="18"/>
      <c r="KLC222" s="18"/>
      <c r="KLD222" s="18"/>
      <c r="KLE222" s="18"/>
      <c r="KLF222" s="18"/>
      <c r="KLG222" s="18"/>
      <c r="KLH222" s="18"/>
      <c r="KLI222" s="18"/>
      <c r="KLJ222" s="18"/>
      <c r="KLK222" s="18"/>
      <c r="KLL222" s="18"/>
      <c r="KLM222" s="18"/>
      <c r="KLN222" s="18"/>
      <c r="KLO222" s="18"/>
      <c r="KLP222" s="18"/>
      <c r="KLQ222" s="18"/>
      <c r="KLR222" s="18"/>
      <c r="KLS222" s="18"/>
      <c r="KLT222" s="18"/>
      <c r="KLU222" s="18"/>
      <c r="KLV222" s="18"/>
      <c r="KLW222" s="18"/>
      <c r="KLX222" s="18"/>
      <c r="KLY222" s="18"/>
      <c r="KLZ222" s="18"/>
      <c r="KMA222" s="18"/>
      <c r="KMB222" s="18"/>
      <c r="KMC222" s="18"/>
      <c r="KMD222" s="18"/>
      <c r="KME222" s="18"/>
      <c r="KMF222" s="18"/>
      <c r="KMG222" s="18"/>
      <c r="KMH222" s="18"/>
      <c r="KMI222" s="18"/>
      <c r="KMJ222" s="18"/>
      <c r="KMK222" s="18"/>
      <c r="KML222" s="18"/>
      <c r="KMM222" s="18"/>
      <c r="KMN222" s="18"/>
      <c r="KMO222" s="18"/>
      <c r="KMP222" s="18"/>
      <c r="KMQ222" s="18"/>
      <c r="KMR222" s="18"/>
      <c r="KMS222" s="18"/>
      <c r="KMT222" s="18"/>
      <c r="KMU222" s="18"/>
      <c r="KMV222" s="18"/>
      <c r="KMW222" s="18"/>
      <c r="KMX222" s="18"/>
      <c r="KMY222" s="18"/>
      <c r="KMZ222" s="18"/>
      <c r="KNA222" s="18"/>
      <c r="KNB222" s="18"/>
      <c r="KNC222" s="18"/>
      <c r="KND222" s="18"/>
      <c r="KNE222" s="18"/>
      <c r="KNF222" s="18"/>
      <c r="KNG222" s="18"/>
      <c r="KNH222" s="18"/>
      <c r="KNI222" s="18"/>
      <c r="KNJ222" s="18"/>
      <c r="KNK222" s="18"/>
      <c r="KNL222" s="18"/>
      <c r="KNM222" s="18"/>
      <c r="KNN222" s="18"/>
      <c r="KNO222" s="18"/>
      <c r="KNP222" s="18"/>
      <c r="KNQ222" s="18"/>
      <c r="KNR222" s="18"/>
      <c r="KNS222" s="18"/>
      <c r="KNT222" s="18"/>
      <c r="KNU222" s="18"/>
      <c r="KNV222" s="18"/>
      <c r="KNW222" s="18"/>
      <c r="KNX222" s="18"/>
      <c r="KNY222" s="18"/>
      <c r="KNZ222" s="18"/>
      <c r="KOA222" s="18"/>
      <c r="KOB222" s="18"/>
      <c r="KOC222" s="18"/>
      <c r="KOD222" s="18"/>
      <c r="KOE222" s="18"/>
      <c r="KOF222" s="18"/>
      <c r="KOG222" s="18"/>
      <c r="KOH222" s="18"/>
      <c r="KOI222" s="18"/>
      <c r="KOJ222" s="18"/>
      <c r="KOK222" s="18"/>
      <c r="KOL222" s="18"/>
      <c r="KOM222" s="18"/>
      <c r="KON222" s="18"/>
      <c r="KOO222" s="18"/>
      <c r="KOP222" s="18"/>
      <c r="KOQ222" s="18"/>
      <c r="KOR222" s="18"/>
      <c r="KOS222" s="18"/>
      <c r="KOT222" s="18"/>
      <c r="KOU222" s="18"/>
      <c r="KOV222" s="18"/>
      <c r="KOW222" s="18"/>
      <c r="KOX222" s="18"/>
      <c r="KOY222" s="18"/>
      <c r="KOZ222" s="18"/>
      <c r="KPA222" s="18"/>
      <c r="KPB222" s="18"/>
      <c r="KPC222" s="18"/>
      <c r="KPD222" s="18"/>
      <c r="KPE222" s="18"/>
      <c r="KPF222" s="18"/>
      <c r="KPG222" s="18"/>
      <c r="KPH222" s="18"/>
      <c r="KPI222" s="18"/>
      <c r="KPJ222" s="18"/>
      <c r="KPK222" s="18"/>
      <c r="KPL222" s="18"/>
      <c r="KPM222" s="18"/>
      <c r="KPN222" s="18"/>
      <c r="KPO222" s="18"/>
      <c r="KPP222" s="18"/>
      <c r="KPQ222" s="18"/>
      <c r="KPR222" s="18"/>
      <c r="KPS222" s="18"/>
      <c r="KPT222" s="18"/>
      <c r="KPU222" s="18"/>
      <c r="KPV222" s="18"/>
      <c r="KPW222" s="18"/>
      <c r="KPX222" s="18"/>
      <c r="KPY222" s="18"/>
      <c r="KPZ222" s="18"/>
      <c r="KQA222" s="18"/>
      <c r="KQB222" s="18"/>
      <c r="KQC222" s="18"/>
      <c r="KQD222" s="18"/>
      <c r="KQE222" s="18"/>
      <c r="KQF222" s="18"/>
      <c r="KQG222" s="18"/>
      <c r="KQH222" s="18"/>
      <c r="KQI222" s="18"/>
      <c r="KQJ222" s="18"/>
      <c r="KQK222" s="18"/>
      <c r="KQL222" s="18"/>
      <c r="KQM222" s="18"/>
      <c r="KQN222" s="18"/>
      <c r="KQO222" s="18"/>
      <c r="KQP222" s="18"/>
      <c r="KQQ222" s="18"/>
      <c r="KQR222" s="18"/>
      <c r="KQS222" s="18"/>
      <c r="KQT222" s="18"/>
      <c r="KQU222" s="18"/>
      <c r="KQV222" s="18"/>
      <c r="KQW222" s="18"/>
      <c r="KQX222" s="18"/>
      <c r="KQY222" s="18"/>
      <c r="KQZ222" s="18"/>
      <c r="KRA222" s="18"/>
      <c r="KRB222" s="18"/>
      <c r="KRC222" s="18"/>
      <c r="KRD222" s="18"/>
      <c r="KRE222" s="18"/>
      <c r="KRF222" s="18"/>
      <c r="KRG222" s="18"/>
      <c r="KRH222" s="18"/>
      <c r="KRI222" s="18"/>
      <c r="KRJ222" s="18"/>
      <c r="KRK222" s="18"/>
      <c r="KRL222" s="18"/>
      <c r="KRM222" s="18"/>
      <c r="KRN222" s="18"/>
      <c r="KRO222" s="18"/>
      <c r="KRP222" s="18"/>
      <c r="KRQ222" s="18"/>
      <c r="KRR222" s="18"/>
      <c r="KRS222" s="18"/>
      <c r="KRT222" s="18"/>
      <c r="KRU222" s="18"/>
      <c r="KRV222" s="18"/>
      <c r="KRW222" s="18"/>
      <c r="KRX222" s="18"/>
      <c r="KRY222" s="18"/>
      <c r="KRZ222" s="18"/>
      <c r="KSA222" s="18"/>
      <c r="KSB222" s="18"/>
      <c r="KSC222" s="18"/>
      <c r="KSD222" s="18"/>
      <c r="KSE222" s="18"/>
      <c r="KSF222" s="18"/>
      <c r="KSG222" s="18"/>
      <c r="KSH222" s="18"/>
      <c r="KSI222" s="18"/>
      <c r="KSJ222" s="18"/>
      <c r="KSK222" s="18"/>
      <c r="KSL222" s="18"/>
      <c r="KSM222" s="18"/>
      <c r="KSN222" s="18"/>
      <c r="KSO222" s="18"/>
      <c r="KSP222" s="18"/>
      <c r="KSQ222" s="18"/>
      <c r="KSR222" s="18"/>
      <c r="KSS222" s="18"/>
      <c r="KST222" s="18"/>
      <c r="KSU222" s="18"/>
      <c r="KSV222" s="18"/>
      <c r="KSW222" s="18"/>
      <c r="KSX222" s="18"/>
      <c r="KSY222" s="18"/>
      <c r="KSZ222" s="18"/>
      <c r="KTA222" s="18"/>
      <c r="KTB222" s="18"/>
      <c r="KTC222" s="18"/>
      <c r="KTD222" s="18"/>
      <c r="KTE222" s="18"/>
      <c r="KTF222" s="18"/>
      <c r="KTG222" s="18"/>
      <c r="KTH222" s="18"/>
      <c r="KTI222" s="18"/>
      <c r="KTJ222" s="18"/>
      <c r="KTK222" s="18"/>
      <c r="KTL222" s="18"/>
      <c r="KTM222" s="18"/>
      <c r="KTN222" s="18"/>
      <c r="KTO222" s="18"/>
      <c r="KTP222" s="18"/>
      <c r="KTQ222" s="18"/>
      <c r="KTR222" s="18"/>
      <c r="KTS222" s="18"/>
      <c r="KTT222" s="18"/>
      <c r="KTU222" s="18"/>
      <c r="KTV222" s="18"/>
      <c r="KTW222" s="18"/>
      <c r="KTX222" s="18"/>
      <c r="KTY222" s="18"/>
      <c r="KTZ222" s="18"/>
      <c r="KUA222" s="18"/>
      <c r="KUB222" s="18"/>
      <c r="KUC222" s="18"/>
      <c r="KUD222" s="18"/>
      <c r="KUE222" s="18"/>
      <c r="KUF222" s="18"/>
      <c r="KUG222" s="18"/>
      <c r="KUH222" s="18"/>
      <c r="KUI222" s="18"/>
      <c r="KUJ222" s="18"/>
      <c r="KUK222" s="18"/>
      <c r="KUL222" s="18"/>
      <c r="KUM222" s="18"/>
      <c r="KUN222" s="18"/>
      <c r="KUO222" s="18"/>
      <c r="KUP222" s="18"/>
      <c r="KUQ222" s="18"/>
      <c r="KUR222" s="18"/>
      <c r="KUS222" s="18"/>
      <c r="KUT222" s="18"/>
      <c r="KUU222" s="18"/>
      <c r="KUV222" s="18"/>
      <c r="KUW222" s="18"/>
      <c r="KUX222" s="18"/>
      <c r="KUY222" s="18"/>
      <c r="KUZ222" s="18"/>
      <c r="KVA222" s="18"/>
      <c r="KVB222" s="18"/>
      <c r="KVC222" s="18"/>
      <c r="KVD222" s="18"/>
      <c r="KVE222" s="18"/>
      <c r="KVF222" s="18"/>
      <c r="KVG222" s="18"/>
      <c r="KVH222" s="18"/>
      <c r="KVI222" s="18"/>
      <c r="KVJ222" s="18"/>
      <c r="KVK222" s="18"/>
      <c r="KVL222" s="18"/>
      <c r="KVM222" s="18"/>
      <c r="KVN222" s="18"/>
      <c r="KVO222" s="18"/>
      <c r="KVP222" s="18"/>
      <c r="KVQ222" s="18"/>
      <c r="KVR222" s="18"/>
      <c r="KVS222" s="18"/>
      <c r="KVT222" s="18"/>
      <c r="KVU222" s="18"/>
      <c r="KVV222" s="18"/>
      <c r="KVW222" s="18"/>
      <c r="KVX222" s="18"/>
      <c r="KVY222" s="18"/>
      <c r="KVZ222" s="18"/>
      <c r="KWA222" s="18"/>
      <c r="KWB222" s="18"/>
      <c r="KWC222" s="18"/>
      <c r="KWD222" s="18"/>
      <c r="KWE222" s="18"/>
      <c r="KWF222" s="18"/>
      <c r="KWG222" s="18"/>
      <c r="KWH222" s="18"/>
      <c r="KWI222" s="18"/>
      <c r="KWJ222" s="18"/>
      <c r="KWK222" s="18"/>
      <c r="KWL222" s="18"/>
      <c r="KWM222" s="18"/>
      <c r="KWN222" s="18"/>
      <c r="KWO222" s="18"/>
      <c r="KWP222" s="18"/>
      <c r="KWQ222" s="18"/>
      <c r="KWR222" s="18"/>
      <c r="KWS222" s="18"/>
      <c r="KWT222" s="18"/>
      <c r="KWU222" s="18"/>
      <c r="KWV222" s="18"/>
      <c r="KWW222" s="18"/>
      <c r="KWX222" s="18"/>
      <c r="KWY222" s="18"/>
      <c r="KWZ222" s="18"/>
      <c r="KXA222" s="18"/>
      <c r="KXB222" s="18"/>
      <c r="KXC222" s="18"/>
      <c r="KXD222" s="18"/>
      <c r="KXE222" s="18"/>
      <c r="KXF222" s="18"/>
      <c r="KXG222" s="18"/>
      <c r="KXH222" s="18"/>
      <c r="KXI222" s="18"/>
      <c r="KXJ222" s="18"/>
      <c r="KXK222" s="18"/>
      <c r="KXL222" s="18"/>
      <c r="KXM222" s="18"/>
      <c r="KXN222" s="18"/>
      <c r="KXO222" s="18"/>
      <c r="KXP222" s="18"/>
      <c r="KXQ222" s="18"/>
      <c r="KXR222" s="18"/>
      <c r="KXS222" s="18"/>
      <c r="KXT222" s="18"/>
      <c r="KXU222" s="18"/>
      <c r="KXV222" s="18"/>
      <c r="KXW222" s="18"/>
      <c r="KXX222" s="18"/>
      <c r="KXY222" s="18"/>
      <c r="KXZ222" s="18"/>
      <c r="KYA222" s="18"/>
      <c r="KYB222" s="18"/>
      <c r="KYC222" s="18"/>
      <c r="KYD222" s="18"/>
      <c r="KYE222" s="18"/>
      <c r="KYF222" s="18"/>
      <c r="KYG222" s="18"/>
      <c r="KYH222" s="18"/>
      <c r="KYI222" s="18"/>
      <c r="KYJ222" s="18"/>
      <c r="KYK222" s="18"/>
      <c r="KYL222" s="18"/>
      <c r="KYM222" s="18"/>
      <c r="KYN222" s="18"/>
      <c r="KYO222" s="18"/>
      <c r="KYP222" s="18"/>
      <c r="KYQ222" s="18"/>
      <c r="KYR222" s="18"/>
      <c r="KYS222" s="18"/>
      <c r="KYT222" s="18"/>
      <c r="KYU222" s="18"/>
      <c r="KYV222" s="18"/>
      <c r="KYW222" s="18"/>
      <c r="KYX222" s="18"/>
      <c r="KYY222" s="18"/>
      <c r="KYZ222" s="18"/>
      <c r="KZA222" s="18"/>
      <c r="KZB222" s="18"/>
      <c r="KZC222" s="18"/>
      <c r="KZD222" s="18"/>
      <c r="KZE222" s="18"/>
      <c r="KZF222" s="18"/>
      <c r="KZG222" s="18"/>
      <c r="KZH222" s="18"/>
      <c r="KZI222" s="18"/>
      <c r="KZJ222" s="18"/>
      <c r="KZK222" s="18"/>
      <c r="KZL222" s="18"/>
      <c r="KZM222" s="18"/>
      <c r="KZN222" s="18"/>
      <c r="KZO222" s="18"/>
      <c r="KZP222" s="18"/>
      <c r="KZQ222" s="18"/>
      <c r="KZR222" s="18"/>
      <c r="KZS222" s="18"/>
      <c r="KZT222" s="18"/>
      <c r="KZU222" s="18"/>
      <c r="KZV222" s="18"/>
      <c r="KZW222" s="18"/>
      <c r="KZX222" s="18"/>
      <c r="KZY222" s="18"/>
      <c r="KZZ222" s="18"/>
      <c r="LAA222" s="18"/>
      <c r="LAB222" s="18"/>
      <c r="LAC222" s="18"/>
      <c r="LAD222" s="18"/>
      <c r="LAE222" s="18"/>
      <c r="LAF222" s="18"/>
      <c r="LAG222" s="18"/>
      <c r="LAH222" s="18"/>
      <c r="LAI222" s="18"/>
      <c r="LAJ222" s="18"/>
      <c r="LAK222" s="18"/>
      <c r="LAL222" s="18"/>
      <c r="LAM222" s="18"/>
      <c r="LAN222" s="18"/>
      <c r="LAO222" s="18"/>
      <c r="LAP222" s="18"/>
      <c r="LAQ222" s="18"/>
      <c r="LAR222" s="18"/>
      <c r="LAS222" s="18"/>
      <c r="LAT222" s="18"/>
      <c r="LAU222" s="18"/>
      <c r="LAV222" s="18"/>
      <c r="LAW222" s="18"/>
      <c r="LAX222" s="18"/>
      <c r="LAY222" s="18"/>
      <c r="LAZ222" s="18"/>
      <c r="LBA222" s="18"/>
      <c r="LBB222" s="18"/>
      <c r="LBC222" s="18"/>
      <c r="LBD222" s="18"/>
      <c r="LBE222" s="18"/>
      <c r="LBF222" s="18"/>
      <c r="LBG222" s="18"/>
      <c r="LBH222" s="18"/>
      <c r="LBI222" s="18"/>
      <c r="LBJ222" s="18"/>
      <c r="LBK222" s="18"/>
      <c r="LBL222" s="18"/>
      <c r="LBM222" s="18"/>
      <c r="LBN222" s="18"/>
      <c r="LBO222" s="18"/>
      <c r="LBP222" s="18"/>
      <c r="LBQ222" s="18"/>
      <c r="LBR222" s="18"/>
      <c r="LBS222" s="18"/>
      <c r="LBT222" s="18"/>
      <c r="LBU222" s="18"/>
      <c r="LBV222" s="18"/>
      <c r="LBW222" s="18"/>
      <c r="LBX222" s="18"/>
      <c r="LBY222" s="18"/>
      <c r="LBZ222" s="18"/>
      <c r="LCA222" s="18"/>
      <c r="LCB222" s="18"/>
      <c r="LCC222" s="18"/>
      <c r="LCD222" s="18"/>
      <c r="LCE222" s="18"/>
      <c r="LCF222" s="18"/>
      <c r="LCG222" s="18"/>
      <c r="LCH222" s="18"/>
      <c r="LCI222" s="18"/>
      <c r="LCJ222" s="18"/>
      <c r="LCK222" s="18"/>
      <c r="LCL222" s="18"/>
      <c r="LCM222" s="18"/>
      <c r="LCN222" s="18"/>
      <c r="LCO222" s="18"/>
      <c r="LCP222" s="18"/>
      <c r="LCQ222" s="18"/>
      <c r="LCR222" s="18"/>
      <c r="LCS222" s="18"/>
      <c r="LCT222" s="18"/>
      <c r="LCU222" s="18"/>
      <c r="LCV222" s="18"/>
      <c r="LCW222" s="18"/>
      <c r="LCX222" s="18"/>
      <c r="LCY222" s="18"/>
      <c r="LCZ222" s="18"/>
      <c r="LDA222" s="18"/>
      <c r="LDB222" s="18"/>
      <c r="LDC222" s="18"/>
      <c r="LDD222" s="18"/>
      <c r="LDE222" s="18"/>
      <c r="LDF222" s="18"/>
      <c r="LDG222" s="18"/>
      <c r="LDH222" s="18"/>
      <c r="LDI222" s="18"/>
      <c r="LDJ222" s="18"/>
      <c r="LDK222" s="18"/>
      <c r="LDL222" s="18"/>
      <c r="LDM222" s="18"/>
      <c r="LDN222" s="18"/>
      <c r="LDO222" s="18"/>
      <c r="LDP222" s="18"/>
      <c r="LDQ222" s="18"/>
      <c r="LDR222" s="18"/>
      <c r="LDS222" s="18"/>
      <c r="LDT222" s="18"/>
      <c r="LDU222" s="18"/>
      <c r="LDV222" s="18"/>
      <c r="LDW222" s="18"/>
      <c r="LDX222" s="18"/>
      <c r="LDY222" s="18"/>
      <c r="LDZ222" s="18"/>
      <c r="LEA222" s="18"/>
      <c r="LEB222" s="18"/>
      <c r="LEC222" s="18"/>
      <c r="LED222" s="18"/>
      <c r="LEE222" s="18"/>
      <c r="LEF222" s="18"/>
      <c r="LEG222" s="18"/>
      <c r="LEH222" s="18"/>
      <c r="LEI222" s="18"/>
      <c r="LEJ222" s="18"/>
      <c r="LEK222" s="18"/>
      <c r="LEL222" s="18"/>
      <c r="LEM222" s="18"/>
      <c r="LEN222" s="18"/>
      <c r="LEO222" s="18"/>
      <c r="LEP222" s="18"/>
      <c r="LEQ222" s="18"/>
      <c r="LER222" s="18"/>
      <c r="LES222" s="18"/>
      <c r="LET222" s="18"/>
      <c r="LEU222" s="18"/>
      <c r="LEV222" s="18"/>
      <c r="LEW222" s="18"/>
      <c r="LEX222" s="18"/>
      <c r="LEY222" s="18"/>
      <c r="LEZ222" s="18"/>
      <c r="LFA222" s="18"/>
      <c r="LFB222" s="18"/>
      <c r="LFC222" s="18"/>
      <c r="LFD222" s="18"/>
      <c r="LFE222" s="18"/>
      <c r="LFF222" s="18"/>
      <c r="LFG222" s="18"/>
      <c r="LFH222" s="18"/>
      <c r="LFI222" s="18"/>
      <c r="LFJ222" s="18"/>
      <c r="LFK222" s="18"/>
      <c r="LFL222" s="18"/>
      <c r="LFM222" s="18"/>
      <c r="LFN222" s="18"/>
      <c r="LFO222" s="18"/>
      <c r="LFP222" s="18"/>
      <c r="LFQ222" s="18"/>
      <c r="LFR222" s="18"/>
      <c r="LFS222" s="18"/>
      <c r="LFT222" s="18"/>
      <c r="LFU222" s="18"/>
      <c r="LFV222" s="18"/>
      <c r="LFW222" s="18"/>
      <c r="LFX222" s="18"/>
      <c r="LFY222" s="18"/>
      <c r="LFZ222" s="18"/>
      <c r="LGA222" s="18"/>
      <c r="LGB222" s="18"/>
      <c r="LGC222" s="18"/>
      <c r="LGD222" s="18"/>
      <c r="LGE222" s="18"/>
      <c r="LGF222" s="18"/>
      <c r="LGG222" s="18"/>
      <c r="LGH222" s="18"/>
      <c r="LGI222" s="18"/>
      <c r="LGJ222" s="18"/>
      <c r="LGK222" s="18"/>
      <c r="LGL222" s="18"/>
      <c r="LGM222" s="18"/>
      <c r="LGN222" s="18"/>
      <c r="LGO222" s="18"/>
      <c r="LGP222" s="18"/>
      <c r="LGQ222" s="18"/>
      <c r="LGR222" s="18"/>
      <c r="LGS222" s="18"/>
      <c r="LGT222" s="18"/>
      <c r="LGU222" s="18"/>
      <c r="LGV222" s="18"/>
      <c r="LGW222" s="18"/>
      <c r="LGX222" s="18"/>
      <c r="LGY222" s="18"/>
      <c r="LGZ222" s="18"/>
      <c r="LHA222" s="18"/>
      <c r="LHB222" s="18"/>
      <c r="LHC222" s="18"/>
      <c r="LHD222" s="18"/>
      <c r="LHE222" s="18"/>
      <c r="LHF222" s="18"/>
      <c r="LHG222" s="18"/>
      <c r="LHH222" s="18"/>
      <c r="LHI222" s="18"/>
      <c r="LHJ222" s="18"/>
      <c r="LHK222" s="18"/>
      <c r="LHL222" s="18"/>
      <c r="LHM222" s="18"/>
      <c r="LHN222" s="18"/>
      <c r="LHO222" s="18"/>
      <c r="LHP222" s="18"/>
      <c r="LHQ222" s="18"/>
      <c r="LHR222" s="18"/>
      <c r="LHS222" s="18"/>
      <c r="LHT222" s="18"/>
      <c r="LHU222" s="18"/>
      <c r="LHV222" s="18"/>
      <c r="LHW222" s="18"/>
      <c r="LHX222" s="18"/>
      <c r="LHY222" s="18"/>
      <c r="LHZ222" s="18"/>
      <c r="LIA222" s="18"/>
      <c r="LIB222" s="18"/>
      <c r="LIC222" s="18"/>
      <c r="LID222" s="18"/>
      <c r="LIE222" s="18"/>
      <c r="LIF222" s="18"/>
      <c r="LIG222" s="18"/>
      <c r="LIH222" s="18"/>
      <c r="LII222" s="18"/>
      <c r="LIJ222" s="18"/>
      <c r="LIK222" s="18"/>
      <c r="LIL222" s="18"/>
      <c r="LIM222" s="18"/>
      <c r="LIN222" s="18"/>
      <c r="LIO222" s="18"/>
      <c r="LIP222" s="18"/>
      <c r="LIQ222" s="18"/>
      <c r="LIR222" s="18"/>
      <c r="LIS222" s="18"/>
      <c r="LIT222" s="18"/>
      <c r="LIU222" s="18"/>
      <c r="LIV222" s="18"/>
      <c r="LIW222" s="18"/>
      <c r="LIX222" s="18"/>
      <c r="LIY222" s="18"/>
      <c r="LIZ222" s="18"/>
      <c r="LJA222" s="18"/>
      <c r="LJB222" s="18"/>
      <c r="LJC222" s="18"/>
      <c r="LJD222" s="18"/>
      <c r="LJE222" s="18"/>
      <c r="LJF222" s="18"/>
      <c r="LJG222" s="18"/>
      <c r="LJH222" s="18"/>
      <c r="LJI222" s="18"/>
      <c r="LJJ222" s="18"/>
      <c r="LJK222" s="18"/>
      <c r="LJL222" s="18"/>
      <c r="LJM222" s="18"/>
      <c r="LJN222" s="18"/>
      <c r="LJO222" s="18"/>
      <c r="LJP222" s="18"/>
      <c r="LJQ222" s="18"/>
      <c r="LJR222" s="18"/>
      <c r="LJS222" s="18"/>
      <c r="LJT222" s="18"/>
      <c r="LJU222" s="18"/>
      <c r="LJV222" s="18"/>
      <c r="LJW222" s="18"/>
      <c r="LJX222" s="18"/>
      <c r="LJY222" s="18"/>
      <c r="LJZ222" s="18"/>
      <c r="LKA222" s="18"/>
      <c r="LKB222" s="18"/>
      <c r="LKC222" s="18"/>
      <c r="LKD222" s="18"/>
      <c r="LKE222" s="18"/>
      <c r="LKF222" s="18"/>
      <c r="LKG222" s="18"/>
      <c r="LKH222" s="18"/>
      <c r="LKI222" s="18"/>
      <c r="LKJ222" s="18"/>
      <c r="LKK222" s="18"/>
      <c r="LKL222" s="18"/>
      <c r="LKM222" s="18"/>
      <c r="LKN222" s="18"/>
      <c r="LKO222" s="18"/>
      <c r="LKP222" s="18"/>
      <c r="LKQ222" s="18"/>
      <c r="LKR222" s="18"/>
      <c r="LKS222" s="18"/>
      <c r="LKT222" s="18"/>
      <c r="LKU222" s="18"/>
      <c r="LKV222" s="18"/>
      <c r="LKW222" s="18"/>
      <c r="LKX222" s="18"/>
      <c r="LKY222" s="18"/>
      <c r="LKZ222" s="18"/>
      <c r="LLA222" s="18"/>
      <c r="LLB222" s="18"/>
      <c r="LLC222" s="18"/>
      <c r="LLD222" s="18"/>
      <c r="LLE222" s="18"/>
      <c r="LLF222" s="18"/>
      <c r="LLG222" s="18"/>
      <c r="LLH222" s="18"/>
      <c r="LLI222" s="18"/>
      <c r="LLJ222" s="18"/>
      <c r="LLK222" s="18"/>
      <c r="LLL222" s="18"/>
      <c r="LLM222" s="18"/>
      <c r="LLN222" s="18"/>
      <c r="LLO222" s="18"/>
      <c r="LLP222" s="18"/>
      <c r="LLQ222" s="18"/>
      <c r="LLR222" s="18"/>
      <c r="LLS222" s="18"/>
      <c r="LLT222" s="18"/>
      <c r="LLU222" s="18"/>
      <c r="LLV222" s="18"/>
      <c r="LLW222" s="18"/>
      <c r="LLX222" s="18"/>
      <c r="LLY222" s="18"/>
      <c r="LLZ222" s="18"/>
      <c r="LMA222" s="18"/>
      <c r="LMB222" s="18"/>
      <c r="LMC222" s="18"/>
      <c r="LMD222" s="18"/>
      <c r="LME222" s="18"/>
      <c r="LMF222" s="18"/>
      <c r="LMG222" s="18"/>
      <c r="LMH222" s="18"/>
      <c r="LMI222" s="18"/>
      <c r="LMJ222" s="18"/>
      <c r="LMK222" s="18"/>
      <c r="LML222" s="18"/>
      <c r="LMM222" s="18"/>
      <c r="LMN222" s="18"/>
      <c r="LMO222" s="18"/>
      <c r="LMP222" s="18"/>
      <c r="LMQ222" s="18"/>
      <c r="LMR222" s="18"/>
      <c r="LMS222" s="18"/>
      <c r="LMT222" s="18"/>
      <c r="LMU222" s="18"/>
      <c r="LMV222" s="18"/>
      <c r="LMW222" s="18"/>
      <c r="LMX222" s="18"/>
      <c r="LMY222" s="18"/>
      <c r="LMZ222" s="18"/>
      <c r="LNA222" s="18"/>
      <c r="LNB222" s="18"/>
      <c r="LNC222" s="18"/>
      <c r="LND222" s="18"/>
      <c r="LNE222" s="18"/>
      <c r="LNF222" s="18"/>
      <c r="LNG222" s="18"/>
      <c r="LNH222" s="18"/>
      <c r="LNI222" s="18"/>
      <c r="LNJ222" s="18"/>
      <c r="LNK222" s="18"/>
      <c r="LNL222" s="18"/>
      <c r="LNM222" s="18"/>
      <c r="LNN222" s="18"/>
      <c r="LNO222" s="18"/>
      <c r="LNP222" s="18"/>
      <c r="LNQ222" s="18"/>
      <c r="LNR222" s="18"/>
      <c r="LNS222" s="18"/>
      <c r="LNT222" s="18"/>
      <c r="LNU222" s="18"/>
      <c r="LNV222" s="18"/>
      <c r="LNW222" s="18"/>
      <c r="LNX222" s="18"/>
      <c r="LNY222" s="18"/>
      <c r="LNZ222" s="18"/>
      <c r="LOA222" s="18"/>
      <c r="LOB222" s="18"/>
      <c r="LOC222" s="18"/>
      <c r="LOD222" s="18"/>
      <c r="LOE222" s="18"/>
      <c r="LOF222" s="18"/>
      <c r="LOG222" s="18"/>
      <c r="LOH222" s="18"/>
      <c r="LOI222" s="18"/>
      <c r="LOJ222" s="18"/>
      <c r="LOK222" s="18"/>
      <c r="LOL222" s="18"/>
      <c r="LOM222" s="18"/>
      <c r="LON222" s="18"/>
      <c r="LOO222" s="18"/>
      <c r="LOP222" s="18"/>
      <c r="LOQ222" s="18"/>
      <c r="LOR222" s="18"/>
      <c r="LOS222" s="18"/>
      <c r="LOT222" s="18"/>
      <c r="LOU222" s="18"/>
      <c r="LOV222" s="18"/>
      <c r="LOW222" s="18"/>
      <c r="LOX222" s="18"/>
      <c r="LOY222" s="18"/>
      <c r="LOZ222" s="18"/>
      <c r="LPA222" s="18"/>
      <c r="LPB222" s="18"/>
      <c r="LPC222" s="18"/>
      <c r="LPD222" s="18"/>
      <c r="LPE222" s="18"/>
      <c r="LPF222" s="18"/>
      <c r="LPG222" s="18"/>
      <c r="LPH222" s="18"/>
      <c r="LPI222" s="18"/>
      <c r="LPJ222" s="18"/>
      <c r="LPK222" s="18"/>
      <c r="LPL222" s="18"/>
      <c r="LPM222" s="18"/>
      <c r="LPN222" s="18"/>
      <c r="LPO222" s="18"/>
      <c r="LPP222" s="18"/>
      <c r="LPQ222" s="18"/>
      <c r="LPR222" s="18"/>
      <c r="LPS222" s="18"/>
      <c r="LPT222" s="18"/>
      <c r="LPU222" s="18"/>
      <c r="LPV222" s="18"/>
      <c r="LPW222" s="18"/>
      <c r="LPX222" s="18"/>
      <c r="LPY222" s="18"/>
      <c r="LPZ222" s="18"/>
      <c r="LQA222" s="18"/>
      <c r="LQB222" s="18"/>
      <c r="LQC222" s="18"/>
      <c r="LQD222" s="18"/>
      <c r="LQE222" s="18"/>
      <c r="LQF222" s="18"/>
      <c r="LQG222" s="18"/>
      <c r="LQH222" s="18"/>
      <c r="LQI222" s="18"/>
      <c r="LQJ222" s="18"/>
      <c r="LQK222" s="18"/>
      <c r="LQL222" s="18"/>
      <c r="LQM222" s="18"/>
      <c r="LQN222" s="18"/>
      <c r="LQO222" s="18"/>
      <c r="LQP222" s="18"/>
      <c r="LQQ222" s="18"/>
      <c r="LQR222" s="18"/>
      <c r="LQS222" s="18"/>
      <c r="LQT222" s="18"/>
      <c r="LQU222" s="18"/>
      <c r="LQV222" s="18"/>
      <c r="LQW222" s="18"/>
      <c r="LQX222" s="18"/>
      <c r="LQY222" s="18"/>
      <c r="LQZ222" s="18"/>
      <c r="LRA222" s="18"/>
      <c r="LRB222" s="18"/>
      <c r="LRC222" s="18"/>
      <c r="LRD222" s="18"/>
      <c r="LRE222" s="18"/>
      <c r="LRF222" s="18"/>
      <c r="LRG222" s="18"/>
      <c r="LRH222" s="18"/>
      <c r="LRI222" s="18"/>
      <c r="LRJ222" s="18"/>
      <c r="LRK222" s="18"/>
      <c r="LRL222" s="18"/>
      <c r="LRM222" s="18"/>
      <c r="LRN222" s="18"/>
      <c r="LRO222" s="18"/>
      <c r="LRP222" s="18"/>
      <c r="LRQ222" s="18"/>
      <c r="LRR222" s="18"/>
      <c r="LRS222" s="18"/>
      <c r="LRT222" s="18"/>
      <c r="LRU222" s="18"/>
      <c r="LRV222" s="18"/>
      <c r="LRW222" s="18"/>
      <c r="LRX222" s="18"/>
      <c r="LRY222" s="18"/>
      <c r="LRZ222" s="18"/>
      <c r="LSA222" s="18"/>
      <c r="LSB222" s="18"/>
      <c r="LSC222" s="18"/>
      <c r="LSD222" s="18"/>
      <c r="LSE222" s="18"/>
      <c r="LSF222" s="18"/>
      <c r="LSG222" s="18"/>
      <c r="LSH222" s="18"/>
      <c r="LSI222" s="18"/>
      <c r="LSJ222" s="18"/>
      <c r="LSK222" s="18"/>
      <c r="LSL222" s="18"/>
      <c r="LSM222" s="18"/>
      <c r="LSN222" s="18"/>
      <c r="LSO222" s="18"/>
      <c r="LSP222" s="18"/>
      <c r="LSQ222" s="18"/>
      <c r="LSR222" s="18"/>
      <c r="LSS222" s="18"/>
      <c r="LST222" s="18"/>
      <c r="LSU222" s="18"/>
      <c r="LSV222" s="18"/>
      <c r="LSW222" s="18"/>
      <c r="LSX222" s="18"/>
      <c r="LSY222" s="18"/>
      <c r="LSZ222" s="18"/>
      <c r="LTA222" s="18"/>
      <c r="LTB222" s="18"/>
      <c r="LTC222" s="18"/>
      <c r="LTD222" s="18"/>
      <c r="LTE222" s="18"/>
      <c r="LTF222" s="18"/>
      <c r="LTG222" s="18"/>
      <c r="LTH222" s="18"/>
      <c r="LTI222" s="18"/>
      <c r="LTJ222" s="18"/>
      <c r="LTK222" s="18"/>
      <c r="LTL222" s="18"/>
      <c r="LTM222" s="18"/>
      <c r="LTN222" s="18"/>
      <c r="LTO222" s="18"/>
      <c r="LTP222" s="18"/>
      <c r="LTQ222" s="18"/>
      <c r="LTR222" s="18"/>
      <c r="LTS222" s="18"/>
      <c r="LTT222" s="18"/>
      <c r="LTU222" s="18"/>
      <c r="LTV222" s="18"/>
      <c r="LTW222" s="18"/>
      <c r="LTX222" s="18"/>
      <c r="LTY222" s="18"/>
      <c r="LTZ222" s="18"/>
      <c r="LUA222" s="18"/>
      <c r="LUB222" s="18"/>
      <c r="LUC222" s="18"/>
      <c r="LUD222" s="18"/>
      <c r="LUE222" s="18"/>
      <c r="LUF222" s="18"/>
      <c r="LUG222" s="18"/>
      <c r="LUH222" s="18"/>
      <c r="LUI222" s="18"/>
      <c r="LUJ222" s="18"/>
      <c r="LUK222" s="18"/>
      <c r="LUL222" s="18"/>
      <c r="LUM222" s="18"/>
      <c r="LUN222" s="18"/>
      <c r="LUO222" s="18"/>
      <c r="LUP222" s="18"/>
      <c r="LUQ222" s="18"/>
      <c r="LUR222" s="18"/>
      <c r="LUS222" s="18"/>
      <c r="LUT222" s="18"/>
      <c r="LUU222" s="18"/>
      <c r="LUV222" s="18"/>
      <c r="LUW222" s="18"/>
      <c r="LUX222" s="18"/>
      <c r="LUY222" s="18"/>
      <c r="LUZ222" s="18"/>
      <c r="LVA222" s="18"/>
      <c r="LVB222" s="18"/>
      <c r="LVC222" s="18"/>
      <c r="LVD222" s="18"/>
      <c r="LVE222" s="18"/>
      <c r="LVF222" s="18"/>
      <c r="LVG222" s="18"/>
      <c r="LVH222" s="18"/>
      <c r="LVI222" s="18"/>
      <c r="LVJ222" s="18"/>
      <c r="LVK222" s="18"/>
      <c r="LVL222" s="18"/>
      <c r="LVM222" s="18"/>
      <c r="LVN222" s="18"/>
      <c r="LVO222" s="18"/>
      <c r="LVP222" s="18"/>
      <c r="LVQ222" s="18"/>
      <c r="LVR222" s="18"/>
      <c r="LVS222" s="18"/>
      <c r="LVT222" s="18"/>
      <c r="LVU222" s="18"/>
      <c r="LVV222" s="18"/>
      <c r="LVW222" s="18"/>
      <c r="LVX222" s="18"/>
      <c r="LVY222" s="18"/>
      <c r="LVZ222" s="18"/>
      <c r="LWA222" s="18"/>
      <c r="LWB222" s="18"/>
      <c r="LWC222" s="18"/>
      <c r="LWD222" s="18"/>
      <c r="LWE222" s="18"/>
      <c r="LWF222" s="18"/>
      <c r="LWG222" s="18"/>
      <c r="LWH222" s="18"/>
      <c r="LWI222" s="18"/>
      <c r="LWJ222" s="18"/>
      <c r="LWK222" s="18"/>
      <c r="LWL222" s="18"/>
      <c r="LWM222" s="18"/>
      <c r="LWN222" s="18"/>
      <c r="LWO222" s="18"/>
      <c r="LWP222" s="18"/>
      <c r="LWQ222" s="18"/>
      <c r="LWR222" s="18"/>
      <c r="LWS222" s="18"/>
      <c r="LWT222" s="18"/>
      <c r="LWU222" s="18"/>
      <c r="LWV222" s="18"/>
      <c r="LWW222" s="18"/>
      <c r="LWX222" s="18"/>
      <c r="LWY222" s="18"/>
      <c r="LWZ222" s="18"/>
      <c r="LXA222" s="18"/>
      <c r="LXB222" s="18"/>
      <c r="LXC222" s="18"/>
      <c r="LXD222" s="18"/>
      <c r="LXE222" s="18"/>
      <c r="LXF222" s="18"/>
      <c r="LXG222" s="18"/>
      <c r="LXH222" s="18"/>
      <c r="LXI222" s="18"/>
      <c r="LXJ222" s="18"/>
      <c r="LXK222" s="18"/>
      <c r="LXL222" s="18"/>
      <c r="LXM222" s="18"/>
      <c r="LXN222" s="18"/>
      <c r="LXO222" s="18"/>
      <c r="LXP222" s="18"/>
      <c r="LXQ222" s="18"/>
      <c r="LXR222" s="18"/>
      <c r="LXS222" s="18"/>
      <c r="LXT222" s="18"/>
      <c r="LXU222" s="18"/>
      <c r="LXV222" s="18"/>
      <c r="LXW222" s="18"/>
      <c r="LXX222" s="18"/>
      <c r="LXY222" s="18"/>
      <c r="LXZ222" s="18"/>
      <c r="LYA222" s="18"/>
      <c r="LYB222" s="18"/>
      <c r="LYC222" s="18"/>
      <c r="LYD222" s="18"/>
      <c r="LYE222" s="18"/>
      <c r="LYF222" s="18"/>
      <c r="LYG222" s="18"/>
      <c r="LYH222" s="18"/>
      <c r="LYI222" s="18"/>
      <c r="LYJ222" s="18"/>
      <c r="LYK222" s="18"/>
      <c r="LYL222" s="18"/>
      <c r="LYM222" s="18"/>
      <c r="LYN222" s="18"/>
      <c r="LYO222" s="18"/>
      <c r="LYP222" s="18"/>
      <c r="LYQ222" s="18"/>
      <c r="LYR222" s="18"/>
      <c r="LYS222" s="18"/>
      <c r="LYT222" s="18"/>
      <c r="LYU222" s="18"/>
      <c r="LYV222" s="18"/>
      <c r="LYW222" s="18"/>
      <c r="LYX222" s="18"/>
      <c r="LYY222" s="18"/>
      <c r="LYZ222" s="18"/>
      <c r="LZA222" s="18"/>
      <c r="LZB222" s="18"/>
      <c r="LZC222" s="18"/>
      <c r="LZD222" s="18"/>
      <c r="LZE222" s="18"/>
      <c r="LZF222" s="18"/>
      <c r="LZG222" s="18"/>
      <c r="LZH222" s="18"/>
      <c r="LZI222" s="18"/>
      <c r="LZJ222" s="18"/>
      <c r="LZK222" s="18"/>
      <c r="LZL222" s="18"/>
      <c r="LZM222" s="18"/>
      <c r="LZN222" s="18"/>
      <c r="LZO222" s="18"/>
      <c r="LZP222" s="18"/>
      <c r="LZQ222" s="18"/>
      <c r="LZR222" s="18"/>
      <c r="LZS222" s="18"/>
      <c r="LZT222" s="18"/>
      <c r="LZU222" s="18"/>
      <c r="LZV222" s="18"/>
      <c r="LZW222" s="18"/>
      <c r="LZX222" s="18"/>
      <c r="LZY222" s="18"/>
      <c r="LZZ222" s="18"/>
      <c r="MAA222" s="18"/>
      <c r="MAB222" s="18"/>
      <c r="MAC222" s="18"/>
      <c r="MAD222" s="18"/>
      <c r="MAE222" s="18"/>
      <c r="MAF222" s="18"/>
      <c r="MAG222" s="18"/>
      <c r="MAH222" s="18"/>
      <c r="MAI222" s="18"/>
      <c r="MAJ222" s="18"/>
      <c r="MAK222" s="18"/>
      <c r="MAL222" s="18"/>
      <c r="MAM222" s="18"/>
      <c r="MAN222" s="18"/>
      <c r="MAO222" s="18"/>
      <c r="MAP222" s="18"/>
      <c r="MAQ222" s="18"/>
      <c r="MAR222" s="18"/>
      <c r="MAS222" s="18"/>
      <c r="MAT222" s="18"/>
      <c r="MAU222" s="18"/>
      <c r="MAV222" s="18"/>
      <c r="MAW222" s="18"/>
      <c r="MAX222" s="18"/>
      <c r="MAY222" s="18"/>
      <c r="MAZ222" s="18"/>
      <c r="MBA222" s="18"/>
      <c r="MBB222" s="18"/>
      <c r="MBC222" s="18"/>
      <c r="MBD222" s="18"/>
      <c r="MBE222" s="18"/>
      <c r="MBF222" s="18"/>
      <c r="MBG222" s="18"/>
      <c r="MBH222" s="18"/>
      <c r="MBI222" s="18"/>
      <c r="MBJ222" s="18"/>
      <c r="MBK222" s="18"/>
      <c r="MBL222" s="18"/>
      <c r="MBM222" s="18"/>
      <c r="MBN222" s="18"/>
      <c r="MBO222" s="18"/>
      <c r="MBP222" s="18"/>
      <c r="MBQ222" s="18"/>
      <c r="MBR222" s="18"/>
      <c r="MBS222" s="18"/>
      <c r="MBT222" s="18"/>
      <c r="MBU222" s="18"/>
      <c r="MBV222" s="18"/>
      <c r="MBW222" s="18"/>
      <c r="MBX222" s="18"/>
      <c r="MBY222" s="18"/>
      <c r="MBZ222" s="18"/>
      <c r="MCA222" s="18"/>
      <c r="MCB222" s="18"/>
      <c r="MCC222" s="18"/>
      <c r="MCD222" s="18"/>
      <c r="MCE222" s="18"/>
      <c r="MCF222" s="18"/>
      <c r="MCG222" s="18"/>
      <c r="MCH222" s="18"/>
      <c r="MCI222" s="18"/>
      <c r="MCJ222" s="18"/>
      <c r="MCK222" s="18"/>
      <c r="MCL222" s="18"/>
      <c r="MCM222" s="18"/>
      <c r="MCN222" s="18"/>
      <c r="MCO222" s="18"/>
      <c r="MCP222" s="18"/>
      <c r="MCQ222" s="18"/>
      <c r="MCR222" s="18"/>
      <c r="MCS222" s="18"/>
      <c r="MCT222" s="18"/>
      <c r="MCU222" s="18"/>
      <c r="MCV222" s="18"/>
      <c r="MCW222" s="18"/>
      <c r="MCX222" s="18"/>
      <c r="MCY222" s="18"/>
      <c r="MCZ222" s="18"/>
      <c r="MDA222" s="18"/>
      <c r="MDB222" s="18"/>
      <c r="MDC222" s="18"/>
      <c r="MDD222" s="18"/>
      <c r="MDE222" s="18"/>
      <c r="MDF222" s="18"/>
      <c r="MDG222" s="18"/>
      <c r="MDH222" s="18"/>
      <c r="MDI222" s="18"/>
      <c r="MDJ222" s="18"/>
      <c r="MDK222" s="18"/>
      <c r="MDL222" s="18"/>
      <c r="MDM222" s="18"/>
      <c r="MDN222" s="18"/>
      <c r="MDO222" s="18"/>
      <c r="MDP222" s="18"/>
      <c r="MDQ222" s="18"/>
      <c r="MDR222" s="18"/>
      <c r="MDS222" s="18"/>
      <c r="MDT222" s="18"/>
      <c r="MDU222" s="18"/>
      <c r="MDV222" s="18"/>
      <c r="MDW222" s="18"/>
      <c r="MDX222" s="18"/>
      <c r="MDY222" s="18"/>
      <c r="MDZ222" s="18"/>
      <c r="MEA222" s="18"/>
      <c r="MEB222" s="18"/>
      <c r="MEC222" s="18"/>
      <c r="MED222" s="18"/>
      <c r="MEE222" s="18"/>
      <c r="MEF222" s="18"/>
      <c r="MEG222" s="18"/>
      <c r="MEH222" s="18"/>
      <c r="MEI222" s="18"/>
      <c r="MEJ222" s="18"/>
      <c r="MEK222" s="18"/>
      <c r="MEL222" s="18"/>
      <c r="MEM222" s="18"/>
      <c r="MEN222" s="18"/>
      <c r="MEO222" s="18"/>
      <c r="MEP222" s="18"/>
      <c r="MEQ222" s="18"/>
      <c r="MER222" s="18"/>
      <c r="MES222" s="18"/>
      <c r="MET222" s="18"/>
      <c r="MEU222" s="18"/>
      <c r="MEV222" s="18"/>
      <c r="MEW222" s="18"/>
      <c r="MEX222" s="18"/>
      <c r="MEY222" s="18"/>
      <c r="MEZ222" s="18"/>
      <c r="MFA222" s="18"/>
      <c r="MFB222" s="18"/>
      <c r="MFC222" s="18"/>
      <c r="MFD222" s="18"/>
      <c r="MFE222" s="18"/>
      <c r="MFF222" s="18"/>
      <c r="MFG222" s="18"/>
      <c r="MFH222" s="18"/>
      <c r="MFI222" s="18"/>
      <c r="MFJ222" s="18"/>
      <c r="MFK222" s="18"/>
      <c r="MFL222" s="18"/>
      <c r="MFM222" s="18"/>
      <c r="MFN222" s="18"/>
      <c r="MFO222" s="18"/>
      <c r="MFP222" s="18"/>
      <c r="MFQ222" s="18"/>
      <c r="MFR222" s="18"/>
      <c r="MFS222" s="18"/>
      <c r="MFT222" s="18"/>
      <c r="MFU222" s="18"/>
      <c r="MFV222" s="18"/>
      <c r="MFW222" s="18"/>
      <c r="MFX222" s="18"/>
      <c r="MFY222" s="18"/>
      <c r="MFZ222" s="18"/>
      <c r="MGA222" s="18"/>
      <c r="MGB222" s="18"/>
      <c r="MGC222" s="18"/>
      <c r="MGD222" s="18"/>
      <c r="MGE222" s="18"/>
      <c r="MGF222" s="18"/>
      <c r="MGG222" s="18"/>
      <c r="MGH222" s="18"/>
      <c r="MGI222" s="18"/>
      <c r="MGJ222" s="18"/>
      <c r="MGK222" s="18"/>
      <c r="MGL222" s="18"/>
      <c r="MGM222" s="18"/>
      <c r="MGN222" s="18"/>
      <c r="MGO222" s="18"/>
      <c r="MGP222" s="18"/>
      <c r="MGQ222" s="18"/>
      <c r="MGR222" s="18"/>
      <c r="MGS222" s="18"/>
      <c r="MGT222" s="18"/>
      <c r="MGU222" s="18"/>
      <c r="MGV222" s="18"/>
      <c r="MGW222" s="18"/>
      <c r="MGX222" s="18"/>
      <c r="MGY222" s="18"/>
      <c r="MGZ222" s="18"/>
      <c r="MHA222" s="18"/>
      <c r="MHB222" s="18"/>
      <c r="MHC222" s="18"/>
      <c r="MHD222" s="18"/>
      <c r="MHE222" s="18"/>
      <c r="MHF222" s="18"/>
      <c r="MHG222" s="18"/>
      <c r="MHH222" s="18"/>
      <c r="MHI222" s="18"/>
      <c r="MHJ222" s="18"/>
      <c r="MHK222" s="18"/>
      <c r="MHL222" s="18"/>
      <c r="MHM222" s="18"/>
      <c r="MHN222" s="18"/>
      <c r="MHO222" s="18"/>
      <c r="MHP222" s="18"/>
      <c r="MHQ222" s="18"/>
      <c r="MHR222" s="18"/>
      <c r="MHS222" s="18"/>
      <c r="MHT222" s="18"/>
      <c r="MHU222" s="18"/>
      <c r="MHV222" s="18"/>
      <c r="MHW222" s="18"/>
      <c r="MHX222" s="18"/>
      <c r="MHY222" s="18"/>
      <c r="MHZ222" s="18"/>
      <c r="MIA222" s="18"/>
      <c r="MIB222" s="18"/>
      <c r="MIC222" s="18"/>
      <c r="MID222" s="18"/>
      <c r="MIE222" s="18"/>
      <c r="MIF222" s="18"/>
      <c r="MIG222" s="18"/>
      <c r="MIH222" s="18"/>
      <c r="MII222" s="18"/>
      <c r="MIJ222" s="18"/>
      <c r="MIK222" s="18"/>
      <c r="MIL222" s="18"/>
      <c r="MIM222" s="18"/>
      <c r="MIN222" s="18"/>
      <c r="MIO222" s="18"/>
      <c r="MIP222" s="18"/>
      <c r="MIQ222" s="18"/>
      <c r="MIR222" s="18"/>
      <c r="MIS222" s="18"/>
      <c r="MIT222" s="18"/>
      <c r="MIU222" s="18"/>
      <c r="MIV222" s="18"/>
      <c r="MIW222" s="18"/>
      <c r="MIX222" s="18"/>
      <c r="MIY222" s="18"/>
      <c r="MIZ222" s="18"/>
      <c r="MJA222" s="18"/>
      <c r="MJB222" s="18"/>
      <c r="MJC222" s="18"/>
      <c r="MJD222" s="18"/>
      <c r="MJE222" s="18"/>
      <c r="MJF222" s="18"/>
      <c r="MJG222" s="18"/>
      <c r="MJH222" s="18"/>
      <c r="MJI222" s="18"/>
      <c r="MJJ222" s="18"/>
      <c r="MJK222" s="18"/>
      <c r="MJL222" s="18"/>
      <c r="MJM222" s="18"/>
      <c r="MJN222" s="18"/>
      <c r="MJO222" s="18"/>
      <c r="MJP222" s="18"/>
      <c r="MJQ222" s="18"/>
      <c r="MJR222" s="18"/>
      <c r="MJS222" s="18"/>
      <c r="MJT222" s="18"/>
      <c r="MJU222" s="18"/>
      <c r="MJV222" s="18"/>
      <c r="MJW222" s="18"/>
      <c r="MJX222" s="18"/>
      <c r="MJY222" s="18"/>
      <c r="MJZ222" s="18"/>
      <c r="MKA222" s="18"/>
      <c r="MKB222" s="18"/>
      <c r="MKC222" s="18"/>
      <c r="MKD222" s="18"/>
      <c r="MKE222" s="18"/>
      <c r="MKF222" s="18"/>
      <c r="MKG222" s="18"/>
      <c r="MKH222" s="18"/>
      <c r="MKI222" s="18"/>
      <c r="MKJ222" s="18"/>
      <c r="MKK222" s="18"/>
      <c r="MKL222" s="18"/>
      <c r="MKM222" s="18"/>
      <c r="MKN222" s="18"/>
      <c r="MKO222" s="18"/>
      <c r="MKP222" s="18"/>
      <c r="MKQ222" s="18"/>
      <c r="MKR222" s="18"/>
      <c r="MKS222" s="18"/>
      <c r="MKT222" s="18"/>
      <c r="MKU222" s="18"/>
      <c r="MKV222" s="18"/>
      <c r="MKW222" s="18"/>
      <c r="MKX222" s="18"/>
      <c r="MKY222" s="18"/>
      <c r="MKZ222" s="18"/>
      <c r="MLA222" s="18"/>
      <c r="MLB222" s="18"/>
      <c r="MLC222" s="18"/>
      <c r="MLD222" s="18"/>
      <c r="MLE222" s="18"/>
      <c r="MLF222" s="18"/>
      <c r="MLG222" s="18"/>
      <c r="MLH222" s="18"/>
      <c r="MLI222" s="18"/>
      <c r="MLJ222" s="18"/>
      <c r="MLK222" s="18"/>
      <c r="MLL222" s="18"/>
      <c r="MLM222" s="18"/>
      <c r="MLN222" s="18"/>
      <c r="MLO222" s="18"/>
      <c r="MLP222" s="18"/>
      <c r="MLQ222" s="18"/>
      <c r="MLR222" s="18"/>
      <c r="MLS222" s="18"/>
      <c r="MLT222" s="18"/>
      <c r="MLU222" s="18"/>
      <c r="MLV222" s="18"/>
      <c r="MLW222" s="18"/>
      <c r="MLX222" s="18"/>
      <c r="MLY222" s="18"/>
      <c r="MLZ222" s="18"/>
      <c r="MMA222" s="18"/>
      <c r="MMB222" s="18"/>
      <c r="MMC222" s="18"/>
      <c r="MMD222" s="18"/>
      <c r="MME222" s="18"/>
      <c r="MMF222" s="18"/>
      <c r="MMG222" s="18"/>
      <c r="MMH222" s="18"/>
      <c r="MMI222" s="18"/>
      <c r="MMJ222" s="18"/>
      <c r="MMK222" s="18"/>
      <c r="MML222" s="18"/>
      <c r="MMM222" s="18"/>
      <c r="MMN222" s="18"/>
      <c r="MMO222" s="18"/>
      <c r="MMP222" s="18"/>
      <c r="MMQ222" s="18"/>
      <c r="MMR222" s="18"/>
      <c r="MMS222" s="18"/>
      <c r="MMT222" s="18"/>
      <c r="MMU222" s="18"/>
      <c r="MMV222" s="18"/>
      <c r="MMW222" s="18"/>
      <c r="MMX222" s="18"/>
      <c r="MMY222" s="18"/>
      <c r="MMZ222" s="18"/>
      <c r="MNA222" s="18"/>
      <c r="MNB222" s="18"/>
      <c r="MNC222" s="18"/>
      <c r="MND222" s="18"/>
      <c r="MNE222" s="18"/>
      <c r="MNF222" s="18"/>
      <c r="MNG222" s="18"/>
      <c r="MNH222" s="18"/>
      <c r="MNI222" s="18"/>
      <c r="MNJ222" s="18"/>
      <c r="MNK222" s="18"/>
      <c r="MNL222" s="18"/>
      <c r="MNM222" s="18"/>
      <c r="MNN222" s="18"/>
      <c r="MNO222" s="18"/>
      <c r="MNP222" s="18"/>
      <c r="MNQ222" s="18"/>
      <c r="MNR222" s="18"/>
      <c r="MNS222" s="18"/>
      <c r="MNT222" s="18"/>
      <c r="MNU222" s="18"/>
      <c r="MNV222" s="18"/>
      <c r="MNW222" s="18"/>
      <c r="MNX222" s="18"/>
      <c r="MNY222" s="18"/>
      <c r="MNZ222" s="18"/>
      <c r="MOA222" s="18"/>
      <c r="MOB222" s="18"/>
      <c r="MOC222" s="18"/>
      <c r="MOD222" s="18"/>
      <c r="MOE222" s="18"/>
      <c r="MOF222" s="18"/>
      <c r="MOG222" s="18"/>
      <c r="MOH222" s="18"/>
      <c r="MOI222" s="18"/>
      <c r="MOJ222" s="18"/>
      <c r="MOK222" s="18"/>
      <c r="MOL222" s="18"/>
      <c r="MOM222" s="18"/>
      <c r="MON222" s="18"/>
      <c r="MOO222" s="18"/>
      <c r="MOP222" s="18"/>
      <c r="MOQ222" s="18"/>
      <c r="MOR222" s="18"/>
      <c r="MOS222" s="18"/>
      <c r="MOT222" s="18"/>
      <c r="MOU222" s="18"/>
      <c r="MOV222" s="18"/>
      <c r="MOW222" s="18"/>
      <c r="MOX222" s="18"/>
      <c r="MOY222" s="18"/>
      <c r="MOZ222" s="18"/>
      <c r="MPA222" s="18"/>
      <c r="MPB222" s="18"/>
      <c r="MPC222" s="18"/>
      <c r="MPD222" s="18"/>
      <c r="MPE222" s="18"/>
      <c r="MPF222" s="18"/>
      <c r="MPG222" s="18"/>
      <c r="MPH222" s="18"/>
      <c r="MPI222" s="18"/>
      <c r="MPJ222" s="18"/>
      <c r="MPK222" s="18"/>
      <c r="MPL222" s="18"/>
      <c r="MPM222" s="18"/>
      <c r="MPN222" s="18"/>
      <c r="MPO222" s="18"/>
      <c r="MPP222" s="18"/>
      <c r="MPQ222" s="18"/>
      <c r="MPR222" s="18"/>
      <c r="MPS222" s="18"/>
      <c r="MPT222" s="18"/>
      <c r="MPU222" s="18"/>
      <c r="MPV222" s="18"/>
      <c r="MPW222" s="18"/>
      <c r="MPX222" s="18"/>
      <c r="MPY222" s="18"/>
      <c r="MPZ222" s="18"/>
      <c r="MQA222" s="18"/>
      <c r="MQB222" s="18"/>
      <c r="MQC222" s="18"/>
      <c r="MQD222" s="18"/>
      <c r="MQE222" s="18"/>
      <c r="MQF222" s="18"/>
      <c r="MQG222" s="18"/>
      <c r="MQH222" s="18"/>
      <c r="MQI222" s="18"/>
      <c r="MQJ222" s="18"/>
      <c r="MQK222" s="18"/>
      <c r="MQL222" s="18"/>
      <c r="MQM222" s="18"/>
      <c r="MQN222" s="18"/>
      <c r="MQO222" s="18"/>
      <c r="MQP222" s="18"/>
      <c r="MQQ222" s="18"/>
      <c r="MQR222" s="18"/>
      <c r="MQS222" s="18"/>
      <c r="MQT222" s="18"/>
      <c r="MQU222" s="18"/>
      <c r="MQV222" s="18"/>
      <c r="MQW222" s="18"/>
      <c r="MQX222" s="18"/>
      <c r="MQY222" s="18"/>
      <c r="MQZ222" s="18"/>
      <c r="MRA222" s="18"/>
      <c r="MRB222" s="18"/>
      <c r="MRC222" s="18"/>
      <c r="MRD222" s="18"/>
      <c r="MRE222" s="18"/>
      <c r="MRF222" s="18"/>
      <c r="MRG222" s="18"/>
      <c r="MRH222" s="18"/>
      <c r="MRI222" s="18"/>
      <c r="MRJ222" s="18"/>
      <c r="MRK222" s="18"/>
      <c r="MRL222" s="18"/>
      <c r="MRM222" s="18"/>
      <c r="MRN222" s="18"/>
      <c r="MRO222" s="18"/>
      <c r="MRP222" s="18"/>
      <c r="MRQ222" s="18"/>
      <c r="MRR222" s="18"/>
      <c r="MRS222" s="18"/>
      <c r="MRT222" s="18"/>
      <c r="MRU222" s="18"/>
      <c r="MRV222" s="18"/>
      <c r="MRW222" s="18"/>
      <c r="MRX222" s="18"/>
      <c r="MRY222" s="18"/>
      <c r="MRZ222" s="18"/>
      <c r="MSA222" s="18"/>
      <c r="MSB222" s="18"/>
      <c r="MSC222" s="18"/>
      <c r="MSD222" s="18"/>
      <c r="MSE222" s="18"/>
      <c r="MSF222" s="18"/>
      <c r="MSG222" s="18"/>
      <c r="MSH222" s="18"/>
      <c r="MSI222" s="18"/>
      <c r="MSJ222" s="18"/>
      <c r="MSK222" s="18"/>
      <c r="MSL222" s="18"/>
      <c r="MSM222" s="18"/>
      <c r="MSN222" s="18"/>
      <c r="MSO222" s="18"/>
      <c r="MSP222" s="18"/>
      <c r="MSQ222" s="18"/>
      <c r="MSR222" s="18"/>
      <c r="MSS222" s="18"/>
      <c r="MST222" s="18"/>
      <c r="MSU222" s="18"/>
      <c r="MSV222" s="18"/>
      <c r="MSW222" s="18"/>
      <c r="MSX222" s="18"/>
      <c r="MSY222" s="18"/>
      <c r="MSZ222" s="18"/>
      <c r="MTA222" s="18"/>
      <c r="MTB222" s="18"/>
      <c r="MTC222" s="18"/>
      <c r="MTD222" s="18"/>
      <c r="MTE222" s="18"/>
      <c r="MTF222" s="18"/>
      <c r="MTG222" s="18"/>
      <c r="MTH222" s="18"/>
      <c r="MTI222" s="18"/>
      <c r="MTJ222" s="18"/>
      <c r="MTK222" s="18"/>
      <c r="MTL222" s="18"/>
      <c r="MTM222" s="18"/>
      <c r="MTN222" s="18"/>
      <c r="MTO222" s="18"/>
      <c r="MTP222" s="18"/>
      <c r="MTQ222" s="18"/>
      <c r="MTR222" s="18"/>
      <c r="MTS222" s="18"/>
      <c r="MTT222" s="18"/>
      <c r="MTU222" s="18"/>
      <c r="MTV222" s="18"/>
      <c r="MTW222" s="18"/>
      <c r="MTX222" s="18"/>
      <c r="MTY222" s="18"/>
      <c r="MTZ222" s="18"/>
      <c r="MUA222" s="18"/>
      <c r="MUB222" s="18"/>
      <c r="MUC222" s="18"/>
      <c r="MUD222" s="18"/>
      <c r="MUE222" s="18"/>
      <c r="MUF222" s="18"/>
      <c r="MUG222" s="18"/>
      <c r="MUH222" s="18"/>
      <c r="MUI222" s="18"/>
      <c r="MUJ222" s="18"/>
      <c r="MUK222" s="18"/>
      <c r="MUL222" s="18"/>
      <c r="MUM222" s="18"/>
      <c r="MUN222" s="18"/>
      <c r="MUO222" s="18"/>
      <c r="MUP222" s="18"/>
      <c r="MUQ222" s="18"/>
      <c r="MUR222" s="18"/>
      <c r="MUS222" s="18"/>
      <c r="MUT222" s="18"/>
      <c r="MUU222" s="18"/>
      <c r="MUV222" s="18"/>
      <c r="MUW222" s="18"/>
      <c r="MUX222" s="18"/>
      <c r="MUY222" s="18"/>
      <c r="MUZ222" s="18"/>
      <c r="MVA222" s="18"/>
      <c r="MVB222" s="18"/>
      <c r="MVC222" s="18"/>
      <c r="MVD222" s="18"/>
      <c r="MVE222" s="18"/>
      <c r="MVF222" s="18"/>
      <c r="MVG222" s="18"/>
      <c r="MVH222" s="18"/>
      <c r="MVI222" s="18"/>
      <c r="MVJ222" s="18"/>
      <c r="MVK222" s="18"/>
      <c r="MVL222" s="18"/>
      <c r="MVM222" s="18"/>
      <c r="MVN222" s="18"/>
      <c r="MVO222" s="18"/>
      <c r="MVP222" s="18"/>
      <c r="MVQ222" s="18"/>
      <c r="MVR222" s="18"/>
      <c r="MVS222" s="18"/>
      <c r="MVT222" s="18"/>
      <c r="MVU222" s="18"/>
      <c r="MVV222" s="18"/>
      <c r="MVW222" s="18"/>
      <c r="MVX222" s="18"/>
      <c r="MVY222" s="18"/>
      <c r="MVZ222" s="18"/>
      <c r="MWA222" s="18"/>
      <c r="MWB222" s="18"/>
      <c r="MWC222" s="18"/>
      <c r="MWD222" s="18"/>
      <c r="MWE222" s="18"/>
      <c r="MWF222" s="18"/>
      <c r="MWG222" s="18"/>
      <c r="MWH222" s="18"/>
      <c r="MWI222" s="18"/>
      <c r="MWJ222" s="18"/>
      <c r="MWK222" s="18"/>
      <c r="MWL222" s="18"/>
      <c r="MWM222" s="18"/>
      <c r="MWN222" s="18"/>
      <c r="MWO222" s="18"/>
      <c r="MWP222" s="18"/>
      <c r="MWQ222" s="18"/>
      <c r="MWR222" s="18"/>
      <c r="MWS222" s="18"/>
      <c r="MWT222" s="18"/>
      <c r="MWU222" s="18"/>
      <c r="MWV222" s="18"/>
      <c r="MWW222" s="18"/>
      <c r="MWX222" s="18"/>
      <c r="MWY222" s="18"/>
      <c r="MWZ222" s="18"/>
      <c r="MXA222" s="18"/>
      <c r="MXB222" s="18"/>
      <c r="MXC222" s="18"/>
      <c r="MXD222" s="18"/>
      <c r="MXE222" s="18"/>
      <c r="MXF222" s="18"/>
      <c r="MXG222" s="18"/>
      <c r="MXH222" s="18"/>
      <c r="MXI222" s="18"/>
      <c r="MXJ222" s="18"/>
      <c r="MXK222" s="18"/>
      <c r="MXL222" s="18"/>
      <c r="MXM222" s="18"/>
      <c r="MXN222" s="18"/>
      <c r="MXO222" s="18"/>
      <c r="MXP222" s="18"/>
      <c r="MXQ222" s="18"/>
      <c r="MXR222" s="18"/>
      <c r="MXS222" s="18"/>
      <c r="MXT222" s="18"/>
      <c r="MXU222" s="18"/>
      <c r="MXV222" s="18"/>
      <c r="MXW222" s="18"/>
      <c r="MXX222" s="18"/>
      <c r="MXY222" s="18"/>
      <c r="MXZ222" s="18"/>
      <c r="MYA222" s="18"/>
      <c r="MYB222" s="18"/>
      <c r="MYC222" s="18"/>
      <c r="MYD222" s="18"/>
      <c r="MYE222" s="18"/>
      <c r="MYF222" s="18"/>
      <c r="MYG222" s="18"/>
      <c r="MYH222" s="18"/>
      <c r="MYI222" s="18"/>
      <c r="MYJ222" s="18"/>
      <c r="MYK222" s="18"/>
      <c r="MYL222" s="18"/>
      <c r="MYM222" s="18"/>
      <c r="MYN222" s="18"/>
      <c r="MYO222" s="18"/>
      <c r="MYP222" s="18"/>
      <c r="MYQ222" s="18"/>
      <c r="MYR222" s="18"/>
      <c r="MYS222" s="18"/>
      <c r="MYT222" s="18"/>
      <c r="MYU222" s="18"/>
      <c r="MYV222" s="18"/>
      <c r="MYW222" s="18"/>
      <c r="MYX222" s="18"/>
      <c r="MYY222" s="18"/>
      <c r="MYZ222" s="18"/>
      <c r="MZA222" s="18"/>
      <c r="MZB222" s="18"/>
      <c r="MZC222" s="18"/>
      <c r="MZD222" s="18"/>
      <c r="MZE222" s="18"/>
      <c r="MZF222" s="18"/>
      <c r="MZG222" s="18"/>
      <c r="MZH222" s="18"/>
      <c r="MZI222" s="18"/>
      <c r="MZJ222" s="18"/>
      <c r="MZK222" s="18"/>
      <c r="MZL222" s="18"/>
      <c r="MZM222" s="18"/>
      <c r="MZN222" s="18"/>
      <c r="MZO222" s="18"/>
      <c r="MZP222" s="18"/>
      <c r="MZQ222" s="18"/>
      <c r="MZR222" s="18"/>
      <c r="MZS222" s="18"/>
      <c r="MZT222" s="18"/>
      <c r="MZU222" s="18"/>
      <c r="MZV222" s="18"/>
      <c r="MZW222" s="18"/>
      <c r="MZX222" s="18"/>
      <c r="MZY222" s="18"/>
      <c r="MZZ222" s="18"/>
      <c r="NAA222" s="18"/>
      <c r="NAB222" s="18"/>
      <c r="NAC222" s="18"/>
      <c r="NAD222" s="18"/>
      <c r="NAE222" s="18"/>
      <c r="NAF222" s="18"/>
      <c r="NAG222" s="18"/>
      <c r="NAH222" s="18"/>
      <c r="NAI222" s="18"/>
      <c r="NAJ222" s="18"/>
      <c r="NAK222" s="18"/>
      <c r="NAL222" s="18"/>
      <c r="NAM222" s="18"/>
      <c r="NAN222" s="18"/>
      <c r="NAO222" s="18"/>
      <c r="NAP222" s="18"/>
      <c r="NAQ222" s="18"/>
      <c r="NAR222" s="18"/>
      <c r="NAS222" s="18"/>
      <c r="NAT222" s="18"/>
      <c r="NAU222" s="18"/>
      <c r="NAV222" s="18"/>
      <c r="NAW222" s="18"/>
      <c r="NAX222" s="18"/>
      <c r="NAY222" s="18"/>
      <c r="NAZ222" s="18"/>
      <c r="NBA222" s="18"/>
      <c r="NBB222" s="18"/>
      <c r="NBC222" s="18"/>
      <c r="NBD222" s="18"/>
      <c r="NBE222" s="18"/>
      <c r="NBF222" s="18"/>
      <c r="NBG222" s="18"/>
      <c r="NBH222" s="18"/>
      <c r="NBI222" s="18"/>
      <c r="NBJ222" s="18"/>
      <c r="NBK222" s="18"/>
      <c r="NBL222" s="18"/>
      <c r="NBM222" s="18"/>
      <c r="NBN222" s="18"/>
      <c r="NBO222" s="18"/>
      <c r="NBP222" s="18"/>
      <c r="NBQ222" s="18"/>
      <c r="NBR222" s="18"/>
      <c r="NBS222" s="18"/>
      <c r="NBT222" s="18"/>
      <c r="NBU222" s="18"/>
      <c r="NBV222" s="18"/>
      <c r="NBW222" s="18"/>
      <c r="NBX222" s="18"/>
      <c r="NBY222" s="18"/>
      <c r="NBZ222" s="18"/>
      <c r="NCA222" s="18"/>
      <c r="NCB222" s="18"/>
      <c r="NCC222" s="18"/>
      <c r="NCD222" s="18"/>
      <c r="NCE222" s="18"/>
      <c r="NCF222" s="18"/>
      <c r="NCG222" s="18"/>
      <c r="NCH222" s="18"/>
      <c r="NCI222" s="18"/>
      <c r="NCJ222" s="18"/>
      <c r="NCK222" s="18"/>
      <c r="NCL222" s="18"/>
      <c r="NCM222" s="18"/>
      <c r="NCN222" s="18"/>
      <c r="NCO222" s="18"/>
      <c r="NCP222" s="18"/>
      <c r="NCQ222" s="18"/>
      <c r="NCR222" s="18"/>
      <c r="NCS222" s="18"/>
      <c r="NCT222" s="18"/>
      <c r="NCU222" s="18"/>
      <c r="NCV222" s="18"/>
      <c r="NCW222" s="18"/>
      <c r="NCX222" s="18"/>
      <c r="NCY222" s="18"/>
      <c r="NCZ222" s="18"/>
      <c r="NDA222" s="18"/>
      <c r="NDB222" s="18"/>
      <c r="NDC222" s="18"/>
      <c r="NDD222" s="18"/>
      <c r="NDE222" s="18"/>
      <c r="NDF222" s="18"/>
      <c r="NDG222" s="18"/>
      <c r="NDH222" s="18"/>
      <c r="NDI222" s="18"/>
      <c r="NDJ222" s="18"/>
      <c r="NDK222" s="18"/>
      <c r="NDL222" s="18"/>
      <c r="NDM222" s="18"/>
      <c r="NDN222" s="18"/>
      <c r="NDO222" s="18"/>
      <c r="NDP222" s="18"/>
      <c r="NDQ222" s="18"/>
      <c r="NDR222" s="18"/>
      <c r="NDS222" s="18"/>
      <c r="NDT222" s="18"/>
      <c r="NDU222" s="18"/>
      <c r="NDV222" s="18"/>
      <c r="NDW222" s="18"/>
      <c r="NDX222" s="18"/>
      <c r="NDY222" s="18"/>
      <c r="NDZ222" s="18"/>
      <c r="NEA222" s="18"/>
      <c r="NEB222" s="18"/>
      <c r="NEC222" s="18"/>
      <c r="NED222" s="18"/>
      <c r="NEE222" s="18"/>
      <c r="NEF222" s="18"/>
      <c r="NEG222" s="18"/>
      <c r="NEH222" s="18"/>
      <c r="NEI222" s="18"/>
      <c r="NEJ222" s="18"/>
      <c r="NEK222" s="18"/>
      <c r="NEL222" s="18"/>
      <c r="NEM222" s="18"/>
      <c r="NEN222" s="18"/>
      <c r="NEO222" s="18"/>
      <c r="NEP222" s="18"/>
      <c r="NEQ222" s="18"/>
      <c r="NER222" s="18"/>
      <c r="NES222" s="18"/>
      <c r="NET222" s="18"/>
      <c r="NEU222" s="18"/>
      <c r="NEV222" s="18"/>
      <c r="NEW222" s="18"/>
      <c r="NEX222" s="18"/>
      <c r="NEY222" s="18"/>
      <c r="NEZ222" s="18"/>
      <c r="NFA222" s="18"/>
      <c r="NFB222" s="18"/>
      <c r="NFC222" s="18"/>
      <c r="NFD222" s="18"/>
      <c r="NFE222" s="18"/>
      <c r="NFF222" s="18"/>
      <c r="NFG222" s="18"/>
      <c r="NFH222" s="18"/>
      <c r="NFI222" s="18"/>
      <c r="NFJ222" s="18"/>
      <c r="NFK222" s="18"/>
      <c r="NFL222" s="18"/>
      <c r="NFM222" s="18"/>
      <c r="NFN222" s="18"/>
      <c r="NFO222" s="18"/>
      <c r="NFP222" s="18"/>
      <c r="NFQ222" s="18"/>
      <c r="NFR222" s="18"/>
      <c r="NFS222" s="18"/>
      <c r="NFT222" s="18"/>
      <c r="NFU222" s="18"/>
      <c r="NFV222" s="18"/>
      <c r="NFW222" s="18"/>
      <c r="NFX222" s="18"/>
      <c r="NFY222" s="18"/>
      <c r="NFZ222" s="18"/>
      <c r="NGA222" s="18"/>
      <c r="NGB222" s="18"/>
      <c r="NGC222" s="18"/>
      <c r="NGD222" s="18"/>
      <c r="NGE222" s="18"/>
      <c r="NGF222" s="18"/>
      <c r="NGG222" s="18"/>
      <c r="NGH222" s="18"/>
      <c r="NGI222" s="18"/>
      <c r="NGJ222" s="18"/>
      <c r="NGK222" s="18"/>
      <c r="NGL222" s="18"/>
      <c r="NGM222" s="18"/>
      <c r="NGN222" s="18"/>
      <c r="NGO222" s="18"/>
      <c r="NGP222" s="18"/>
      <c r="NGQ222" s="18"/>
      <c r="NGR222" s="18"/>
      <c r="NGS222" s="18"/>
      <c r="NGT222" s="18"/>
      <c r="NGU222" s="18"/>
      <c r="NGV222" s="18"/>
      <c r="NGW222" s="18"/>
      <c r="NGX222" s="18"/>
      <c r="NGY222" s="18"/>
      <c r="NGZ222" s="18"/>
      <c r="NHA222" s="18"/>
      <c r="NHB222" s="18"/>
      <c r="NHC222" s="18"/>
      <c r="NHD222" s="18"/>
      <c r="NHE222" s="18"/>
      <c r="NHF222" s="18"/>
      <c r="NHG222" s="18"/>
      <c r="NHH222" s="18"/>
      <c r="NHI222" s="18"/>
      <c r="NHJ222" s="18"/>
      <c r="NHK222" s="18"/>
      <c r="NHL222" s="18"/>
      <c r="NHM222" s="18"/>
      <c r="NHN222" s="18"/>
      <c r="NHO222" s="18"/>
      <c r="NHP222" s="18"/>
      <c r="NHQ222" s="18"/>
      <c r="NHR222" s="18"/>
      <c r="NHS222" s="18"/>
      <c r="NHT222" s="18"/>
      <c r="NHU222" s="18"/>
      <c r="NHV222" s="18"/>
      <c r="NHW222" s="18"/>
      <c r="NHX222" s="18"/>
      <c r="NHY222" s="18"/>
      <c r="NHZ222" s="18"/>
      <c r="NIA222" s="18"/>
      <c r="NIB222" s="18"/>
      <c r="NIC222" s="18"/>
      <c r="NID222" s="18"/>
      <c r="NIE222" s="18"/>
      <c r="NIF222" s="18"/>
      <c r="NIG222" s="18"/>
      <c r="NIH222" s="18"/>
      <c r="NII222" s="18"/>
      <c r="NIJ222" s="18"/>
      <c r="NIK222" s="18"/>
      <c r="NIL222" s="18"/>
      <c r="NIM222" s="18"/>
      <c r="NIN222" s="18"/>
      <c r="NIO222" s="18"/>
      <c r="NIP222" s="18"/>
      <c r="NIQ222" s="18"/>
      <c r="NIR222" s="18"/>
      <c r="NIS222" s="18"/>
      <c r="NIT222" s="18"/>
      <c r="NIU222" s="18"/>
      <c r="NIV222" s="18"/>
      <c r="NIW222" s="18"/>
      <c r="NIX222" s="18"/>
      <c r="NIY222" s="18"/>
      <c r="NIZ222" s="18"/>
      <c r="NJA222" s="18"/>
      <c r="NJB222" s="18"/>
      <c r="NJC222" s="18"/>
      <c r="NJD222" s="18"/>
      <c r="NJE222" s="18"/>
      <c r="NJF222" s="18"/>
      <c r="NJG222" s="18"/>
      <c r="NJH222" s="18"/>
      <c r="NJI222" s="18"/>
      <c r="NJJ222" s="18"/>
      <c r="NJK222" s="18"/>
      <c r="NJL222" s="18"/>
      <c r="NJM222" s="18"/>
      <c r="NJN222" s="18"/>
      <c r="NJO222" s="18"/>
      <c r="NJP222" s="18"/>
      <c r="NJQ222" s="18"/>
      <c r="NJR222" s="18"/>
      <c r="NJS222" s="18"/>
      <c r="NJT222" s="18"/>
      <c r="NJU222" s="18"/>
      <c r="NJV222" s="18"/>
      <c r="NJW222" s="18"/>
      <c r="NJX222" s="18"/>
      <c r="NJY222" s="18"/>
      <c r="NJZ222" s="18"/>
      <c r="NKA222" s="18"/>
      <c r="NKB222" s="18"/>
      <c r="NKC222" s="18"/>
      <c r="NKD222" s="18"/>
      <c r="NKE222" s="18"/>
      <c r="NKF222" s="18"/>
      <c r="NKG222" s="18"/>
      <c r="NKH222" s="18"/>
      <c r="NKI222" s="18"/>
      <c r="NKJ222" s="18"/>
      <c r="NKK222" s="18"/>
      <c r="NKL222" s="18"/>
      <c r="NKM222" s="18"/>
      <c r="NKN222" s="18"/>
      <c r="NKO222" s="18"/>
      <c r="NKP222" s="18"/>
      <c r="NKQ222" s="18"/>
      <c r="NKR222" s="18"/>
      <c r="NKS222" s="18"/>
      <c r="NKT222" s="18"/>
      <c r="NKU222" s="18"/>
      <c r="NKV222" s="18"/>
      <c r="NKW222" s="18"/>
      <c r="NKX222" s="18"/>
      <c r="NKY222" s="18"/>
      <c r="NKZ222" s="18"/>
      <c r="NLA222" s="18"/>
      <c r="NLB222" s="18"/>
      <c r="NLC222" s="18"/>
      <c r="NLD222" s="18"/>
      <c r="NLE222" s="18"/>
      <c r="NLF222" s="18"/>
      <c r="NLG222" s="18"/>
      <c r="NLH222" s="18"/>
      <c r="NLI222" s="18"/>
      <c r="NLJ222" s="18"/>
      <c r="NLK222" s="18"/>
      <c r="NLL222" s="18"/>
      <c r="NLM222" s="18"/>
      <c r="NLN222" s="18"/>
      <c r="NLO222" s="18"/>
      <c r="NLP222" s="18"/>
      <c r="NLQ222" s="18"/>
      <c r="NLR222" s="18"/>
      <c r="NLS222" s="18"/>
      <c r="NLT222" s="18"/>
      <c r="NLU222" s="18"/>
      <c r="NLV222" s="18"/>
      <c r="NLW222" s="18"/>
      <c r="NLX222" s="18"/>
      <c r="NLY222" s="18"/>
      <c r="NLZ222" s="18"/>
      <c r="NMA222" s="18"/>
      <c r="NMB222" s="18"/>
      <c r="NMC222" s="18"/>
      <c r="NMD222" s="18"/>
      <c r="NME222" s="18"/>
      <c r="NMF222" s="18"/>
      <c r="NMG222" s="18"/>
      <c r="NMH222" s="18"/>
      <c r="NMI222" s="18"/>
      <c r="NMJ222" s="18"/>
      <c r="NMK222" s="18"/>
      <c r="NML222" s="18"/>
      <c r="NMM222" s="18"/>
      <c r="NMN222" s="18"/>
      <c r="NMO222" s="18"/>
      <c r="NMP222" s="18"/>
      <c r="NMQ222" s="18"/>
      <c r="NMR222" s="18"/>
      <c r="NMS222" s="18"/>
      <c r="NMT222" s="18"/>
      <c r="NMU222" s="18"/>
      <c r="NMV222" s="18"/>
      <c r="NMW222" s="18"/>
      <c r="NMX222" s="18"/>
      <c r="NMY222" s="18"/>
      <c r="NMZ222" s="18"/>
      <c r="NNA222" s="18"/>
      <c r="NNB222" s="18"/>
      <c r="NNC222" s="18"/>
      <c r="NND222" s="18"/>
      <c r="NNE222" s="18"/>
      <c r="NNF222" s="18"/>
      <c r="NNG222" s="18"/>
      <c r="NNH222" s="18"/>
      <c r="NNI222" s="18"/>
      <c r="NNJ222" s="18"/>
      <c r="NNK222" s="18"/>
      <c r="NNL222" s="18"/>
      <c r="NNM222" s="18"/>
      <c r="NNN222" s="18"/>
      <c r="NNO222" s="18"/>
      <c r="NNP222" s="18"/>
      <c r="NNQ222" s="18"/>
      <c r="NNR222" s="18"/>
      <c r="NNS222" s="18"/>
      <c r="NNT222" s="18"/>
      <c r="NNU222" s="18"/>
      <c r="NNV222" s="18"/>
      <c r="NNW222" s="18"/>
      <c r="NNX222" s="18"/>
      <c r="NNY222" s="18"/>
      <c r="NNZ222" s="18"/>
      <c r="NOA222" s="18"/>
      <c r="NOB222" s="18"/>
      <c r="NOC222" s="18"/>
      <c r="NOD222" s="18"/>
      <c r="NOE222" s="18"/>
      <c r="NOF222" s="18"/>
      <c r="NOG222" s="18"/>
      <c r="NOH222" s="18"/>
      <c r="NOI222" s="18"/>
      <c r="NOJ222" s="18"/>
      <c r="NOK222" s="18"/>
      <c r="NOL222" s="18"/>
      <c r="NOM222" s="18"/>
      <c r="NON222" s="18"/>
      <c r="NOO222" s="18"/>
      <c r="NOP222" s="18"/>
      <c r="NOQ222" s="18"/>
      <c r="NOR222" s="18"/>
      <c r="NOS222" s="18"/>
      <c r="NOT222" s="18"/>
      <c r="NOU222" s="18"/>
      <c r="NOV222" s="18"/>
      <c r="NOW222" s="18"/>
      <c r="NOX222" s="18"/>
      <c r="NOY222" s="18"/>
      <c r="NOZ222" s="18"/>
      <c r="NPA222" s="18"/>
      <c r="NPB222" s="18"/>
      <c r="NPC222" s="18"/>
      <c r="NPD222" s="18"/>
      <c r="NPE222" s="18"/>
      <c r="NPF222" s="18"/>
      <c r="NPG222" s="18"/>
      <c r="NPH222" s="18"/>
      <c r="NPI222" s="18"/>
      <c r="NPJ222" s="18"/>
      <c r="NPK222" s="18"/>
      <c r="NPL222" s="18"/>
      <c r="NPM222" s="18"/>
      <c r="NPN222" s="18"/>
      <c r="NPO222" s="18"/>
      <c r="NPP222" s="18"/>
      <c r="NPQ222" s="18"/>
      <c r="NPR222" s="18"/>
      <c r="NPS222" s="18"/>
      <c r="NPT222" s="18"/>
      <c r="NPU222" s="18"/>
      <c r="NPV222" s="18"/>
      <c r="NPW222" s="18"/>
      <c r="NPX222" s="18"/>
      <c r="NPY222" s="18"/>
      <c r="NPZ222" s="18"/>
      <c r="NQA222" s="18"/>
      <c r="NQB222" s="18"/>
      <c r="NQC222" s="18"/>
      <c r="NQD222" s="18"/>
      <c r="NQE222" s="18"/>
      <c r="NQF222" s="18"/>
      <c r="NQG222" s="18"/>
      <c r="NQH222" s="18"/>
      <c r="NQI222" s="18"/>
      <c r="NQJ222" s="18"/>
      <c r="NQK222" s="18"/>
      <c r="NQL222" s="18"/>
      <c r="NQM222" s="18"/>
      <c r="NQN222" s="18"/>
      <c r="NQO222" s="18"/>
      <c r="NQP222" s="18"/>
      <c r="NQQ222" s="18"/>
      <c r="NQR222" s="18"/>
      <c r="NQS222" s="18"/>
      <c r="NQT222" s="18"/>
      <c r="NQU222" s="18"/>
      <c r="NQV222" s="18"/>
      <c r="NQW222" s="18"/>
      <c r="NQX222" s="18"/>
      <c r="NQY222" s="18"/>
      <c r="NQZ222" s="18"/>
      <c r="NRA222" s="18"/>
      <c r="NRB222" s="18"/>
      <c r="NRC222" s="18"/>
      <c r="NRD222" s="18"/>
      <c r="NRE222" s="18"/>
      <c r="NRF222" s="18"/>
      <c r="NRG222" s="18"/>
      <c r="NRH222" s="18"/>
      <c r="NRI222" s="18"/>
      <c r="NRJ222" s="18"/>
      <c r="NRK222" s="18"/>
      <c r="NRL222" s="18"/>
      <c r="NRM222" s="18"/>
      <c r="NRN222" s="18"/>
      <c r="NRO222" s="18"/>
      <c r="NRP222" s="18"/>
      <c r="NRQ222" s="18"/>
      <c r="NRR222" s="18"/>
      <c r="NRS222" s="18"/>
      <c r="NRT222" s="18"/>
      <c r="NRU222" s="18"/>
      <c r="NRV222" s="18"/>
      <c r="NRW222" s="18"/>
      <c r="NRX222" s="18"/>
      <c r="NRY222" s="18"/>
      <c r="NRZ222" s="18"/>
      <c r="NSA222" s="18"/>
      <c r="NSB222" s="18"/>
      <c r="NSC222" s="18"/>
      <c r="NSD222" s="18"/>
      <c r="NSE222" s="18"/>
      <c r="NSF222" s="18"/>
      <c r="NSG222" s="18"/>
      <c r="NSH222" s="18"/>
      <c r="NSI222" s="18"/>
      <c r="NSJ222" s="18"/>
      <c r="NSK222" s="18"/>
      <c r="NSL222" s="18"/>
      <c r="NSM222" s="18"/>
      <c r="NSN222" s="18"/>
      <c r="NSO222" s="18"/>
      <c r="NSP222" s="18"/>
      <c r="NSQ222" s="18"/>
      <c r="NSR222" s="18"/>
      <c r="NSS222" s="18"/>
      <c r="NST222" s="18"/>
      <c r="NSU222" s="18"/>
      <c r="NSV222" s="18"/>
      <c r="NSW222" s="18"/>
      <c r="NSX222" s="18"/>
      <c r="NSY222" s="18"/>
      <c r="NSZ222" s="18"/>
      <c r="NTA222" s="18"/>
      <c r="NTB222" s="18"/>
      <c r="NTC222" s="18"/>
      <c r="NTD222" s="18"/>
      <c r="NTE222" s="18"/>
      <c r="NTF222" s="18"/>
      <c r="NTG222" s="18"/>
      <c r="NTH222" s="18"/>
      <c r="NTI222" s="18"/>
      <c r="NTJ222" s="18"/>
      <c r="NTK222" s="18"/>
      <c r="NTL222" s="18"/>
      <c r="NTM222" s="18"/>
      <c r="NTN222" s="18"/>
      <c r="NTO222" s="18"/>
      <c r="NTP222" s="18"/>
      <c r="NTQ222" s="18"/>
      <c r="NTR222" s="18"/>
      <c r="NTS222" s="18"/>
      <c r="NTT222" s="18"/>
      <c r="NTU222" s="18"/>
      <c r="NTV222" s="18"/>
      <c r="NTW222" s="18"/>
      <c r="NTX222" s="18"/>
      <c r="NTY222" s="18"/>
      <c r="NTZ222" s="18"/>
      <c r="NUA222" s="18"/>
      <c r="NUB222" s="18"/>
      <c r="NUC222" s="18"/>
      <c r="NUD222" s="18"/>
      <c r="NUE222" s="18"/>
      <c r="NUF222" s="18"/>
      <c r="NUG222" s="18"/>
      <c r="NUH222" s="18"/>
      <c r="NUI222" s="18"/>
      <c r="NUJ222" s="18"/>
      <c r="NUK222" s="18"/>
      <c r="NUL222" s="18"/>
      <c r="NUM222" s="18"/>
      <c r="NUN222" s="18"/>
      <c r="NUO222" s="18"/>
      <c r="NUP222" s="18"/>
      <c r="NUQ222" s="18"/>
      <c r="NUR222" s="18"/>
      <c r="NUS222" s="18"/>
      <c r="NUT222" s="18"/>
      <c r="NUU222" s="18"/>
      <c r="NUV222" s="18"/>
      <c r="NUW222" s="18"/>
      <c r="NUX222" s="18"/>
      <c r="NUY222" s="18"/>
      <c r="NUZ222" s="18"/>
      <c r="NVA222" s="18"/>
      <c r="NVB222" s="18"/>
      <c r="NVC222" s="18"/>
      <c r="NVD222" s="18"/>
      <c r="NVE222" s="18"/>
      <c r="NVF222" s="18"/>
      <c r="NVG222" s="18"/>
      <c r="NVH222" s="18"/>
      <c r="NVI222" s="18"/>
      <c r="NVJ222" s="18"/>
      <c r="NVK222" s="18"/>
      <c r="NVL222" s="18"/>
      <c r="NVM222" s="18"/>
      <c r="NVN222" s="18"/>
      <c r="NVO222" s="18"/>
      <c r="NVP222" s="18"/>
      <c r="NVQ222" s="18"/>
      <c r="NVR222" s="18"/>
      <c r="NVS222" s="18"/>
      <c r="NVT222" s="18"/>
      <c r="NVU222" s="18"/>
      <c r="NVV222" s="18"/>
      <c r="NVW222" s="18"/>
      <c r="NVX222" s="18"/>
      <c r="NVY222" s="18"/>
      <c r="NVZ222" s="18"/>
      <c r="NWA222" s="18"/>
      <c r="NWB222" s="18"/>
      <c r="NWC222" s="18"/>
      <c r="NWD222" s="18"/>
      <c r="NWE222" s="18"/>
      <c r="NWF222" s="18"/>
      <c r="NWG222" s="18"/>
      <c r="NWH222" s="18"/>
      <c r="NWI222" s="18"/>
      <c r="NWJ222" s="18"/>
      <c r="NWK222" s="18"/>
      <c r="NWL222" s="18"/>
      <c r="NWM222" s="18"/>
      <c r="NWN222" s="18"/>
      <c r="NWO222" s="18"/>
      <c r="NWP222" s="18"/>
      <c r="NWQ222" s="18"/>
      <c r="NWR222" s="18"/>
      <c r="NWS222" s="18"/>
      <c r="NWT222" s="18"/>
      <c r="NWU222" s="18"/>
      <c r="NWV222" s="18"/>
      <c r="NWW222" s="18"/>
      <c r="NWX222" s="18"/>
      <c r="NWY222" s="18"/>
      <c r="NWZ222" s="18"/>
      <c r="NXA222" s="18"/>
      <c r="NXB222" s="18"/>
      <c r="NXC222" s="18"/>
      <c r="NXD222" s="18"/>
      <c r="NXE222" s="18"/>
      <c r="NXF222" s="18"/>
      <c r="NXG222" s="18"/>
      <c r="NXH222" s="18"/>
      <c r="NXI222" s="18"/>
      <c r="NXJ222" s="18"/>
      <c r="NXK222" s="18"/>
      <c r="NXL222" s="18"/>
      <c r="NXM222" s="18"/>
      <c r="NXN222" s="18"/>
      <c r="NXO222" s="18"/>
      <c r="NXP222" s="18"/>
      <c r="NXQ222" s="18"/>
      <c r="NXR222" s="18"/>
      <c r="NXS222" s="18"/>
      <c r="NXT222" s="18"/>
      <c r="NXU222" s="18"/>
      <c r="NXV222" s="18"/>
      <c r="NXW222" s="18"/>
      <c r="NXX222" s="18"/>
      <c r="NXY222" s="18"/>
      <c r="NXZ222" s="18"/>
      <c r="NYA222" s="18"/>
      <c r="NYB222" s="18"/>
      <c r="NYC222" s="18"/>
      <c r="NYD222" s="18"/>
      <c r="NYE222" s="18"/>
      <c r="NYF222" s="18"/>
      <c r="NYG222" s="18"/>
      <c r="NYH222" s="18"/>
      <c r="NYI222" s="18"/>
      <c r="NYJ222" s="18"/>
      <c r="NYK222" s="18"/>
      <c r="NYL222" s="18"/>
      <c r="NYM222" s="18"/>
      <c r="NYN222" s="18"/>
      <c r="NYO222" s="18"/>
      <c r="NYP222" s="18"/>
      <c r="NYQ222" s="18"/>
      <c r="NYR222" s="18"/>
      <c r="NYS222" s="18"/>
      <c r="NYT222" s="18"/>
      <c r="NYU222" s="18"/>
      <c r="NYV222" s="18"/>
      <c r="NYW222" s="18"/>
      <c r="NYX222" s="18"/>
      <c r="NYY222" s="18"/>
      <c r="NYZ222" s="18"/>
      <c r="NZA222" s="18"/>
      <c r="NZB222" s="18"/>
      <c r="NZC222" s="18"/>
      <c r="NZD222" s="18"/>
      <c r="NZE222" s="18"/>
      <c r="NZF222" s="18"/>
      <c r="NZG222" s="18"/>
      <c r="NZH222" s="18"/>
      <c r="NZI222" s="18"/>
      <c r="NZJ222" s="18"/>
      <c r="NZK222" s="18"/>
      <c r="NZL222" s="18"/>
      <c r="NZM222" s="18"/>
      <c r="NZN222" s="18"/>
      <c r="NZO222" s="18"/>
      <c r="NZP222" s="18"/>
      <c r="NZQ222" s="18"/>
      <c r="NZR222" s="18"/>
      <c r="NZS222" s="18"/>
      <c r="NZT222" s="18"/>
      <c r="NZU222" s="18"/>
      <c r="NZV222" s="18"/>
      <c r="NZW222" s="18"/>
      <c r="NZX222" s="18"/>
      <c r="NZY222" s="18"/>
      <c r="NZZ222" s="18"/>
      <c r="OAA222" s="18"/>
      <c r="OAB222" s="18"/>
      <c r="OAC222" s="18"/>
      <c r="OAD222" s="18"/>
      <c r="OAE222" s="18"/>
      <c r="OAF222" s="18"/>
      <c r="OAG222" s="18"/>
      <c r="OAH222" s="18"/>
      <c r="OAI222" s="18"/>
      <c r="OAJ222" s="18"/>
      <c r="OAK222" s="18"/>
      <c r="OAL222" s="18"/>
      <c r="OAM222" s="18"/>
      <c r="OAN222" s="18"/>
      <c r="OAO222" s="18"/>
      <c r="OAP222" s="18"/>
      <c r="OAQ222" s="18"/>
      <c r="OAR222" s="18"/>
      <c r="OAS222" s="18"/>
      <c r="OAT222" s="18"/>
      <c r="OAU222" s="18"/>
      <c r="OAV222" s="18"/>
      <c r="OAW222" s="18"/>
      <c r="OAX222" s="18"/>
      <c r="OAY222" s="18"/>
      <c r="OAZ222" s="18"/>
      <c r="OBA222" s="18"/>
      <c r="OBB222" s="18"/>
      <c r="OBC222" s="18"/>
      <c r="OBD222" s="18"/>
      <c r="OBE222" s="18"/>
      <c r="OBF222" s="18"/>
      <c r="OBG222" s="18"/>
      <c r="OBH222" s="18"/>
      <c r="OBI222" s="18"/>
      <c r="OBJ222" s="18"/>
      <c r="OBK222" s="18"/>
      <c r="OBL222" s="18"/>
      <c r="OBM222" s="18"/>
      <c r="OBN222" s="18"/>
      <c r="OBO222" s="18"/>
      <c r="OBP222" s="18"/>
      <c r="OBQ222" s="18"/>
      <c r="OBR222" s="18"/>
      <c r="OBS222" s="18"/>
      <c r="OBT222" s="18"/>
      <c r="OBU222" s="18"/>
      <c r="OBV222" s="18"/>
      <c r="OBW222" s="18"/>
      <c r="OBX222" s="18"/>
      <c r="OBY222" s="18"/>
      <c r="OBZ222" s="18"/>
      <c r="OCA222" s="18"/>
      <c r="OCB222" s="18"/>
      <c r="OCC222" s="18"/>
      <c r="OCD222" s="18"/>
      <c r="OCE222" s="18"/>
      <c r="OCF222" s="18"/>
      <c r="OCG222" s="18"/>
      <c r="OCH222" s="18"/>
      <c r="OCI222" s="18"/>
      <c r="OCJ222" s="18"/>
      <c r="OCK222" s="18"/>
      <c r="OCL222" s="18"/>
      <c r="OCM222" s="18"/>
      <c r="OCN222" s="18"/>
      <c r="OCO222" s="18"/>
      <c r="OCP222" s="18"/>
      <c r="OCQ222" s="18"/>
      <c r="OCR222" s="18"/>
      <c r="OCS222" s="18"/>
      <c r="OCT222" s="18"/>
      <c r="OCU222" s="18"/>
      <c r="OCV222" s="18"/>
      <c r="OCW222" s="18"/>
      <c r="OCX222" s="18"/>
      <c r="OCY222" s="18"/>
      <c r="OCZ222" s="18"/>
      <c r="ODA222" s="18"/>
      <c r="ODB222" s="18"/>
      <c r="ODC222" s="18"/>
      <c r="ODD222" s="18"/>
      <c r="ODE222" s="18"/>
      <c r="ODF222" s="18"/>
      <c r="ODG222" s="18"/>
      <c r="ODH222" s="18"/>
      <c r="ODI222" s="18"/>
      <c r="ODJ222" s="18"/>
      <c r="ODK222" s="18"/>
      <c r="ODL222" s="18"/>
      <c r="ODM222" s="18"/>
      <c r="ODN222" s="18"/>
      <c r="ODO222" s="18"/>
      <c r="ODP222" s="18"/>
      <c r="ODQ222" s="18"/>
      <c r="ODR222" s="18"/>
      <c r="ODS222" s="18"/>
      <c r="ODT222" s="18"/>
      <c r="ODU222" s="18"/>
      <c r="ODV222" s="18"/>
      <c r="ODW222" s="18"/>
      <c r="ODX222" s="18"/>
      <c r="ODY222" s="18"/>
      <c r="ODZ222" s="18"/>
      <c r="OEA222" s="18"/>
      <c r="OEB222" s="18"/>
      <c r="OEC222" s="18"/>
      <c r="OED222" s="18"/>
      <c r="OEE222" s="18"/>
      <c r="OEF222" s="18"/>
      <c r="OEG222" s="18"/>
      <c r="OEH222" s="18"/>
      <c r="OEI222" s="18"/>
      <c r="OEJ222" s="18"/>
      <c r="OEK222" s="18"/>
      <c r="OEL222" s="18"/>
      <c r="OEM222" s="18"/>
      <c r="OEN222" s="18"/>
      <c r="OEO222" s="18"/>
      <c r="OEP222" s="18"/>
      <c r="OEQ222" s="18"/>
      <c r="OER222" s="18"/>
      <c r="OES222" s="18"/>
      <c r="OET222" s="18"/>
      <c r="OEU222" s="18"/>
      <c r="OEV222" s="18"/>
      <c r="OEW222" s="18"/>
      <c r="OEX222" s="18"/>
      <c r="OEY222" s="18"/>
      <c r="OEZ222" s="18"/>
      <c r="OFA222" s="18"/>
      <c r="OFB222" s="18"/>
      <c r="OFC222" s="18"/>
      <c r="OFD222" s="18"/>
      <c r="OFE222" s="18"/>
      <c r="OFF222" s="18"/>
      <c r="OFG222" s="18"/>
      <c r="OFH222" s="18"/>
      <c r="OFI222" s="18"/>
      <c r="OFJ222" s="18"/>
      <c r="OFK222" s="18"/>
      <c r="OFL222" s="18"/>
      <c r="OFM222" s="18"/>
      <c r="OFN222" s="18"/>
      <c r="OFO222" s="18"/>
      <c r="OFP222" s="18"/>
      <c r="OFQ222" s="18"/>
      <c r="OFR222" s="18"/>
      <c r="OFS222" s="18"/>
      <c r="OFT222" s="18"/>
      <c r="OFU222" s="18"/>
      <c r="OFV222" s="18"/>
      <c r="OFW222" s="18"/>
      <c r="OFX222" s="18"/>
      <c r="OFY222" s="18"/>
      <c r="OFZ222" s="18"/>
      <c r="OGA222" s="18"/>
      <c r="OGB222" s="18"/>
      <c r="OGC222" s="18"/>
      <c r="OGD222" s="18"/>
      <c r="OGE222" s="18"/>
      <c r="OGF222" s="18"/>
      <c r="OGG222" s="18"/>
      <c r="OGH222" s="18"/>
      <c r="OGI222" s="18"/>
      <c r="OGJ222" s="18"/>
      <c r="OGK222" s="18"/>
      <c r="OGL222" s="18"/>
      <c r="OGM222" s="18"/>
      <c r="OGN222" s="18"/>
      <c r="OGO222" s="18"/>
      <c r="OGP222" s="18"/>
      <c r="OGQ222" s="18"/>
      <c r="OGR222" s="18"/>
      <c r="OGS222" s="18"/>
      <c r="OGT222" s="18"/>
      <c r="OGU222" s="18"/>
      <c r="OGV222" s="18"/>
      <c r="OGW222" s="18"/>
      <c r="OGX222" s="18"/>
      <c r="OGY222" s="18"/>
      <c r="OGZ222" s="18"/>
      <c r="OHA222" s="18"/>
      <c r="OHB222" s="18"/>
      <c r="OHC222" s="18"/>
      <c r="OHD222" s="18"/>
      <c r="OHE222" s="18"/>
      <c r="OHF222" s="18"/>
      <c r="OHG222" s="18"/>
      <c r="OHH222" s="18"/>
      <c r="OHI222" s="18"/>
      <c r="OHJ222" s="18"/>
      <c r="OHK222" s="18"/>
      <c r="OHL222" s="18"/>
      <c r="OHM222" s="18"/>
      <c r="OHN222" s="18"/>
      <c r="OHO222" s="18"/>
      <c r="OHP222" s="18"/>
      <c r="OHQ222" s="18"/>
      <c r="OHR222" s="18"/>
      <c r="OHS222" s="18"/>
      <c r="OHT222" s="18"/>
      <c r="OHU222" s="18"/>
      <c r="OHV222" s="18"/>
      <c r="OHW222" s="18"/>
      <c r="OHX222" s="18"/>
      <c r="OHY222" s="18"/>
      <c r="OHZ222" s="18"/>
      <c r="OIA222" s="18"/>
      <c r="OIB222" s="18"/>
      <c r="OIC222" s="18"/>
      <c r="OID222" s="18"/>
      <c r="OIE222" s="18"/>
      <c r="OIF222" s="18"/>
      <c r="OIG222" s="18"/>
      <c r="OIH222" s="18"/>
      <c r="OII222" s="18"/>
      <c r="OIJ222" s="18"/>
      <c r="OIK222" s="18"/>
      <c r="OIL222" s="18"/>
      <c r="OIM222" s="18"/>
      <c r="OIN222" s="18"/>
      <c r="OIO222" s="18"/>
      <c r="OIP222" s="18"/>
      <c r="OIQ222" s="18"/>
      <c r="OIR222" s="18"/>
      <c r="OIS222" s="18"/>
      <c r="OIT222" s="18"/>
      <c r="OIU222" s="18"/>
      <c r="OIV222" s="18"/>
      <c r="OIW222" s="18"/>
      <c r="OIX222" s="18"/>
      <c r="OIY222" s="18"/>
      <c r="OIZ222" s="18"/>
      <c r="OJA222" s="18"/>
      <c r="OJB222" s="18"/>
      <c r="OJC222" s="18"/>
      <c r="OJD222" s="18"/>
      <c r="OJE222" s="18"/>
      <c r="OJF222" s="18"/>
      <c r="OJG222" s="18"/>
      <c r="OJH222" s="18"/>
      <c r="OJI222" s="18"/>
      <c r="OJJ222" s="18"/>
      <c r="OJK222" s="18"/>
      <c r="OJL222" s="18"/>
      <c r="OJM222" s="18"/>
      <c r="OJN222" s="18"/>
      <c r="OJO222" s="18"/>
      <c r="OJP222" s="18"/>
      <c r="OJQ222" s="18"/>
      <c r="OJR222" s="18"/>
      <c r="OJS222" s="18"/>
      <c r="OJT222" s="18"/>
      <c r="OJU222" s="18"/>
      <c r="OJV222" s="18"/>
      <c r="OJW222" s="18"/>
      <c r="OJX222" s="18"/>
      <c r="OJY222" s="18"/>
      <c r="OJZ222" s="18"/>
      <c r="OKA222" s="18"/>
      <c r="OKB222" s="18"/>
      <c r="OKC222" s="18"/>
      <c r="OKD222" s="18"/>
      <c r="OKE222" s="18"/>
      <c r="OKF222" s="18"/>
      <c r="OKG222" s="18"/>
      <c r="OKH222" s="18"/>
      <c r="OKI222" s="18"/>
      <c r="OKJ222" s="18"/>
      <c r="OKK222" s="18"/>
      <c r="OKL222" s="18"/>
      <c r="OKM222" s="18"/>
      <c r="OKN222" s="18"/>
      <c r="OKO222" s="18"/>
      <c r="OKP222" s="18"/>
      <c r="OKQ222" s="18"/>
      <c r="OKR222" s="18"/>
      <c r="OKS222" s="18"/>
      <c r="OKT222" s="18"/>
      <c r="OKU222" s="18"/>
      <c r="OKV222" s="18"/>
      <c r="OKW222" s="18"/>
      <c r="OKX222" s="18"/>
      <c r="OKY222" s="18"/>
      <c r="OKZ222" s="18"/>
      <c r="OLA222" s="18"/>
      <c r="OLB222" s="18"/>
      <c r="OLC222" s="18"/>
      <c r="OLD222" s="18"/>
      <c r="OLE222" s="18"/>
      <c r="OLF222" s="18"/>
      <c r="OLG222" s="18"/>
      <c r="OLH222" s="18"/>
      <c r="OLI222" s="18"/>
      <c r="OLJ222" s="18"/>
      <c r="OLK222" s="18"/>
      <c r="OLL222" s="18"/>
      <c r="OLM222" s="18"/>
      <c r="OLN222" s="18"/>
      <c r="OLO222" s="18"/>
      <c r="OLP222" s="18"/>
      <c r="OLQ222" s="18"/>
      <c r="OLR222" s="18"/>
      <c r="OLS222" s="18"/>
      <c r="OLT222" s="18"/>
      <c r="OLU222" s="18"/>
      <c r="OLV222" s="18"/>
      <c r="OLW222" s="18"/>
      <c r="OLX222" s="18"/>
      <c r="OLY222" s="18"/>
      <c r="OLZ222" s="18"/>
      <c r="OMA222" s="18"/>
      <c r="OMB222" s="18"/>
      <c r="OMC222" s="18"/>
      <c r="OMD222" s="18"/>
      <c r="OME222" s="18"/>
      <c r="OMF222" s="18"/>
      <c r="OMG222" s="18"/>
      <c r="OMH222" s="18"/>
      <c r="OMI222" s="18"/>
      <c r="OMJ222" s="18"/>
      <c r="OMK222" s="18"/>
      <c r="OML222" s="18"/>
      <c r="OMM222" s="18"/>
      <c r="OMN222" s="18"/>
      <c r="OMO222" s="18"/>
      <c r="OMP222" s="18"/>
      <c r="OMQ222" s="18"/>
      <c r="OMR222" s="18"/>
      <c r="OMS222" s="18"/>
      <c r="OMT222" s="18"/>
      <c r="OMU222" s="18"/>
      <c r="OMV222" s="18"/>
      <c r="OMW222" s="18"/>
      <c r="OMX222" s="18"/>
      <c r="OMY222" s="18"/>
      <c r="OMZ222" s="18"/>
      <c r="ONA222" s="18"/>
      <c r="ONB222" s="18"/>
      <c r="ONC222" s="18"/>
      <c r="OND222" s="18"/>
      <c r="ONE222" s="18"/>
      <c r="ONF222" s="18"/>
      <c r="ONG222" s="18"/>
      <c r="ONH222" s="18"/>
      <c r="ONI222" s="18"/>
      <c r="ONJ222" s="18"/>
      <c r="ONK222" s="18"/>
      <c r="ONL222" s="18"/>
      <c r="ONM222" s="18"/>
      <c r="ONN222" s="18"/>
      <c r="ONO222" s="18"/>
      <c r="ONP222" s="18"/>
      <c r="ONQ222" s="18"/>
      <c r="ONR222" s="18"/>
      <c r="ONS222" s="18"/>
      <c r="ONT222" s="18"/>
      <c r="ONU222" s="18"/>
      <c r="ONV222" s="18"/>
      <c r="ONW222" s="18"/>
      <c r="ONX222" s="18"/>
      <c r="ONY222" s="18"/>
      <c r="ONZ222" s="18"/>
      <c r="OOA222" s="18"/>
      <c r="OOB222" s="18"/>
      <c r="OOC222" s="18"/>
      <c r="OOD222" s="18"/>
      <c r="OOE222" s="18"/>
      <c r="OOF222" s="18"/>
      <c r="OOG222" s="18"/>
      <c r="OOH222" s="18"/>
      <c r="OOI222" s="18"/>
      <c r="OOJ222" s="18"/>
      <c r="OOK222" s="18"/>
      <c r="OOL222" s="18"/>
      <c r="OOM222" s="18"/>
      <c r="OON222" s="18"/>
      <c r="OOO222" s="18"/>
      <c r="OOP222" s="18"/>
      <c r="OOQ222" s="18"/>
      <c r="OOR222" s="18"/>
      <c r="OOS222" s="18"/>
      <c r="OOT222" s="18"/>
      <c r="OOU222" s="18"/>
      <c r="OOV222" s="18"/>
      <c r="OOW222" s="18"/>
      <c r="OOX222" s="18"/>
      <c r="OOY222" s="18"/>
      <c r="OOZ222" s="18"/>
      <c r="OPA222" s="18"/>
      <c r="OPB222" s="18"/>
      <c r="OPC222" s="18"/>
      <c r="OPD222" s="18"/>
      <c r="OPE222" s="18"/>
      <c r="OPF222" s="18"/>
      <c r="OPG222" s="18"/>
      <c r="OPH222" s="18"/>
      <c r="OPI222" s="18"/>
      <c r="OPJ222" s="18"/>
      <c r="OPK222" s="18"/>
      <c r="OPL222" s="18"/>
      <c r="OPM222" s="18"/>
      <c r="OPN222" s="18"/>
      <c r="OPO222" s="18"/>
      <c r="OPP222" s="18"/>
      <c r="OPQ222" s="18"/>
      <c r="OPR222" s="18"/>
      <c r="OPS222" s="18"/>
      <c r="OPT222" s="18"/>
      <c r="OPU222" s="18"/>
      <c r="OPV222" s="18"/>
      <c r="OPW222" s="18"/>
      <c r="OPX222" s="18"/>
      <c r="OPY222" s="18"/>
      <c r="OPZ222" s="18"/>
      <c r="OQA222" s="18"/>
      <c r="OQB222" s="18"/>
      <c r="OQC222" s="18"/>
      <c r="OQD222" s="18"/>
      <c r="OQE222" s="18"/>
      <c r="OQF222" s="18"/>
      <c r="OQG222" s="18"/>
      <c r="OQH222" s="18"/>
      <c r="OQI222" s="18"/>
      <c r="OQJ222" s="18"/>
      <c r="OQK222" s="18"/>
      <c r="OQL222" s="18"/>
      <c r="OQM222" s="18"/>
      <c r="OQN222" s="18"/>
      <c r="OQO222" s="18"/>
      <c r="OQP222" s="18"/>
      <c r="OQQ222" s="18"/>
      <c r="OQR222" s="18"/>
      <c r="OQS222" s="18"/>
      <c r="OQT222" s="18"/>
      <c r="OQU222" s="18"/>
      <c r="OQV222" s="18"/>
      <c r="OQW222" s="18"/>
      <c r="OQX222" s="18"/>
      <c r="OQY222" s="18"/>
      <c r="OQZ222" s="18"/>
      <c r="ORA222" s="18"/>
      <c r="ORB222" s="18"/>
      <c r="ORC222" s="18"/>
      <c r="ORD222" s="18"/>
      <c r="ORE222" s="18"/>
      <c r="ORF222" s="18"/>
      <c r="ORG222" s="18"/>
      <c r="ORH222" s="18"/>
      <c r="ORI222" s="18"/>
      <c r="ORJ222" s="18"/>
      <c r="ORK222" s="18"/>
      <c r="ORL222" s="18"/>
      <c r="ORM222" s="18"/>
      <c r="ORN222" s="18"/>
      <c r="ORO222" s="18"/>
      <c r="ORP222" s="18"/>
      <c r="ORQ222" s="18"/>
      <c r="ORR222" s="18"/>
      <c r="ORS222" s="18"/>
      <c r="ORT222" s="18"/>
      <c r="ORU222" s="18"/>
      <c r="ORV222" s="18"/>
      <c r="ORW222" s="18"/>
      <c r="ORX222" s="18"/>
      <c r="ORY222" s="18"/>
      <c r="ORZ222" s="18"/>
      <c r="OSA222" s="18"/>
      <c r="OSB222" s="18"/>
      <c r="OSC222" s="18"/>
      <c r="OSD222" s="18"/>
      <c r="OSE222" s="18"/>
      <c r="OSF222" s="18"/>
      <c r="OSG222" s="18"/>
      <c r="OSH222" s="18"/>
      <c r="OSI222" s="18"/>
      <c r="OSJ222" s="18"/>
      <c r="OSK222" s="18"/>
      <c r="OSL222" s="18"/>
      <c r="OSM222" s="18"/>
      <c r="OSN222" s="18"/>
      <c r="OSO222" s="18"/>
      <c r="OSP222" s="18"/>
      <c r="OSQ222" s="18"/>
      <c r="OSR222" s="18"/>
      <c r="OSS222" s="18"/>
      <c r="OST222" s="18"/>
      <c r="OSU222" s="18"/>
      <c r="OSV222" s="18"/>
      <c r="OSW222" s="18"/>
      <c r="OSX222" s="18"/>
      <c r="OSY222" s="18"/>
      <c r="OSZ222" s="18"/>
      <c r="OTA222" s="18"/>
      <c r="OTB222" s="18"/>
      <c r="OTC222" s="18"/>
      <c r="OTD222" s="18"/>
      <c r="OTE222" s="18"/>
      <c r="OTF222" s="18"/>
      <c r="OTG222" s="18"/>
      <c r="OTH222" s="18"/>
      <c r="OTI222" s="18"/>
      <c r="OTJ222" s="18"/>
      <c r="OTK222" s="18"/>
      <c r="OTL222" s="18"/>
      <c r="OTM222" s="18"/>
      <c r="OTN222" s="18"/>
      <c r="OTO222" s="18"/>
      <c r="OTP222" s="18"/>
      <c r="OTQ222" s="18"/>
      <c r="OTR222" s="18"/>
      <c r="OTS222" s="18"/>
      <c r="OTT222" s="18"/>
      <c r="OTU222" s="18"/>
      <c r="OTV222" s="18"/>
      <c r="OTW222" s="18"/>
      <c r="OTX222" s="18"/>
      <c r="OTY222" s="18"/>
      <c r="OTZ222" s="18"/>
      <c r="OUA222" s="18"/>
      <c r="OUB222" s="18"/>
      <c r="OUC222" s="18"/>
      <c r="OUD222" s="18"/>
      <c r="OUE222" s="18"/>
      <c r="OUF222" s="18"/>
      <c r="OUG222" s="18"/>
      <c r="OUH222" s="18"/>
      <c r="OUI222" s="18"/>
      <c r="OUJ222" s="18"/>
      <c r="OUK222" s="18"/>
      <c r="OUL222" s="18"/>
      <c r="OUM222" s="18"/>
      <c r="OUN222" s="18"/>
      <c r="OUO222" s="18"/>
      <c r="OUP222" s="18"/>
      <c r="OUQ222" s="18"/>
      <c r="OUR222" s="18"/>
      <c r="OUS222" s="18"/>
      <c r="OUT222" s="18"/>
      <c r="OUU222" s="18"/>
      <c r="OUV222" s="18"/>
      <c r="OUW222" s="18"/>
      <c r="OUX222" s="18"/>
      <c r="OUY222" s="18"/>
      <c r="OUZ222" s="18"/>
      <c r="OVA222" s="18"/>
      <c r="OVB222" s="18"/>
      <c r="OVC222" s="18"/>
      <c r="OVD222" s="18"/>
      <c r="OVE222" s="18"/>
      <c r="OVF222" s="18"/>
      <c r="OVG222" s="18"/>
      <c r="OVH222" s="18"/>
      <c r="OVI222" s="18"/>
      <c r="OVJ222" s="18"/>
      <c r="OVK222" s="18"/>
      <c r="OVL222" s="18"/>
      <c r="OVM222" s="18"/>
      <c r="OVN222" s="18"/>
      <c r="OVO222" s="18"/>
      <c r="OVP222" s="18"/>
      <c r="OVQ222" s="18"/>
      <c r="OVR222" s="18"/>
      <c r="OVS222" s="18"/>
      <c r="OVT222" s="18"/>
      <c r="OVU222" s="18"/>
      <c r="OVV222" s="18"/>
      <c r="OVW222" s="18"/>
      <c r="OVX222" s="18"/>
      <c r="OVY222" s="18"/>
      <c r="OVZ222" s="18"/>
      <c r="OWA222" s="18"/>
      <c r="OWB222" s="18"/>
      <c r="OWC222" s="18"/>
      <c r="OWD222" s="18"/>
      <c r="OWE222" s="18"/>
      <c r="OWF222" s="18"/>
      <c r="OWG222" s="18"/>
      <c r="OWH222" s="18"/>
      <c r="OWI222" s="18"/>
      <c r="OWJ222" s="18"/>
      <c r="OWK222" s="18"/>
      <c r="OWL222" s="18"/>
      <c r="OWM222" s="18"/>
      <c r="OWN222" s="18"/>
      <c r="OWO222" s="18"/>
      <c r="OWP222" s="18"/>
      <c r="OWQ222" s="18"/>
      <c r="OWR222" s="18"/>
      <c r="OWS222" s="18"/>
      <c r="OWT222" s="18"/>
      <c r="OWU222" s="18"/>
      <c r="OWV222" s="18"/>
      <c r="OWW222" s="18"/>
      <c r="OWX222" s="18"/>
      <c r="OWY222" s="18"/>
      <c r="OWZ222" s="18"/>
      <c r="OXA222" s="18"/>
      <c r="OXB222" s="18"/>
      <c r="OXC222" s="18"/>
      <c r="OXD222" s="18"/>
      <c r="OXE222" s="18"/>
      <c r="OXF222" s="18"/>
      <c r="OXG222" s="18"/>
      <c r="OXH222" s="18"/>
      <c r="OXI222" s="18"/>
      <c r="OXJ222" s="18"/>
      <c r="OXK222" s="18"/>
      <c r="OXL222" s="18"/>
      <c r="OXM222" s="18"/>
      <c r="OXN222" s="18"/>
      <c r="OXO222" s="18"/>
      <c r="OXP222" s="18"/>
      <c r="OXQ222" s="18"/>
      <c r="OXR222" s="18"/>
      <c r="OXS222" s="18"/>
      <c r="OXT222" s="18"/>
      <c r="OXU222" s="18"/>
      <c r="OXV222" s="18"/>
      <c r="OXW222" s="18"/>
      <c r="OXX222" s="18"/>
      <c r="OXY222" s="18"/>
      <c r="OXZ222" s="18"/>
      <c r="OYA222" s="18"/>
      <c r="OYB222" s="18"/>
      <c r="OYC222" s="18"/>
      <c r="OYD222" s="18"/>
      <c r="OYE222" s="18"/>
      <c r="OYF222" s="18"/>
      <c r="OYG222" s="18"/>
      <c r="OYH222" s="18"/>
      <c r="OYI222" s="18"/>
      <c r="OYJ222" s="18"/>
      <c r="OYK222" s="18"/>
      <c r="OYL222" s="18"/>
      <c r="OYM222" s="18"/>
      <c r="OYN222" s="18"/>
      <c r="OYO222" s="18"/>
      <c r="OYP222" s="18"/>
      <c r="OYQ222" s="18"/>
      <c r="OYR222" s="18"/>
      <c r="OYS222" s="18"/>
      <c r="OYT222" s="18"/>
      <c r="OYU222" s="18"/>
      <c r="OYV222" s="18"/>
      <c r="OYW222" s="18"/>
      <c r="OYX222" s="18"/>
      <c r="OYY222" s="18"/>
      <c r="OYZ222" s="18"/>
      <c r="OZA222" s="18"/>
      <c r="OZB222" s="18"/>
      <c r="OZC222" s="18"/>
      <c r="OZD222" s="18"/>
      <c r="OZE222" s="18"/>
      <c r="OZF222" s="18"/>
      <c r="OZG222" s="18"/>
      <c r="OZH222" s="18"/>
      <c r="OZI222" s="18"/>
      <c r="OZJ222" s="18"/>
      <c r="OZK222" s="18"/>
      <c r="OZL222" s="18"/>
      <c r="OZM222" s="18"/>
      <c r="OZN222" s="18"/>
      <c r="OZO222" s="18"/>
      <c r="OZP222" s="18"/>
      <c r="OZQ222" s="18"/>
      <c r="OZR222" s="18"/>
      <c r="OZS222" s="18"/>
      <c r="OZT222" s="18"/>
      <c r="OZU222" s="18"/>
      <c r="OZV222" s="18"/>
      <c r="OZW222" s="18"/>
      <c r="OZX222" s="18"/>
      <c r="OZY222" s="18"/>
      <c r="OZZ222" s="18"/>
      <c r="PAA222" s="18"/>
      <c r="PAB222" s="18"/>
      <c r="PAC222" s="18"/>
      <c r="PAD222" s="18"/>
      <c r="PAE222" s="18"/>
      <c r="PAF222" s="18"/>
      <c r="PAG222" s="18"/>
      <c r="PAH222" s="18"/>
      <c r="PAI222" s="18"/>
      <c r="PAJ222" s="18"/>
      <c r="PAK222" s="18"/>
      <c r="PAL222" s="18"/>
      <c r="PAM222" s="18"/>
      <c r="PAN222" s="18"/>
      <c r="PAO222" s="18"/>
      <c r="PAP222" s="18"/>
      <c r="PAQ222" s="18"/>
      <c r="PAR222" s="18"/>
      <c r="PAS222" s="18"/>
      <c r="PAT222" s="18"/>
      <c r="PAU222" s="18"/>
      <c r="PAV222" s="18"/>
      <c r="PAW222" s="18"/>
      <c r="PAX222" s="18"/>
      <c r="PAY222" s="18"/>
      <c r="PAZ222" s="18"/>
      <c r="PBA222" s="18"/>
      <c r="PBB222" s="18"/>
      <c r="PBC222" s="18"/>
      <c r="PBD222" s="18"/>
      <c r="PBE222" s="18"/>
      <c r="PBF222" s="18"/>
      <c r="PBG222" s="18"/>
      <c r="PBH222" s="18"/>
      <c r="PBI222" s="18"/>
      <c r="PBJ222" s="18"/>
      <c r="PBK222" s="18"/>
      <c r="PBL222" s="18"/>
      <c r="PBM222" s="18"/>
      <c r="PBN222" s="18"/>
      <c r="PBO222" s="18"/>
      <c r="PBP222" s="18"/>
      <c r="PBQ222" s="18"/>
      <c r="PBR222" s="18"/>
      <c r="PBS222" s="18"/>
      <c r="PBT222" s="18"/>
      <c r="PBU222" s="18"/>
      <c r="PBV222" s="18"/>
      <c r="PBW222" s="18"/>
      <c r="PBX222" s="18"/>
      <c r="PBY222" s="18"/>
      <c r="PBZ222" s="18"/>
      <c r="PCA222" s="18"/>
      <c r="PCB222" s="18"/>
      <c r="PCC222" s="18"/>
      <c r="PCD222" s="18"/>
      <c r="PCE222" s="18"/>
      <c r="PCF222" s="18"/>
      <c r="PCG222" s="18"/>
      <c r="PCH222" s="18"/>
      <c r="PCI222" s="18"/>
      <c r="PCJ222" s="18"/>
      <c r="PCK222" s="18"/>
      <c r="PCL222" s="18"/>
      <c r="PCM222" s="18"/>
      <c r="PCN222" s="18"/>
      <c r="PCO222" s="18"/>
      <c r="PCP222" s="18"/>
      <c r="PCQ222" s="18"/>
      <c r="PCR222" s="18"/>
      <c r="PCS222" s="18"/>
      <c r="PCT222" s="18"/>
      <c r="PCU222" s="18"/>
      <c r="PCV222" s="18"/>
      <c r="PCW222" s="18"/>
      <c r="PCX222" s="18"/>
      <c r="PCY222" s="18"/>
      <c r="PCZ222" s="18"/>
      <c r="PDA222" s="18"/>
      <c r="PDB222" s="18"/>
      <c r="PDC222" s="18"/>
      <c r="PDD222" s="18"/>
      <c r="PDE222" s="18"/>
      <c r="PDF222" s="18"/>
      <c r="PDG222" s="18"/>
      <c r="PDH222" s="18"/>
      <c r="PDI222" s="18"/>
      <c r="PDJ222" s="18"/>
      <c r="PDK222" s="18"/>
      <c r="PDL222" s="18"/>
      <c r="PDM222" s="18"/>
      <c r="PDN222" s="18"/>
      <c r="PDO222" s="18"/>
      <c r="PDP222" s="18"/>
      <c r="PDQ222" s="18"/>
      <c r="PDR222" s="18"/>
      <c r="PDS222" s="18"/>
      <c r="PDT222" s="18"/>
      <c r="PDU222" s="18"/>
      <c r="PDV222" s="18"/>
      <c r="PDW222" s="18"/>
      <c r="PDX222" s="18"/>
      <c r="PDY222" s="18"/>
      <c r="PDZ222" s="18"/>
      <c r="PEA222" s="18"/>
      <c r="PEB222" s="18"/>
      <c r="PEC222" s="18"/>
      <c r="PED222" s="18"/>
      <c r="PEE222" s="18"/>
      <c r="PEF222" s="18"/>
      <c r="PEG222" s="18"/>
      <c r="PEH222" s="18"/>
      <c r="PEI222" s="18"/>
      <c r="PEJ222" s="18"/>
      <c r="PEK222" s="18"/>
      <c r="PEL222" s="18"/>
      <c r="PEM222" s="18"/>
      <c r="PEN222" s="18"/>
      <c r="PEO222" s="18"/>
      <c r="PEP222" s="18"/>
      <c r="PEQ222" s="18"/>
      <c r="PER222" s="18"/>
      <c r="PES222" s="18"/>
      <c r="PET222" s="18"/>
      <c r="PEU222" s="18"/>
      <c r="PEV222" s="18"/>
      <c r="PEW222" s="18"/>
      <c r="PEX222" s="18"/>
      <c r="PEY222" s="18"/>
      <c r="PEZ222" s="18"/>
      <c r="PFA222" s="18"/>
      <c r="PFB222" s="18"/>
      <c r="PFC222" s="18"/>
      <c r="PFD222" s="18"/>
      <c r="PFE222" s="18"/>
      <c r="PFF222" s="18"/>
      <c r="PFG222" s="18"/>
      <c r="PFH222" s="18"/>
      <c r="PFI222" s="18"/>
      <c r="PFJ222" s="18"/>
      <c r="PFK222" s="18"/>
      <c r="PFL222" s="18"/>
      <c r="PFM222" s="18"/>
      <c r="PFN222" s="18"/>
      <c r="PFO222" s="18"/>
      <c r="PFP222" s="18"/>
      <c r="PFQ222" s="18"/>
      <c r="PFR222" s="18"/>
      <c r="PFS222" s="18"/>
      <c r="PFT222" s="18"/>
      <c r="PFU222" s="18"/>
      <c r="PFV222" s="18"/>
      <c r="PFW222" s="18"/>
      <c r="PFX222" s="18"/>
      <c r="PFY222" s="18"/>
      <c r="PFZ222" s="18"/>
      <c r="PGA222" s="18"/>
      <c r="PGB222" s="18"/>
      <c r="PGC222" s="18"/>
      <c r="PGD222" s="18"/>
      <c r="PGE222" s="18"/>
      <c r="PGF222" s="18"/>
      <c r="PGG222" s="18"/>
      <c r="PGH222" s="18"/>
      <c r="PGI222" s="18"/>
      <c r="PGJ222" s="18"/>
      <c r="PGK222" s="18"/>
      <c r="PGL222" s="18"/>
      <c r="PGM222" s="18"/>
      <c r="PGN222" s="18"/>
      <c r="PGO222" s="18"/>
      <c r="PGP222" s="18"/>
      <c r="PGQ222" s="18"/>
      <c r="PGR222" s="18"/>
      <c r="PGS222" s="18"/>
      <c r="PGT222" s="18"/>
      <c r="PGU222" s="18"/>
      <c r="PGV222" s="18"/>
      <c r="PGW222" s="18"/>
      <c r="PGX222" s="18"/>
      <c r="PGY222" s="18"/>
      <c r="PGZ222" s="18"/>
      <c r="PHA222" s="18"/>
      <c r="PHB222" s="18"/>
      <c r="PHC222" s="18"/>
      <c r="PHD222" s="18"/>
      <c r="PHE222" s="18"/>
      <c r="PHF222" s="18"/>
      <c r="PHG222" s="18"/>
      <c r="PHH222" s="18"/>
      <c r="PHI222" s="18"/>
      <c r="PHJ222" s="18"/>
      <c r="PHK222" s="18"/>
      <c r="PHL222" s="18"/>
      <c r="PHM222" s="18"/>
      <c r="PHN222" s="18"/>
      <c r="PHO222" s="18"/>
      <c r="PHP222" s="18"/>
      <c r="PHQ222" s="18"/>
      <c r="PHR222" s="18"/>
      <c r="PHS222" s="18"/>
      <c r="PHT222" s="18"/>
      <c r="PHU222" s="18"/>
      <c r="PHV222" s="18"/>
      <c r="PHW222" s="18"/>
      <c r="PHX222" s="18"/>
      <c r="PHY222" s="18"/>
      <c r="PHZ222" s="18"/>
      <c r="PIA222" s="18"/>
      <c r="PIB222" s="18"/>
      <c r="PIC222" s="18"/>
      <c r="PID222" s="18"/>
      <c r="PIE222" s="18"/>
      <c r="PIF222" s="18"/>
      <c r="PIG222" s="18"/>
      <c r="PIH222" s="18"/>
      <c r="PII222" s="18"/>
      <c r="PIJ222" s="18"/>
      <c r="PIK222" s="18"/>
      <c r="PIL222" s="18"/>
      <c r="PIM222" s="18"/>
      <c r="PIN222" s="18"/>
      <c r="PIO222" s="18"/>
      <c r="PIP222" s="18"/>
      <c r="PIQ222" s="18"/>
      <c r="PIR222" s="18"/>
      <c r="PIS222" s="18"/>
      <c r="PIT222" s="18"/>
      <c r="PIU222" s="18"/>
      <c r="PIV222" s="18"/>
      <c r="PIW222" s="18"/>
      <c r="PIX222" s="18"/>
      <c r="PIY222" s="18"/>
      <c r="PIZ222" s="18"/>
      <c r="PJA222" s="18"/>
      <c r="PJB222" s="18"/>
      <c r="PJC222" s="18"/>
      <c r="PJD222" s="18"/>
      <c r="PJE222" s="18"/>
      <c r="PJF222" s="18"/>
      <c r="PJG222" s="18"/>
      <c r="PJH222" s="18"/>
      <c r="PJI222" s="18"/>
      <c r="PJJ222" s="18"/>
      <c r="PJK222" s="18"/>
      <c r="PJL222" s="18"/>
      <c r="PJM222" s="18"/>
      <c r="PJN222" s="18"/>
      <c r="PJO222" s="18"/>
      <c r="PJP222" s="18"/>
      <c r="PJQ222" s="18"/>
      <c r="PJR222" s="18"/>
      <c r="PJS222" s="18"/>
      <c r="PJT222" s="18"/>
      <c r="PJU222" s="18"/>
      <c r="PJV222" s="18"/>
      <c r="PJW222" s="18"/>
      <c r="PJX222" s="18"/>
      <c r="PJY222" s="18"/>
      <c r="PJZ222" s="18"/>
      <c r="PKA222" s="18"/>
      <c r="PKB222" s="18"/>
      <c r="PKC222" s="18"/>
      <c r="PKD222" s="18"/>
      <c r="PKE222" s="18"/>
      <c r="PKF222" s="18"/>
      <c r="PKG222" s="18"/>
      <c r="PKH222" s="18"/>
      <c r="PKI222" s="18"/>
      <c r="PKJ222" s="18"/>
      <c r="PKK222" s="18"/>
      <c r="PKL222" s="18"/>
      <c r="PKM222" s="18"/>
      <c r="PKN222" s="18"/>
      <c r="PKO222" s="18"/>
      <c r="PKP222" s="18"/>
      <c r="PKQ222" s="18"/>
      <c r="PKR222" s="18"/>
      <c r="PKS222" s="18"/>
      <c r="PKT222" s="18"/>
      <c r="PKU222" s="18"/>
      <c r="PKV222" s="18"/>
      <c r="PKW222" s="18"/>
      <c r="PKX222" s="18"/>
      <c r="PKY222" s="18"/>
      <c r="PKZ222" s="18"/>
      <c r="PLA222" s="18"/>
      <c r="PLB222" s="18"/>
      <c r="PLC222" s="18"/>
      <c r="PLD222" s="18"/>
      <c r="PLE222" s="18"/>
      <c r="PLF222" s="18"/>
      <c r="PLG222" s="18"/>
      <c r="PLH222" s="18"/>
      <c r="PLI222" s="18"/>
      <c r="PLJ222" s="18"/>
      <c r="PLK222" s="18"/>
      <c r="PLL222" s="18"/>
      <c r="PLM222" s="18"/>
      <c r="PLN222" s="18"/>
      <c r="PLO222" s="18"/>
      <c r="PLP222" s="18"/>
      <c r="PLQ222" s="18"/>
      <c r="PLR222" s="18"/>
      <c r="PLS222" s="18"/>
      <c r="PLT222" s="18"/>
      <c r="PLU222" s="18"/>
      <c r="PLV222" s="18"/>
      <c r="PLW222" s="18"/>
      <c r="PLX222" s="18"/>
      <c r="PLY222" s="18"/>
      <c r="PLZ222" s="18"/>
      <c r="PMA222" s="18"/>
      <c r="PMB222" s="18"/>
      <c r="PMC222" s="18"/>
      <c r="PMD222" s="18"/>
      <c r="PME222" s="18"/>
      <c r="PMF222" s="18"/>
      <c r="PMG222" s="18"/>
      <c r="PMH222" s="18"/>
      <c r="PMI222" s="18"/>
      <c r="PMJ222" s="18"/>
      <c r="PMK222" s="18"/>
      <c r="PML222" s="18"/>
      <c r="PMM222" s="18"/>
      <c r="PMN222" s="18"/>
      <c r="PMO222" s="18"/>
      <c r="PMP222" s="18"/>
      <c r="PMQ222" s="18"/>
      <c r="PMR222" s="18"/>
      <c r="PMS222" s="18"/>
      <c r="PMT222" s="18"/>
      <c r="PMU222" s="18"/>
      <c r="PMV222" s="18"/>
      <c r="PMW222" s="18"/>
      <c r="PMX222" s="18"/>
      <c r="PMY222" s="18"/>
      <c r="PMZ222" s="18"/>
      <c r="PNA222" s="18"/>
      <c r="PNB222" s="18"/>
      <c r="PNC222" s="18"/>
      <c r="PND222" s="18"/>
      <c r="PNE222" s="18"/>
      <c r="PNF222" s="18"/>
      <c r="PNG222" s="18"/>
      <c r="PNH222" s="18"/>
      <c r="PNI222" s="18"/>
      <c r="PNJ222" s="18"/>
      <c r="PNK222" s="18"/>
      <c r="PNL222" s="18"/>
      <c r="PNM222" s="18"/>
      <c r="PNN222" s="18"/>
      <c r="PNO222" s="18"/>
      <c r="PNP222" s="18"/>
      <c r="PNQ222" s="18"/>
      <c r="PNR222" s="18"/>
      <c r="PNS222" s="18"/>
      <c r="PNT222" s="18"/>
      <c r="PNU222" s="18"/>
      <c r="PNV222" s="18"/>
      <c r="PNW222" s="18"/>
      <c r="PNX222" s="18"/>
      <c r="PNY222" s="18"/>
      <c r="PNZ222" s="18"/>
      <c r="POA222" s="18"/>
      <c r="POB222" s="18"/>
      <c r="POC222" s="18"/>
      <c r="POD222" s="18"/>
      <c r="POE222" s="18"/>
      <c r="POF222" s="18"/>
      <c r="POG222" s="18"/>
      <c r="POH222" s="18"/>
      <c r="POI222" s="18"/>
      <c r="POJ222" s="18"/>
      <c r="POK222" s="18"/>
      <c r="POL222" s="18"/>
      <c r="POM222" s="18"/>
      <c r="PON222" s="18"/>
      <c r="POO222" s="18"/>
      <c r="POP222" s="18"/>
      <c r="POQ222" s="18"/>
      <c r="POR222" s="18"/>
      <c r="POS222" s="18"/>
      <c r="POT222" s="18"/>
      <c r="POU222" s="18"/>
      <c r="POV222" s="18"/>
      <c r="POW222" s="18"/>
      <c r="POX222" s="18"/>
      <c r="POY222" s="18"/>
      <c r="POZ222" s="18"/>
      <c r="PPA222" s="18"/>
      <c r="PPB222" s="18"/>
      <c r="PPC222" s="18"/>
      <c r="PPD222" s="18"/>
      <c r="PPE222" s="18"/>
      <c r="PPF222" s="18"/>
      <c r="PPG222" s="18"/>
      <c r="PPH222" s="18"/>
      <c r="PPI222" s="18"/>
      <c r="PPJ222" s="18"/>
      <c r="PPK222" s="18"/>
      <c r="PPL222" s="18"/>
      <c r="PPM222" s="18"/>
      <c r="PPN222" s="18"/>
      <c r="PPO222" s="18"/>
      <c r="PPP222" s="18"/>
      <c r="PPQ222" s="18"/>
      <c r="PPR222" s="18"/>
      <c r="PPS222" s="18"/>
      <c r="PPT222" s="18"/>
      <c r="PPU222" s="18"/>
      <c r="PPV222" s="18"/>
      <c r="PPW222" s="18"/>
      <c r="PPX222" s="18"/>
      <c r="PPY222" s="18"/>
      <c r="PPZ222" s="18"/>
      <c r="PQA222" s="18"/>
      <c r="PQB222" s="18"/>
      <c r="PQC222" s="18"/>
      <c r="PQD222" s="18"/>
      <c r="PQE222" s="18"/>
      <c r="PQF222" s="18"/>
      <c r="PQG222" s="18"/>
      <c r="PQH222" s="18"/>
      <c r="PQI222" s="18"/>
      <c r="PQJ222" s="18"/>
      <c r="PQK222" s="18"/>
      <c r="PQL222" s="18"/>
      <c r="PQM222" s="18"/>
      <c r="PQN222" s="18"/>
      <c r="PQO222" s="18"/>
      <c r="PQP222" s="18"/>
      <c r="PQQ222" s="18"/>
      <c r="PQR222" s="18"/>
      <c r="PQS222" s="18"/>
      <c r="PQT222" s="18"/>
      <c r="PQU222" s="18"/>
      <c r="PQV222" s="18"/>
      <c r="PQW222" s="18"/>
      <c r="PQX222" s="18"/>
      <c r="PQY222" s="18"/>
      <c r="PQZ222" s="18"/>
      <c r="PRA222" s="18"/>
      <c r="PRB222" s="18"/>
      <c r="PRC222" s="18"/>
      <c r="PRD222" s="18"/>
      <c r="PRE222" s="18"/>
      <c r="PRF222" s="18"/>
      <c r="PRG222" s="18"/>
      <c r="PRH222" s="18"/>
      <c r="PRI222" s="18"/>
      <c r="PRJ222" s="18"/>
      <c r="PRK222" s="18"/>
      <c r="PRL222" s="18"/>
      <c r="PRM222" s="18"/>
      <c r="PRN222" s="18"/>
      <c r="PRO222" s="18"/>
      <c r="PRP222" s="18"/>
      <c r="PRQ222" s="18"/>
      <c r="PRR222" s="18"/>
      <c r="PRS222" s="18"/>
      <c r="PRT222" s="18"/>
      <c r="PRU222" s="18"/>
      <c r="PRV222" s="18"/>
      <c r="PRW222" s="18"/>
      <c r="PRX222" s="18"/>
      <c r="PRY222" s="18"/>
      <c r="PRZ222" s="18"/>
      <c r="PSA222" s="18"/>
      <c r="PSB222" s="18"/>
      <c r="PSC222" s="18"/>
      <c r="PSD222" s="18"/>
      <c r="PSE222" s="18"/>
      <c r="PSF222" s="18"/>
      <c r="PSG222" s="18"/>
      <c r="PSH222" s="18"/>
      <c r="PSI222" s="18"/>
      <c r="PSJ222" s="18"/>
      <c r="PSK222" s="18"/>
      <c r="PSL222" s="18"/>
      <c r="PSM222" s="18"/>
      <c r="PSN222" s="18"/>
      <c r="PSO222" s="18"/>
      <c r="PSP222" s="18"/>
      <c r="PSQ222" s="18"/>
      <c r="PSR222" s="18"/>
      <c r="PSS222" s="18"/>
      <c r="PST222" s="18"/>
      <c r="PSU222" s="18"/>
      <c r="PSV222" s="18"/>
      <c r="PSW222" s="18"/>
      <c r="PSX222" s="18"/>
      <c r="PSY222" s="18"/>
      <c r="PSZ222" s="18"/>
      <c r="PTA222" s="18"/>
      <c r="PTB222" s="18"/>
      <c r="PTC222" s="18"/>
      <c r="PTD222" s="18"/>
      <c r="PTE222" s="18"/>
      <c r="PTF222" s="18"/>
      <c r="PTG222" s="18"/>
      <c r="PTH222" s="18"/>
      <c r="PTI222" s="18"/>
      <c r="PTJ222" s="18"/>
      <c r="PTK222" s="18"/>
      <c r="PTL222" s="18"/>
      <c r="PTM222" s="18"/>
      <c r="PTN222" s="18"/>
      <c r="PTO222" s="18"/>
      <c r="PTP222" s="18"/>
      <c r="PTQ222" s="18"/>
      <c r="PTR222" s="18"/>
      <c r="PTS222" s="18"/>
      <c r="PTT222" s="18"/>
      <c r="PTU222" s="18"/>
      <c r="PTV222" s="18"/>
      <c r="PTW222" s="18"/>
      <c r="PTX222" s="18"/>
      <c r="PTY222" s="18"/>
      <c r="PTZ222" s="18"/>
      <c r="PUA222" s="18"/>
      <c r="PUB222" s="18"/>
      <c r="PUC222" s="18"/>
      <c r="PUD222" s="18"/>
      <c r="PUE222" s="18"/>
      <c r="PUF222" s="18"/>
      <c r="PUG222" s="18"/>
      <c r="PUH222" s="18"/>
      <c r="PUI222" s="18"/>
      <c r="PUJ222" s="18"/>
      <c r="PUK222" s="18"/>
      <c r="PUL222" s="18"/>
      <c r="PUM222" s="18"/>
      <c r="PUN222" s="18"/>
      <c r="PUO222" s="18"/>
      <c r="PUP222" s="18"/>
      <c r="PUQ222" s="18"/>
      <c r="PUR222" s="18"/>
      <c r="PUS222" s="18"/>
      <c r="PUT222" s="18"/>
      <c r="PUU222" s="18"/>
      <c r="PUV222" s="18"/>
      <c r="PUW222" s="18"/>
      <c r="PUX222" s="18"/>
      <c r="PUY222" s="18"/>
      <c r="PUZ222" s="18"/>
      <c r="PVA222" s="18"/>
      <c r="PVB222" s="18"/>
      <c r="PVC222" s="18"/>
      <c r="PVD222" s="18"/>
      <c r="PVE222" s="18"/>
      <c r="PVF222" s="18"/>
      <c r="PVG222" s="18"/>
      <c r="PVH222" s="18"/>
      <c r="PVI222" s="18"/>
      <c r="PVJ222" s="18"/>
      <c r="PVK222" s="18"/>
      <c r="PVL222" s="18"/>
      <c r="PVM222" s="18"/>
      <c r="PVN222" s="18"/>
      <c r="PVO222" s="18"/>
      <c r="PVP222" s="18"/>
      <c r="PVQ222" s="18"/>
      <c r="PVR222" s="18"/>
      <c r="PVS222" s="18"/>
      <c r="PVT222" s="18"/>
      <c r="PVU222" s="18"/>
      <c r="PVV222" s="18"/>
      <c r="PVW222" s="18"/>
      <c r="PVX222" s="18"/>
      <c r="PVY222" s="18"/>
      <c r="PVZ222" s="18"/>
      <c r="PWA222" s="18"/>
      <c r="PWB222" s="18"/>
      <c r="PWC222" s="18"/>
      <c r="PWD222" s="18"/>
      <c r="PWE222" s="18"/>
      <c r="PWF222" s="18"/>
      <c r="PWG222" s="18"/>
      <c r="PWH222" s="18"/>
      <c r="PWI222" s="18"/>
      <c r="PWJ222" s="18"/>
      <c r="PWK222" s="18"/>
      <c r="PWL222" s="18"/>
      <c r="PWM222" s="18"/>
      <c r="PWN222" s="18"/>
      <c r="PWO222" s="18"/>
      <c r="PWP222" s="18"/>
      <c r="PWQ222" s="18"/>
      <c r="PWR222" s="18"/>
      <c r="PWS222" s="18"/>
      <c r="PWT222" s="18"/>
      <c r="PWU222" s="18"/>
      <c r="PWV222" s="18"/>
      <c r="PWW222" s="18"/>
      <c r="PWX222" s="18"/>
      <c r="PWY222" s="18"/>
      <c r="PWZ222" s="18"/>
      <c r="PXA222" s="18"/>
      <c r="PXB222" s="18"/>
      <c r="PXC222" s="18"/>
      <c r="PXD222" s="18"/>
      <c r="PXE222" s="18"/>
      <c r="PXF222" s="18"/>
      <c r="PXG222" s="18"/>
      <c r="PXH222" s="18"/>
      <c r="PXI222" s="18"/>
      <c r="PXJ222" s="18"/>
      <c r="PXK222" s="18"/>
      <c r="PXL222" s="18"/>
      <c r="PXM222" s="18"/>
      <c r="PXN222" s="18"/>
      <c r="PXO222" s="18"/>
      <c r="PXP222" s="18"/>
      <c r="PXQ222" s="18"/>
      <c r="PXR222" s="18"/>
      <c r="PXS222" s="18"/>
      <c r="PXT222" s="18"/>
      <c r="PXU222" s="18"/>
      <c r="PXV222" s="18"/>
      <c r="PXW222" s="18"/>
      <c r="PXX222" s="18"/>
      <c r="PXY222" s="18"/>
      <c r="PXZ222" s="18"/>
      <c r="PYA222" s="18"/>
      <c r="PYB222" s="18"/>
      <c r="PYC222" s="18"/>
      <c r="PYD222" s="18"/>
      <c r="PYE222" s="18"/>
      <c r="PYF222" s="18"/>
      <c r="PYG222" s="18"/>
      <c r="PYH222" s="18"/>
      <c r="PYI222" s="18"/>
      <c r="PYJ222" s="18"/>
      <c r="PYK222" s="18"/>
      <c r="PYL222" s="18"/>
      <c r="PYM222" s="18"/>
      <c r="PYN222" s="18"/>
      <c r="PYO222" s="18"/>
      <c r="PYP222" s="18"/>
      <c r="PYQ222" s="18"/>
      <c r="PYR222" s="18"/>
      <c r="PYS222" s="18"/>
      <c r="PYT222" s="18"/>
      <c r="PYU222" s="18"/>
      <c r="PYV222" s="18"/>
      <c r="PYW222" s="18"/>
      <c r="PYX222" s="18"/>
      <c r="PYY222" s="18"/>
      <c r="PYZ222" s="18"/>
      <c r="PZA222" s="18"/>
      <c r="PZB222" s="18"/>
      <c r="PZC222" s="18"/>
      <c r="PZD222" s="18"/>
      <c r="PZE222" s="18"/>
      <c r="PZF222" s="18"/>
      <c r="PZG222" s="18"/>
      <c r="PZH222" s="18"/>
      <c r="PZI222" s="18"/>
      <c r="PZJ222" s="18"/>
      <c r="PZK222" s="18"/>
      <c r="PZL222" s="18"/>
      <c r="PZM222" s="18"/>
      <c r="PZN222" s="18"/>
      <c r="PZO222" s="18"/>
      <c r="PZP222" s="18"/>
      <c r="PZQ222" s="18"/>
      <c r="PZR222" s="18"/>
      <c r="PZS222" s="18"/>
      <c r="PZT222" s="18"/>
      <c r="PZU222" s="18"/>
      <c r="PZV222" s="18"/>
      <c r="PZW222" s="18"/>
      <c r="PZX222" s="18"/>
      <c r="PZY222" s="18"/>
      <c r="PZZ222" s="18"/>
      <c r="QAA222" s="18"/>
      <c r="QAB222" s="18"/>
      <c r="QAC222" s="18"/>
      <c r="QAD222" s="18"/>
      <c r="QAE222" s="18"/>
      <c r="QAF222" s="18"/>
      <c r="QAG222" s="18"/>
      <c r="QAH222" s="18"/>
      <c r="QAI222" s="18"/>
      <c r="QAJ222" s="18"/>
      <c r="QAK222" s="18"/>
      <c r="QAL222" s="18"/>
      <c r="QAM222" s="18"/>
      <c r="QAN222" s="18"/>
      <c r="QAO222" s="18"/>
      <c r="QAP222" s="18"/>
      <c r="QAQ222" s="18"/>
      <c r="QAR222" s="18"/>
      <c r="QAS222" s="18"/>
      <c r="QAT222" s="18"/>
      <c r="QAU222" s="18"/>
      <c r="QAV222" s="18"/>
      <c r="QAW222" s="18"/>
      <c r="QAX222" s="18"/>
      <c r="QAY222" s="18"/>
      <c r="QAZ222" s="18"/>
      <c r="QBA222" s="18"/>
      <c r="QBB222" s="18"/>
      <c r="QBC222" s="18"/>
      <c r="QBD222" s="18"/>
      <c r="QBE222" s="18"/>
      <c r="QBF222" s="18"/>
      <c r="QBG222" s="18"/>
      <c r="QBH222" s="18"/>
      <c r="QBI222" s="18"/>
      <c r="QBJ222" s="18"/>
      <c r="QBK222" s="18"/>
      <c r="QBL222" s="18"/>
      <c r="QBM222" s="18"/>
      <c r="QBN222" s="18"/>
      <c r="QBO222" s="18"/>
      <c r="QBP222" s="18"/>
      <c r="QBQ222" s="18"/>
      <c r="QBR222" s="18"/>
      <c r="QBS222" s="18"/>
      <c r="QBT222" s="18"/>
      <c r="QBU222" s="18"/>
      <c r="QBV222" s="18"/>
      <c r="QBW222" s="18"/>
      <c r="QBX222" s="18"/>
      <c r="QBY222" s="18"/>
      <c r="QBZ222" s="18"/>
      <c r="QCA222" s="18"/>
      <c r="QCB222" s="18"/>
      <c r="QCC222" s="18"/>
      <c r="QCD222" s="18"/>
      <c r="QCE222" s="18"/>
      <c r="QCF222" s="18"/>
      <c r="QCG222" s="18"/>
      <c r="QCH222" s="18"/>
      <c r="QCI222" s="18"/>
      <c r="QCJ222" s="18"/>
      <c r="QCK222" s="18"/>
      <c r="QCL222" s="18"/>
      <c r="QCM222" s="18"/>
      <c r="QCN222" s="18"/>
      <c r="QCO222" s="18"/>
      <c r="QCP222" s="18"/>
      <c r="QCQ222" s="18"/>
      <c r="QCR222" s="18"/>
      <c r="QCS222" s="18"/>
      <c r="QCT222" s="18"/>
      <c r="QCU222" s="18"/>
      <c r="QCV222" s="18"/>
      <c r="QCW222" s="18"/>
      <c r="QCX222" s="18"/>
      <c r="QCY222" s="18"/>
      <c r="QCZ222" s="18"/>
      <c r="QDA222" s="18"/>
      <c r="QDB222" s="18"/>
      <c r="QDC222" s="18"/>
      <c r="QDD222" s="18"/>
      <c r="QDE222" s="18"/>
      <c r="QDF222" s="18"/>
      <c r="QDG222" s="18"/>
      <c r="QDH222" s="18"/>
      <c r="QDI222" s="18"/>
      <c r="QDJ222" s="18"/>
      <c r="QDK222" s="18"/>
      <c r="QDL222" s="18"/>
      <c r="QDM222" s="18"/>
      <c r="QDN222" s="18"/>
      <c r="QDO222" s="18"/>
      <c r="QDP222" s="18"/>
      <c r="QDQ222" s="18"/>
      <c r="QDR222" s="18"/>
      <c r="QDS222" s="18"/>
      <c r="QDT222" s="18"/>
      <c r="QDU222" s="18"/>
      <c r="QDV222" s="18"/>
      <c r="QDW222" s="18"/>
      <c r="QDX222" s="18"/>
      <c r="QDY222" s="18"/>
      <c r="QDZ222" s="18"/>
      <c r="QEA222" s="18"/>
      <c r="QEB222" s="18"/>
      <c r="QEC222" s="18"/>
      <c r="QED222" s="18"/>
      <c r="QEE222" s="18"/>
      <c r="QEF222" s="18"/>
      <c r="QEG222" s="18"/>
      <c r="QEH222" s="18"/>
      <c r="QEI222" s="18"/>
      <c r="QEJ222" s="18"/>
      <c r="QEK222" s="18"/>
      <c r="QEL222" s="18"/>
      <c r="QEM222" s="18"/>
      <c r="QEN222" s="18"/>
      <c r="QEO222" s="18"/>
      <c r="QEP222" s="18"/>
      <c r="QEQ222" s="18"/>
      <c r="QER222" s="18"/>
      <c r="QES222" s="18"/>
      <c r="QET222" s="18"/>
      <c r="QEU222" s="18"/>
      <c r="QEV222" s="18"/>
      <c r="QEW222" s="18"/>
      <c r="QEX222" s="18"/>
      <c r="QEY222" s="18"/>
      <c r="QEZ222" s="18"/>
      <c r="QFA222" s="18"/>
      <c r="QFB222" s="18"/>
      <c r="QFC222" s="18"/>
      <c r="QFD222" s="18"/>
      <c r="QFE222" s="18"/>
      <c r="QFF222" s="18"/>
      <c r="QFG222" s="18"/>
      <c r="QFH222" s="18"/>
      <c r="QFI222" s="18"/>
      <c r="QFJ222" s="18"/>
      <c r="QFK222" s="18"/>
      <c r="QFL222" s="18"/>
      <c r="QFM222" s="18"/>
      <c r="QFN222" s="18"/>
      <c r="QFO222" s="18"/>
      <c r="QFP222" s="18"/>
      <c r="QFQ222" s="18"/>
      <c r="QFR222" s="18"/>
      <c r="QFS222" s="18"/>
      <c r="QFT222" s="18"/>
      <c r="QFU222" s="18"/>
      <c r="QFV222" s="18"/>
      <c r="QFW222" s="18"/>
      <c r="QFX222" s="18"/>
      <c r="QFY222" s="18"/>
      <c r="QFZ222" s="18"/>
      <c r="QGA222" s="18"/>
      <c r="QGB222" s="18"/>
      <c r="QGC222" s="18"/>
      <c r="QGD222" s="18"/>
      <c r="QGE222" s="18"/>
      <c r="QGF222" s="18"/>
      <c r="QGG222" s="18"/>
      <c r="QGH222" s="18"/>
      <c r="QGI222" s="18"/>
      <c r="QGJ222" s="18"/>
      <c r="QGK222" s="18"/>
      <c r="QGL222" s="18"/>
      <c r="QGM222" s="18"/>
      <c r="QGN222" s="18"/>
      <c r="QGO222" s="18"/>
      <c r="QGP222" s="18"/>
      <c r="QGQ222" s="18"/>
      <c r="QGR222" s="18"/>
      <c r="QGS222" s="18"/>
      <c r="QGT222" s="18"/>
      <c r="QGU222" s="18"/>
      <c r="QGV222" s="18"/>
      <c r="QGW222" s="18"/>
      <c r="QGX222" s="18"/>
      <c r="QGY222" s="18"/>
      <c r="QGZ222" s="18"/>
      <c r="QHA222" s="18"/>
      <c r="QHB222" s="18"/>
      <c r="QHC222" s="18"/>
      <c r="QHD222" s="18"/>
      <c r="QHE222" s="18"/>
      <c r="QHF222" s="18"/>
      <c r="QHG222" s="18"/>
      <c r="QHH222" s="18"/>
      <c r="QHI222" s="18"/>
      <c r="QHJ222" s="18"/>
      <c r="QHK222" s="18"/>
      <c r="QHL222" s="18"/>
      <c r="QHM222" s="18"/>
      <c r="QHN222" s="18"/>
      <c r="QHO222" s="18"/>
      <c r="QHP222" s="18"/>
      <c r="QHQ222" s="18"/>
      <c r="QHR222" s="18"/>
      <c r="QHS222" s="18"/>
      <c r="QHT222" s="18"/>
      <c r="QHU222" s="18"/>
      <c r="QHV222" s="18"/>
      <c r="QHW222" s="18"/>
      <c r="QHX222" s="18"/>
      <c r="QHY222" s="18"/>
      <c r="QHZ222" s="18"/>
      <c r="QIA222" s="18"/>
      <c r="QIB222" s="18"/>
      <c r="QIC222" s="18"/>
      <c r="QID222" s="18"/>
      <c r="QIE222" s="18"/>
      <c r="QIF222" s="18"/>
      <c r="QIG222" s="18"/>
      <c r="QIH222" s="18"/>
      <c r="QII222" s="18"/>
      <c r="QIJ222" s="18"/>
      <c r="QIK222" s="18"/>
      <c r="QIL222" s="18"/>
      <c r="QIM222" s="18"/>
      <c r="QIN222" s="18"/>
      <c r="QIO222" s="18"/>
      <c r="QIP222" s="18"/>
      <c r="QIQ222" s="18"/>
      <c r="QIR222" s="18"/>
      <c r="QIS222" s="18"/>
      <c r="QIT222" s="18"/>
      <c r="QIU222" s="18"/>
      <c r="QIV222" s="18"/>
      <c r="QIW222" s="18"/>
      <c r="QIX222" s="18"/>
      <c r="QIY222" s="18"/>
      <c r="QIZ222" s="18"/>
      <c r="QJA222" s="18"/>
      <c r="QJB222" s="18"/>
      <c r="QJC222" s="18"/>
      <c r="QJD222" s="18"/>
      <c r="QJE222" s="18"/>
      <c r="QJF222" s="18"/>
      <c r="QJG222" s="18"/>
      <c r="QJH222" s="18"/>
      <c r="QJI222" s="18"/>
      <c r="QJJ222" s="18"/>
      <c r="QJK222" s="18"/>
      <c r="QJL222" s="18"/>
      <c r="QJM222" s="18"/>
      <c r="QJN222" s="18"/>
      <c r="QJO222" s="18"/>
      <c r="QJP222" s="18"/>
      <c r="QJQ222" s="18"/>
      <c r="QJR222" s="18"/>
      <c r="QJS222" s="18"/>
      <c r="QJT222" s="18"/>
      <c r="QJU222" s="18"/>
      <c r="QJV222" s="18"/>
      <c r="QJW222" s="18"/>
      <c r="QJX222" s="18"/>
      <c r="QJY222" s="18"/>
      <c r="QJZ222" s="18"/>
      <c r="QKA222" s="18"/>
      <c r="QKB222" s="18"/>
      <c r="QKC222" s="18"/>
      <c r="QKD222" s="18"/>
      <c r="QKE222" s="18"/>
      <c r="QKF222" s="18"/>
      <c r="QKG222" s="18"/>
      <c r="QKH222" s="18"/>
      <c r="QKI222" s="18"/>
      <c r="QKJ222" s="18"/>
      <c r="QKK222" s="18"/>
      <c r="QKL222" s="18"/>
      <c r="QKM222" s="18"/>
      <c r="QKN222" s="18"/>
      <c r="QKO222" s="18"/>
      <c r="QKP222" s="18"/>
      <c r="QKQ222" s="18"/>
      <c r="QKR222" s="18"/>
      <c r="QKS222" s="18"/>
      <c r="QKT222" s="18"/>
      <c r="QKU222" s="18"/>
      <c r="QKV222" s="18"/>
      <c r="QKW222" s="18"/>
      <c r="QKX222" s="18"/>
      <c r="QKY222" s="18"/>
      <c r="QKZ222" s="18"/>
      <c r="QLA222" s="18"/>
      <c r="QLB222" s="18"/>
      <c r="QLC222" s="18"/>
      <c r="QLD222" s="18"/>
      <c r="QLE222" s="18"/>
      <c r="QLF222" s="18"/>
      <c r="QLG222" s="18"/>
      <c r="QLH222" s="18"/>
      <c r="QLI222" s="18"/>
      <c r="QLJ222" s="18"/>
      <c r="QLK222" s="18"/>
      <c r="QLL222" s="18"/>
      <c r="QLM222" s="18"/>
      <c r="QLN222" s="18"/>
      <c r="QLO222" s="18"/>
      <c r="QLP222" s="18"/>
      <c r="QLQ222" s="18"/>
      <c r="QLR222" s="18"/>
      <c r="QLS222" s="18"/>
      <c r="QLT222" s="18"/>
      <c r="QLU222" s="18"/>
      <c r="QLV222" s="18"/>
      <c r="QLW222" s="18"/>
      <c r="QLX222" s="18"/>
      <c r="QLY222" s="18"/>
      <c r="QLZ222" s="18"/>
      <c r="QMA222" s="18"/>
      <c r="QMB222" s="18"/>
      <c r="QMC222" s="18"/>
      <c r="QMD222" s="18"/>
      <c r="QME222" s="18"/>
      <c r="QMF222" s="18"/>
      <c r="QMG222" s="18"/>
      <c r="QMH222" s="18"/>
      <c r="QMI222" s="18"/>
      <c r="QMJ222" s="18"/>
      <c r="QMK222" s="18"/>
      <c r="QML222" s="18"/>
      <c r="QMM222" s="18"/>
      <c r="QMN222" s="18"/>
      <c r="QMO222" s="18"/>
      <c r="QMP222" s="18"/>
      <c r="QMQ222" s="18"/>
      <c r="QMR222" s="18"/>
      <c r="QMS222" s="18"/>
      <c r="QMT222" s="18"/>
      <c r="QMU222" s="18"/>
      <c r="QMV222" s="18"/>
      <c r="QMW222" s="18"/>
      <c r="QMX222" s="18"/>
      <c r="QMY222" s="18"/>
      <c r="QMZ222" s="18"/>
      <c r="QNA222" s="18"/>
      <c r="QNB222" s="18"/>
      <c r="QNC222" s="18"/>
      <c r="QND222" s="18"/>
      <c r="QNE222" s="18"/>
      <c r="QNF222" s="18"/>
      <c r="QNG222" s="18"/>
      <c r="QNH222" s="18"/>
      <c r="QNI222" s="18"/>
      <c r="QNJ222" s="18"/>
      <c r="QNK222" s="18"/>
      <c r="QNL222" s="18"/>
      <c r="QNM222" s="18"/>
      <c r="QNN222" s="18"/>
      <c r="QNO222" s="18"/>
      <c r="QNP222" s="18"/>
      <c r="QNQ222" s="18"/>
      <c r="QNR222" s="18"/>
      <c r="QNS222" s="18"/>
      <c r="QNT222" s="18"/>
      <c r="QNU222" s="18"/>
      <c r="QNV222" s="18"/>
      <c r="QNW222" s="18"/>
      <c r="QNX222" s="18"/>
      <c r="QNY222" s="18"/>
      <c r="QNZ222" s="18"/>
      <c r="QOA222" s="18"/>
      <c r="QOB222" s="18"/>
      <c r="QOC222" s="18"/>
      <c r="QOD222" s="18"/>
      <c r="QOE222" s="18"/>
      <c r="QOF222" s="18"/>
      <c r="QOG222" s="18"/>
      <c r="QOH222" s="18"/>
      <c r="QOI222" s="18"/>
      <c r="QOJ222" s="18"/>
      <c r="QOK222" s="18"/>
      <c r="QOL222" s="18"/>
      <c r="QOM222" s="18"/>
      <c r="QON222" s="18"/>
      <c r="QOO222" s="18"/>
      <c r="QOP222" s="18"/>
      <c r="QOQ222" s="18"/>
      <c r="QOR222" s="18"/>
      <c r="QOS222" s="18"/>
      <c r="QOT222" s="18"/>
      <c r="QOU222" s="18"/>
      <c r="QOV222" s="18"/>
      <c r="QOW222" s="18"/>
      <c r="QOX222" s="18"/>
      <c r="QOY222" s="18"/>
      <c r="QOZ222" s="18"/>
      <c r="QPA222" s="18"/>
      <c r="QPB222" s="18"/>
      <c r="QPC222" s="18"/>
      <c r="QPD222" s="18"/>
      <c r="QPE222" s="18"/>
      <c r="QPF222" s="18"/>
      <c r="QPG222" s="18"/>
      <c r="QPH222" s="18"/>
      <c r="QPI222" s="18"/>
      <c r="QPJ222" s="18"/>
      <c r="QPK222" s="18"/>
      <c r="QPL222" s="18"/>
      <c r="QPM222" s="18"/>
      <c r="QPN222" s="18"/>
      <c r="QPO222" s="18"/>
      <c r="QPP222" s="18"/>
      <c r="QPQ222" s="18"/>
      <c r="QPR222" s="18"/>
      <c r="QPS222" s="18"/>
      <c r="QPT222" s="18"/>
      <c r="QPU222" s="18"/>
      <c r="QPV222" s="18"/>
      <c r="QPW222" s="18"/>
      <c r="QPX222" s="18"/>
      <c r="QPY222" s="18"/>
      <c r="QPZ222" s="18"/>
      <c r="QQA222" s="18"/>
      <c r="QQB222" s="18"/>
      <c r="QQC222" s="18"/>
      <c r="QQD222" s="18"/>
      <c r="QQE222" s="18"/>
      <c r="QQF222" s="18"/>
      <c r="QQG222" s="18"/>
      <c r="QQH222" s="18"/>
      <c r="QQI222" s="18"/>
      <c r="QQJ222" s="18"/>
      <c r="QQK222" s="18"/>
      <c r="QQL222" s="18"/>
      <c r="QQM222" s="18"/>
      <c r="QQN222" s="18"/>
      <c r="QQO222" s="18"/>
      <c r="QQP222" s="18"/>
      <c r="QQQ222" s="18"/>
      <c r="QQR222" s="18"/>
      <c r="QQS222" s="18"/>
      <c r="QQT222" s="18"/>
      <c r="QQU222" s="18"/>
      <c r="QQV222" s="18"/>
      <c r="QQW222" s="18"/>
      <c r="QQX222" s="18"/>
      <c r="QQY222" s="18"/>
      <c r="QQZ222" s="18"/>
      <c r="QRA222" s="18"/>
      <c r="QRB222" s="18"/>
      <c r="QRC222" s="18"/>
      <c r="QRD222" s="18"/>
      <c r="QRE222" s="18"/>
      <c r="QRF222" s="18"/>
      <c r="QRG222" s="18"/>
      <c r="QRH222" s="18"/>
      <c r="QRI222" s="18"/>
      <c r="QRJ222" s="18"/>
      <c r="QRK222" s="18"/>
      <c r="QRL222" s="18"/>
      <c r="QRM222" s="18"/>
      <c r="QRN222" s="18"/>
      <c r="QRO222" s="18"/>
      <c r="QRP222" s="18"/>
      <c r="QRQ222" s="18"/>
      <c r="QRR222" s="18"/>
      <c r="QRS222" s="18"/>
      <c r="QRT222" s="18"/>
      <c r="QRU222" s="18"/>
      <c r="QRV222" s="18"/>
      <c r="QRW222" s="18"/>
      <c r="QRX222" s="18"/>
      <c r="QRY222" s="18"/>
      <c r="QRZ222" s="18"/>
      <c r="QSA222" s="18"/>
      <c r="QSB222" s="18"/>
      <c r="QSC222" s="18"/>
      <c r="QSD222" s="18"/>
      <c r="QSE222" s="18"/>
      <c r="QSF222" s="18"/>
      <c r="QSG222" s="18"/>
      <c r="QSH222" s="18"/>
      <c r="QSI222" s="18"/>
      <c r="QSJ222" s="18"/>
      <c r="QSK222" s="18"/>
      <c r="QSL222" s="18"/>
      <c r="QSM222" s="18"/>
      <c r="QSN222" s="18"/>
      <c r="QSO222" s="18"/>
      <c r="QSP222" s="18"/>
      <c r="QSQ222" s="18"/>
      <c r="QSR222" s="18"/>
      <c r="QSS222" s="18"/>
      <c r="QST222" s="18"/>
      <c r="QSU222" s="18"/>
      <c r="QSV222" s="18"/>
      <c r="QSW222" s="18"/>
      <c r="QSX222" s="18"/>
      <c r="QSY222" s="18"/>
      <c r="QSZ222" s="18"/>
      <c r="QTA222" s="18"/>
      <c r="QTB222" s="18"/>
      <c r="QTC222" s="18"/>
      <c r="QTD222" s="18"/>
      <c r="QTE222" s="18"/>
      <c r="QTF222" s="18"/>
      <c r="QTG222" s="18"/>
      <c r="QTH222" s="18"/>
      <c r="QTI222" s="18"/>
      <c r="QTJ222" s="18"/>
      <c r="QTK222" s="18"/>
      <c r="QTL222" s="18"/>
      <c r="QTM222" s="18"/>
      <c r="QTN222" s="18"/>
      <c r="QTO222" s="18"/>
      <c r="QTP222" s="18"/>
      <c r="QTQ222" s="18"/>
      <c r="QTR222" s="18"/>
      <c r="QTS222" s="18"/>
      <c r="QTT222" s="18"/>
      <c r="QTU222" s="18"/>
      <c r="QTV222" s="18"/>
      <c r="QTW222" s="18"/>
      <c r="QTX222" s="18"/>
      <c r="QTY222" s="18"/>
      <c r="QTZ222" s="18"/>
      <c r="QUA222" s="18"/>
      <c r="QUB222" s="18"/>
      <c r="QUC222" s="18"/>
      <c r="QUD222" s="18"/>
      <c r="QUE222" s="18"/>
      <c r="QUF222" s="18"/>
      <c r="QUG222" s="18"/>
      <c r="QUH222" s="18"/>
      <c r="QUI222" s="18"/>
      <c r="QUJ222" s="18"/>
      <c r="QUK222" s="18"/>
      <c r="QUL222" s="18"/>
      <c r="QUM222" s="18"/>
      <c r="QUN222" s="18"/>
      <c r="QUO222" s="18"/>
      <c r="QUP222" s="18"/>
      <c r="QUQ222" s="18"/>
      <c r="QUR222" s="18"/>
      <c r="QUS222" s="18"/>
      <c r="QUT222" s="18"/>
      <c r="QUU222" s="18"/>
      <c r="QUV222" s="18"/>
      <c r="QUW222" s="18"/>
      <c r="QUX222" s="18"/>
      <c r="QUY222" s="18"/>
      <c r="QUZ222" s="18"/>
      <c r="QVA222" s="18"/>
      <c r="QVB222" s="18"/>
      <c r="QVC222" s="18"/>
      <c r="QVD222" s="18"/>
      <c r="QVE222" s="18"/>
      <c r="QVF222" s="18"/>
      <c r="QVG222" s="18"/>
      <c r="QVH222" s="18"/>
      <c r="QVI222" s="18"/>
      <c r="QVJ222" s="18"/>
      <c r="QVK222" s="18"/>
      <c r="QVL222" s="18"/>
      <c r="QVM222" s="18"/>
      <c r="QVN222" s="18"/>
      <c r="QVO222" s="18"/>
      <c r="QVP222" s="18"/>
      <c r="QVQ222" s="18"/>
      <c r="QVR222" s="18"/>
      <c r="QVS222" s="18"/>
      <c r="QVT222" s="18"/>
      <c r="QVU222" s="18"/>
      <c r="QVV222" s="18"/>
      <c r="QVW222" s="18"/>
      <c r="QVX222" s="18"/>
      <c r="QVY222" s="18"/>
      <c r="QVZ222" s="18"/>
      <c r="QWA222" s="18"/>
      <c r="QWB222" s="18"/>
      <c r="QWC222" s="18"/>
      <c r="QWD222" s="18"/>
      <c r="QWE222" s="18"/>
      <c r="QWF222" s="18"/>
      <c r="QWG222" s="18"/>
      <c r="QWH222" s="18"/>
      <c r="QWI222" s="18"/>
      <c r="QWJ222" s="18"/>
      <c r="QWK222" s="18"/>
      <c r="QWL222" s="18"/>
      <c r="QWM222" s="18"/>
      <c r="QWN222" s="18"/>
      <c r="QWO222" s="18"/>
      <c r="QWP222" s="18"/>
      <c r="QWQ222" s="18"/>
      <c r="QWR222" s="18"/>
      <c r="QWS222" s="18"/>
      <c r="QWT222" s="18"/>
      <c r="QWU222" s="18"/>
      <c r="QWV222" s="18"/>
      <c r="QWW222" s="18"/>
      <c r="QWX222" s="18"/>
      <c r="QWY222" s="18"/>
      <c r="QWZ222" s="18"/>
      <c r="QXA222" s="18"/>
      <c r="QXB222" s="18"/>
      <c r="QXC222" s="18"/>
      <c r="QXD222" s="18"/>
      <c r="QXE222" s="18"/>
      <c r="QXF222" s="18"/>
      <c r="QXG222" s="18"/>
      <c r="QXH222" s="18"/>
      <c r="QXI222" s="18"/>
      <c r="QXJ222" s="18"/>
      <c r="QXK222" s="18"/>
      <c r="QXL222" s="18"/>
      <c r="QXM222" s="18"/>
      <c r="QXN222" s="18"/>
      <c r="QXO222" s="18"/>
      <c r="QXP222" s="18"/>
      <c r="QXQ222" s="18"/>
      <c r="QXR222" s="18"/>
      <c r="QXS222" s="18"/>
      <c r="QXT222" s="18"/>
      <c r="QXU222" s="18"/>
      <c r="QXV222" s="18"/>
      <c r="QXW222" s="18"/>
      <c r="QXX222" s="18"/>
      <c r="QXY222" s="18"/>
      <c r="QXZ222" s="18"/>
      <c r="QYA222" s="18"/>
      <c r="QYB222" s="18"/>
      <c r="QYC222" s="18"/>
      <c r="QYD222" s="18"/>
      <c r="QYE222" s="18"/>
      <c r="QYF222" s="18"/>
      <c r="QYG222" s="18"/>
      <c r="QYH222" s="18"/>
      <c r="QYI222" s="18"/>
      <c r="QYJ222" s="18"/>
      <c r="QYK222" s="18"/>
      <c r="QYL222" s="18"/>
      <c r="QYM222" s="18"/>
      <c r="QYN222" s="18"/>
      <c r="QYO222" s="18"/>
      <c r="QYP222" s="18"/>
      <c r="QYQ222" s="18"/>
      <c r="QYR222" s="18"/>
      <c r="QYS222" s="18"/>
      <c r="QYT222" s="18"/>
      <c r="QYU222" s="18"/>
      <c r="QYV222" s="18"/>
      <c r="QYW222" s="18"/>
      <c r="QYX222" s="18"/>
      <c r="QYY222" s="18"/>
      <c r="QYZ222" s="18"/>
      <c r="QZA222" s="18"/>
      <c r="QZB222" s="18"/>
      <c r="QZC222" s="18"/>
      <c r="QZD222" s="18"/>
      <c r="QZE222" s="18"/>
      <c r="QZF222" s="18"/>
      <c r="QZG222" s="18"/>
      <c r="QZH222" s="18"/>
      <c r="QZI222" s="18"/>
      <c r="QZJ222" s="18"/>
      <c r="QZK222" s="18"/>
      <c r="QZL222" s="18"/>
      <c r="QZM222" s="18"/>
      <c r="QZN222" s="18"/>
      <c r="QZO222" s="18"/>
      <c r="QZP222" s="18"/>
      <c r="QZQ222" s="18"/>
      <c r="QZR222" s="18"/>
      <c r="QZS222" s="18"/>
      <c r="QZT222" s="18"/>
      <c r="QZU222" s="18"/>
      <c r="QZV222" s="18"/>
      <c r="QZW222" s="18"/>
      <c r="QZX222" s="18"/>
      <c r="QZY222" s="18"/>
      <c r="QZZ222" s="18"/>
      <c r="RAA222" s="18"/>
      <c r="RAB222" s="18"/>
      <c r="RAC222" s="18"/>
      <c r="RAD222" s="18"/>
      <c r="RAE222" s="18"/>
      <c r="RAF222" s="18"/>
      <c r="RAG222" s="18"/>
      <c r="RAH222" s="18"/>
      <c r="RAI222" s="18"/>
      <c r="RAJ222" s="18"/>
      <c r="RAK222" s="18"/>
      <c r="RAL222" s="18"/>
      <c r="RAM222" s="18"/>
      <c r="RAN222" s="18"/>
      <c r="RAO222" s="18"/>
      <c r="RAP222" s="18"/>
      <c r="RAQ222" s="18"/>
      <c r="RAR222" s="18"/>
      <c r="RAS222" s="18"/>
      <c r="RAT222" s="18"/>
      <c r="RAU222" s="18"/>
      <c r="RAV222" s="18"/>
      <c r="RAW222" s="18"/>
      <c r="RAX222" s="18"/>
      <c r="RAY222" s="18"/>
      <c r="RAZ222" s="18"/>
      <c r="RBA222" s="18"/>
      <c r="RBB222" s="18"/>
      <c r="RBC222" s="18"/>
      <c r="RBD222" s="18"/>
      <c r="RBE222" s="18"/>
      <c r="RBF222" s="18"/>
      <c r="RBG222" s="18"/>
      <c r="RBH222" s="18"/>
      <c r="RBI222" s="18"/>
      <c r="RBJ222" s="18"/>
      <c r="RBK222" s="18"/>
      <c r="RBL222" s="18"/>
      <c r="RBM222" s="18"/>
      <c r="RBN222" s="18"/>
      <c r="RBO222" s="18"/>
      <c r="RBP222" s="18"/>
      <c r="RBQ222" s="18"/>
      <c r="RBR222" s="18"/>
      <c r="RBS222" s="18"/>
      <c r="RBT222" s="18"/>
      <c r="RBU222" s="18"/>
      <c r="RBV222" s="18"/>
      <c r="RBW222" s="18"/>
      <c r="RBX222" s="18"/>
      <c r="RBY222" s="18"/>
      <c r="RBZ222" s="18"/>
      <c r="RCA222" s="18"/>
      <c r="RCB222" s="18"/>
      <c r="RCC222" s="18"/>
      <c r="RCD222" s="18"/>
      <c r="RCE222" s="18"/>
      <c r="RCF222" s="18"/>
      <c r="RCG222" s="18"/>
      <c r="RCH222" s="18"/>
      <c r="RCI222" s="18"/>
      <c r="RCJ222" s="18"/>
      <c r="RCK222" s="18"/>
      <c r="RCL222" s="18"/>
      <c r="RCM222" s="18"/>
      <c r="RCN222" s="18"/>
      <c r="RCO222" s="18"/>
      <c r="RCP222" s="18"/>
      <c r="RCQ222" s="18"/>
      <c r="RCR222" s="18"/>
      <c r="RCS222" s="18"/>
      <c r="RCT222" s="18"/>
      <c r="RCU222" s="18"/>
      <c r="RCV222" s="18"/>
      <c r="RCW222" s="18"/>
      <c r="RCX222" s="18"/>
      <c r="RCY222" s="18"/>
      <c r="RCZ222" s="18"/>
      <c r="RDA222" s="18"/>
      <c r="RDB222" s="18"/>
      <c r="RDC222" s="18"/>
      <c r="RDD222" s="18"/>
      <c r="RDE222" s="18"/>
      <c r="RDF222" s="18"/>
      <c r="RDG222" s="18"/>
      <c r="RDH222" s="18"/>
      <c r="RDI222" s="18"/>
      <c r="RDJ222" s="18"/>
      <c r="RDK222" s="18"/>
      <c r="RDL222" s="18"/>
      <c r="RDM222" s="18"/>
      <c r="RDN222" s="18"/>
      <c r="RDO222" s="18"/>
      <c r="RDP222" s="18"/>
      <c r="RDQ222" s="18"/>
      <c r="RDR222" s="18"/>
      <c r="RDS222" s="18"/>
      <c r="RDT222" s="18"/>
      <c r="RDU222" s="18"/>
      <c r="RDV222" s="18"/>
      <c r="RDW222" s="18"/>
      <c r="RDX222" s="18"/>
      <c r="RDY222" s="18"/>
      <c r="RDZ222" s="18"/>
      <c r="REA222" s="18"/>
      <c r="REB222" s="18"/>
      <c r="REC222" s="18"/>
      <c r="RED222" s="18"/>
      <c r="REE222" s="18"/>
      <c r="REF222" s="18"/>
      <c r="REG222" s="18"/>
      <c r="REH222" s="18"/>
      <c r="REI222" s="18"/>
      <c r="REJ222" s="18"/>
      <c r="REK222" s="18"/>
      <c r="REL222" s="18"/>
      <c r="REM222" s="18"/>
      <c r="REN222" s="18"/>
      <c r="REO222" s="18"/>
      <c r="REP222" s="18"/>
      <c r="REQ222" s="18"/>
      <c r="RER222" s="18"/>
      <c r="RES222" s="18"/>
      <c r="RET222" s="18"/>
      <c r="REU222" s="18"/>
      <c r="REV222" s="18"/>
      <c r="REW222" s="18"/>
      <c r="REX222" s="18"/>
      <c r="REY222" s="18"/>
      <c r="REZ222" s="18"/>
      <c r="RFA222" s="18"/>
      <c r="RFB222" s="18"/>
      <c r="RFC222" s="18"/>
      <c r="RFD222" s="18"/>
      <c r="RFE222" s="18"/>
      <c r="RFF222" s="18"/>
      <c r="RFG222" s="18"/>
      <c r="RFH222" s="18"/>
      <c r="RFI222" s="18"/>
      <c r="RFJ222" s="18"/>
      <c r="RFK222" s="18"/>
      <c r="RFL222" s="18"/>
      <c r="RFM222" s="18"/>
      <c r="RFN222" s="18"/>
      <c r="RFO222" s="18"/>
      <c r="RFP222" s="18"/>
      <c r="RFQ222" s="18"/>
      <c r="RFR222" s="18"/>
      <c r="RFS222" s="18"/>
      <c r="RFT222" s="18"/>
      <c r="RFU222" s="18"/>
      <c r="RFV222" s="18"/>
      <c r="RFW222" s="18"/>
      <c r="RFX222" s="18"/>
      <c r="RFY222" s="18"/>
      <c r="RFZ222" s="18"/>
      <c r="RGA222" s="18"/>
      <c r="RGB222" s="18"/>
      <c r="RGC222" s="18"/>
      <c r="RGD222" s="18"/>
      <c r="RGE222" s="18"/>
      <c r="RGF222" s="18"/>
      <c r="RGG222" s="18"/>
      <c r="RGH222" s="18"/>
      <c r="RGI222" s="18"/>
      <c r="RGJ222" s="18"/>
      <c r="RGK222" s="18"/>
      <c r="RGL222" s="18"/>
      <c r="RGM222" s="18"/>
      <c r="RGN222" s="18"/>
      <c r="RGO222" s="18"/>
      <c r="RGP222" s="18"/>
      <c r="RGQ222" s="18"/>
      <c r="RGR222" s="18"/>
      <c r="RGS222" s="18"/>
      <c r="RGT222" s="18"/>
      <c r="RGU222" s="18"/>
      <c r="RGV222" s="18"/>
      <c r="RGW222" s="18"/>
      <c r="RGX222" s="18"/>
      <c r="RGY222" s="18"/>
      <c r="RGZ222" s="18"/>
      <c r="RHA222" s="18"/>
      <c r="RHB222" s="18"/>
      <c r="RHC222" s="18"/>
      <c r="RHD222" s="18"/>
      <c r="RHE222" s="18"/>
      <c r="RHF222" s="18"/>
      <c r="RHG222" s="18"/>
      <c r="RHH222" s="18"/>
      <c r="RHI222" s="18"/>
      <c r="RHJ222" s="18"/>
      <c r="RHK222" s="18"/>
      <c r="RHL222" s="18"/>
      <c r="RHM222" s="18"/>
      <c r="RHN222" s="18"/>
      <c r="RHO222" s="18"/>
      <c r="RHP222" s="18"/>
      <c r="RHQ222" s="18"/>
      <c r="RHR222" s="18"/>
      <c r="RHS222" s="18"/>
      <c r="RHT222" s="18"/>
      <c r="RHU222" s="18"/>
      <c r="RHV222" s="18"/>
      <c r="RHW222" s="18"/>
      <c r="RHX222" s="18"/>
      <c r="RHY222" s="18"/>
      <c r="RHZ222" s="18"/>
      <c r="RIA222" s="18"/>
      <c r="RIB222" s="18"/>
      <c r="RIC222" s="18"/>
      <c r="RID222" s="18"/>
      <c r="RIE222" s="18"/>
      <c r="RIF222" s="18"/>
      <c r="RIG222" s="18"/>
      <c r="RIH222" s="18"/>
      <c r="RII222" s="18"/>
      <c r="RIJ222" s="18"/>
      <c r="RIK222" s="18"/>
      <c r="RIL222" s="18"/>
      <c r="RIM222" s="18"/>
      <c r="RIN222" s="18"/>
      <c r="RIO222" s="18"/>
      <c r="RIP222" s="18"/>
      <c r="RIQ222" s="18"/>
      <c r="RIR222" s="18"/>
      <c r="RIS222" s="18"/>
      <c r="RIT222" s="18"/>
      <c r="RIU222" s="18"/>
      <c r="RIV222" s="18"/>
      <c r="RIW222" s="18"/>
      <c r="RIX222" s="18"/>
      <c r="RIY222" s="18"/>
      <c r="RIZ222" s="18"/>
      <c r="RJA222" s="18"/>
      <c r="RJB222" s="18"/>
      <c r="RJC222" s="18"/>
      <c r="RJD222" s="18"/>
      <c r="RJE222" s="18"/>
      <c r="RJF222" s="18"/>
      <c r="RJG222" s="18"/>
      <c r="RJH222" s="18"/>
      <c r="RJI222" s="18"/>
      <c r="RJJ222" s="18"/>
      <c r="RJK222" s="18"/>
      <c r="RJL222" s="18"/>
      <c r="RJM222" s="18"/>
      <c r="RJN222" s="18"/>
      <c r="RJO222" s="18"/>
      <c r="RJP222" s="18"/>
      <c r="RJQ222" s="18"/>
      <c r="RJR222" s="18"/>
      <c r="RJS222" s="18"/>
      <c r="RJT222" s="18"/>
      <c r="RJU222" s="18"/>
      <c r="RJV222" s="18"/>
      <c r="RJW222" s="18"/>
      <c r="RJX222" s="18"/>
      <c r="RJY222" s="18"/>
      <c r="RJZ222" s="18"/>
      <c r="RKA222" s="18"/>
      <c r="RKB222" s="18"/>
      <c r="RKC222" s="18"/>
      <c r="RKD222" s="18"/>
      <c r="RKE222" s="18"/>
      <c r="RKF222" s="18"/>
      <c r="RKG222" s="18"/>
      <c r="RKH222" s="18"/>
      <c r="RKI222" s="18"/>
      <c r="RKJ222" s="18"/>
      <c r="RKK222" s="18"/>
      <c r="RKL222" s="18"/>
      <c r="RKM222" s="18"/>
      <c r="RKN222" s="18"/>
      <c r="RKO222" s="18"/>
      <c r="RKP222" s="18"/>
      <c r="RKQ222" s="18"/>
      <c r="RKR222" s="18"/>
      <c r="RKS222" s="18"/>
      <c r="RKT222" s="18"/>
      <c r="RKU222" s="18"/>
      <c r="RKV222" s="18"/>
      <c r="RKW222" s="18"/>
      <c r="RKX222" s="18"/>
      <c r="RKY222" s="18"/>
      <c r="RKZ222" s="18"/>
      <c r="RLA222" s="18"/>
      <c r="RLB222" s="18"/>
      <c r="RLC222" s="18"/>
      <c r="RLD222" s="18"/>
      <c r="RLE222" s="18"/>
      <c r="RLF222" s="18"/>
      <c r="RLG222" s="18"/>
      <c r="RLH222" s="18"/>
      <c r="RLI222" s="18"/>
      <c r="RLJ222" s="18"/>
      <c r="RLK222" s="18"/>
      <c r="RLL222" s="18"/>
      <c r="RLM222" s="18"/>
      <c r="RLN222" s="18"/>
      <c r="RLO222" s="18"/>
      <c r="RLP222" s="18"/>
      <c r="RLQ222" s="18"/>
      <c r="RLR222" s="18"/>
      <c r="RLS222" s="18"/>
      <c r="RLT222" s="18"/>
      <c r="RLU222" s="18"/>
      <c r="RLV222" s="18"/>
      <c r="RLW222" s="18"/>
      <c r="RLX222" s="18"/>
      <c r="RLY222" s="18"/>
      <c r="RLZ222" s="18"/>
      <c r="RMA222" s="18"/>
      <c r="RMB222" s="18"/>
      <c r="RMC222" s="18"/>
      <c r="RMD222" s="18"/>
      <c r="RME222" s="18"/>
      <c r="RMF222" s="18"/>
      <c r="RMG222" s="18"/>
      <c r="RMH222" s="18"/>
      <c r="RMI222" s="18"/>
      <c r="RMJ222" s="18"/>
      <c r="RMK222" s="18"/>
      <c r="RML222" s="18"/>
      <c r="RMM222" s="18"/>
      <c r="RMN222" s="18"/>
      <c r="RMO222" s="18"/>
      <c r="RMP222" s="18"/>
      <c r="RMQ222" s="18"/>
      <c r="RMR222" s="18"/>
      <c r="RMS222" s="18"/>
      <c r="RMT222" s="18"/>
      <c r="RMU222" s="18"/>
      <c r="RMV222" s="18"/>
      <c r="RMW222" s="18"/>
      <c r="RMX222" s="18"/>
      <c r="RMY222" s="18"/>
      <c r="RMZ222" s="18"/>
      <c r="RNA222" s="18"/>
      <c r="RNB222" s="18"/>
      <c r="RNC222" s="18"/>
      <c r="RND222" s="18"/>
      <c r="RNE222" s="18"/>
      <c r="RNF222" s="18"/>
      <c r="RNG222" s="18"/>
      <c r="RNH222" s="18"/>
      <c r="RNI222" s="18"/>
      <c r="RNJ222" s="18"/>
      <c r="RNK222" s="18"/>
      <c r="RNL222" s="18"/>
      <c r="RNM222" s="18"/>
      <c r="RNN222" s="18"/>
      <c r="RNO222" s="18"/>
      <c r="RNP222" s="18"/>
      <c r="RNQ222" s="18"/>
      <c r="RNR222" s="18"/>
      <c r="RNS222" s="18"/>
      <c r="RNT222" s="18"/>
      <c r="RNU222" s="18"/>
      <c r="RNV222" s="18"/>
      <c r="RNW222" s="18"/>
      <c r="RNX222" s="18"/>
      <c r="RNY222" s="18"/>
      <c r="RNZ222" s="18"/>
      <c r="ROA222" s="18"/>
      <c r="ROB222" s="18"/>
      <c r="ROC222" s="18"/>
      <c r="ROD222" s="18"/>
      <c r="ROE222" s="18"/>
      <c r="ROF222" s="18"/>
      <c r="ROG222" s="18"/>
      <c r="ROH222" s="18"/>
      <c r="ROI222" s="18"/>
      <c r="ROJ222" s="18"/>
      <c r="ROK222" s="18"/>
      <c r="ROL222" s="18"/>
      <c r="ROM222" s="18"/>
      <c r="RON222" s="18"/>
      <c r="ROO222" s="18"/>
      <c r="ROP222" s="18"/>
      <c r="ROQ222" s="18"/>
      <c r="ROR222" s="18"/>
      <c r="ROS222" s="18"/>
      <c r="ROT222" s="18"/>
      <c r="ROU222" s="18"/>
      <c r="ROV222" s="18"/>
      <c r="ROW222" s="18"/>
      <c r="ROX222" s="18"/>
      <c r="ROY222" s="18"/>
      <c r="ROZ222" s="18"/>
      <c r="RPA222" s="18"/>
      <c r="RPB222" s="18"/>
      <c r="RPC222" s="18"/>
      <c r="RPD222" s="18"/>
      <c r="RPE222" s="18"/>
      <c r="RPF222" s="18"/>
      <c r="RPG222" s="18"/>
      <c r="RPH222" s="18"/>
      <c r="RPI222" s="18"/>
      <c r="RPJ222" s="18"/>
      <c r="RPK222" s="18"/>
      <c r="RPL222" s="18"/>
      <c r="RPM222" s="18"/>
      <c r="RPN222" s="18"/>
      <c r="RPO222" s="18"/>
      <c r="RPP222" s="18"/>
      <c r="RPQ222" s="18"/>
      <c r="RPR222" s="18"/>
      <c r="RPS222" s="18"/>
      <c r="RPT222" s="18"/>
      <c r="RPU222" s="18"/>
      <c r="RPV222" s="18"/>
      <c r="RPW222" s="18"/>
      <c r="RPX222" s="18"/>
      <c r="RPY222" s="18"/>
      <c r="RPZ222" s="18"/>
      <c r="RQA222" s="18"/>
      <c r="RQB222" s="18"/>
      <c r="RQC222" s="18"/>
      <c r="RQD222" s="18"/>
      <c r="RQE222" s="18"/>
      <c r="RQF222" s="18"/>
      <c r="RQG222" s="18"/>
      <c r="RQH222" s="18"/>
      <c r="RQI222" s="18"/>
      <c r="RQJ222" s="18"/>
      <c r="RQK222" s="18"/>
      <c r="RQL222" s="18"/>
      <c r="RQM222" s="18"/>
      <c r="RQN222" s="18"/>
      <c r="RQO222" s="18"/>
      <c r="RQP222" s="18"/>
      <c r="RQQ222" s="18"/>
      <c r="RQR222" s="18"/>
      <c r="RQS222" s="18"/>
      <c r="RQT222" s="18"/>
      <c r="RQU222" s="18"/>
      <c r="RQV222" s="18"/>
      <c r="RQW222" s="18"/>
      <c r="RQX222" s="18"/>
      <c r="RQY222" s="18"/>
      <c r="RQZ222" s="18"/>
      <c r="RRA222" s="18"/>
      <c r="RRB222" s="18"/>
      <c r="RRC222" s="18"/>
      <c r="RRD222" s="18"/>
      <c r="RRE222" s="18"/>
      <c r="RRF222" s="18"/>
      <c r="RRG222" s="18"/>
      <c r="RRH222" s="18"/>
      <c r="RRI222" s="18"/>
      <c r="RRJ222" s="18"/>
      <c r="RRK222" s="18"/>
      <c r="RRL222" s="18"/>
      <c r="RRM222" s="18"/>
      <c r="RRN222" s="18"/>
      <c r="RRO222" s="18"/>
      <c r="RRP222" s="18"/>
      <c r="RRQ222" s="18"/>
      <c r="RRR222" s="18"/>
      <c r="RRS222" s="18"/>
      <c r="RRT222" s="18"/>
      <c r="RRU222" s="18"/>
      <c r="RRV222" s="18"/>
      <c r="RRW222" s="18"/>
      <c r="RRX222" s="18"/>
      <c r="RRY222" s="18"/>
      <c r="RRZ222" s="18"/>
      <c r="RSA222" s="18"/>
      <c r="RSB222" s="18"/>
      <c r="RSC222" s="18"/>
      <c r="RSD222" s="18"/>
      <c r="RSE222" s="18"/>
      <c r="RSF222" s="18"/>
      <c r="RSG222" s="18"/>
      <c r="RSH222" s="18"/>
      <c r="RSI222" s="18"/>
      <c r="RSJ222" s="18"/>
      <c r="RSK222" s="18"/>
      <c r="RSL222" s="18"/>
      <c r="RSM222" s="18"/>
      <c r="RSN222" s="18"/>
      <c r="RSO222" s="18"/>
      <c r="RSP222" s="18"/>
      <c r="RSQ222" s="18"/>
      <c r="RSR222" s="18"/>
      <c r="RSS222" s="18"/>
      <c r="RST222" s="18"/>
      <c r="RSU222" s="18"/>
      <c r="RSV222" s="18"/>
      <c r="RSW222" s="18"/>
      <c r="RSX222" s="18"/>
      <c r="RSY222" s="18"/>
      <c r="RSZ222" s="18"/>
      <c r="RTA222" s="18"/>
      <c r="RTB222" s="18"/>
      <c r="RTC222" s="18"/>
      <c r="RTD222" s="18"/>
      <c r="RTE222" s="18"/>
      <c r="RTF222" s="18"/>
      <c r="RTG222" s="18"/>
      <c r="RTH222" s="18"/>
      <c r="RTI222" s="18"/>
      <c r="RTJ222" s="18"/>
      <c r="RTK222" s="18"/>
      <c r="RTL222" s="18"/>
      <c r="RTM222" s="18"/>
      <c r="RTN222" s="18"/>
      <c r="RTO222" s="18"/>
      <c r="RTP222" s="18"/>
      <c r="RTQ222" s="18"/>
      <c r="RTR222" s="18"/>
      <c r="RTS222" s="18"/>
      <c r="RTT222" s="18"/>
      <c r="RTU222" s="18"/>
      <c r="RTV222" s="18"/>
      <c r="RTW222" s="18"/>
      <c r="RTX222" s="18"/>
      <c r="RTY222" s="18"/>
      <c r="RTZ222" s="18"/>
      <c r="RUA222" s="18"/>
      <c r="RUB222" s="18"/>
      <c r="RUC222" s="18"/>
      <c r="RUD222" s="18"/>
      <c r="RUE222" s="18"/>
      <c r="RUF222" s="18"/>
      <c r="RUG222" s="18"/>
      <c r="RUH222" s="18"/>
      <c r="RUI222" s="18"/>
      <c r="RUJ222" s="18"/>
      <c r="RUK222" s="18"/>
      <c r="RUL222" s="18"/>
      <c r="RUM222" s="18"/>
      <c r="RUN222" s="18"/>
      <c r="RUO222" s="18"/>
      <c r="RUP222" s="18"/>
      <c r="RUQ222" s="18"/>
      <c r="RUR222" s="18"/>
      <c r="RUS222" s="18"/>
      <c r="RUT222" s="18"/>
      <c r="RUU222" s="18"/>
      <c r="RUV222" s="18"/>
      <c r="RUW222" s="18"/>
      <c r="RUX222" s="18"/>
      <c r="RUY222" s="18"/>
      <c r="RUZ222" s="18"/>
      <c r="RVA222" s="18"/>
      <c r="RVB222" s="18"/>
      <c r="RVC222" s="18"/>
      <c r="RVD222" s="18"/>
      <c r="RVE222" s="18"/>
      <c r="RVF222" s="18"/>
      <c r="RVG222" s="18"/>
      <c r="RVH222" s="18"/>
      <c r="RVI222" s="18"/>
      <c r="RVJ222" s="18"/>
      <c r="RVK222" s="18"/>
      <c r="RVL222" s="18"/>
      <c r="RVM222" s="18"/>
      <c r="RVN222" s="18"/>
      <c r="RVO222" s="18"/>
      <c r="RVP222" s="18"/>
      <c r="RVQ222" s="18"/>
      <c r="RVR222" s="18"/>
      <c r="RVS222" s="18"/>
      <c r="RVT222" s="18"/>
      <c r="RVU222" s="18"/>
      <c r="RVV222" s="18"/>
      <c r="RVW222" s="18"/>
      <c r="RVX222" s="18"/>
      <c r="RVY222" s="18"/>
      <c r="RVZ222" s="18"/>
      <c r="RWA222" s="18"/>
      <c r="RWB222" s="18"/>
      <c r="RWC222" s="18"/>
      <c r="RWD222" s="18"/>
      <c r="RWE222" s="18"/>
      <c r="RWF222" s="18"/>
      <c r="RWG222" s="18"/>
      <c r="RWH222" s="18"/>
      <c r="RWI222" s="18"/>
      <c r="RWJ222" s="18"/>
      <c r="RWK222" s="18"/>
      <c r="RWL222" s="18"/>
      <c r="RWM222" s="18"/>
      <c r="RWN222" s="18"/>
      <c r="RWO222" s="18"/>
      <c r="RWP222" s="18"/>
      <c r="RWQ222" s="18"/>
      <c r="RWR222" s="18"/>
      <c r="RWS222" s="18"/>
      <c r="RWT222" s="18"/>
      <c r="RWU222" s="18"/>
      <c r="RWV222" s="18"/>
      <c r="RWW222" s="18"/>
      <c r="RWX222" s="18"/>
      <c r="RWY222" s="18"/>
      <c r="RWZ222" s="18"/>
      <c r="RXA222" s="18"/>
      <c r="RXB222" s="18"/>
      <c r="RXC222" s="18"/>
      <c r="RXD222" s="18"/>
      <c r="RXE222" s="18"/>
      <c r="RXF222" s="18"/>
      <c r="RXG222" s="18"/>
      <c r="RXH222" s="18"/>
      <c r="RXI222" s="18"/>
      <c r="RXJ222" s="18"/>
      <c r="RXK222" s="18"/>
      <c r="RXL222" s="18"/>
      <c r="RXM222" s="18"/>
      <c r="RXN222" s="18"/>
      <c r="RXO222" s="18"/>
      <c r="RXP222" s="18"/>
      <c r="RXQ222" s="18"/>
      <c r="RXR222" s="18"/>
      <c r="RXS222" s="18"/>
      <c r="RXT222" s="18"/>
      <c r="RXU222" s="18"/>
      <c r="RXV222" s="18"/>
      <c r="RXW222" s="18"/>
      <c r="RXX222" s="18"/>
      <c r="RXY222" s="18"/>
      <c r="RXZ222" s="18"/>
      <c r="RYA222" s="18"/>
      <c r="RYB222" s="18"/>
      <c r="RYC222" s="18"/>
      <c r="RYD222" s="18"/>
      <c r="RYE222" s="18"/>
      <c r="RYF222" s="18"/>
      <c r="RYG222" s="18"/>
      <c r="RYH222" s="18"/>
      <c r="RYI222" s="18"/>
      <c r="RYJ222" s="18"/>
      <c r="RYK222" s="18"/>
      <c r="RYL222" s="18"/>
      <c r="RYM222" s="18"/>
      <c r="RYN222" s="18"/>
      <c r="RYO222" s="18"/>
      <c r="RYP222" s="18"/>
      <c r="RYQ222" s="18"/>
      <c r="RYR222" s="18"/>
      <c r="RYS222" s="18"/>
      <c r="RYT222" s="18"/>
      <c r="RYU222" s="18"/>
      <c r="RYV222" s="18"/>
      <c r="RYW222" s="18"/>
      <c r="RYX222" s="18"/>
      <c r="RYY222" s="18"/>
      <c r="RYZ222" s="18"/>
      <c r="RZA222" s="18"/>
      <c r="RZB222" s="18"/>
      <c r="RZC222" s="18"/>
      <c r="RZD222" s="18"/>
      <c r="RZE222" s="18"/>
      <c r="RZF222" s="18"/>
      <c r="RZG222" s="18"/>
      <c r="RZH222" s="18"/>
      <c r="RZI222" s="18"/>
      <c r="RZJ222" s="18"/>
      <c r="RZK222" s="18"/>
      <c r="RZL222" s="18"/>
      <c r="RZM222" s="18"/>
      <c r="RZN222" s="18"/>
      <c r="RZO222" s="18"/>
      <c r="RZP222" s="18"/>
      <c r="RZQ222" s="18"/>
      <c r="RZR222" s="18"/>
      <c r="RZS222" s="18"/>
      <c r="RZT222" s="18"/>
      <c r="RZU222" s="18"/>
      <c r="RZV222" s="18"/>
      <c r="RZW222" s="18"/>
      <c r="RZX222" s="18"/>
      <c r="RZY222" s="18"/>
      <c r="RZZ222" s="18"/>
      <c r="SAA222" s="18"/>
      <c r="SAB222" s="18"/>
      <c r="SAC222" s="18"/>
      <c r="SAD222" s="18"/>
      <c r="SAE222" s="18"/>
      <c r="SAF222" s="18"/>
      <c r="SAG222" s="18"/>
      <c r="SAH222" s="18"/>
      <c r="SAI222" s="18"/>
      <c r="SAJ222" s="18"/>
      <c r="SAK222" s="18"/>
      <c r="SAL222" s="18"/>
      <c r="SAM222" s="18"/>
      <c r="SAN222" s="18"/>
      <c r="SAO222" s="18"/>
      <c r="SAP222" s="18"/>
      <c r="SAQ222" s="18"/>
      <c r="SAR222" s="18"/>
      <c r="SAS222" s="18"/>
      <c r="SAT222" s="18"/>
      <c r="SAU222" s="18"/>
      <c r="SAV222" s="18"/>
      <c r="SAW222" s="18"/>
      <c r="SAX222" s="18"/>
      <c r="SAY222" s="18"/>
      <c r="SAZ222" s="18"/>
      <c r="SBA222" s="18"/>
      <c r="SBB222" s="18"/>
      <c r="SBC222" s="18"/>
      <c r="SBD222" s="18"/>
      <c r="SBE222" s="18"/>
      <c r="SBF222" s="18"/>
      <c r="SBG222" s="18"/>
      <c r="SBH222" s="18"/>
      <c r="SBI222" s="18"/>
      <c r="SBJ222" s="18"/>
      <c r="SBK222" s="18"/>
      <c r="SBL222" s="18"/>
      <c r="SBM222" s="18"/>
      <c r="SBN222" s="18"/>
      <c r="SBO222" s="18"/>
      <c r="SBP222" s="18"/>
      <c r="SBQ222" s="18"/>
      <c r="SBR222" s="18"/>
      <c r="SBS222" s="18"/>
      <c r="SBT222" s="18"/>
      <c r="SBU222" s="18"/>
      <c r="SBV222" s="18"/>
      <c r="SBW222" s="18"/>
      <c r="SBX222" s="18"/>
      <c r="SBY222" s="18"/>
      <c r="SBZ222" s="18"/>
      <c r="SCA222" s="18"/>
      <c r="SCB222" s="18"/>
      <c r="SCC222" s="18"/>
      <c r="SCD222" s="18"/>
      <c r="SCE222" s="18"/>
      <c r="SCF222" s="18"/>
      <c r="SCG222" s="18"/>
      <c r="SCH222" s="18"/>
      <c r="SCI222" s="18"/>
      <c r="SCJ222" s="18"/>
      <c r="SCK222" s="18"/>
      <c r="SCL222" s="18"/>
      <c r="SCM222" s="18"/>
      <c r="SCN222" s="18"/>
      <c r="SCO222" s="18"/>
      <c r="SCP222" s="18"/>
      <c r="SCQ222" s="18"/>
      <c r="SCR222" s="18"/>
      <c r="SCS222" s="18"/>
      <c r="SCT222" s="18"/>
      <c r="SCU222" s="18"/>
      <c r="SCV222" s="18"/>
      <c r="SCW222" s="18"/>
      <c r="SCX222" s="18"/>
      <c r="SCY222" s="18"/>
      <c r="SCZ222" s="18"/>
      <c r="SDA222" s="18"/>
      <c r="SDB222" s="18"/>
      <c r="SDC222" s="18"/>
      <c r="SDD222" s="18"/>
      <c r="SDE222" s="18"/>
      <c r="SDF222" s="18"/>
      <c r="SDG222" s="18"/>
      <c r="SDH222" s="18"/>
      <c r="SDI222" s="18"/>
      <c r="SDJ222" s="18"/>
      <c r="SDK222" s="18"/>
      <c r="SDL222" s="18"/>
      <c r="SDM222" s="18"/>
      <c r="SDN222" s="18"/>
      <c r="SDO222" s="18"/>
      <c r="SDP222" s="18"/>
      <c r="SDQ222" s="18"/>
      <c r="SDR222" s="18"/>
      <c r="SDS222" s="18"/>
      <c r="SDT222" s="18"/>
      <c r="SDU222" s="18"/>
      <c r="SDV222" s="18"/>
      <c r="SDW222" s="18"/>
      <c r="SDX222" s="18"/>
      <c r="SDY222" s="18"/>
      <c r="SDZ222" s="18"/>
      <c r="SEA222" s="18"/>
      <c r="SEB222" s="18"/>
      <c r="SEC222" s="18"/>
      <c r="SED222" s="18"/>
      <c r="SEE222" s="18"/>
      <c r="SEF222" s="18"/>
      <c r="SEG222" s="18"/>
      <c r="SEH222" s="18"/>
      <c r="SEI222" s="18"/>
      <c r="SEJ222" s="18"/>
      <c r="SEK222" s="18"/>
      <c r="SEL222" s="18"/>
      <c r="SEM222" s="18"/>
      <c r="SEN222" s="18"/>
      <c r="SEO222" s="18"/>
      <c r="SEP222" s="18"/>
      <c r="SEQ222" s="18"/>
      <c r="SER222" s="18"/>
      <c r="SES222" s="18"/>
      <c r="SET222" s="18"/>
      <c r="SEU222" s="18"/>
      <c r="SEV222" s="18"/>
      <c r="SEW222" s="18"/>
      <c r="SEX222" s="18"/>
      <c r="SEY222" s="18"/>
      <c r="SEZ222" s="18"/>
      <c r="SFA222" s="18"/>
      <c r="SFB222" s="18"/>
      <c r="SFC222" s="18"/>
      <c r="SFD222" s="18"/>
      <c r="SFE222" s="18"/>
      <c r="SFF222" s="18"/>
      <c r="SFG222" s="18"/>
      <c r="SFH222" s="18"/>
      <c r="SFI222" s="18"/>
      <c r="SFJ222" s="18"/>
      <c r="SFK222" s="18"/>
      <c r="SFL222" s="18"/>
      <c r="SFM222" s="18"/>
      <c r="SFN222" s="18"/>
      <c r="SFO222" s="18"/>
      <c r="SFP222" s="18"/>
      <c r="SFQ222" s="18"/>
      <c r="SFR222" s="18"/>
      <c r="SFS222" s="18"/>
      <c r="SFT222" s="18"/>
      <c r="SFU222" s="18"/>
      <c r="SFV222" s="18"/>
      <c r="SFW222" s="18"/>
      <c r="SFX222" s="18"/>
      <c r="SFY222" s="18"/>
      <c r="SFZ222" s="18"/>
      <c r="SGA222" s="18"/>
      <c r="SGB222" s="18"/>
      <c r="SGC222" s="18"/>
      <c r="SGD222" s="18"/>
      <c r="SGE222" s="18"/>
      <c r="SGF222" s="18"/>
      <c r="SGG222" s="18"/>
      <c r="SGH222" s="18"/>
      <c r="SGI222" s="18"/>
      <c r="SGJ222" s="18"/>
      <c r="SGK222" s="18"/>
      <c r="SGL222" s="18"/>
      <c r="SGM222" s="18"/>
      <c r="SGN222" s="18"/>
      <c r="SGO222" s="18"/>
      <c r="SGP222" s="18"/>
      <c r="SGQ222" s="18"/>
      <c r="SGR222" s="18"/>
      <c r="SGS222" s="18"/>
      <c r="SGT222" s="18"/>
      <c r="SGU222" s="18"/>
      <c r="SGV222" s="18"/>
      <c r="SGW222" s="18"/>
      <c r="SGX222" s="18"/>
      <c r="SGY222" s="18"/>
      <c r="SGZ222" s="18"/>
      <c r="SHA222" s="18"/>
      <c r="SHB222" s="18"/>
      <c r="SHC222" s="18"/>
      <c r="SHD222" s="18"/>
      <c r="SHE222" s="18"/>
      <c r="SHF222" s="18"/>
      <c r="SHG222" s="18"/>
      <c r="SHH222" s="18"/>
      <c r="SHI222" s="18"/>
      <c r="SHJ222" s="18"/>
      <c r="SHK222" s="18"/>
      <c r="SHL222" s="18"/>
      <c r="SHM222" s="18"/>
      <c r="SHN222" s="18"/>
      <c r="SHO222" s="18"/>
      <c r="SHP222" s="18"/>
      <c r="SHQ222" s="18"/>
      <c r="SHR222" s="18"/>
      <c r="SHS222" s="18"/>
      <c r="SHT222" s="18"/>
      <c r="SHU222" s="18"/>
      <c r="SHV222" s="18"/>
      <c r="SHW222" s="18"/>
      <c r="SHX222" s="18"/>
      <c r="SHY222" s="18"/>
      <c r="SHZ222" s="18"/>
      <c r="SIA222" s="18"/>
      <c r="SIB222" s="18"/>
      <c r="SIC222" s="18"/>
      <c r="SID222" s="18"/>
      <c r="SIE222" s="18"/>
      <c r="SIF222" s="18"/>
      <c r="SIG222" s="18"/>
      <c r="SIH222" s="18"/>
      <c r="SII222" s="18"/>
      <c r="SIJ222" s="18"/>
      <c r="SIK222" s="18"/>
      <c r="SIL222" s="18"/>
      <c r="SIM222" s="18"/>
      <c r="SIN222" s="18"/>
      <c r="SIO222" s="18"/>
      <c r="SIP222" s="18"/>
      <c r="SIQ222" s="18"/>
      <c r="SIR222" s="18"/>
      <c r="SIS222" s="18"/>
      <c r="SIT222" s="18"/>
      <c r="SIU222" s="18"/>
      <c r="SIV222" s="18"/>
      <c r="SIW222" s="18"/>
      <c r="SIX222" s="18"/>
      <c r="SIY222" s="18"/>
      <c r="SIZ222" s="18"/>
      <c r="SJA222" s="18"/>
      <c r="SJB222" s="18"/>
      <c r="SJC222" s="18"/>
      <c r="SJD222" s="18"/>
      <c r="SJE222" s="18"/>
      <c r="SJF222" s="18"/>
      <c r="SJG222" s="18"/>
      <c r="SJH222" s="18"/>
      <c r="SJI222" s="18"/>
      <c r="SJJ222" s="18"/>
      <c r="SJK222" s="18"/>
      <c r="SJL222" s="18"/>
      <c r="SJM222" s="18"/>
      <c r="SJN222" s="18"/>
      <c r="SJO222" s="18"/>
      <c r="SJP222" s="18"/>
      <c r="SJQ222" s="18"/>
      <c r="SJR222" s="18"/>
      <c r="SJS222" s="18"/>
      <c r="SJT222" s="18"/>
      <c r="SJU222" s="18"/>
      <c r="SJV222" s="18"/>
      <c r="SJW222" s="18"/>
      <c r="SJX222" s="18"/>
      <c r="SJY222" s="18"/>
      <c r="SJZ222" s="18"/>
      <c r="SKA222" s="18"/>
      <c r="SKB222" s="18"/>
      <c r="SKC222" s="18"/>
      <c r="SKD222" s="18"/>
      <c r="SKE222" s="18"/>
      <c r="SKF222" s="18"/>
      <c r="SKG222" s="18"/>
      <c r="SKH222" s="18"/>
      <c r="SKI222" s="18"/>
      <c r="SKJ222" s="18"/>
      <c r="SKK222" s="18"/>
      <c r="SKL222" s="18"/>
      <c r="SKM222" s="18"/>
      <c r="SKN222" s="18"/>
      <c r="SKO222" s="18"/>
      <c r="SKP222" s="18"/>
      <c r="SKQ222" s="18"/>
      <c r="SKR222" s="18"/>
      <c r="SKS222" s="18"/>
      <c r="SKT222" s="18"/>
      <c r="SKU222" s="18"/>
      <c r="SKV222" s="18"/>
      <c r="SKW222" s="18"/>
      <c r="SKX222" s="18"/>
      <c r="SKY222" s="18"/>
      <c r="SKZ222" s="18"/>
      <c r="SLA222" s="18"/>
      <c r="SLB222" s="18"/>
      <c r="SLC222" s="18"/>
      <c r="SLD222" s="18"/>
      <c r="SLE222" s="18"/>
      <c r="SLF222" s="18"/>
      <c r="SLG222" s="18"/>
      <c r="SLH222" s="18"/>
      <c r="SLI222" s="18"/>
      <c r="SLJ222" s="18"/>
      <c r="SLK222" s="18"/>
      <c r="SLL222" s="18"/>
      <c r="SLM222" s="18"/>
      <c r="SLN222" s="18"/>
      <c r="SLO222" s="18"/>
      <c r="SLP222" s="18"/>
      <c r="SLQ222" s="18"/>
      <c r="SLR222" s="18"/>
      <c r="SLS222" s="18"/>
      <c r="SLT222" s="18"/>
      <c r="SLU222" s="18"/>
      <c r="SLV222" s="18"/>
      <c r="SLW222" s="18"/>
      <c r="SLX222" s="18"/>
      <c r="SLY222" s="18"/>
      <c r="SLZ222" s="18"/>
      <c r="SMA222" s="18"/>
      <c r="SMB222" s="18"/>
      <c r="SMC222" s="18"/>
      <c r="SMD222" s="18"/>
      <c r="SME222" s="18"/>
      <c r="SMF222" s="18"/>
      <c r="SMG222" s="18"/>
      <c r="SMH222" s="18"/>
      <c r="SMI222" s="18"/>
      <c r="SMJ222" s="18"/>
      <c r="SMK222" s="18"/>
      <c r="SML222" s="18"/>
      <c r="SMM222" s="18"/>
      <c r="SMN222" s="18"/>
      <c r="SMO222" s="18"/>
      <c r="SMP222" s="18"/>
      <c r="SMQ222" s="18"/>
      <c r="SMR222" s="18"/>
      <c r="SMS222" s="18"/>
      <c r="SMT222" s="18"/>
      <c r="SMU222" s="18"/>
      <c r="SMV222" s="18"/>
      <c r="SMW222" s="18"/>
      <c r="SMX222" s="18"/>
      <c r="SMY222" s="18"/>
      <c r="SMZ222" s="18"/>
      <c r="SNA222" s="18"/>
      <c r="SNB222" s="18"/>
      <c r="SNC222" s="18"/>
      <c r="SND222" s="18"/>
      <c r="SNE222" s="18"/>
      <c r="SNF222" s="18"/>
      <c r="SNG222" s="18"/>
      <c r="SNH222" s="18"/>
      <c r="SNI222" s="18"/>
      <c r="SNJ222" s="18"/>
      <c r="SNK222" s="18"/>
      <c r="SNL222" s="18"/>
      <c r="SNM222" s="18"/>
      <c r="SNN222" s="18"/>
      <c r="SNO222" s="18"/>
      <c r="SNP222" s="18"/>
      <c r="SNQ222" s="18"/>
      <c r="SNR222" s="18"/>
      <c r="SNS222" s="18"/>
      <c r="SNT222" s="18"/>
      <c r="SNU222" s="18"/>
      <c r="SNV222" s="18"/>
      <c r="SNW222" s="18"/>
      <c r="SNX222" s="18"/>
      <c r="SNY222" s="18"/>
      <c r="SNZ222" s="18"/>
      <c r="SOA222" s="18"/>
      <c r="SOB222" s="18"/>
      <c r="SOC222" s="18"/>
      <c r="SOD222" s="18"/>
      <c r="SOE222" s="18"/>
      <c r="SOF222" s="18"/>
      <c r="SOG222" s="18"/>
      <c r="SOH222" s="18"/>
      <c r="SOI222" s="18"/>
      <c r="SOJ222" s="18"/>
      <c r="SOK222" s="18"/>
      <c r="SOL222" s="18"/>
      <c r="SOM222" s="18"/>
      <c r="SON222" s="18"/>
      <c r="SOO222" s="18"/>
      <c r="SOP222" s="18"/>
      <c r="SOQ222" s="18"/>
      <c r="SOR222" s="18"/>
      <c r="SOS222" s="18"/>
      <c r="SOT222" s="18"/>
      <c r="SOU222" s="18"/>
      <c r="SOV222" s="18"/>
      <c r="SOW222" s="18"/>
      <c r="SOX222" s="18"/>
      <c r="SOY222" s="18"/>
      <c r="SOZ222" s="18"/>
      <c r="SPA222" s="18"/>
      <c r="SPB222" s="18"/>
      <c r="SPC222" s="18"/>
      <c r="SPD222" s="18"/>
      <c r="SPE222" s="18"/>
      <c r="SPF222" s="18"/>
      <c r="SPG222" s="18"/>
      <c r="SPH222" s="18"/>
      <c r="SPI222" s="18"/>
      <c r="SPJ222" s="18"/>
      <c r="SPK222" s="18"/>
      <c r="SPL222" s="18"/>
      <c r="SPM222" s="18"/>
      <c r="SPN222" s="18"/>
      <c r="SPO222" s="18"/>
      <c r="SPP222" s="18"/>
      <c r="SPQ222" s="18"/>
      <c r="SPR222" s="18"/>
      <c r="SPS222" s="18"/>
      <c r="SPT222" s="18"/>
      <c r="SPU222" s="18"/>
      <c r="SPV222" s="18"/>
      <c r="SPW222" s="18"/>
      <c r="SPX222" s="18"/>
      <c r="SPY222" s="18"/>
      <c r="SPZ222" s="18"/>
      <c r="SQA222" s="18"/>
      <c r="SQB222" s="18"/>
      <c r="SQC222" s="18"/>
      <c r="SQD222" s="18"/>
      <c r="SQE222" s="18"/>
      <c r="SQF222" s="18"/>
      <c r="SQG222" s="18"/>
      <c r="SQH222" s="18"/>
      <c r="SQI222" s="18"/>
      <c r="SQJ222" s="18"/>
      <c r="SQK222" s="18"/>
      <c r="SQL222" s="18"/>
      <c r="SQM222" s="18"/>
      <c r="SQN222" s="18"/>
      <c r="SQO222" s="18"/>
      <c r="SQP222" s="18"/>
      <c r="SQQ222" s="18"/>
      <c r="SQR222" s="18"/>
      <c r="SQS222" s="18"/>
      <c r="SQT222" s="18"/>
      <c r="SQU222" s="18"/>
      <c r="SQV222" s="18"/>
      <c r="SQW222" s="18"/>
      <c r="SQX222" s="18"/>
      <c r="SQY222" s="18"/>
      <c r="SQZ222" s="18"/>
      <c r="SRA222" s="18"/>
      <c r="SRB222" s="18"/>
      <c r="SRC222" s="18"/>
      <c r="SRD222" s="18"/>
      <c r="SRE222" s="18"/>
      <c r="SRF222" s="18"/>
      <c r="SRG222" s="18"/>
      <c r="SRH222" s="18"/>
      <c r="SRI222" s="18"/>
      <c r="SRJ222" s="18"/>
      <c r="SRK222" s="18"/>
      <c r="SRL222" s="18"/>
      <c r="SRM222" s="18"/>
      <c r="SRN222" s="18"/>
      <c r="SRO222" s="18"/>
      <c r="SRP222" s="18"/>
      <c r="SRQ222" s="18"/>
      <c r="SRR222" s="18"/>
      <c r="SRS222" s="18"/>
      <c r="SRT222" s="18"/>
      <c r="SRU222" s="18"/>
      <c r="SRV222" s="18"/>
      <c r="SRW222" s="18"/>
      <c r="SRX222" s="18"/>
      <c r="SRY222" s="18"/>
      <c r="SRZ222" s="18"/>
      <c r="SSA222" s="18"/>
      <c r="SSB222" s="18"/>
      <c r="SSC222" s="18"/>
      <c r="SSD222" s="18"/>
      <c r="SSE222" s="18"/>
      <c r="SSF222" s="18"/>
      <c r="SSG222" s="18"/>
      <c r="SSH222" s="18"/>
      <c r="SSI222" s="18"/>
      <c r="SSJ222" s="18"/>
      <c r="SSK222" s="18"/>
      <c r="SSL222" s="18"/>
      <c r="SSM222" s="18"/>
      <c r="SSN222" s="18"/>
      <c r="SSO222" s="18"/>
      <c r="SSP222" s="18"/>
      <c r="SSQ222" s="18"/>
      <c r="SSR222" s="18"/>
      <c r="SSS222" s="18"/>
      <c r="SST222" s="18"/>
      <c r="SSU222" s="18"/>
      <c r="SSV222" s="18"/>
      <c r="SSW222" s="18"/>
      <c r="SSX222" s="18"/>
      <c r="SSY222" s="18"/>
      <c r="SSZ222" s="18"/>
      <c r="STA222" s="18"/>
      <c r="STB222" s="18"/>
      <c r="STC222" s="18"/>
      <c r="STD222" s="18"/>
      <c r="STE222" s="18"/>
      <c r="STF222" s="18"/>
      <c r="STG222" s="18"/>
      <c r="STH222" s="18"/>
      <c r="STI222" s="18"/>
      <c r="STJ222" s="18"/>
      <c r="STK222" s="18"/>
      <c r="STL222" s="18"/>
      <c r="STM222" s="18"/>
      <c r="STN222" s="18"/>
      <c r="STO222" s="18"/>
      <c r="STP222" s="18"/>
      <c r="STQ222" s="18"/>
      <c r="STR222" s="18"/>
      <c r="STS222" s="18"/>
      <c r="STT222" s="18"/>
      <c r="STU222" s="18"/>
      <c r="STV222" s="18"/>
      <c r="STW222" s="18"/>
      <c r="STX222" s="18"/>
      <c r="STY222" s="18"/>
      <c r="STZ222" s="18"/>
      <c r="SUA222" s="18"/>
      <c r="SUB222" s="18"/>
      <c r="SUC222" s="18"/>
      <c r="SUD222" s="18"/>
      <c r="SUE222" s="18"/>
      <c r="SUF222" s="18"/>
      <c r="SUG222" s="18"/>
      <c r="SUH222" s="18"/>
      <c r="SUI222" s="18"/>
      <c r="SUJ222" s="18"/>
      <c r="SUK222" s="18"/>
      <c r="SUL222" s="18"/>
      <c r="SUM222" s="18"/>
      <c r="SUN222" s="18"/>
      <c r="SUO222" s="18"/>
      <c r="SUP222" s="18"/>
      <c r="SUQ222" s="18"/>
      <c r="SUR222" s="18"/>
      <c r="SUS222" s="18"/>
      <c r="SUT222" s="18"/>
      <c r="SUU222" s="18"/>
      <c r="SUV222" s="18"/>
      <c r="SUW222" s="18"/>
      <c r="SUX222" s="18"/>
      <c r="SUY222" s="18"/>
      <c r="SUZ222" s="18"/>
      <c r="SVA222" s="18"/>
      <c r="SVB222" s="18"/>
      <c r="SVC222" s="18"/>
      <c r="SVD222" s="18"/>
      <c r="SVE222" s="18"/>
      <c r="SVF222" s="18"/>
      <c r="SVG222" s="18"/>
      <c r="SVH222" s="18"/>
      <c r="SVI222" s="18"/>
      <c r="SVJ222" s="18"/>
      <c r="SVK222" s="18"/>
      <c r="SVL222" s="18"/>
      <c r="SVM222" s="18"/>
      <c r="SVN222" s="18"/>
      <c r="SVO222" s="18"/>
      <c r="SVP222" s="18"/>
      <c r="SVQ222" s="18"/>
      <c r="SVR222" s="18"/>
      <c r="SVS222" s="18"/>
      <c r="SVT222" s="18"/>
      <c r="SVU222" s="18"/>
      <c r="SVV222" s="18"/>
      <c r="SVW222" s="18"/>
      <c r="SVX222" s="18"/>
      <c r="SVY222" s="18"/>
      <c r="SVZ222" s="18"/>
      <c r="SWA222" s="18"/>
      <c r="SWB222" s="18"/>
      <c r="SWC222" s="18"/>
      <c r="SWD222" s="18"/>
      <c r="SWE222" s="18"/>
      <c r="SWF222" s="18"/>
      <c r="SWG222" s="18"/>
      <c r="SWH222" s="18"/>
      <c r="SWI222" s="18"/>
      <c r="SWJ222" s="18"/>
      <c r="SWK222" s="18"/>
      <c r="SWL222" s="18"/>
      <c r="SWM222" s="18"/>
      <c r="SWN222" s="18"/>
      <c r="SWO222" s="18"/>
      <c r="SWP222" s="18"/>
      <c r="SWQ222" s="18"/>
      <c r="SWR222" s="18"/>
      <c r="SWS222" s="18"/>
      <c r="SWT222" s="18"/>
      <c r="SWU222" s="18"/>
      <c r="SWV222" s="18"/>
      <c r="SWW222" s="18"/>
      <c r="SWX222" s="18"/>
      <c r="SWY222" s="18"/>
      <c r="SWZ222" s="18"/>
      <c r="SXA222" s="18"/>
      <c r="SXB222" s="18"/>
      <c r="SXC222" s="18"/>
      <c r="SXD222" s="18"/>
      <c r="SXE222" s="18"/>
      <c r="SXF222" s="18"/>
      <c r="SXG222" s="18"/>
      <c r="SXH222" s="18"/>
      <c r="SXI222" s="18"/>
      <c r="SXJ222" s="18"/>
      <c r="SXK222" s="18"/>
      <c r="SXL222" s="18"/>
      <c r="SXM222" s="18"/>
      <c r="SXN222" s="18"/>
      <c r="SXO222" s="18"/>
      <c r="SXP222" s="18"/>
      <c r="SXQ222" s="18"/>
      <c r="SXR222" s="18"/>
      <c r="SXS222" s="18"/>
      <c r="SXT222" s="18"/>
      <c r="SXU222" s="18"/>
      <c r="SXV222" s="18"/>
      <c r="SXW222" s="18"/>
      <c r="SXX222" s="18"/>
      <c r="SXY222" s="18"/>
      <c r="SXZ222" s="18"/>
      <c r="SYA222" s="18"/>
      <c r="SYB222" s="18"/>
      <c r="SYC222" s="18"/>
      <c r="SYD222" s="18"/>
      <c r="SYE222" s="18"/>
      <c r="SYF222" s="18"/>
      <c r="SYG222" s="18"/>
      <c r="SYH222" s="18"/>
      <c r="SYI222" s="18"/>
      <c r="SYJ222" s="18"/>
      <c r="SYK222" s="18"/>
      <c r="SYL222" s="18"/>
      <c r="SYM222" s="18"/>
      <c r="SYN222" s="18"/>
      <c r="SYO222" s="18"/>
      <c r="SYP222" s="18"/>
      <c r="SYQ222" s="18"/>
      <c r="SYR222" s="18"/>
      <c r="SYS222" s="18"/>
      <c r="SYT222" s="18"/>
      <c r="SYU222" s="18"/>
      <c r="SYV222" s="18"/>
      <c r="SYW222" s="18"/>
      <c r="SYX222" s="18"/>
      <c r="SYY222" s="18"/>
      <c r="SYZ222" s="18"/>
      <c r="SZA222" s="18"/>
      <c r="SZB222" s="18"/>
      <c r="SZC222" s="18"/>
      <c r="SZD222" s="18"/>
      <c r="SZE222" s="18"/>
      <c r="SZF222" s="18"/>
      <c r="SZG222" s="18"/>
      <c r="SZH222" s="18"/>
      <c r="SZI222" s="18"/>
      <c r="SZJ222" s="18"/>
      <c r="SZK222" s="18"/>
      <c r="SZL222" s="18"/>
      <c r="SZM222" s="18"/>
      <c r="SZN222" s="18"/>
      <c r="SZO222" s="18"/>
      <c r="SZP222" s="18"/>
      <c r="SZQ222" s="18"/>
      <c r="SZR222" s="18"/>
      <c r="SZS222" s="18"/>
      <c r="SZT222" s="18"/>
      <c r="SZU222" s="18"/>
      <c r="SZV222" s="18"/>
      <c r="SZW222" s="18"/>
      <c r="SZX222" s="18"/>
      <c r="SZY222" s="18"/>
      <c r="SZZ222" s="18"/>
      <c r="TAA222" s="18"/>
      <c r="TAB222" s="18"/>
      <c r="TAC222" s="18"/>
      <c r="TAD222" s="18"/>
      <c r="TAE222" s="18"/>
      <c r="TAF222" s="18"/>
      <c r="TAG222" s="18"/>
      <c r="TAH222" s="18"/>
      <c r="TAI222" s="18"/>
      <c r="TAJ222" s="18"/>
      <c r="TAK222" s="18"/>
      <c r="TAL222" s="18"/>
      <c r="TAM222" s="18"/>
      <c r="TAN222" s="18"/>
      <c r="TAO222" s="18"/>
      <c r="TAP222" s="18"/>
      <c r="TAQ222" s="18"/>
      <c r="TAR222" s="18"/>
      <c r="TAS222" s="18"/>
      <c r="TAT222" s="18"/>
      <c r="TAU222" s="18"/>
      <c r="TAV222" s="18"/>
      <c r="TAW222" s="18"/>
      <c r="TAX222" s="18"/>
      <c r="TAY222" s="18"/>
      <c r="TAZ222" s="18"/>
      <c r="TBA222" s="18"/>
      <c r="TBB222" s="18"/>
      <c r="TBC222" s="18"/>
      <c r="TBD222" s="18"/>
      <c r="TBE222" s="18"/>
      <c r="TBF222" s="18"/>
      <c r="TBG222" s="18"/>
      <c r="TBH222" s="18"/>
      <c r="TBI222" s="18"/>
      <c r="TBJ222" s="18"/>
      <c r="TBK222" s="18"/>
      <c r="TBL222" s="18"/>
      <c r="TBM222" s="18"/>
      <c r="TBN222" s="18"/>
      <c r="TBO222" s="18"/>
      <c r="TBP222" s="18"/>
      <c r="TBQ222" s="18"/>
      <c r="TBR222" s="18"/>
      <c r="TBS222" s="18"/>
      <c r="TBT222" s="18"/>
      <c r="TBU222" s="18"/>
      <c r="TBV222" s="18"/>
      <c r="TBW222" s="18"/>
      <c r="TBX222" s="18"/>
      <c r="TBY222" s="18"/>
      <c r="TBZ222" s="18"/>
      <c r="TCA222" s="18"/>
      <c r="TCB222" s="18"/>
      <c r="TCC222" s="18"/>
      <c r="TCD222" s="18"/>
      <c r="TCE222" s="18"/>
      <c r="TCF222" s="18"/>
      <c r="TCG222" s="18"/>
      <c r="TCH222" s="18"/>
      <c r="TCI222" s="18"/>
      <c r="TCJ222" s="18"/>
      <c r="TCK222" s="18"/>
      <c r="TCL222" s="18"/>
      <c r="TCM222" s="18"/>
      <c r="TCN222" s="18"/>
      <c r="TCO222" s="18"/>
      <c r="TCP222" s="18"/>
      <c r="TCQ222" s="18"/>
      <c r="TCR222" s="18"/>
      <c r="TCS222" s="18"/>
      <c r="TCT222" s="18"/>
      <c r="TCU222" s="18"/>
      <c r="TCV222" s="18"/>
      <c r="TCW222" s="18"/>
      <c r="TCX222" s="18"/>
      <c r="TCY222" s="18"/>
      <c r="TCZ222" s="18"/>
      <c r="TDA222" s="18"/>
      <c r="TDB222" s="18"/>
      <c r="TDC222" s="18"/>
      <c r="TDD222" s="18"/>
      <c r="TDE222" s="18"/>
      <c r="TDF222" s="18"/>
      <c r="TDG222" s="18"/>
      <c r="TDH222" s="18"/>
      <c r="TDI222" s="18"/>
      <c r="TDJ222" s="18"/>
      <c r="TDK222" s="18"/>
      <c r="TDL222" s="18"/>
      <c r="TDM222" s="18"/>
      <c r="TDN222" s="18"/>
      <c r="TDO222" s="18"/>
      <c r="TDP222" s="18"/>
      <c r="TDQ222" s="18"/>
      <c r="TDR222" s="18"/>
      <c r="TDS222" s="18"/>
      <c r="TDT222" s="18"/>
      <c r="TDU222" s="18"/>
      <c r="TDV222" s="18"/>
      <c r="TDW222" s="18"/>
      <c r="TDX222" s="18"/>
      <c r="TDY222" s="18"/>
      <c r="TDZ222" s="18"/>
      <c r="TEA222" s="18"/>
      <c r="TEB222" s="18"/>
      <c r="TEC222" s="18"/>
      <c r="TED222" s="18"/>
      <c r="TEE222" s="18"/>
      <c r="TEF222" s="18"/>
      <c r="TEG222" s="18"/>
      <c r="TEH222" s="18"/>
      <c r="TEI222" s="18"/>
      <c r="TEJ222" s="18"/>
      <c r="TEK222" s="18"/>
      <c r="TEL222" s="18"/>
      <c r="TEM222" s="18"/>
      <c r="TEN222" s="18"/>
      <c r="TEO222" s="18"/>
      <c r="TEP222" s="18"/>
      <c r="TEQ222" s="18"/>
      <c r="TER222" s="18"/>
      <c r="TES222" s="18"/>
      <c r="TET222" s="18"/>
      <c r="TEU222" s="18"/>
      <c r="TEV222" s="18"/>
      <c r="TEW222" s="18"/>
      <c r="TEX222" s="18"/>
      <c r="TEY222" s="18"/>
      <c r="TEZ222" s="18"/>
      <c r="TFA222" s="18"/>
      <c r="TFB222" s="18"/>
      <c r="TFC222" s="18"/>
      <c r="TFD222" s="18"/>
      <c r="TFE222" s="18"/>
      <c r="TFF222" s="18"/>
      <c r="TFG222" s="18"/>
      <c r="TFH222" s="18"/>
      <c r="TFI222" s="18"/>
      <c r="TFJ222" s="18"/>
      <c r="TFK222" s="18"/>
      <c r="TFL222" s="18"/>
      <c r="TFM222" s="18"/>
      <c r="TFN222" s="18"/>
      <c r="TFO222" s="18"/>
      <c r="TFP222" s="18"/>
      <c r="TFQ222" s="18"/>
      <c r="TFR222" s="18"/>
      <c r="TFS222" s="18"/>
      <c r="TFT222" s="18"/>
      <c r="TFU222" s="18"/>
      <c r="TFV222" s="18"/>
      <c r="TFW222" s="18"/>
      <c r="TFX222" s="18"/>
      <c r="TFY222" s="18"/>
      <c r="TFZ222" s="18"/>
      <c r="TGA222" s="18"/>
      <c r="TGB222" s="18"/>
      <c r="TGC222" s="18"/>
      <c r="TGD222" s="18"/>
      <c r="TGE222" s="18"/>
      <c r="TGF222" s="18"/>
      <c r="TGG222" s="18"/>
      <c r="TGH222" s="18"/>
      <c r="TGI222" s="18"/>
      <c r="TGJ222" s="18"/>
      <c r="TGK222" s="18"/>
      <c r="TGL222" s="18"/>
      <c r="TGM222" s="18"/>
      <c r="TGN222" s="18"/>
      <c r="TGO222" s="18"/>
      <c r="TGP222" s="18"/>
      <c r="TGQ222" s="18"/>
      <c r="TGR222" s="18"/>
      <c r="TGS222" s="18"/>
      <c r="TGT222" s="18"/>
      <c r="TGU222" s="18"/>
      <c r="TGV222" s="18"/>
      <c r="TGW222" s="18"/>
      <c r="TGX222" s="18"/>
      <c r="TGY222" s="18"/>
      <c r="TGZ222" s="18"/>
      <c r="THA222" s="18"/>
      <c r="THB222" s="18"/>
      <c r="THC222" s="18"/>
      <c r="THD222" s="18"/>
      <c r="THE222" s="18"/>
      <c r="THF222" s="18"/>
      <c r="THG222" s="18"/>
      <c r="THH222" s="18"/>
      <c r="THI222" s="18"/>
      <c r="THJ222" s="18"/>
      <c r="THK222" s="18"/>
      <c r="THL222" s="18"/>
      <c r="THM222" s="18"/>
      <c r="THN222" s="18"/>
      <c r="THO222" s="18"/>
      <c r="THP222" s="18"/>
      <c r="THQ222" s="18"/>
      <c r="THR222" s="18"/>
      <c r="THS222" s="18"/>
      <c r="THT222" s="18"/>
      <c r="THU222" s="18"/>
      <c r="THV222" s="18"/>
      <c r="THW222" s="18"/>
      <c r="THX222" s="18"/>
      <c r="THY222" s="18"/>
      <c r="THZ222" s="18"/>
      <c r="TIA222" s="18"/>
      <c r="TIB222" s="18"/>
      <c r="TIC222" s="18"/>
      <c r="TID222" s="18"/>
      <c r="TIE222" s="18"/>
      <c r="TIF222" s="18"/>
      <c r="TIG222" s="18"/>
      <c r="TIH222" s="18"/>
      <c r="TII222" s="18"/>
      <c r="TIJ222" s="18"/>
      <c r="TIK222" s="18"/>
      <c r="TIL222" s="18"/>
      <c r="TIM222" s="18"/>
      <c r="TIN222" s="18"/>
      <c r="TIO222" s="18"/>
      <c r="TIP222" s="18"/>
      <c r="TIQ222" s="18"/>
      <c r="TIR222" s="18"/>
      <c r="TIS222" s="18"/>
      <c r="TIT222" s="18"/>
      <c r="TIU222" s="18"/>
      <c r="TIV222" s="18"/>
      <c r="TIW222" s="18"/>
      <c r="TIX222" s="18"/>
      <c r="TIY222" s="18"/>
      <c r="TIZ222" s="18"/>
      <c r="TJA222" s="18"/>
      <c r="TJB222" s="18"/>
      <c r="TJC222" s="18"/>
      <c r="TJD222" s="18"/>
      <c r="TJE222" s="18"/>
      <c r="TJF222" s="18"/>
      <c r="TJG222" s="18"/>
      <c r="TJH222" s="18"/>
      <c r="TJI222" s="18"/>
      <c r="TJJ222" s="18"/>
      <c r="TJK222" s="18"/>
      <c r="TJL222" s="18"/>
      <c r="TJM222" s="18"/>
      <c r="TJN222" s="18"/>
      <c r="TJO222" s="18"/>
      <c r="TJP222" s="18"/>
      <c r="TJQ222" s="18"/>
      <c r="TJR222" s="18"/>
      <c r="TJS222" s="18"/>
      <c r="TJT222" s="18"/>
      <c r="TJU222" s="18"/>
      <c r="TJV222" s="18"/>
      <c r="TJW222" s="18"/>
      <c r="TJX222" s="18"/>
      <c r="TJY222" s="18"/>
      <c r="TJZ222" s="18"/>
      <c r="TKA222" s="18"/>
      <c r="TKB222" s="18"/>
      <c r="TKC222" s="18"/>
      <c r="TKD222" s="18"/>
      <c r="TKE222" s="18"/>
      <c r="TKF222" s="18"/>
      <c r="TKG222" s="18"/>
      <c r="TKH222" s="18"/>
      <c r="TKI222" s="18"/>
      <c r="TKJ222" s="18"/>
      <c r="TKK222" s="18"/>
      <c r="TKL222" s="18"/>
      <c r="TKM222" s="18"/>
      <c r="TKN222" s="18"/>
      <c r="TKO222" s="18"/>
      <c r="TKP222" s="18"/>
      <c r="TKQ222" s="18"/>
      <c r="TKR222" s="18"/>
      <c r="TKS222" s="18"/>
      <c r="TKT222" s="18"/>
      <c r="TKU222" s="18"/>
      <c r="TKV222" s="18"/>
      <c r="TKW222" s="18"/>
      <c r="TKX222" s="18"/>
      <c r="TKY222" s="18"/>
      <c r="TKZ222" s="18"/>
      <c r="TLA222" s="18"/>
      <c r="TLB222" s="18"/>
      <c r="TLC222" s="18"/>
      <c r="TLD222" s="18"/>
      <c r="TLE222" s="18"/>
      <c r="TLF222" s="18"/>
      <c r="TLG222" s="18"/>
      <c r="TLH222" s="18"/>
      <c r="TLI222" s="18"/>
      <c r="TLJ222" s="18"/>
      <c r="TLK222" s="18"/>
      <c r="TLL222" s="18"/>
      <c r="TLM222" s="18"/>
      <c r="TLN222" s="18"/>
      <c r="TLO222" s="18"/>
      <c r="TLP222" s="18"/>
      <c r="TLQ222" s="18"/>
      <c r="TLR222" s="18"/>
      <c r="TLS222" s="18"/>
      <c r="TLT222" s="18"/>
      <c r="TLU222" s="18"/>
      <c r="TLV222" s="18"/>
      <c r="TLW222" s="18"/>
      <c r="TLX222" s="18"/>
      <c r="TLY222" s="18"/>
      <c r="TLZ222" s="18"/>
      <c r="TMA222" s="18"/>
      <c r="TMB222" s="18"/>
      <c r="TMC222" s="18"/>
      <c r="TMD222" s="18"/>
      <c r="TME222" s="18"/>
      <c r="TMF222" s="18"/>
      <c r="TMG222" s="18"/>
      <c r="TMH222" s="18"/>
      <c r="TMI222" s="18"/>
      <c r="TMJ222" s="18"/>
      <c r="TMK222" s="18"/>
      <c r="TML222" s="18"/>
      <c r="TMM222" s="18"/>
      <c r="TMN222" s="18"/>
      <c r="TMO222" s="18"/>
      <c r="TMP222" s="18"/>
      <c r="TMQ222" s="18"/>
      <c r="TMR222" s="18"/>
      <c r="TMS222" s="18"/>
      <c r="TMT222" s="18"/>
      <c r="TMU222" s="18"/>
      <c r="TMV222" s="18"/>
      <c r="TMW222" s="18"/>
      <c r="TMX222" s="18"/>
      <c r="TMY222" s="18"/>
      <c r="TMZ222" s="18"/>
      <c r="TNA222" s="18"/>
      <c r="TNB222" s="18"/>
      <c r="TNC222" s="18"/>
      <c r="TND222" s="18"/>
      <c r="TNE222" s="18"/>
      <c r="TNF222" s="18"/>
      <c r="TNG222" s="18"/>
      <c r="TNH222" s="18"/>
      <c r="TNI222" s="18"/>
      <c r="TNJ222" s="18"/>
      <c r="TNK222" s="18"/>
      <c r="TNL222" s="18"/>
      <c r="TNM222" s="18"/>
      <c r="TNN222" s="18"/>
      <c r="TNO222" s="18"/>
      <c r="TNP222" s="18"/>
      <c r="TNQ222" s="18"/>
      <c r="TNR222" s="18"/>
      <c r="TNS222" s="18"/>
      <c r="TNT222" s="18"/>
      <c r="TNU222" s="18"/>
      <c r="TNV222" s="18"/>
      <c r="TNW222" s="18"/>
      <c r="TNX222" s="18"/>
      <c r="TNY222" s="18"/>
      <c r="TNZ222" s="18"/>
      <c r="TOA222" s="18"/>
      <c r="TOB222" s="18"/>
      <c r="TOC222" s="18"/>
      <c r="TOD222" s="18"/>
      <c r="TOE222" s="18"/>
      <c r="TOF222" s="18"/>
      <c r="TOG222" s="18"/>
      <c r="TOH222" s="18"/>
      <c r="TOI222" s="18"/>
      <c r="TOJ222" s="18"/>
      <c r="TOK222" s="18"/>
      <c r="TOL222" s="18"/>
      <c r="TOM222" s="18"/>
      <c r="TON222" s="18"/>
      <c r="TOO222" s="18"/>
      <c r="TOP222" s="18"/>
      <c r="TOQ222" s="18"/>
      <c r="TOR222" s="18"/>
      <c r="TOS222" s="18"/>
      <c r="TOT222" s="18"/>
      <c r="TOU222" s="18"/>
      <c r="TOV222" s="18"/>
      <c r="TOW222" s="18"/>
      <c r="TOX222" s="18"/>
      <c r="TOY222" s="18"/>
      <c r="TOZ222" s="18"/>
      <c r="TPA222" s="18"/>
      <c r="TPB222" s="18"/>
      <c r="TPC222" s="18"/>
      <c r="TPD222" s="18"/>
      <c r="TPE222" s="18"/>
      <c r="TPF222" s="18"/>
      <c r="TPG222" s="18"/>
      <c r="TPH222" s="18"/>
      <c r="TPI222" s="18"/>
      <c r="TPJ222" s="18"/>
      <c r="TPK222" s="18"/>
      <c r="TPL222" s="18"/>
      <c r="TPM222" s="18"/>
      <c r="TPN222" s="18"/>
      <c r="TPO222" s="18"/>
      <c r="TPP222" s="18"/>
      <c r="TPQ222" s="18"/>
      <c r="TPR222" s="18"/>
      <c r="TPS222" s="18"/>
      <c r="TPT222" s="18"/>
      <c r="TPU222" s="18"/>
      <c r="TPV222" s="18"/>
      <c r="TPW222" s="18"/>
      <c r="TPX222" s="18"/>
      <c r="TPY222" s="18"/>
      <c r="TPZ222" s="18"/>
      <c r="TQA222" s="18"/>
      <c r="TQB222" s="18"/>
      <c r="TQC222" s="18"/>
      <c r="TQD222" s="18"/>
      <c r="TQE222" s="18"/>
      <c r="TQF222" s="18"/>
      <c r="TQG222" s="18"/>
      <c r="TQH222" s="18"/>
      <c r="TQI222" s="18"/>
      <c r="TQJ222" s="18"/>
      <c r="TQK222" s="18"/>
      <c r="TQL222" s="18"/>
      <c r="TQM222" s="18"/>
      <c r="TQN222" s="18"/>
      <c r="TQO222" s="18"/>
      <c r="TQP222" s="18"/>
      <c r="TQQ222" s="18"/>
      <c r="TQR222" s="18"/>
      <c r="TQS222" s="18"/>
      <c r="TQT222" s="18"/>
      <c r="TQU222" s="18"/>
      <c r="TQV222" s="18"/>
      <c r="TQW222" s="18"/>
      <c r="TQX222" s="18"/>
      <c r="TQY222" s="18"/>
      <c r="TQZ222" s="18"/>
      <c r="TRA222" s="18"/>
      <c r="TRB222" s="18"/>
      <c r="TRC222" s="18"/>
      <c r="TRD222" s="18"/>
      <c r="TRE222" s="18"/>
      <c r="TRF222" s="18"/>
      <c r="TRG222" s="18"/>
      <c r="TRH222" s="18"/>
      <c r="TRI222" s="18"/>
      <c r="TRJ222" s="18"/>
      <c r="TRK222" s="18"/>
      <c r="TRL222" s="18"/>
      <c r="TRM222" s="18"/>
      <c r="TRN222" s="18"/>
      <c r="TRO222" s="18"/>
      <c r="TRP222" s="18"/>
      <c r="TRQ222" s="18"/>
      <c r="TRR222" s="18"/>
      <c r="TRS222" s="18"/>
      <c r="TRT222" s="18"/>
      <c r="TRU222" s="18"/>
      <c r="TRV222" s="18"/>
      <c r="TRW222" s="18"/>
      <c r="TRX222" s="18"/>
      <c r="TRY222" s="18"/>
      <c r="TRZ222" s="18"/>
      <c r="TSA222" s="18"/>
      <c r="TSB222" s="18"/>
      <c r="TSC222" s="18"/>
      <c r="TSD222" s="18"/>
      <c r="TSE222" s="18"/>
      <c r="TSF222" s="18"/>
      <c r="TSG222" s="18"/>
      <c r="TSH222" s="18"/>
      <c r="TSI222" s="18"/>
      <c r="TSJ222" s="18"/>
      <c r="TSK222" s="18"/>
      <c r="TSL222" s="18"/>
      <c r="TSM222" s="18"/>
      <c r="TSN222" s="18"/>
      <c r="TSO222" s="18"/>
      <c r="TSP222" s="18"/>
      <c r="TSQ222" s="18"/>
      <c r="TSR222" s="18"/>
      <c r="TSS222" s="18"/>
      <c r="TST222" s="18"/>
      <c r="TSU222" s="18"/>
      <c r="TSV222" s="18"/>
      <c r="TSW222" s="18"/>
      <c r="TSX222" s="18"/>
      <c r="TSY222" s="18"/>
      <c r="TSZ222" s="18"/>
      <c r="TTA222" s="18"/>
      <c r="TTB222" s="18"/>
      <c r="TTC222" s="18"/>
      <c r="TTD222" s="18"/>
      <c r="TTE222" s="18"/>
      <c r="TTF222" s="18"/>
      <c r="TTG222" s="18"/>
      <c r="TTH222" s="18"/>
      <c r="TTI222" s="18"/>
      <c r="TTJ222" s="18"/>
      <c r="TTK222" s="18"/>
      <c r="TTL222" s="18"/>
      <c r="TTM222" s="18"/>
      <c r="TTN222" s="18"/>
      <c r="TTO222" s="18"/>
      <c r="TTP222" s="18"/>
      <c r="TTQ222" s="18"/>
      <c r="TTR222" s="18"/>
      <c r="TTS222" s="18"/>
      <c r="TTT222" s="18"/>
      <c r="TTU222" s="18"/>
      <c r="TTV222" s="18"/>
      <c r="TTW222" s="18"/>
      <c r="TTX222" s="18"/>
      <c r="TTY222" s="18"/>
      <c r="TTZ222" s="18"/>
      <c r="TUA222" s="18"/>
      <c r="TUB222" s="18"/>
      <c r="TUC222" s="18"/>
      <c r="TUD222" s="18"/>
      <c r="TUE222" s="18"/>
      <c r="TUF222" s="18"/>
      <c r="TUG222" s="18"/>
      <c r="TUH222" s="18"/>
      <c r="TUI222" s="18"/>
      <c r="TUJ222" s="18"/>
      <c r="TUK222" s="18"/>
      <c r="TUL222" s="18"/>
      <c r="TUM222" s="18"/>
      <c r="TUN222" s="18"/>
      <c r="TUO222" s="18"/>
      <c r="TUP222" s="18"/>
      <c r="TUQ222" s="18"/>
      <c r="TUR222" s="18"/>
      <c r="TUS222" s="18"/>
      <c r="TUT222" s="18"/>
      <c r="TUU222" s="18"/>
      <c r="TUV222" s="18"/>
      <c r="TUW222" s="18"/>
      <c r="TUX222" s="18"/>
      <c r="TUY222" s="18"/>
      <c r="TUZ222" s="18"/>
      <c r="TVA222" s="18"/>
      <c r="TVB222" s="18"/>
      <c r="TVC222" s="18"/>
      <c r="TVD222" s="18"/>
      <c r="TVE222" s="18"/>
      <c r="TVF222" s="18"/>
      <c r="TVG222" s="18"/>
      <c r="TVH222" s="18"/>
      <c r="TVI222" s="18"/>
      <c r="TVJ222" s="18"/>
      <c r="TVK222" s="18"/>
      <c r="TVL222" s="18"/>
      <c r="TVM222" s="18"/>
      <c r="TVN222" s="18"/>
      <c r="TVO222" s="18"/>
      <c r="TVP222" s="18"/>
      <c r="TVQ222" s="18"/>
      <c r="TVR222" s="18"/>
      <c r="TVS222" s="18"/>
      <c r="TVT222" s="18"/>
      <c r="TVU222" s="18"/>
      <c r="TVV222" s="18"/>
      <c r="TVW222" s="18"/>
      <c r="TVX222" s="18"/>
      <c r="TVY222" s="18"/>
      <c r="TVZ222" s="18"/>
      <c r="TWA222" s="18"/>
      <c r="TWB222" s="18"/>
      <c r="TWC222" s="18"/>
      <c r="TWD222" s="18"/>
      <c r="TWE222" s="18"/>
      <c r="TWF222" s="18"/>
      <c r="TWG222" s="18"/>
      <c r="TWH222" s="18"/>
      <c r="TWI222" s="18"/>
      <c r="TWJ222" s="18"/>
      <c r="TWK222" s="18"/>
      <c r="TWL222" s="18"/>
      <c r="TWM222" s="18"/>
      <c r="TWN222" s="18"/>
      <c r="TWO222" s="18"/>
      <c r="TWP222" s="18"/>
      <c r="TWQ222" s="18"/>
      <c r="TWR222" s="18"/>
      <c r="TWS222" s="18"/>
      <c r="TWT222" s="18"/>
      <c r="TWU222" s="18"/>
      <c r="TWV222" s="18"/>
      <c r="TWW222" s="18"/>
      <c r="TWX222" s="18"/>
      <c r="TWY222" s="18"/>
      <c r="TWZ222" s="18"/>
      <c r="TXA222" s="18"/>
      <c r="TXB222" s="18"/>
      <c r="TXC222" s="18"/>
      <c r="TXD222" s="18"/>
      <c r="TXE222" s="18"/>
      <c r="TXF222" s="18"/>
      <c r="TXG222" s="18"/>
      <c r="TXH222" s="18"/>
      <c r="TXI222" s="18"/>
      <c r="TXJ222" s="18"/>
      <c r="TXK222" s="18"/>
      <c r="TXL222" s="18"/>
      <c r="TXM222" s="18"/>
      <c r="TXN222" s="18"/>
      <c r="TXO222" s="18"/>
      <c r="TXP222" s="18"/>
      <c r="TXQ222" s="18"/>
      <c r="TXR222" s="18"/>
      <c r="TXS222" s="18"/>
      <c r="TXT222" s="18"/>
      <c r="TXU222" s="18"/>
      <c r="TXV222" s="18"/>
      <c r="TXW222" s="18"/>
      <c r="TXX222" s="18"/>
      <c r="TXY222" s="18"/>
      <c r="TXZ222" s="18"/>
      <c r="TYA222" s="18"/>
      <c r="TYB222" s="18"/>
      <c r="TYC222" s="18"/>
      <c r="TYD222" s="18"/>
      <c r="TYE222" s="18"/>
      <c r="TYF222" s="18"/>
      <c r="TYG222" s="18"/>
      <c r="TYH222" s="18"/>
      <c r="TYI222" s="18"/>
      <c r="TYJ222" s="18"/>
      <c r="TYK222" s="18"/>
      <c r="TYL222" s="18"/>
      <c r="TYM222" s="18"/>
      <c r="TYN222" s="18"/>
      <c r="TYO222" s="18"/>
      <c r="TYP222" s="18"/>
      <c r="TYQ222" s="18"/>
      <c r="TYR222" s="18"/>
      <c r="TYS222" s="18"/>
      <c r="TYT222" s="18"/>
      <c r="TYU222" s="18"/>
      <c r="TYV222" s="18"/>
      <c r="TYW222" s="18"/>
      <c r="TYX222" s="18"/>
      <c r="TYY222" s="18"/>
      <c r="TYZ222" s="18"/>
      <c r="TZA222" s="18"/>
      <c r="TZB222" s="18"/>
      <c r="TZC222" s="18"/>
      <c r="TZD222" s="18"/>
      <c r="TZE222" s="18"/>
      <c r="TZF222" s="18"/>
      <c r="TZG222" s="18"/>
      <c r="TZH222" s="18"/>
      <c r="TZI222" s="18"/>
      <c r="TZJ222" s="18"/>
      <c r="TZK222" s="18"/>
      <c r="TZL222" s="18"/>
      <c r="TZM222" s="18"/>
      <c r="TZN222" s="18"/>
      <c r="TZO222" s="18"/>
      <c r="TZP222" s="18"/>
      <c r="TZQ222" s="18"/>
      <c r="TZR222" s="18"/>
      <c r="TZS222" s="18"/>
      <c r="TZT222" s="18"/>
      <c r="TZU222" s="18"/>
      <c r="TZV222" s="18"/>
      <c r="TZW222" s="18"/>
      <c r="TZX222" s="18"/>
      <c r="TZY222" s="18"/>
      <c r="TZZ222" s="18"/>
      <c r="UAA222" s="18"/>
      <c r="UAB222" s="18"/>
      <c r="UAC222" s="18"/>
      <c r="UAD222" s="18"/>
      <c r="UAE222" s="18"/>
      <c r="UAF222" s="18"/>
      <c r="UAG222" s="18"/>
      <c r="UAH222" s="18"/>
      <c r="UAI222" s="18"/>
      <c r="UAJ222" s="18"/>
      <c r="UAK222" s="18"/>
      <c r="UAL222" s="18"/>
      <c r="UAM222" s="18"/>
      <c r="UAN222" s="18"/>
      <c r="UAO222" s="18"/>
      <c r="UAP222" s="18"/>
      <c r="UAQ222" s="18"/>
      <c r="UAR222" s="18"/>
      <c r="UAS222" s="18"/>
      <c r="UAT222" s="18"/>
      <c r="UAU222" s="18"/>
      <c r="UAV222" s="18"/>
      <c r="UAW222" s="18"/>
      <c r="UAX222" s="18"/>
      <c r="UAY222" s="18"/>
      <c r="UAZ222" s="18"/>
      <c r="UBA222" s="18"/>
      <c r="UBB222" s="18"/>
      <c r="UBC222" s="18"/>
      <c r="UBD222" s="18"/>
      <c r="UBE222" s="18"/>
      <c r="UBF222" s="18"/>
      <c r="UBG222" s="18"/>
      <c r="UBH222" s="18"/>
      <c r="UBI222" s="18"/>
      <c r="UBJ222" s="18"/>
      <c r="UBK222" s="18"/>
      <c r="UBL222" s="18"/>
      <c r="UBM222" s="18"/>
      <c r="UBN222" s="18"/>
      <c r="UBO222" s="18"/>
      <c r="UBP222" s="18"/>
      <c r="UBQ222" s="18"/>
      <c r="UBR222" s="18"/>
      <c r="UBS222" s="18"/>
      <c r="UBT222" s="18"/>
      <c r="UBU222" s="18"/>
      <c r="UBV222" s="18"/>
      <c r="UBW222" s="18"/>
      <c r="UBX222" s="18"/>
      <c r="UBY222" s="18"/>
      <c r="UBZ222" s="18"/>
      <c r="UCA222" s="18"/>
      <c r="UCB222" s="18"/>
      <c r="UCC222" s="18"/>
      <c r="UCD222" s="18"/>
      <c r="UCE222" s="18"/>
      <c r="UCF222" s="18"/>
      <c r="UCG222" s="18"/>
      <c r="UCH222" s="18"/>
      <c r="UCI222" s="18"/>
      <c r="UCJ222" s="18"/>
      <c r="UCK222" s="18"/>
      <c r="UCL222" s="18"/>
      <c r="UCM222" s="18"/>
      <c r="UCN222" s="18"/>
      <c r="UCO222" s="18"/>
      <c r="UCP222" s="18"/>
      <c r="UCQ222" s="18"/>
      <c r="UCR222" s="18"/>
      <c r="UCS222" s="18"/>
      <c r="UCT222" s="18"/>
      <c r="UCU222" s="18"/>
      <c r="UCV222" s="18"/>
      <c r="UCW222" s="18"/>
      <c r="UCX222" s="18"/>
      <c r="UCY222" s="18"/>
      <c r="UCZ222" s="18"/>
      <c r="UDA222" s="18"/>
      <c r="UDB222" s="18"/>
      <c r="UDC222" s="18"/>
      <c r="UDD222" s="18"/>
      <c r="UDE222" s="18"/>
      <c r="UDF222" s="18"/>
      <c r="UDG222" s="18"/>
      <c r="UDH222" s="18"/>
      <c r="UDI222" s="18"/>
      <c r="UDJ222" s="18"/>
      <c r="UDK222" s="18"/>
      <c r="UDL222" s="18"/>
      <c r="UDM222" s="18"/>
      <c r="UDN222" s="18"/>
      <c r="UDO222" s="18"/>
      <c r="UDP222" s="18"/>
      <c r="UDQ222" s="18"/>
      <c r="UDR222" s="18"/>
      <c r="UDS222" s="18"/>
      <c r="UDT222" s="18"/>
      <c r="UDU222" s="18"/>
      <c r="UDV222" s="18"/>
      <c r="UDW222" s="18"/>
      <c r="UDX222" s="18"/>
      <c r="UDY222" s="18"/>
      <c r="UDZ222" s="18"/>
      <c r="UEA222" s="18"/>
      <c r="UEB222" s="18"/>
      <c r="UEC222" s="18"/>
      <c r="UED222" s="18"/>
      <c r="UEE222" s="18"/>
      <c r="UEF222" s="18"/>
      <c r="UEG222" s="18"/>
      <c r="UEH222" s="18"/>
      <c r="UEI222" s="18"/>
      <c r="UEJ222" s="18"/>
      <c r="UEK222" s="18"/>
      <c r="UEL222" s="18"/>
      <c r="UEM222" s="18"/>
      <c r="UEN222" s="18"/>
      <c r="UEO222" s="18"/>
      <c r="UEP222" s="18"/>
      <c r="UEQ222" s="18"/>
      <c r="UER222" s="18"/>
      <c r="UES222" s="18"/>
      <c r="UET222" s="18"/>
      <c r="UEU222" s="18"/>
      <c r="UEV222" s="18"/>
      <c r="UEW222" s="18"/>
      <c r="UEX222" s="18"/>
      <c r="UEY222" s="18"/>
      <c r="UEZ222" s="18"/>
      <c r="UFA222" s="18"/>
      <c r="UFB222" s="18"/>
      <c r="UFC222" s="18"/>
      <c r="UFD222" s="18"/>
      <c r="UFE222" s="18"/>
      <c r="UFF222" s="18"/>
      <c r="UFG222" s="18"/>
      <c r="UFH222" s="18"/>
      <c r="UFI222" s="18"/>
      <c r="UFJ222" s="18"/>
      <c r="UFK222" s="18"/>
      <c r="UFL222" s="18"/>
      <c r="UFM222" s="18"/>
      <c r="UFN222" s="18"/>
      <c r="UFO222" s="18"/>
      <c r="UFP222" s="18"/>
      <c r="UFQ222" s="18"/>
      <c r="UFR222" s="18"/>
      <c r="UFS222" s="18"/>
      <c r="UFT222" s="18"/>
      <c r="UFU222" s="18"/>
      <c r="UFV222" s="18"/>
      <c r="UFW222" s="18"/>
      <c r="UFX222" s="18"/>
      <c r="UFY222" s="18"/>
      <c r="UFZ222" s="18"/>
      <c r="UGA222" s="18"/>
      <c r="UGB222" s="18"/>
      <c r="UGC222" s="18"/>
      <c r="UGD222" s="18"/>
      <c r="UGE222" s="18"/>
      <c r="UGF222" s="18"/>
      <c r="UGG222" s="18"/>
      <c r="UGH222" s="18"/>
      <c r="UGI222" s="18"/>
      <c r="UGJ222" s="18"/>
      <c r="UGK222" s="18"/>
      <c r="UGL222" s="18"/>
      <c r="UGM222" s="18"/>
      <c r="UGN222" s="18"/>
      <c r="UGO222" s="18"/>
      <c r="UGP222" s="18"/>
      <c r="UGQ222" s="18"/>
      <c r="UGR222" s="18"/>
      <c r="UGS222" s="18"/>
      <c r="UGT222" s="18"/>
      <c r="UGU222" s="18"/>
      <c r="UGV222" s="18"/>
      <c r="UGW222" s="18"/>
      <c r="UGX222" s="18"/>
      <c r="UGY222" s="18"/>
      <c r="UGZ222" s="18"/>
      <c r="UHA222" s="18"/>
      <c r="UHB222" s="18"/>
      <c r="UHC222" s="18"/>
      <c r="UHD222" s="18"/>
      <c r="UHE222" s="18"/>
      <c r="UHF222" s="18"/>
      <c r="UHG222" s="18"/>
      <c r="UHH222" s="18"/>
      <c r="UHI222" s="18"/>
      <c r="UHJ222" s="18"/>
      <c r="UHK222" s="18"/>
      <c r="UHL222" s="18"/>
      <c r="UHM222" s="18"/>
      <c r="UHN222" s="18"/>
      <c r="UHO222" s="18"/>
      <c r="UHP222" s="18"/>
      <c r="UHQ222" s="18"/>
      <c r="UHR222" s="18"/>
      <c r="UHS222" s="18"/>
      <c r="UHT222" s="18"/>
      <c r="UHU222" s="18"/>
      <c r="UHV222" s="18"/>
      <c r="UHW222" s="18"/>
      <c r="UHX222" s="18"/>
      <c r="UHY222" s="18"/>
      <c r="UHZ222" s="18"/>
      <c r="UIA222" s="18"/>
      <c r="UIB222" s="18"/>
      <c r="UIC222" s="18"/>
      <c r="UID222" s="18"/>
      <c r="UIE222" s="18"/>
      <c r="UIF222" s="18"/>
      <c r="UIG222" s="18"/>
      <c r="UIH222" s="18"/>
      <c r="UII222" s="18"/>
      <c r="UIJ222" s="18"/>
      <c r="UIK222" s="18"/>
      <c r="UIL222" s="18"/>
      <c r="UIM222" s="18"/>
      <c r="UIN222" s="18"/>
      <c r="UIO222" s="18"/>
      <c r="UIP222" s="18"/>
      <c r="UIQ222" s="18"/>
      <c r="UIR222" s="18"/>
      <c r="UIS222" s="18"/>
      <c r="UIT222" s="18"/>
      <c r="UIU222" s="18"/>
      <c r="UIV222" s="18"/>
      <c r="UIW222" s="18"/>
      <c r="UIX222" s="18"/>
      <c r="UIY222" s="18"/>
      <c r="UIZ222" s="18"/>
      <c r="UJA222" s="18"/>
      <c r="UJB222" s="18"/>
      <c r="UJC222" s="18"/>
      <c r="UJD222" s="18"/>
      <c r="UJE222" s="18"/>
      <c r="UJF222" s="18"/>
      <c r="UJG222" s="18"/>
      <c r="UJH222" s="18"/>
      <c r="UJI222" s="18"/>
      <c r="UJJ222" s="18"/>
      <c r="UJK222" s="18"/>
      <c r="UJL222" s="18"/>
      <c r="UJM222" s="18"/>
      <c r="UJN222" s="18"/>
      <c r="UJO222" s="18"/>
      <c r="UJP222" s="18"/>
      <c r="UJQ222" s="18"/>
      <c r="UJR222" s="18"/>
      <c r="UJS222" s="18"/>
      <c r="UJT222" s="18"/>
      <c r="UJU222" s="18"/>
      <c r="UJV222" s="18"/>
      <c r="UJW222" s="18"/>
      <c r="UJX222" s="18"/>
      <c r="UJY222" s="18"/>
      <c r="UJZ222" s="18"/>
      <c r="UKA222" s="18"/>
      <c r="UKB222" s="18"/>
      <c r="UKC222" s="18"/>
      <c r="UKD222" s="18"/>
      <c r="UKE222" s="18"/>
      <c r="UKF222" s="18"/>
      <c r="UKG222" s="18"/>
      <c r="UKH222" s="18"/>
      <c r="UKI222" s="18"/>
      <c r="UKJ222" s="18"/>
      <c r="UKK222" s="18"/>
      <c r="UKL222" s="18"/>
      <c r="UKM222" s="18"/>
      <c r="UKN222" s="18"/>
      <c r="UKO222" s="18"/>
      <c r="UKP222" s="18"/>
      <c r="UKQ222" s="18"/>
      <c r="UKR222" s="18"/>
      <c r="UKS222" s="18"/>
      <c r="UKT222" s="18"/>
      <c r="UKU222" s="18"/>
      <c r="UKV222" s="18"/>
      <c r="UKW222" s="18"/>
      <c r="UKX222" s="18"/>
      <c r="UKY222" s="18"/>
      <c r="UKZ222" s="18"/>
      <c r="ULA222" s="18"/>
      <c r="ULB222" s="18"/>
      <c r="ULC222" s="18"/>
      <c r="ULD222" s="18"/>
      <c r="ULE222" s="18"/>
      <c r="ULF222" s="18"/>
      <c r="ULG222" s="18"/>
      <c r="ULH222" s="18"/>
      <c r="ULI222" s="18"/>
      <c r="ULJ222" s="18"/>
      <c r="ULK222" s="18"/>
      <c r="ULL222" s="18"/>
      <c r="ULM222" s="18"/>
      <c r="ULN222" s="18"/>
      <c r="ULO222" s="18"/>
      <c r="ULP222" s="18"/>
      <c r="ULQ222" s="18"/>
      <c r="ULR222" s="18"/>
      <c r="ULS222" s="18"/>
      <c r="ULT222" s="18"/>
      <c r="ULU222" s="18"/>
      <c r="ULV222" s="18"/>
      <c r="ULW222" s="18"/>
      <c r="ULX222" s="18"/>
      <c r="ULY222" s="18"/>
      <c r="ULZ222" s="18"/>
      <c r="UMA222" s="18"/>
      <c r="UMB222" s="18"/>
      <c r="UMC222" s="18"/>
      <c r="UMD222" s="18"/>
      <c r="UME222" s="18"/>
      <c r="UMF222" s="18"/>
      <c r="UMG222" s="18"/>
      <c r="UMH222" s="18"/>
      <c r="UMI222" s="18"/>
      <c r="UMJ222" s="18"/>
      <c r="UMK222" s="18"/>
      <c r="UML222" s="18"/>
      <c r="UMM222" s="18"/>
      <c r="UMN222" s="18"/>
      <c r="UMO222" s="18"/>
      <c r="UMP222" s="18"/>
      <c r="UMQ222" s="18"/>
      <c r="UMR222" s="18"/>
      <c r="UMS222" s="18"/>
      <c r="UMT222" s="18"/>
      <c r="UMU222" s="18"/>
      <c r="UMV222" s="18"/>
      <c r="UMW222" s="18"/>
      <c r="UMX222" s="18"/>
      <c r="UMY222" s="18"/>
      <c r="UMZ222" s="18"/>
      <c r="UNA222" s="18"/>
      <c r="UNB222" s="18"/>
      <c r="UNC222" s="18"/>
      <c r="UND222" s="18"/>
      <c r="UNE222" s="18"/>
      <c r="UNF222" s="18"/>
      <c r="UNG222" s="18"/>
      <c r="UNH222" s="18"/>
      <c r="UNI222" s="18"/>
      <c r="UNJ222" s="18"/>
      <c r="UNK222" s="18"/>
      <c r="UNL222" s="18"/>
      <c r="UNM222" s="18"/>
      <c r="UNN222" s="18"/>
      <c r="UNO222" s="18"/>
      <c r="UNP222" s="18"/>
      <c r="UNQ222" s="18"/>
      <c r="UNR222" s="18"/>
      <c r="UNS222" s="18"/>
      <c r="UNT222" s="18"/>
      <c r="UNU222" s="18"/>
      <c r="UNV222" s="18"/>
      <c r="UNW222" s="18"/>
      <c r="UNX222" s="18"/>
      <c r="UNY222" s="18"/>
      <c r="UNZ222" s="18"/>
      <c r="UOA222" s="18"/>
      <c r="UOB222" s="18"/>
      <c r="UOC222" s="18"/>
      <c r="UOD222" s="18"/>
      <c r="UOE222" s="18"/>
      <c r="UOF222" s="18"/>
      <c r="UOG222" s="18"/>
      <c r="UOH222" s="18"/>
      <c r="UOI222" s="18"/>
      <c r="UOJ222" s="18"/>
      <c r="UOK222" s="18"/>
      <c r="UOL222" s="18"/>
      <c r="UOM222" s="18"/>
      <c r="UON222" s="18"/>
      <c r="UOO222" s="18"/>
      <c r="UOP222" s="18"/>
      <c r="UOQ222" s="18"/>
      <c r="UOR222" s="18"/>
      <c r="UOS222" s="18"/>
      <c r="UOT222" s="18"/>
      <c r="UOU222" s="18"/>
      <c r="UOV222" s="18"/>
      <c r="UOW222" s="18"/>
      <c r="UOX222" s="18"/>
      <c r="UOY222" s="18"/>
      <c r="UOZ222" s="18"/>
      <c r="UPA222" s="18"/>
      <c r="UPB222" s="18"/>
      <c r="UPC222" s="18"/>
      <c r="UPD222" s="18"/>
      <c r="UPE222" s="18"/>
      <c r="UPF222" s="18"/>
      <c r="UPG222" s="18"/>
      <c r="UPH222" s="18"/>
      <c r="UPI222" s="18"/>
      <c r="UPJ222" s="18"/>
      <c r="UPK222" s="18"/>
      <c r="UPL222" s="18"/>
      <c r="UPM222" s="18"/>
      <c r="UPN222" s="18"/>
      <c r="UPO222" s="18"/>
      <c r="UPP222" s="18"/>
      <c r="UPQ222" s="18"/>
      <c r="UPR222" s="18"/>
      <c r="UPS222" s="18"/>
      <c r="UPT222" s="18"/>
      <c r="UPU222" s="18"/>
      <c r="UPV222" s="18"/>
      <c r="UPW222" s="18"/>
      <c r="UPX222" s="18"/>
      <c r="UPY222" s="18"/>
      <c r="UPZ222" s="18"/>
      <c r="UQA222" s="18"/>
      <c r="UQB222" s="18"/>
      <c r="UQC222" s="18"/>
      <c r="UQD222" s="18"/>
      <c r="UQE222" s="18"/>
      <c r="UQF222" s="18"/>
      <c r="UQG222" s="18"/>
      <c r="UQH222" s="18"/>
      <c r="UQI222" s="18"/>
      <c r="UQJ222" s="18"/>
      <c r="UQK222" s="18"/>
      <c r="UQL222" s="18"/>
      <c r="UQM222" s="18"/>
      <c r="UQN222" s="18"/>
      <c r="UQO222" s="18"/>
      <c r="UQP222" s="18"/>
      <c r="UQQ222" s="18"/>
      <c r="UQR222" s="18"/>
      <c r="UQS222" s="18"/>
      <c r="UQT222" s="18"/>
      <c r="UQU222" s="18"/>
      <c r="UQV222" s="18"/>
      <c r="UQW222" s="18"/>
      <c r="UQX222" s="18"/>
      <c r="UQY222" s="18"/>
      <c r="UQZ222" s="18"/>
      <c r="URA222" s="18"/>
      <c r="URB222" s="18"/>
      <c r="URC222" s="18"/>
      <c r="URD222" s="18"/>
      <c r="URE222" s="18"/>
      <c r="URF222" s="18"/>
      <c r="URG222" s="18"/>
      <c r="URH222" s="18"/>
      <c r="URI222" s="18"/>
      <c r="URJ222" s="18"/>
      <c r="URK222" s="18"/>
      <c r="URL222" s="18"/>
      <c r="URM222" s="18"/>
      <c r="URN222" s="18"/>
      <c r="URO222" s="18"/>
      <c r="URP222" s="18"/>
      <c r="URQ222" s="18"/>
      <c r="URR222" s="18"/>
      <c r="URS222" s="18"/>
      <c r="URT222" s="18"/>
      <c r="URU222" s="18"/>
      <c r="URV222" s="18"/>
      <c r="URW222" s="18"/>
      <c r="URX222" s="18"/>
      <c r="URY222" s="18"/>
      <c r="URZ222" s="18"/>
      <c r="USA222" s="18"/>
      <c r="USB222" s="18"/>
      <c r="USC222" s="18"/>
      <c r="USD222" s="18"/>
      <c r="USE222" s="18"/>
      <c r="USF222" s="18"/>
      <c r="USG222" s="18"/>
      <c r="USH222" s="18"/>
      <c r="USI222" s="18"/>
      <c r="USJ222" s="18"/>
      <c r="USK222" s="18"/>
      <c r="USL222" s="18"/>
      <c r="USM222" s="18"/>
      <c r="USN222" s="18"/>
      <c r="USO222" s="18"/>
      <c r="USP222" s="18"/>
      <c r="USQ222" s="18"/>
      <c r="USR222" s="18"/>
      <c r="USS222" s="18"/>
      <c r="UST222" s="18"/>
      <c r="USU222" s="18"/>
      <c r="USV222" s="18"/>
      <c r="USW222" s="18"/>
      <c r="USX222" s="18"/>
      <c r="USY222" s="18"/>
      <c r="USZ222" s="18"/>
      <c r="UTA222" s="18"/>
      <c r="UTB222" s="18"/>
      <c r="UTC222" s="18"/>
      <c r="UTD222" s="18"/>
      <c r="UTE222" s="18"/>
      <c r="UTF222" s="18"/>
      <c r="UTG222" s="18"/>
      <c r="UTH222" s="18"/>
      <c r="UTI222" s="18"/>
      <c r="UTJ222" s="18"/>
      <c r="UTK222" s="18"/>
      <c r="UTL222" s="18"/>
      <c r="UTM222" s="18"/>
      <c r="UTN222" s="18"/>
      <c r="UTO222" s="18"/>
      <c r="UTP222" s="18"/>
      <c r="UTQ222" s="18"/>
      <c r="UTR222" s="18"/>
      <c r="UTS222" s="18"/>
      <c r="UTT222" s="18"/>
      <c r="UTU222" s="18"/>
      <c r="UTV222" s="18"/>
      <c r="UTW222" s="18"/>
      <c r="UTX222" s="18"/>
      <c r="UTY222" s="18"/>
      <c r="UTZ222" s="18"/>
      <c r="UUA222" s="18"/>
      <c r="UUB222" s="18"/>
      <c r="UUC222" s="18"/>
      <c r="UUD222" s="18"/>
      <c r="UUE222" s="18"/>
      <c r="UUF222" s="18"/>
      <c r="UUG222" s="18"/>
      <c r="UUH222" s="18"/>
      <c r="UUI222" s="18"/>
      <c r="UUJ222" s="18"/>
      <c r="UUK222" s="18"/>
      <c r="UUL222" s="18"/>
      <c r="UUM222" s="18"/>
      <c r="UUN222" s="18"/>
      <c r="UUO222" s="18"/>
      <c r="UUP222" s="18"/>
      <c r="UUQ222" s="18"/>
      <c r="UUR222" s="18"/>
      <c r="UUS222" s="18"/>
      <c r="UUT222" s="18"/>
      <c r="UUU222" s="18"/>
      <c r="UUV222" s="18"/>
      <c r="UUW222" s="18"/>
      <c r="UUX222" s="18"/>
      <c r="UUY222" s="18"/>
      <c r="UUZ222" s="18"/>
      <c r="UVA222" s="18"/>
      <c r="UVB222" s="18"/>
      <c r="UVC222" s="18"/>
      <c r="UVD222" s="18"/>
      <c r="UVE222" s="18"/>
      <c r="UVF222" s="18"/>
      <c r="UVG222" s="18"/>
      <c r="UVH222" s="18"/>
      <c r="UVI222" s="18"/>
      <c r="UVJ222" s="18"/>
      <c r="UVK222" s="18"/>
      <c r="UVL222" s="18"/>
      <c r="UVM222" s="18"/>
      <c r="UVN222" s="18"/>
      <c r="UVO222" s="18"/>
      <c r="UVP222" s="18"/>
      <c r="UVQ222" s="18"/>
      <c r="UVR222" s="18"/>
      <c r="UVS222" s="18"/>
      <c r="UVT222" s="18"/>
      <c r="UVU222" s="18"/>
      <c r="UVV222" s="18"/>
      <c r="UVW222" s="18"/>
      <c r="UVX222" s="18"/>
      <c r="UVY222" s="18"/>
      <c r="UVZ222" s="18"/>
      <c r="UWA222" s="18"/>
      <c r="UWB222" s="18"/>
      <c r="UWC222" s="18"/>
      <c r="UWD222" s="18"/>
      <c r="UWE222" s="18"/>
      <c r="UWF222" s="18"/>
      <c r="UWG222" s="18"/>
      <c r="UWH222" s="18"/>
      <c r="UWI222" s="18"/>
      <c r="UWJ222" s="18"/>
      <c r="UWK222" s="18"/>
      <c r="UWL222" s="18"/>
      <c r="UWM222" s="18"/>
      <c r="UWN222" s="18"/>
      <c r="UWO222" s="18"/>
      <c r="UWP222" s="18"/>
      <c r="UWQ222" s="18"/>
      <c r="UWR222" s="18"/>
      <c r="UWS222" s="18"/>
      <c r="UWT222" s="18"/>
      <c r="UWU222" s="18"/>
      <c r="UWV222" s="18"/>
      <c r="UWW222" s="18"/>
      <c r="UWX222" s="18"/>
      <c r="UWY222" s="18"/>
      <c r="UWZ222" s="18"/>
      <c r="UXA222" s="18"/>
      <c r="UXB222" s="18"/>
      <c r="UXC222" s="18"/>
      <c r="UXD222" s="18"/>
      <c r="UXE222" s="18"/>
      <c r="UXF222" s="18"/>
      <c r="UXG222" s="18"/>
      <c r="UXH222" s="18"/>
      <c r="UXI222" s="18"/>
      <c r="UXJ222" s="18"/>
      <c r="UXK222" s="18"/>
      <c r="UXL222" s="18"/>
      <c r="UXM222" s="18"/>
      <c r="UXN222" s="18"/>
      <c r="UXO222" s="18"/>
      <c r="UXP222" s="18"/>
      <c r="UXQ222" s="18"/>
      <c r="UXR222" s="18"/>
      <c r="UXS222" s="18"/>
      <c r="UXT222" s="18"/>
      <c r="UXU222" s="18"/>
      <c r="UXV222" s="18"/>
      <c r="UXW222" s="18"/>
      <c r="UXX222" s="18"/>
      <c r="UXY222" s="18"/>
      <c r="UXZ222" s="18"/>
      <c r="UYA222" s="18"/>
      <c r="UYB222" s="18"/>
      <c r="UYC222" s="18"/>
      <c r="UYD222" s="18"/>
      <c r="UYE222" s="18"/>
      <c r="UYF222" s="18"/>
      <c r="UYG222" s="18"/>
      <c r="UYH222" s="18"/>
      <c r="UYI222" s="18"/>
      <c r="UYJ222" s="18"/>
      <c r="UYK222" s="18"/>
      <c r="UYL222" s="18"/>
      <c r="UYM222" s="18"/>
      <c r="UYN222" s="18"/>
      <c r="UYO222" s="18"/>
      <c r="UYP222" s="18"/>
      <c r="UYQ222" s="18"/>
      <c r="UYR222" s="18"/>
      <c r="UYS222" s="18"/>
      <c r="UYT222" s="18"/>
      <c r="UYU222" s="18"/>
      <c r="UYV222" s="18"/>
      <c r="UYW222" s="18"/>
      <c r="UYX222" s="18"/>
      <c r="UYY222" s="18"/>
      <c r="UYZ222" s="18"/>
      <c r="UZA222" s="18"/>
      <c r="UZB222" s="18"/>
      <c r="UZC222" s="18"/>
      <c r="UZD222" s="18"/>
      <c r="UZE222" s="18"/>
      <c r="UZF222" s="18"/>
      <c r="UZG222" s="18"/>
      <c r="UZH222" s="18"/>
      <c r="UZI222" s="18"/>
      <c r="UZJ222" s="18"/>
      <c r="UZK222" s="18"/>
      <c r="UZL222" s="18"/>
      <c r="UZM222" s="18"/>
      <c r="UZN222" s="18"/>
      <c r="UZO222" s="18"/>
      <c r="UZP222" s="18"/>
      <c r="UZQ222" s="18"/>
      <c r="UZR222" s="18"/>
      <c r="UZS222" s="18"/>
      <c r="UZT222" s="18"/>
      <c r="UZU222" s="18"/>
      <c r="UZV222" s="18"/>
      <c r="UZW222" s="18"/>
      <c r="UZX222" s="18"/>
      <c r="UZY222" s="18"/>
      <c r="UZZ222" s="18"/>
      <c r="VAA222" s="18"/>
      <c r="VAB222" s="18"/>
      <c r="VAC222" s="18"/>
      <c r="VAD222" s="18"/>
      <c r="VAE222" s="18"/>
      <c r="VAF222" s="18"/>
      <c r="VAG222" s="18"/>
      <c r="VAH222" s="18"/>
      <c r="VAI222" s="18"/>
      <c r="VAJ222" s="18"/>
      <c r="VAK222" s="18"/>
      <c r="VAL222" s="18"/>
      <c r="VAM222" s="18"/>
      <c r="VAN222" s="18"/>
      <c r="VAO222" s="18"/>
      <c r="VAP222" s="18"/>
      <c r="VAQ222" s="18"/>
      <c r="VAR222" s="18"/>
      <c r="VAS222" s="18"/>
      <c r="VAT222" s="18"/>
      <c r="VAU222" s="18"/>
      <c r="VAV222" s="18"/>
      <c r="VAW222" s="18"/>
      <c r="VAX222" s="18"/>
      <c r="VAY222" s="18"/>
      <c r="VAZ222" s="18"/>
      <c r="VBA222" s="18"/>
      <c r="VBB222" s="18"/>
      <c r="VBC222" s="18"/>
      <c r="VBD222" s="18"/>
      <c r="VBE222" s="18"/>
      <c r="VBF222" s="18"/>
      <c r="VBG222" s="18"/>
      <c r="VBH222" s="18"/>
      <c r="VBI222" s="18"/>
      <c r="VBJ222" s="18"/>
      <c r="VBK222" s="18"/>
      <c r="VBL222" s="18"/>
      <c r="VBM222" s="18"/>
      <c r="VBN222" s="18"/>
      <c r="VBO222" s="18"/>
      <c r="VBP222" s="18"/>
      <c r="VBQ222" s="18"/>
      <c r="VBR222" s="18"/>
      <c r="VBS222" s="18"/>
      <c r="VBT222" s="18"/>
      <c r="VBU222" s="18"/>
      <c r="VBV222" s="18"/>
      <c r="VBW222" s="18"/>
      <c r="VBX222" s="18"/>
      <c r="VBY222" s="18"/>
      <c r="VBZ222" s="18"/>
      <c r="VCA222" s="18"/>
      <c r="VCB222" s="18"/>
      <c r="VCC222" s="18"/>
      <c r="VCD222" s="18"/>
      <c r="VCE222" s="18"/>
      <c r="VCF222" s="18"/>
      <c r="VCG222" s="18"/>
      <c r="VCH222" s="18"/>
      <c r="VCI222" s="18"/>
      <c r="VCJ222" s="18"/>
      <c r="VCK222" s="18"/>
      <c r="VCL222" s="18"/>
      <c r="VCM222" s="18"/>
      <c r="VCN222" s="18"/>
      <c r="VCO222" s="18"/>
      <c r="VCP222" s="18"/>
      <c r="VCQ222" s="18"/>
      <c r="VCR222" s="18"/>
      <c r="VCS222" s="18"/>
      <c r="VCT222" s="18"/>
      <c r="VCU222" s="18"/>
      <c r="VCV222" s="18"/>
      <c r="VCW222" s="18"/>
      <c r="VCX222" s="18"/>
      <c r="VCY222" s="18"/>
      <c r="VCZ222" s="18"/>
      <c r="VDA222" s="18"/>
      <c r="VDB222" s="18"/>
      <c r="VDC222" s="18"/>
      <c r="VDD222" s="18"/>
      <c r="VDE222" s="18"/>
      <c r="VDF222" s="18"/>
      <c r="VDG222" s="18"/>
      <c r="VDH222" s="18"/>
      <c r="VDI222" s="18"/>
      <c r="VDJ222" s="18"/>
      <c r="VDK222" s="18"/>
      <c r="VDL222" s="18"/>
      <c r="VDM222" s="18"/>
      <c r="VDN222" s="18"/>
      <c r="VDO222" s="18"/>
      <c r="VDP222" s="18"/>
      <c r="VDQ222" s="18"/>
      <c r="VDR222" s="18"/>
      <c r="VDS222" s="18"/>
      <c r="VDT222" s="18"/>
      <c r="VDU222" s="18"/>
      <c r="VDV222" s="18"/>
      <c r="VDW222" s="18"/>
      <c r="VDX222" s="18"/>
      <c r="VDY222" s="18"/>
      <c r="VDZ222" s="18"/>
      <c r="VEA222" s="18"/>
      <c r="VEB222" s="18"/>
      <c r="VEC222" s="18"/>
      <c r="VED222" s="18"/>
      <c r="VEE222" s="18"/>
      <c r="VEF222" s="18"/>
      <c r="VEG222" s="18"/>
      <c r="VEH222" s="18"/>
      <c r="VEI222" s="18"/>
      <c r="VEJ222" s="18"/>
      <c r="VEK222" s="18"/>
      <c r="VEL222" s="18"/>
      <c r="VEM222" s="18"/>
      <c r="VEN222" s="18"/>
      <c r="VEO222" s="18"/>
      <c r="VEP222" s="18"/>
      <c r="VEQ222" s="18"/>
      <c r="VER222" s="18"/>
      <c r="VES222" s="18"/>
      <c r="VET222" s="18"/>
      <c r="VEU222" s="18"/>
      <c r="VEV222" s="18"/>
      <c r="VEW222" s="18"/>
      <c r="VEX222" s="18"/>
      <c r="VEY222" s="18"/>
      <c r="VEZ222" s="18"/>
      <c r="VFA222" s="18"/>
      <c r="VFB222" s="18"/>
      <c r="VFC222" s="18"/>
      <c r="VFD222" s="18"/>
      <c r="VFE222" s="18"/>
      <c r="VFF222" s="18"/>
      <c r="VFG222" s="18"/>
      <c r="VFH222" s="18"/>
      <c r="VFI222" s="18"/>
      <c r="VFJ222" s="18"/>
      <c r="VFK222" s="18"/>
      <c r="VFL222" s="18"/>
      <c r="VFM222" s="18"/>
      <c r="VFN222" s="18"/>
      <c r="VFO222" s="18"/>
      <c r="VFP222" s="18"/>
      <c r="VFQ222" s="18"/>
      <c r="VFR222" s="18"/>
      <c r="VFS222" s="18"/>
      <c r="VFT222" s="18"/>
      <c r="VFU222" s="18"/>
      <c r="VFV222" s="18"/>
      <c r="VFW222" s="18"/>
      <c r="VFX222" s="18"/>
      <c r="VFY222" s="18"/>
      <c r="VFZ222" s="18"/>
      <c r="VGA222" s="18"/>
      <c r="VGB222" s="18"/>
      <c r="VGC222" s="18"/>
      <c r="VGD222" s="18"/>
      <c r="VGE222" s="18"/>
      <c r="VGF222" s="18"/>
      <c r="VGG222" s="18"/>
      <c r="VGH222" s="18"/>
      <c r="VGI222" s="18"/>
      <c r="VGJ222" s="18"/>
      <c r="VGK222" s="18"/>
      <c r="VGL222" s="18"/>
      <c r="VGM222" s="18"/>
      <c r="VGN222" s="18"/>
      <c r="VGO222" s="18"/>
      <c r="VGP222" s="18"/>
      <c r="VGQ222" s="18"/>
      <c r="VGR222" s="18"/>
      <c r="VGS222" s="18"/>
      <c r="VGT222" s="18"/>
      <c r="VGU222" s="18"/>
      <c r="VGV222" s="18"/>
      <c r="VGW222" s="18"/>
      <c r="VGX222" s="18"/>
      <c r="VGY222" s="18"/>
      <c r="VGZ222" s="18"/>
      <c r="VHA222" s="18"/>
      <c r="VHB222" s="18"/>
      <c r="VHC222" s="18"/>
      <c r="VHD222" s="18"/>
      <c r="VHE222" s="18"/>
      <c r="VHF222" s="18"/>
      <c r="VHG222" s="18"/>
      <c r="VHH222" s="18"/>
      <c r="VHI222" s="18"/>
      <c r="VHJ222" s="18"/>
      <c r="VHK222" s="18"/>
      <c r="VHL222" s="18"/>
      <c r="VHM222" s="18"/>
      <c r="VHN222" s="18"/>
      <c r="VHO222" s="18"/>
      <c r="VHP222" s="18"/>
      <c r="VHQ222" s="18"/>
      <c r="VHR222" s="18"/>
      <c r="VHS222" s="18"/>
      <c r="VHT222" s="18"/>
      <c r="VHU222" s="18"/>
      <c r="VHV222" s="18"/>
      <c r="VHW222" s="18"/>
      <c r="VHX222" s="18"/>
      <c r="VHY222" s="18"/>
      <c r="VHZ222" s="18"/>
      <c r="VIA222" s="18"/>
      <c r="VIB222" s="18"/>
      <c r="VIC222" s="18"/>
      <c r="VID222" s="18"/>
      <c r="VIE222" s="18"/>
      <c r="VIF222" s="18"/>
      <c r="VIG222" s="18"/>
      <c r="VIH222" s="18"/>
      <c r="VII222" s="18"/>
      <c r="VIJ222" s="18"/>
      <c r="VIK222" s="18"/>
      <c r="VIL222" s="18"/>
      <c r="VIM222" s="18"/>
      <c r="VIN222" s="18"/>
      <c r="VIO222" s="18"/>
      <c r="VIP222" s="18"/>
      <c r="VIQ222" s="18"/>
      <c r="VIR222" s="18"/>
      <c r="VIS222" s="18"/>
      <c r="VIT222" s="18"/>
      <c r="VIU222" s="18"/>
      <c r="VIV222" s="18"/>
      <c r="VIW222" s="18"/>
      <c r="VIX222" s="18"/>
      <c r="VIY222" s="18"/>
      <c r="VIZ222" s="18"/>
      <c r="VJA222" s="18"/>
      <c r="VJB222" s="18"/>
      <c r="VJC222" s="18"/>
      <c r="VJD222" s="18"/>
      <c r="VJE222" s="18"/>
      <c r="VJF222" s="18"/>
      <c r="VJG222" s="18"/>
      <c r="VJH222" s="18"/>
      <c r="VJI222" s="18"/>
      <c r="VJJ222" s="18"/>
      <c r="VJK222" s="18"/>
      <c r="VJL222" s="18"/>
      <c r="VJM222" s="18"/>
      <c r="VJN222" s="18"/>
      <c r="VJO222" s="18"/>
      <c r="VJP222" s="18"/>
      <c r="VJQ222" s="18"/>
      <c r="VJR222" s="18"/>
      <c r="VJS222" s="18"/>
      <c r="VJT222" s="18"/>
      <c r="VJU222" s="18"/>
      <c r="VJV222" s="18"/>
      <c r="VJW222" s="18"/>
      <c r="VJX222" s="18"/>
      <c r="VJY222" s="18"/>
      <c r="VJZ222" s="18"/>
      <c r="VKA222" s="18"/>
      <c r="VKB222" s="18"/>
      <c r="VKC222" s="18"/>
      <c r="VKD222" s="18"/>
      <c r="VKE222" s="18"/>
      <c r="VKF222" s="18"/>
      <c r="VKG222" s="18"/>
      <c r="VKH222" s="18"/>
      <c r="VKI222" s="18"/>
      <c r="VKJ222" s="18"/>
      <c r="VKK222" s="18"/>
      <c r="VKL222" s="18"/>
      <c r="VKM222" s="18"/>
      <c r="VKN222" s="18"/>
      <c r="VKO222" s="18"/>
      <c r="VKP222" s="18"/>
      <c r="VKQ222" s="18"/>
      <c r="VKR222" s="18"/>
      <c r="VKS222" s="18"/>
      <c r="VKT222" s="18"/>
      <c r="VKU222" s="18"/>
      <c r="VKV222" s="18"/>
      <c r="VKW222" s="18"/>
      <c r="VKX222" s="18"/>
      <c r="VKY222" s="18"/>
      <c r="VKZ222" s="18"/>
      <c r="VLA222" s="18"/>
      <c r="VLB222" s="18"/>
      <c r="VLC222" s="18"/>
      <c r="VLD222" s="18"/>
      <c r="VLE222" s="18"/>
      <c r="VLF222" s="18"/>
      <c r="VLG222" s="18"/>
      <c r="VLH222" s="18"/>
      <c r="VLI222" s="18"/>
      <c r="VLJ222" s="18"/>
      <c r="VLK222" s="18"/>
      <c r="VLL222" s="18"/>
      <c r="VLM222" s="18"/>
      <c r="VLN222" s="18"/>
      <c r="VLO222" s="18"/>
      <c r="VLP222" s="18"/>
      <c r="VLQ222" s="18"/>
      <c r="VLR222" s="18"/>
      <c r="VLS222" s="18"/>
      <c r="VLT222" s="18"/>
      <c r="VLU222" s="18"/>
      <c r="VLV222" s="18"/>
      <c r="VLW222" s="18"/>
      <c r="VLX222" s="18"/>
      <c r="VLY222" s="18"/>
      <c r="VLZ222" s="18"/>
      <c r="VMA222" s="18"/>
      <c r="VMB222" s="18"/>
      <c r="VMC222" s="18"/>
      <c r="VMD222" s="18"/>
      <c r="VME222" s="18"/>
      <c r="VMF222" s="18"/>
      <c r="VMG222" s="18"/>
      <c r="VMH222" s="18"/>
      <c r="VMI222" s="18"/>
      <c r="VMJ222" s="18"/>
      <c r="VMK222" s="18"/>
      <c r="VML222" s="18"/>
      <c r="VMM222" s="18"/>
      <c r="VMN222" s="18"/>
      <c r="VMO222" s="18"/>
      <c r="VMP222" s="18"/>
      <c r="VMQ222" s="18"/>
      <c r="VMR222" s="18"/>
      <c r="VMS222" s="18"/>
      <c r="VMT222" s="18"/>
      <c r="VMU222" s="18"/>
      <c r="VMV222" s="18"/>
      <c r="VMW222" s="18"/>
      <c r="VMX222" s="18"/>
      <c r="VMY222" s="18"/>
      <c r="VMZ222" s="18"/>
      <c r="VNA222" s="18"/>
      <c r="VNB222" s="18"/>
      <c r="VNC222" s="18"/>
      <c r="VND222" s="18"/>
      <c r="VNE222" s="18"/>
      <c r="VNF222" s="18"/>
      <c r="VNG222" s="18"/>
      <c r="VNH222" s="18"/>
      <c r="VNI222" s="18"/>
      <c r="VNJ222" s="18"/>
      <c r="VNK222" s="18"/>
      <c r="VNL222" s="18"/>
      <c r="VNM222" s="18"/>
      <c r="VNN222" s="18"/>
      <c r="VNO222" s="18"/>
      <c r="VNP222" s="18"/>
      <c r="VNQ222" s="18"/>
      <c r="VNR222" s="18"/>
      <c r="VNS222" s="18"/>
      <c r="VNT222" s="18"/>
      <c r="VNU222" s="18"/>
      <c r="VNV222" s="18"/>
      <c r="VNW222" s="18"/>
      <c r="VNX222" s="18"/>
      <c r="VNY222" s="18"/>
      <c r="VNZ222" s="18"/>
      <c r="VOA222" s="18"/>
      <c r="VOB222" s="18"/>
      <c r="VOC222" s="18"/>
      <c r="VOD222" s="18"/>
      <c r="VOE222" s="18"/>
      <c r="VOF222" s="18"/>
      <c r="VOG222" s="18"/>
      <c r="VOH222" s="18"/>
      <c r="VOI222" s="18"/>
      <c r="VOJ222" s="18"/>
      <c r="VOK222" s="18"/>
      <c r="VOL222" s="18"/>
      <c r="VOM222" s="18"/>
      <c r="VON222" s="18"/>
      <c r="VOO222" s="18"/>
      <c r="VOP222" s="18"/>
      <c r="VOQ222" s="18"/>
      <c r="VOR222" s="18"/>
      <c r="VOS222" s="18"/>
      <c r="VOT222" s="18"/>
      <c r="VOU222" s="18"/>
      <c r="VOV222" s="18"/>
      <c r="VOW222" s="18"/>
      <c r="VOX222" s="18"/>
      <c r="VOY222" s="18"/>
      <c r="VOZ222" s="18"/>
      <c r="VPA222" s="18"/>
      <c r="VPB222" s="18"/>
      <c r="VPC222" s="18"/>
      <c r="VPD222" s="18"/>
      <c r="VPE222" s="18"/>
      <c r="VPF222" s="18"/>
      <c r="VPG222" s="18"/>
      <c r="VPH222" s="18"/>
      <c r="VPI222" s="18"/>
      <c r="VPJ222" s="18"/>
      <c r="VPK222" s="18"/>
      <c r="VPL222" s="18"/>
      <c r="VPM222" s="18"/>
      <c r="VPN222" s="18"/>
      <c r="VPO222" s="18"/>
      <c r="VPP222" s="18"/>
      <c r="VPQ222" s="18"/>
      <c r="VPR222" s="18"/>
      <c r="VPS222" s="18"/>
      <c r="VPT222" s="18"/>
      <c r="VPU222" s="18"/>
      <c r="VPV222" s="18"/>
      <c r="VPW222" s="18"/>
      <c r="VPX222" s="18"/>
      <c r="VPY222" s="18"/>
      <c r="VPZ222" s="18"/>
      <c r="VQA222" s="18"/>
      <c r="VQB222" s="18"/>
      <c r="VQC222" s="18"/>
      <c r="VQD222" s="18"/>
      <c r="VQE222" s="18"/>
      <c r="VQF222" s="18"/>
      <c r="VQG222" s="18"/>
      <c r="VQH222" s="18"/>
      <c r="VQI222" s="18"/>
      <c r="VQJ222" s="18"/>
      <c r="VQK222" s="18"/>
      <c r="VQL222" s="18"/>
      <c r="VQM222" s="18"/>
      <c r="VQN222" s="18"/>
      <c r="VQO222" s="18"/>
      <c r="VQP222" s="18"/>
      <c r="VQQ222" s="18"/>
      <c r="VQR222" s="18"/>
      <c r="VQS222" s="18"/>
      <c r="VQT222" s="18"/>
      <c r="VQU222" s="18"/>
      <c r="VQV222" s="18"/>
      <c r="VQW222" s="18"/>
      <c r="VQX222" s="18"/>
      <c r="VQY222" s="18"/>
      <c r="VQZ222" s="18"/>
      <c r="VRA222" s="18"/>
      <c r="VRB222" s="18"/>
      <c r="VRC222" s="18"/>
      <c r="VRD222" s="18"/>
      <c r="VRE222" s="18"/>
      <c r="VRF222" s="18"/>
      <c r="VRG222" s="18"/>
      <c r="VRH222" s="18"/>
      <c r="VRI222" s="18"/>
      <c r="VRJ222" s="18"/>
      <c r="VRK222" s="18"/>
      <c r="VRL222" s="18"/>
      <c r="VRM222" s="18"/>
      <c r="VRN222" s="18"/>
      <c r="VRO222" s="18"/>
      <c r="VRP222" s="18"/>
      <c r="VRQ222" s="18"/>
      <c r="VRR222" s="18"/>
      <c r="VRS222" s="18"/>
      <c r="VRT222" s="18"/>
      <c r="VRU222" s="18"/>
      <c r="VRV222" s="18"/>
      <c r="VRW222" s="18"/>
      <c r="VRX222" s="18"/>
      <c r="VRY222" s="18"/>
      <c r="VRZ222" s="18"/>
      <c r="VSA222" s="18"/>
      <c r="VSB222" s="18"/>
      <c r="VSC222" s="18"/>
      <c r="VSD222" s="18"/>
      <c r="VSE222" s="18"/>
      <c r="VSF222" s="18"/>
      <c r="VSG222" s="18"/>
      <c r="VSH222" s="18"/>
      <c r="VSI222" s="18"/>
      <c r="VSJ222" s="18"/>
      <c r="VSK222" s="18"/>
      <c r="VSL222" s="18"/>
      <c r="VSM222" s="18"/>
      <c r="VSN222" s="18"/>
      <c r="VSO222" s="18"/>
      <c r="VSP222" s="18"/>
      <c r="VSQ222" s="18"/>
      <c r="VSR222" s="18"/>
      <c r="VSS222" s="18"/>
      <c r="VST222" s="18"/>
      <c r="VSU222" s="18"/>
      <c r="VSV222" s="18"/>
      <c r="VSW222" s="18"/>
      <c r="VSX222" s="18"/>
      <c r="VSY222" s="18"/>
      <c r="VSZ222" s="18"/>
      <c r="VTA222" s="18"/>
      <c r="VTB222" s="18"/>
      <c r="VTC222" s="18"/>
      <c r="VTD222" s="18"/>
      <c r="VTE222" s="18"/>
      <c r="VTF222" s="18"/>
      <c r="VTG222" s="18"/>
      <c r="VTH222" s="18"/>
      <c r="VTI222" s="18"/>
      <c r="VTJ222" s="18"/>
      <c r="VTK222" s="18"/>
      <c r="VTL222" s="18"/>
      <c r="VTM222" s="18"/>
      <c r="VTN222" s="18"/>
      <c r="VTO222" s="18"/>
      <c r="VTP222" s="18"/>
      <c r="VTQ222" s="18"/>
      <c r="VTR222" s="18"/>
      <c r="VTS222" s="18"/>
      <c r="VTT222" s="18"/>
      <c r="VTU222" s="18"/>
      <c r="VTV222" s="18"/>
      <c r="VTW222" s="18"/>
      <c r="VTX222" s="18"/>
      <c r="VTY222" s="18"/>
      <c r="VTZ222" s="18"/>
      <c r="VUA222" s="18"/>
      <c r="VUB222" s="18"/>
      <c r="VUC222" s="18"/>
      <c r="VUD222" s="18"/>
      <c r="VUE222" s="18"/>
      <c r="VUF222" s="18"/>
      <c r="VUG222" s="18"/>
      <c r="VUH222" s="18"/>
      <c r="VUI222" s="18"/>
      <c r="VUJ222" s="18"/>
      <c r="VUK222" s="18"/>
      <c r="VUL222" s="18"/>
      <c r="VUM222" s="18"/>
      <c r="VUN222" s="18"/>
      <c r="VUO222" s="18"/>
      <c r="VUP222" s="18"/>
      <c r="VUQ222" s="18"/>
      <c r="VUR222" s="18"/>
      <c r="VUS222" s="18"/>
      <c r="VUT222" s="18"/>
      <c r="VUU222" s="18"/>
      <c r="VUV222" s="18"/>
      <c r="VUW222" s="18"/>
      <c r="VUX222" s="18"/>
      <c r="VUY222" s="18"/>
      <c r="VUZ222" s="18"/>
      <c r="VVA222" s="18"/>
      <c r="VVB222" s="18"/>
      <c r="VVC222" s="18"/>
      <c r="VVD222" s="18"/>
      <c r="VVE222" s="18"/>
      <c r="VVF222" s="18"/>
      <c r="VVG222" s="18"/>
      <c r="VVH222" s="18"/>
      <c r="VVI222" s="18"/>
      <c r="VVJ222" s="18"/>
      <c r="VVK222" s="18"/>
      <c r="VVL222" s="18"/>
      <c r="VVM222" s="18"/>
      <c r="VVN222" s="18"/>
      <c r="VVO222" s="18"/>
      <c r="VVP222" s="18"/>
      <c r="VVQ222" s="18"/>
      <c r="VVR222" s="18"/>
      <c r="VVS222" s="18"/>
      <c r="VVT222" s="18"/>
      <c r="VVU222" s="18"/>
      <c r="VVV222" s="18"/>
      <c r="VVW222" s="18"/>
      <c r="VVX222" s="18"/>
      <c r="VVY222" s="18"/>
      <c r="VVZ222" s="18"/>
      <c r="VWA222" s="18"/>
      <c r="VWB222" s="18"/>
      <c r="VWC222" s="18"/>
      <c r="VWD222" s="18"/>
      <c r="VWE222" s="18"/>
      <c r="VWF222" s="18"/>
      <c r="VWG222" s="18"/>
      <c r="VWH222" s="18"/>
      <c r="VWI222" s="18"/>
      <c r="VWJ222" s="18"/>
      <c r="VWK222" s="18"/>
      <c r="VWL222" s="18"/>
      <c r="VWM222" s="18"/>
      <c r="VWN222" s="18"/>
      <c r="VWO222" s="18"/>
      <c r="VWP222" s="18"/>
      <c r="VWQ222" s="18"/>
      <c r="VWR222" s="18"/>
      <c r="VWS222" s="18"/>
      <c r="VWT222" s="18"/>
      <c r="VWU222" s="18"/>
      <c r="VWV222" s="18"/>
      <c r="VWW222" s="18"/>
      <c r="VWX222" s="18"/>
      <c r="VWY222" s="18"/>
      <c r="VWZ222" s="18"/>
      <c r="VXA222" s="18"/>
      <c r="VXB222" s="18"/>
      <c r="VXC222" s="18"/>
      <c r="VXD222" s="18"/>
      <c r="VXE222" s="18"/>
      <c r="VXF222" s="18"/>
      <c r="VXG222" s="18"/>
      <c r="VXH222" s="18"/>
      <c r="VXI222" s="18"/>
      <c r="VXJ222" s="18"/>
      <c r="VXK222" s="18"/>
      <c r="VXL222" s="18"/>
      <c r="VXM222" s="18"/>
      <c r="VXN222" s="18"/>
      <c r="VXO222" s="18"/>
      <c r="VXP222" s="18"/>
      <c r="VXQ222" s="18"/>
      <c r="VXR222" s="18"/>
      <c r="VXS222" s="18"/>
      <c r="VXT222" s="18"/>
      <c r="VXU222" s="18"/>
      <c r="VXV222" s="18"/>
      <c r="VXW222" s="18"/>
      <c r="VXX222" s="18"/>
      <c r="VXY222" s="18"/>
      <c r="VXZ222" s="18"/>
      <c r="VYA222" s="18"/>
      <c r="VYB222" s="18"/>
      <c r="VYC222" s="18"/>
      <c r="VYD222" s="18"/>
      <c r="VYE222" s="18"/>
      <c r="VYF222" s="18"/>
      <c r="VYG222" s="18"/>
      <c r="VYH222" s="18"/>
      <c r="VYI222" s="18"/>
      <c r="VYJ222" s="18"/>
      <c r="VYK222" s="18"/>
      <c r="VYL222" s="18"/>
      <c r="VYM222" s="18"/>
      <c r="VYN222" s="18"/>
      <c r="VYO222" s="18"/>
      <c r="VYP222" s="18"/>
      <c r="VYQ222" s="18"/>
      <c r="VYR222" s="18"/>
      <c r="VYS222" s="18"/>
      <c r="VYT222" s="18"/>
      <c r="VYU222" s="18"/>
      <c r="VYV222" s="18"/>
      <c r="VYW222" s="18"/>
      <c r="VYX222" s="18"/>
      <c r="VYY222" s="18"/>
      <c r="VYZ222" s="18"/>
      <c r="VZA222" s="18"/>
      <c r="VZB222" s="18"/>
      <c r="VZC222" s="18"/>
      <c r="VZD222" s="18"/>
      <c r="VZE222" s="18"/>
      <c r="VZF222" s="18"/>
      <c r="VZG222" s="18"/>
      <c r="VZH222" s="18"/>
      <c r="VZI222" s="18"/>
      <c r="VZJ222" s="18"/>
      <c r="VZK222" s="18"/>
      <c r="VZL222" s="18"/>
      <c r="VZM222" s="18"/>
      <c r="VZN222" s="18"/>
      <c r="VZO222" s="18"/>
      <c r="VZP222" s="18"/>
      <c r="VZQ222" s="18"/>
      <c r="VZR222" s="18"/>
      <c r="VZS222" s="18"/>
      <c r="VZT222" s="18"/>
      <c r="VZU222" s="18"/>
      <c r="VZV222" s="18"/>
      <c r="VZW222" s="18"/>
      <c r="VZX222" s="18"/>
      <c r="VZY222" s="18"/>
      <c r="VZZ222" s="18"/>
      <c r="WAA222" s="18"/>
      <c r="WAB222" s="18"/>
      <c r="WAC222" s="18"/>
      <c r="WAD222" s="18"/>
      <c r="WAE222" s="18"/>
      <c r="WAF222" s="18"/>
      <c r="WAG222" s="18"/>
      <c r="WAH222" s="18"/>
      <c r="WAI222" s="18"/>
      <c r="WAJ222" s="18"/>
      <c r="WAK222" s="18"/>
      <c r="WAL222" s="18"/>
      <c r="WAM222" s="18"/>
      <c r="WAN222" s="18"/>
      <c r="WAO222" s="18"/>
      <c r="WAP222" s="18"/>
      <c r="WAQ222" s="18"/>
      <c r="WAR222" s="18"/>
      <c r="WAS222" s="18"/>
      <c r="WAT222" s="18"/>
      <c r="WAU222" s="18"/>
      <c r="WAV222" s="18"/>
      <c r="WAW222" s="18"/>
      <c r="WAX222" s="18"/>
      <c r="WAY222" s="18"/>
      <c r="WAZ222" s="18"/>
      <c r="WBA222" s="18"/>
      <c r="WBB222" s="18"/>
      <c r="WBC222" s="18"/>
      <c r="WBD222" s="18"/>
      <c r="WBE222" s="18"/>
      <c r="WBF222" s="18"/>
      <c r="WBG222" s="18"/>
      <c r="WBH222" s="18"/>
      <c r="WBI222" s="18"/>
      <c r="WBJ222" s="18"/>
      <c r="WBK222" s="18"/>
      <c r="WBL222" s="18"/>
      <c r="WBM222" s="18"/>
      <c r="WBN222" s="18"/>
      <c r="WBO222" s="18"/>
      <c r="WBP222" s="18"/>
      <c r="WBQ222" s="18"/>
      <c r="WBR222" s="18"/>
      <c r="WBS222" s="18"/>
      <c r="WBT222" s="18"/>
      <c r="WBU222" s="18"/>
      <c r="WBV222" s="18"/>
      <c r="WBW222" s="18"/>
      <c r="WBX222" s="18"/>
      <c r="WBY222" s="18"/>
      <c r="WBZ222" s="18"/>
      <c r="WCA222" s="18"/>
      <c r="WCB222" s="18"/>
      <c r="WCC222" s="18"/>
      <c r="WCD222" s="18"/>
      <c r="WCE222" s="18"/>
      <c r="WCF222" s="18"/>
      <c r="WCG222" s="18"/>
      <c r="WCH222" s="18"/>
      <c r="WCI222" s="18"/>
      <c r="WCJ222" s="18"/>
      <c r="WCK222" s="18"/>
      <c r="WCL222" s="18"/>
      <c r="WCM222" s="18"/>
      <c r="WCN222" s="18"/>
      <c r="WCO222" s="18"/>
      <c r="WCP222" s="18"/>
      <c r="WCQ222" s="18"/>
      <c r="WCR222" s="18"/>
      <c r="WCS222" s="18"/>
      <c r="WCT222" s="18"/>
      <c r="WCU222" s="18"/>
      <c r="WCV222" s="18"/>
      <c r="WCW222" s="18"/>
      <c r="WCX222" s="18"/>
      <c r="WCY222" s="18"/>
      <c r="WCZ222" s="18"/>
      <c r="WDA222" s="18"/>
      <c r="WDB222" s="18"/>
      <c r="WDC222" s="18"/>
      <c r="WDD222" s="18"/>
      <c r="WDE222" s="18"/>
      <c r="WDF222" s="18"/>
      <c r="WDG222" s="18"/>
      <c r="WDH222" s="18"/>
      <c r="WDI222" s="18"/>
      <c r="WDJ222" s="18"/>
      <c r="WDK222" s="18"/>
      <c r="WDL222" s="18"/>
      <c r="WDM222" s="18"/>
      <c r="WDN222" s="18"/>
      <c r="WDO222" s="18"/>
      <c r="WDP222" s="18"/>
      <c r="WDQ222" s="18"/>
      <c r="WDR222" s="18"/>
      <c r="WDS222" s="18"/>
      <c r="WDT222" s="18"/>
      <c r="WDU222" s="18"/>
      <c r="WDV222" s="18"/>
      <c r="WDW222" s="18"/>
      <c r="WDX222" s="18"/>
      <c r="WDY222" s="18"/>
      <c r="WDZ222" s="18"/>
      <c r="WEA222" s="18"/>
      <c r="WEB222" s="18"/>
      <c r="WEC222" s="18"/>
      <c r="WED222" s="18"/>
      <c r="WEE222" s="18"/>
      <c r="WEF222" s="18"/>
      <c r="WEG222" s="18"/>
      <c r="WEH222" s="18"/>
      <c r="WEI222" s="18"/>
      <c r="WEJ222" s="18"/>
      <c r="WEK222" s="18"/>
      <c r="WEL222" s="18"/>
      <c r="WEM222" s="18"/>
      <c r="WEN222" s="18"/>
      <c r="WEO222" s="18"/>
      <c r="WEP222" s="18"/>
      <c r="WEQ222" s="18"/>
      <c r="WER222" s="18"/>
      <c r="WES222" s="18"/>
      <c r="WET222" s="18"/>
      <c r="WEU222" s="18"/>
      <c r="WEV222" s="18"/>
      <c r="WEW222" s="18"/>
      <c r="WEX222" s="18"/>
      <c r="WEY222" s="18"/>
      <c r="WEZ222" s="18"/>
      <c r="WFA222" s="18"/>
      <c r="WFB222" s="18"/>
      <c r="WFC222" s="18"/>
      <c r="WFD222" s="18"/>
      <c r="WFE222" s="18"/>
      <c r="WFF222" s="18"/>
      <c r="WFG222" s="18"/>
      <c r="WFH222" s="18"/>
      <c r="WFI222" s="18"/>
      <c r="WFJ222" s="18"/>
      <c r="WFK222" s="18"/>
      <c r="WFL222" s="18"/>
      <c r="WFM222" s="18"/>
      <c r="WFN222" s="18"/>
      <c r="WFO222" s="18"/>
      <c r="WFP222" s="18"/>
      <c r="WFQ222" s="18"/>
      <c r="WFR222" s="18"/>
      <c r="WFS222" s="18"/>
      <c r="WFT222" s="18"/>
      <c r="WFU222" s="18"/>
      <c r="WFV222" s="18"/>
      <c r="WFW222" s="18"/>
      <c r="WFX222" s="18"/>
      <c r="WFY222" s="18"/>
      <c r="WFZ222" s="18"/>
      <c r="WGA222" s="18"/>
      <c r="WGB222" s="18"/>
      <c r="WGC222" s="18"/>
      <c r="WGD222" s="18"/>
      <c r="WGE222" s="18"/>
      <c r="WGF222" s="18"/>
      <c r="WGG222" s="18"/>
      <c r="WGH222" s="18"/>
      <c r="WGI222" s="18"/>
      <c r="WGJ222" s="18"/>
      <c r="WGK222" s="18"/>
      <c r="WGL222" s="18"/>
      <c r="WGM222" s="18"/>
      <c r="WGN222" s="18"/>
      <c r="WGO222" s="18"/>
      <c r="WGP222" s="18"/>
      <c r="WGQ222" s="18"/>
      <c r="WGR222" s="18"/>
      <c r="WGS222" s="18"/>
      <c r="WGT222" s="18"/>
      <c r="WGU222" s="18"/>
      <c r="WGV222" s="18"/>
      <c r="WGW222" s="18"/>
      <c r="WGX222" s="18"/>
      <c r="WGY222" s="18"/>
      <c r="WGZ222" s="18"/>
      <c r="WHA222" s="18"/>
      <c r="WHB222" s="18"/>
      <c r="WHC222" s="18"/>
      <c r="WHD222" s="18"/>
      <c r="WHE222" s="18"/>
      <c r="WHF222" s="18"/>
      <c r="WHG222" s="18"/>
      <c r="WHH222" s="18"/>
      <c r="WHI222" s="18"/>
      <c r="WHJ222" s="18"/>
      <c r="WHK222" s="18"/>
      <c r="WHL222" s="18"/>
      <c r="WHM222" s="18"/>
      <c r="WHN222" s="18"/>
      <c r="WHO222" s="18"/>
      <c r="WHP222" s="18"/>
      <c r="WHQ222" s="18"/>
      <c r="WHR222" s="18"/>
      <c r="WHS222" s="18"/>
      <c r="WHT222" s="18"/>
      <c r="WHU222" s="18"/>
      <c r="WHV222" s="18"/>
      <c r="WHW222" s="18"/>
      <c r="WHX222" s="18"/>
      <c r="WHY222" s="18"/>
      <c r="WHZ222" s="18"/>
      <c r="WIA222" s="18"/>
      <c r="WIB222" s="18"/>
      <c r="WIC222" s="18"/>
      <c r="WID222" s="18"/>
      <c r="WIE222" s="18"/>
      <c r="WIF222" s="18"/>
      <c r="WIG222" s="18"/>
      <c r="WIH222" s="18"/>
      <c r="WII222" s="18"/>
      <c r="WIJ222" s="18"/>
      <c r="WIK222" s="18"/>
      <c r="WIL222" s="18"/>
      <c r="WIM222" s="18"/>
      <c r="WIN222" s="18"/>
      <c r="WIO222" s="18"/>
      <c r="WIP222" s="18"/>
      <c r="WIQ222" s="18"/>
      <c r="WIR222" s="18"/>
      <c r="WIS222" s="18"/>
      <c r="WIT222" s="18"/>
      <c r="WIU222" s="18"/>
      <c r="WIV222" s="18"/>
      <c r="WIW222" s="18"/>
      <c r="WIX222" s="18"/>
      <c r="WIY222" s="18"/>
      <c r="WIZ222" s="18"/>
      <c r="WJA222" s="18"/>
      <c r="WJB222" s="18"/>
      <c r="WJC222" s="18"/>
      <c r="WJD222" s="18"/>
      <c r="WJE222" s="18"/>
      <c r="WJF222" s="18"/>
      <c r="WJG222" s="18"/>
      <c r="WJH222" s="18"/>
      <c r="WJI222" s="18"/>
      <c r="WJJ222" s="18"/>
      <c r="WJK222" s="18"/>
      <c r="WJL222" s="18"/>
      <c r="WJM222" s="18"/>
      <c r="WJN222" s="18"/>
      <c r="WJO222" s="18"/>
      <c r="WJP222" s="18"/>
      <c r="WJQ222" s="18"/>
      <c r="WJR222" s="18"/>
      <c r="WJS222" s="18"/>
      <c r="WJT222" s="18"/>
      <c r="WJU222" s="18"/>
      <c r="WJV222" s="18"/>
      <c r="WJW222" s="18"/>
      <c r="WJX222" s="18"/>
      <c r="WJY222" s="18"/>
      <c r="WJZ222" s="18"/>
      <c r="WKA222" s="18"/>
      <c r="WKB222" s="18"/>
      <c r="WKC222" s="18"/>
      <c r="WKD222" s="18"/>
      <c r="WKE222" s="18"/>
      <c r="WKF222" s="18"/>
      <c r="WKG222" s="18"/>
      <c r="WKH222" s="18"/>
      <c r="WKI222" s="18"/>
      <c r="WKJ222" s="18"/>
      <c r="WKK222" s="18"/>
      <c r="WKL222" s="18"/>
      <c r="WKM222" s="18"/>
      <c r="WKN222" s="18"/>
      <c r="WKO222" s="18"/>
      <c r="WKP222" s="18"/>
      <c r="WKQ222" s="18"/>
      <c r="WKR222" s="18"/>
      <c r="WKS222" s="18"/>
      <c r="WKT222" s="18"/>
      <c r="WKU222" s="18"/>
      <c r="WKV222" s="18"/>
      <c r="WKW222" s="18"/>
      <c r="WKX222" s="18"/>
      <c r="WKY222" s="18"/>
      <c r="WKZ222" s="18"/>
      <c r="WLA222" s="18"/>
      <c r="WLB222" s="18"/>
      <c r="WLC222" s="18"/>
      <c r="WLD222" s="18"/>
      <c r="WLE222" s="18"/>
      <c r="WLF222" s="18"/>
      <c r="WLG222" s="18"/>
      <c r="WLH222" s="18"/>
      <c r="WLI222" s="18"/>
      <c r="WLJ222" s="18"/>
      <c r="WLK222" s="18"/>
      <c r="WLL222" s="18"/>
      <c r="WLM222" s="18"/>
      <c r="WLN222" s="18"/>
      <c r="WLO222" s="18"/>
      <c r="WLP222" s="18"/>
      <c r="WLQ222" s="18"/>
      <c r="WLR222" s="18"/>
      <c r="WLS222" s="18"/>
      <c r="WLT222" s="18"/>
      <c r="WLU222" s="18"/>
      <c r="WLV222" s="18"/>
      <c r="WLW222" s="18"/>
      <c r="WLX222" s="18"/>
      <c r="WLY222" s="18"/>
      <c r="WLZ222" s="18"/>
      <c r="WMA222" s="18"/>
      <c r="WMB222" s="18"/>
      <c r="WMC222" s="18"/>
      <c r="WMD222" s="18"/>
      <c r="WME222" s="18"/>
      <c r="WMF222" s="18"/>
      <c r="WMG222" s="18"/>
      <c r="WMH222" s="18"/>
      <c r="WMI222" s="18"/>
      <c r="WMJ222" s="18"/>
      <c r="WMK222" s="18"/>
      <c r="WML222" s="18"/>
      <c r="WMM222" s="18"/>
      <c r="WMN222" s="18"/>
      <c r="WMO222" s="18"/>
      <c r="WMP222" s="18"/>
      <c r="WMQ222" s="18"/>
      <c r="WMR222" s="18"/>
      <c r="WMS222" s="18"/>
      <c r="WMT222" s="18"/>
      <c r="WMU222" s="18"/>
      <c r="WMV222" s="18"/>
      <c r="WMW222" s="18"/>
      <c r="WMX222" s="18"/>
      <c r="WMY222" s="18"/>
      <c r="WMZ222" s="18"/>
      <c r="WNA222" s="18"/>
      <c r="WNB222" s="18"/>
      <c r="WNC222" s="18"/>
      <c r="WND222" s="18"/>
      <c r="WNE222" s="18"/>
      <c r="WNF222" s="18"/>
      <c r="WNG222" s="18"/>
      <c r="WNH222" s="18"/>
      <c r="WNI222" s="18"/>
      <c r="WNJ222" s="18"/>
      <c r="WNK222" s="18"/>
      <c r="WNL222" s="18"/>
      <c r="WNM222" s="18"/>
      <c r="WNN222" s="18"/>
      <c r="WNO222" s="18"/>
      <c r="WNP222" s="18"/>
      <c r="WNQ222" s="18"/>
      <c r="WNR222" s="18"/>
      <c r="WNS222" s="18"/>
      <c r="WNT222" s="18"/>
      <c r="WNU222" s="18"/>
      <c r="WNV222" s="18"/>
      <c r="WNW222" s="18"/>
      <c r="WNX222" s="18"/>
      <c r="WNY222" s="18"/>
      <c r="WNZ222" s="18"/>
      <c r="WOA222" s="18"/>
      <c r="WOB222" s="18"/>
      <c r="WOC222" s="18"/>
      <c r="WOD222" s="18"/>
      <c r="WOE222" s="18"/>
      <c r="WOF222" s="18"/>
      <c r="WOG222" s="18"/>
      <c r="WOH222" s="18"/>
      <c r="WOI222" s="18"/>
      <c r="WOJ222" s="18"/>
      <c r="WOK222" s="18"/>
      <c r="WOL222" s="18"/>
      <c r="WOM222" s="18"/>
      <c r="WON222" s="18"/>
      <c r="WOO222" s="18"/>
      <c r="WOP222" s="18"/>
      <c r="WOQ222" s="18"/>
      <c r="WOR222" s="18"/>
      <c r="WOS222" s="18"/>
      <c r="WOT222" s="18"/>
      <c r="WOU222" s="18"/>
      <c r="WOV222" s="18"/>
      <c r="WOW222" s="18"/>
      <c r="WOX222" s="18"/>
      <c r="WOY222" s="18"/>
      <c r="WOZ222" s="18"/>
      <c r="WPA222" s="18"/>
      <c r="WPB222" s="18"/>
      <c r="WPC222" s="18"/>
      <c r="WPD222" s="18"/>
      <c r="WPE222" s="18"/>
      <c r="WPF222" s="18"/>
      <c r="WPG222" s="18"/>
      <c r="WPH222" s="18"/>
      <c r="WPI222" s="18"/>
      <c r="WPJ222" s="18"/>
      <c r="WPK222" s="18"/>
      <c r="WPL222" s="18"/>
      <c r="WPM222" s="18"/>
      <c r="WPN222" s="18"/>
      <c r="WPO222" s="18"/>
      <c r="WPP222" s="18"/>
      <c r="WPQ222" s="18"/>
      <c r="WPR222" s="18"/>
      <c r="WPS222" s="18"/>
      <c r="WPT222" s="18"/>
      <c r="WPU222" s="18"/>
      <c r="WPV222" s="18"/>
      <c r="WPW222" s="18"/>
      <c r="WPX222" s="18"/>
      <c r="WPY222" s="18"/>
      <c r="WPZ222" s="18"/>
      <c r="WQA222" s="18"/>
      <c r="WQB222" s="18"/>
      <c r="WQC222" s="18"/>
      <c r="WQD222" s="18"/>
      <c r="WQE222" s="18"/>
      <c r="WQF222" s="18"/>
      <c r="WQG222" s="18"/>
      <c r="WQH222" s="18"/>
      <c r="WQI222" s="18"/>
      <c r="WQJ222" s="18"/>
      <c r="WQK222" s="18"/>
      <c r="WQL222" s="18"/>
      <c r="WQM222" s="18"/>
      <c r="WQN222" s="18"/>
      <c r="WQO222" s="18"/>
      <c r="WQP222" s="18"/>
      <c r="WQQ222" s="18"/>
      <c r="WQR222" s="18"/>
      <c r="WQS222" s="18"/>
      <c r="WQT222" s="18"/>
      <c r="WQU222" s="18"/>
      <c r="WQV222" s="18"/>
      <c r="WQW222" s="18"/>
      <c r="WQX222" s="18"/>
      <c r="WQY222" s="18"/>
      <c r="WQZ222" s="18"/>
      <c r="WRA222" s="18"/>
      <c r="WRB222" s="18"/>
      <c r="WRC222" s="18"/>
      <c r="WRD222" s="18"/>
      <c r="WRE222" s="18"/>
      <c r="WRF222" s="18"/>
      <c r="WRG222" s="18"/>
      <c r="WRH222" s="18"/>
      <c r="WRI222" s="18"/>
      <c r="WRJ222" s="18"/>
      <c r="WRK222" s="18"/>
      <c r="WRL222" s="18"/>
      <c r="WRM222" s="18"/>
      <c r="WRN222" s="18"/>
      <c r="WRO222" s="18"/>
      <c r="WRP222" s="18"/>
      <c r="WRQ222" s="18"/>
      <c r="WRR222" s="18"/>
      <c r="WRS222" s="18"/>
      <c r="WRT222" s="18"/>
      <c r="WRU222" s="18"/>
      <c r="WRV222" s="18"/>
      <c r="WRW222" s="18"/>
      <c r="WRX222" s="18"/>
      <c r="WRY222" s="18"/>
      <c r="WRZ222" s="18"/>
      <c r="WSA222" s="18"/>
      <c r="WSB222" s="18"/>
      <c r="WSC222" s="18"/>
      <c r="WSD222" s="18"/>
      <c r="WSE222" s="18"/>
      <c r="WSF222" s="18"/>
      <c r="WSG222" s="18"/>
      <c r="WSH222" s="18"/>
      <c r="WSI222" s="18"/>
      <c r="WSJ222" s="18"/>
      <c r="WSK222" s="18"/>
      <c r="WSL222" s="18"/>
      <c r="WSM222" s="18"/>
      <c r="WSN222" s="18"/>
      <c r="WSO222" s="18"/>
      <c r="WSP222" s="18"/>
      <c r="WSQ222" s="18"/>
      <c r="WSR222" s="18"/>
      <c r="WSS222" s="18"/>
      <c r="WST222" s="18"/>
      <c r="WSU222" s="18"/>
      <c r="WSV222" s="18"/>
      <c r="WSW222" s="18"/>
      <c r="WSX222" s="18"/>
      <c r="WSY222" s="18"/>
      <c r="WSZ222" s="18"/>
      <c r="WTA222" s="18"/>
      <c r="WTB222" s="18"/>
      <c r="WTC222" s="18"/>
      <c r="WTD222" s="18"/>
      <c r="WTE222" s="18"/>
      <c r="WTF222" s="18"/>
      <c r="WTG222" s="18"/>
      <c r="WTH222" s="18"/>
      <c r="WTI222" s="18"/>
      <c r="WTJ222" s="18"/>
      <c r="WTK222" s="18"/>
      <c r="WTL222" s="18"/>
      <c r="WTM222" s="18"/>
      <c r="WTN222" s="18"/>
      <c r="WTO222" s="18"/>
      <c r="WTP222" s="18"/>
      <c r="WTQ222" s="18"/>
      <c r="WTR222" s="18"/>
      <c r="WTS222" s="18"/>
      <c r="WTT222" s="18"/>
      <c r="WTU222" s="18"/>
      <c r="WTV222" s="18"/>
      <c r="WTW222" s="18"/>
      <c r="WTX222" s="18"/>
      <c r="WTY222" s="18"/>
      <c r="WTZ222" s="18"/>
      <c r="WUA222" s="18"/>
      <c r="WUB222" s="18"/>
      <c r="WUC222" s="18"/>
      <c r="WUD222" s="18"/>
      <c r="WUE222" s="18"/>
      <c r="WUF222" s="18"/>
      <c r="WUG222" s="18"/>
      <c r="WUH222" s="18"/>
      <c r="WUI222" s="18"/>
      <c r="WUJ222" s="18"/>
      <c r="WUK222" s="18"/>
      <c r="WUL222" s="18"/>
      <c r="WUM222" s="18"/>
      <c r="WUN222" s="18"/>
      <c r="WUO222" s="18"/>
      <c r="WUP222" s="18"/>
      <c r="WUQ222" s="18"/>
      <c r="WUR222" s="18"/>
      <c r="WUS222" s="18"/>
      <c r="WUT222" s="18"/>
      <c r="WUU222" s="18"/>
      <c r="WUV222" s="18"/>
      <c r="WUW222" s="18"/>
      <c r="WUX222" s="18"/>
      <c r="WUY222" s="18"/>
      <c r="WUZ222" s="18"/>
      <c r="WVA222" s="18"/>
      <c r="WVB222" s="18"/>
      <c r="WVC222" s="18"/>
      <c r="WVD222" s="18"/>
      <c r="WVE222" s="18"/>
      <c r="WVF222" s="18"/>
      <c r="WVG222" s="18"/>
      <c r="WVH222" s="18"/>
      <c r="WVI222" s="18"/>
      <c r="WVJ222" s="18"/>
      <c r="WVK222" s="18"/>
      <c r="WVL222" s="18"/>
      <c r="WVM222" s="18"/>
      <c r="WVN222" s="18"/>
      <c r="WVO222" s="18"/>
      <c r="WVP222" s="18"/>
      <c r="WVQ222" s="18"/>
      <c r="WVR222" s="18"/>
      <c r="WVS222" s="18"/>
      <c r="WVT222" s="18"/>
      <c r="WVU222" s="18"/>
    </row>
    <row r="223" spans="1:16141" s="17" customFormat="1" ht="56.25" customHeight="1" collapsed="1">
      <c r="A223" s="54">
        <v>7729314745</v>
      </c>
      <c r="B223" s="48" t="s">
        <v>285</v>
      </c>
      <c r="C223" s="48" t="s">
        <v>69</v>
      </c>
      <c r="D223" s="48" t="s">
        <v>296</v>
      </c>
      <c r="E223" s="48"/>
      <c r="F223" s="48"/>
      <c r="G223" s="67">
        <v>287.233</v>
      </c>
      <c r="H223" s="68">
        <v>253.65199999999999</v>
      </c>
      <c r="I223" s="68">
        <v>131.119</v>
      </c>
      <c r="J223" s="68">
        <v>89.141999999999996</v>
      </c>
      <c r="K223" s="68">
        <v>273.86900000000003</v>
      </c>
      <c r="L223" s="50">
        <f t="shared" si="85"/>
        <v>747.78199999999993</v>
      </c>
      <c r="M223" s="69">
        <v>4344.26</v>
      </c>
      <c r="N223" s="51">
        <v>4344.26</v>
      </c>
      <c r="O223" s="69">
        <v>1665</v>
      </c>
      <c r="P223" s="51">
        <v>1700</v>
      </c>
      <c r="Q223" s="52">
        <f t="shared" si="93"/>
        <v>769571.8875800001</v>
      </c>
      <c r="R223" s="53">
        <f t="shared" si="86"/>
        <v>679599.65752000001</v>
      </c>
      <c r="S223" s="70">
        <f t="shared" si="94"/>
        <v>351301.89194</v>
      </c>
      <c r="T223" s="70">
        <f t="shared" si="95"/>
        <v>235714.62492</v>
      </c>
      <c r="U223" s="70">
        <f t="shared" si="96"/>
        <v>724180.84194000019</v>
      </c>
      <c r="V223" s="53">
        <f t="shared" si="87"/>
        <v>1990797.0163200002</v>
      </c>
      <c r="W223" s="71"/>
      <c r="X223" s="72"/>
      <c r="Y223" s="72"/>
      <c r="Z223" s="55"/>
      <c r="AA223" s="55"/>
      <c r="AB223" s="73"/>
      <c r="AC223" s="73"/>
      <c r="AD223" s="73"/>
      <c r="AE223" s="73"/>
      <c r="AF223" s="73"/>
      <c r="AG223" s="73"/>
      <c r="AH223" s="73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N223" s="16"/>
      <c r="EO223" s="16"/>
      <c r="EP223" s="16"/>
      <c r="EQ223" s="16"/>
      <c r="ER223" s="16"/>
      <c r="ES223" s="16"/>
      <c r="ET223" s="16"/>
      <c r="EU223" s="16"/>
      <c r="EV223" s="16"/>
      <c r="EW223" s="16"/>
      <c r="EX223" s="16"/>
      <c r="EY223" s="16"/>
      <c r="EZ223" s="16"/>
      <c r="FA223" s="16"/>
      <c r="FB223" s="16"/>
      <c r="FC223" s="16"/>
      <c r="FD223" s="16"/>
      <c r="FE223" s="16"/>
      <c r="FF223" s="16"/>
      <c r="FG223" s="16"/>
      <c r="FH223" s="16"/>
      <c r="FI223" s="16"/>
      <c r="FJ223" s="16"/>
      <c r="FK223" s="16"/>
      <c r="FL223" s="16"/>
      <c r="FM223" s="16"/>
      <c r="FN223" s="16"/>
      <c r="FO223" s="16"/>
      <c r="FP223" s="16"/>
      <c r="FQ223" s="16"/>
      <c r="FR223" s="16"/>
      <c r="FS223" s="16"/>
      <c r="FT223" s="16"/>
      <c r="FU223" s="16"/>
      <c r="FV223" s="16"/>
      <c r="FW223" s="16"/>
      <c r="FX223" s="16"/>
      <c r="FY223" s="16"/>
      <c r="FZ223" s="16"/>
      <c r="GA223" s="16"/>
      <c r="GB223" s="16"/>
      <c r="GC223" s="16"/>
      <c r="GD223" s="16"/>
    </row>
    <row r="224" spans="1:16141" s="17" customFormat="1" ht="56.25" customHeight="1">
      <c r="A224" s="54">
        <v>7729314745</v>
      </c>
      <c r="B224" s="48" t="s">
        <v>285</v>
      </c>
      <c r="C224" s="48" t="s">
        <v>83</v>
      </c>
      <c r="D224" s="48" t="s">
        <v>286</v>
      </c>
      <c r="E224" s="48"/>
      <c r="F224" s="48"/>
      <c r="G224" s="67">
        <v>3430.9569999999999</v>
      </c>
      <c r="H224" s="68">
        <v>3523.4239999999995</v>
      </c>
      <c r="I224" s="68">
        <v>1079.431</v>
      </c>
      <c r="J224" s="68">
        <v>547.18700000000001</v>
      </c>
      <c r="K224" s="68">
        <v>2833.3620000000001</v>
      </c>
      <c r="L224" s="50">
        <f t="shared" si="85"/>
        <v>7983.4039999999995</v>
      </c>
      <c r="M224" s="69">
        <v>2268.08</v>
      </c>
      <c r="N224" s="51">
        <v>2268.08</v>
      </c>
      <c r="O224" s="69">
        <v>1383.33</v>
      </c>
      <c r="P224" s="51">
        <v>1441.67</v>
      </c>
      <c r="Q224" s="52">
        <f t="shared" si="93"/>
        <v>3035539.2057499997</v>
      </c>
      <c r="R224" s="53">
        <f t="shared" si="86"/>
        <v>3117349.3839999996</v>
      </c>
      <c r="S224" s="70">
        <f t="shared" si="94"/>
        <v>955026.57725000009</v>
      </c>
      <c r="T224" s="70">
        <f t="shared" si="95"/>
        <v>452200.80866999994</v>
      </c>
      <c r="U224" s="70">
        <f t="shared" si="96"/>
        <v>2341518.6904199999</v>
      </c>
      <c r="V224" s="53">
        <f t="shared" si="87"/>
        <v>6866095.4603399998</v>
      </c>
      <c r="W224" s="71"/>
      <c r="X224" s="72"/>
      <c r="Y224" s="72"/>
      <c r="Z224" s="55"/>
      <c r="AA224" s="55"/>
      <c r="AB224" s="73"/>
      <c r="AC224" s="73"/>
      <c r="AD224" s="73"/>
      <c r="AE224" s="73"/>
      <c r="AF224" s="73"/>
      <c r="AG224" s="73"/>
      <c r="AH224" s="73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  <c r="EI224" s="16"/>
      <c r="EJ224" s="16"/>
      <c r="EK224" s="16"/>
      <c r="EL224" s="16"/>
      <c r="EM224" s="16"/>
      <c r="EN224" s="16"/>
      <c r="EO224" s="16"/>
      <c r="EP224" s="16"/>
      <c r="EQ224" s="16"/>
      <c r="ER224" s="16"/>
      <c r="ES224" s="16"/>
      <c r="ET224" s="16"/>
      <c r="EU224" s="16"/>
      <c r="EV224" s="16"/>
      <c r="EW224" s="16"/>
      <c r="EX224" s="16"/>
      <c r="EY224" s="16"/>
      <c r="EZ224" s="16"/>
      <c r="FA224" s="16"/>
      <c r="FB224" s="16"/>
      <c r="FC224" s="16"/>
      <c r="FD224" s="16"/>
      <c r="FE224" s="16"/>
      <c r="FF224" s="16"/>
      <c r="FG224" s="16"/>
      <c r="FH224" s="16"/>
      <c r="FI224" s="16"/>
      <c r="FJ224" s="16"/>
      <c r="FK224" s="16"/>
      <c r="FL224" s="16"/>
      <c r="FM224" s="16"/>
      <c r="FN224" s="16"/>
      <c r="FO224" s="16"/>
      <c r="FP224" s="16"/>
      <c r="FQ224" s="16"/>
      <c r="FR224" s="16"/>
      <c r="FS224" s="16"/>
      <c r="FT224" s="16"/>
      <c r="FU224" s="16"/>
      <c r="FV224" s="16"/>
      <c r="FW224" s="16"/>
      <c r="FX224" s="16"/>
      <c r="FY224" s="16"/>
      <c r="FZ224" s="16"/>
      <c r="GA224" s="16"/>
      <c r="GB224" s="16"/>
      <c r="GC224" s="16"/>
      <c r="GD224" s="16"/>
    </row>
    <row r="225" spans="1:16141" s="17" customFormat="1" ht="56.25" customHeight="1">
      <c r="A225" s="54">
        <v>7729314745</v>
      </c>
      <c r="B225" s="48" t="s">
        <v>285</v>
      </c>
      <c r="C225" s="48" t="s">
        <v>50</v>
      </c>
      <c r="D225" s="48" t="s">
        <v>290</v>
      </c>
      <c r="E225" s="48"/>
      <c r="F225" s="48"/>
      <c r="G225" s="67">
        <v>443.83</v>
      </c>
      <c r="H225" s="68">
        <v>409.65300000000002</v>
      </c>
      <c r="I225" s="68">
        <v>165.054</v>
      </c>
      <c r="J225" s="68">
        <v>109.014</v>
      </c>
      <c r="K225" s="68">
        <v>442.041</v>
      </c>
      <c r="L225" s="50">
        <f t="shared" si="85"/>
        <v>1125.7619999999999</v>
      </c>
      <c r="M225" s="69">
        <v>8944.31</v>
      </c>
      <c r="N225" s="51">
        <v>10778.45</v>
      </c>
      <c r="O225" s="69">
        <v>2000</v>
      </c>
      <c r="P225" s="51">
        <v>2000</v>
      </c>
      <c r="Q225" s="52">
        <f t="shared" si="93"/>
        <v>3082093.1072999998</v>
      </c>
      <c r="R225" s="53">
        <f t="shared" si="86"/>
        <v>2844757.4244300001</v>
      </c>
      <c r="S225" s="70">
        <f t="shared" si="94"/>
        <v>1146186.14274</v>
      </c>
      <c r="T225" s="70">
        <f t="shared" si="95"/>
        <v>956973.94830000005</v>
      </c>
      <c r="U225" s="70">
        <f t="shared" si="96"/>
        <v>3880434.8164500003</v>
      </c>
      <c r="V225" s="53">
        <f t="shared" si="87"/>
        <v>8828352.3319199998</v>
      </c>
      <c r="W225" s="77"/>
      <c r="X225" s="72"/>
      <c r="Y225" s="72"/>
      <c r="Z225" s="55"/>
      <c r="AA225" s="55"/>
      <c r="AB225" s="80"/>
      <c r="AC225" s="80"/>
      <c r="AD225" s="80"/>
      <c r="AE225" s="80"/>
      <c r="AF225" s="80"/>
      <c r="AG225" s="80"/>
      <c r="AH225" s="80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9"/>
      <c r="DF225" s="19"/>
      <c r="DG225" s="19"/>
      <c r="DH225" s="19"/>
      <c r="DI225" s="19"/>
      <c r="DJ225" s="19"/>
      <c r="DK225" s="19"/>
      <c r="DL225" s="19"/>
      <c r="DM225" s="19"/>
      <c r="DN225" s="19"/>
      <c r="DO225" s="19"/>
      <c r="DP225" s="19"/>
      <c r="DQ225" s="19"/>
      <c r="DR225" s="19"/>
      <c r="DS225" s="19"/>
      <c r="DT225" s="19"/>
      <c r="DU225" s="19"/>
      <c r="DV225" s="19"/>
      <c r="DW225" s="19"/>
      <c r="DX225" s="19"/>
      <c r="DY225" s="19"/>
      <c r="DZ225" s="19"/>
      <c r="EA225" s="19"/>
      <c r="EB225" s="19"/>
      <c r="EC225" s="19"/>
      <c r="ED225" s="19"/>
      <c r="EE225" s="19"/>
      <c r="EF225" s="19"/>
      <c r="EG225" s="19"/>
      <c r="EH225" s="19"/>
      <c r="EI225" s="19"/>
      <c r="EJ225" s="19"/>
      <c r="EK225" s="19"/>
      <c r="EL225" s="19"/>
      <c r="EM225" s="19"/>
      <c r="EN225" s="19"/>
      <c r="EO225" s="19"/>
      <c r="EP225" s="19"/>
      <c r="EQ225" s="19"/>
      <c r="ER225" s="19"/>
      <c r="ES225" s="19"/>
      <c r="ET225" s="19"/>
      <c r="EU225" s="19"/>
      <c r="EV225" s="19"/>
      <c r="EW225" s="19"/>
      <c r="EX225" s="19"/>
      <c r="EY225" s="19"/>
      <c r="EZ225" s="19"/>
      <c r="FA225" s="19"/>
      <c r="FB225" s="19"/>
      <c r="FC225" s="19"/>
      <c r="FD225" s="19"/>
      <c r="FE225" s="19"/>
      <c r="FF225" s="19"/>
      <c r="FG225" s="19"/>
      <c r="FH225" s="19"/>
      <c r="FI225" s="19"/>
      <c r="FJ225" s="19"/>
      <c r="FK225" s="19"/>
      <c r="FL225" s="19"/>
      <c r="FM225" s="19"/>
      <c r="FN225" s="19"/>
      <c r="FO225" s="19"/>
      <c r="FP225" s="19"/>
      <c r="FQ225" s="19"/>
      <c r="FR225" s="19"/>
      <c r="FS225" s="19"/>
      <c r="FT225" s="19"/>
      <c r="FU225" s="19"/>
      <c r="FV225" s="19"/>
      <c r="FW225" s="19"/>
      <c r="FX225" s="19"/>
      <c r="FY225" s="19"/>
      <c r="FZ225" s="19"/>
      <c r="GA225" s="19"/>
      <c r="GB225" s="19"/>
      <c r="GC225" s="19"/>
      <c r="GD225" s="19"/>
      <c r="GE225" s="19"/>
      <c r="GF225" s="19"/>
      <c r="GG225" s="19"/>
      <c r="GH225" s="19"/>
      <c r="GI225" s="19"/>
      <c r="GJ225" s="19"/>
      <c r="GK225" s="19"/>
      <c r="GL225" s="19"/>
      <c r="GM225" s="19"/>
      <c r="GN225" s="19"/>
      <c r="GO225" s="19"/>
      <c r="GP225" s="19"/>
      <c r="GQ225" s="19"/>
      <c r="GR225" s="19"/>
      <c r="GS225" s="19"/>
      <c r="GT225" s="19"/>
      <c r="GU225" s="19"/>
      <c r="GV225" s="19"/>
      <c r="GW225" s="19"/>
      <c r="GX225" s="19"/>
      <c r="GY225" s="19"/>
      <c r="GZ225" s="19"/>
      <c r="HA225" s="19"/>
      <c r="HB225" s="19"/>
      <c r="HC225" s="19"/>
      <c r="HD225" s="19"/>
      <c r="HE225" s="19"/>
      <c r="HF225" s="19"/>
      <c r="HG225" s="19"/>
      <c r="HH225" s="19"/>
      <c r="HI225" s="19"/>
      <c r="HJ225" s="19"/>
      <c r="HK225" s="19"/>
      <c r="HL225" s="19"/>
      <c r="HM225" s="19"/>
      <c r="HN225" s="19"/>
      <c r="HO225" s="19"/>
      <c r="HP225" s="19"/>
      <c r="HQ225" s="19"/>
      <c r="HR225" s="19"/>
      <c r="HS225" s="19"/>
      <c r="HT225" s="19"/>
      <c r="HU225" s="19"/>
      <c r="HV225" s="19"/>
      <c r="HW225" s="19"/>
      <c r="HX225" s="19"/>
      <c r="HY225" s="19"/>
      <c r="HZ225" s="19"/>
      <c r="IA225" s="19"/>
      <c r="IB225" s="19"/>
      <c r="IC225" s="19"/>
      <c r="ID225" s="19"/>
      <c r="IE225" s="19"/>
      <c r="IF225" s="19"/>
      <c r="IG225" s="19"/>
      <c r="IH225" s="19"/>
      <c r="II225" s="19"/>
      <c r="IJ225" s="19"/>
      <c r="IK225" s="19"/>
      <c r="IL225" s="19"/>
      <c r="IM225" s="19"/>
      <c r="IN225" s="19"/>
      <c r="IO225" s="19"/>
      <c r="IP225" s="19"/>
      <c r="IQ225" s="19"/>
      <c r="IR225" s="19"/>
      <c r="IS225" s="19"/>
      <c r="IT225" s="19"/>
      <c r="IU225" s="19"/>
      <c r="IV225" s="19"/>
      <c r="IW225" s="19"/>
      <c r="IX225" s="19"/>
      <c r="IY225" s="19"/>
      <c r="IZ225" s="19"/>
      <c r="JA225" s="19"/>
      <c r="JB225" s="19"/>
      <c r="JC225" s="19"/>
      <c r="JD225" s="19"/>
      <c r="JE225" s="19"/>
      <c r="JF225" s="19"/>
      <c r="JG225" s="19"/>
      <c r="JH225" s="19"/>
      <c r="JI225" s="19"/>
      <c r="JJ225" s="19"/>
      <c r="JK225" s="19"/>
      <c r="JL225" s="19"/>
      <c r="JM225" s="19"/>
      <c r="JN225" s="19"/>
      <c r="JO225" s="19"/>
      <c r="JP225" s="19"/>
      <c r="JQ225" s="19"/>
      <c r="JR225" s="19"/>
      <c r="JS225" s="19"/>
      <c r="JT225" s="19"/>
      <c r="JU225" s="19"/>
      <c r="JV225" s="19"/>
      <c r="JW225" s="19"/>
      <c r="JX225" s="19"/>
      <c r="JY225" s="19"/>
      <c r="JZ225" s="19"/>
      <c r="KA225" s="19"/>
      <c r="KB225" s="19"/>
      <c r="KC225" s="19"/>
      <c r="KD225" s="19"/>
      <c r="KE225" s="19"/>
      <c r="KF225" s="19"/>
      <c r="KG225" s="19"/>
      <c r="KH225" s="19"/>
      <c r="KI225" s="19"/>
      <c r="KJ225" s="19"/>
      <c r="KK225" s="19"/>
      <c r="KL225" s="19"/>
      <c r="KM225" s="19"/>
      <c r="KN225" s="19"/>
      <c r="KO225" s="19"/>
      <c r="KP225" s="19"/>
      <c r="KQ225" s="19"/>
      <c r="KR225" s="19"/>
      <c r="KS225" s="19"/>
      <c r="KT225" s="19"/>
      <c r="KU225" s="19"/>
      <c r="KV225" s="19"/>
      <c r="KW225" s="19"/>
      <c r="KX225" s="19"/>
      <c r="KY225" s="19"/>
      <c r="KZ225" s="19"/>
      <c r="LA225" s="19"/>
      <c r="LB225" s="19"/>
      <c r="LC225" s="19"/>
      <c r="LD225" s="19"/>
      <c r="LE225" s="19"/>
      <c r="LF225" s="19"/>
      <c r="LG225" s="19"/>
      <c r="LH225" s="19"/>
      <c r="LI225" s="19"/>
      <c r="LJ225" s="19"/>
      <c r="LK225" s="19"/>
      <c r="LL225" s="19"/>
      <c r="LM225" s="19"/>
      <c r="LN225" s="19"/>
      <c r="LO225" s="19"/>
      <c r="LP225" s="19"/>
      <c r="LQ225" s="19"/>
      <c r="LR225" s="19"/>
      <c r="LS225" s="19"/>
      <c r="LT225" s="19"/>
      <c r="LU225" s="19"/>
      <c r="LV225" s="19"/>
      <c r="LW225" s="19"/>
      <c r="LX225" s="19"/>
      <c r="LY225" s="19"/>
      <c r="LZ225" s="19"/>
      <c r="MA225" s="19"/>
      <c r="MB225" s="19"/>
      <c r="MC225" s="19"/>
      <c r="MD225" s="19"/>
      <c r="ME225" s="19"/>
      <c r="MF225" s="19"/>
      <c r="MG225" s="19"/>
      <c r="MH225" s="19"/>
      <c r="MI225" s="19"/>
      <c r="MJ225" s="19"/>
      <c r="MK225" s="19"/>
      <c r="ML225" s="19"/>
      <c r="MM225" s="19"/>
      <c r="MN225" s="19"/>
      <c r="MO225" s="19"/>
      <c r="MP225" s="19"/>
      <c r="MQ225" s="19"/>
      <c r="MR225" s="19"/>
      <c r="MS225" s="19"/>
      <c r="MT225" s="19"/>
      <c r="MU225" s="19"/>
      <c r="MV225" s="19"/>
      <c r="MW225" s="19"/>
      <c r="MX225" s="19"/>
      <c r="MY225" s="19"/>
      <c r="MZ225" s="19"/>
      <c r="NA225" s="19"/>
      <c r="NB225" s="19"/>
      <c r="NC225" s="19"/>
      <c r="ND225" s="19"/>
      <c r="NE225" s="19"/>
      <c r="NF225" s="19"/>
      <c r="NG225" s="19"/>
      <c r="NH225" s="19"/>
      <c r="NI225" s="19"/>
      <c r="NJ225" s="19"/>
      <c r="NK225" s="19"/>
      <c r="NL225" s="19"/>
      <c r="NM225" s="19"/>
      <c r="NN225" s="19"/>
      <c r="NO225" s="19"/>
      <c r="NP225" s="19"/>
      <c r="NQ225" s="19"/>
      <c r="NR225" s="19"/>
      <c r="NS225" s="19"/>
      <c r="NT225" s="19"/>
      <c r="NU225" s="19"/>
      <c r="NV225" s="19"/>
      <c r="NW225" s="19"/>
      <c r="NX225" s="19"/>
      <c r="NY225" s="19"/>
      <c r="NZ225" s="19"/>
      <c r="OA225" s="19"/>
      <c r="OB225" s="19"/>
      <c r="OC225" s="19"/>
      <c r="OD225" s="19"/>
      <c r="OE225" s="19"/>
      <c r="OF225" s="19"/>
      <c r="OG225" s="19"/>
      <c r="OH225" s="19"/>
      <c r="OI225" s="19"/>
      <c r="OJ225" s="19"/>
      <c r="OK225" s="19"/>
      <c r="OL225" s="19"/>
      <c r="OM225" s="19"/>
      <c r="ON225" s="19"/>
      <c r="OO225" s="19"/>
      <c r="OP225" s="19"/>
      <c r="OQ225" s="19"/>
      <c r="OR225" s="19"/>
      <c r="OS225" s="19"/>
      <c r="OT225" s="19"/>
      <c r="OU225" s="19"/>
      <c r="OV225" s="19"/>
      <c r="OW225" s="19"/>
      <c r="OX225" s="19"/>
      <c r="OY225" s="19"/>
      <c r="OZ225" s="19"/>
      <c r="PA225" s="19"/>
      <c r="PB225" s="19"/>
      <c r="PC225" s="19"/>
      <c r="PD225" s="19"/>
      <c r="PE225" s="19"/>
      <c r="PF225" s="19"/>
      <c r="PG225" s="19"/>
      <c r="PH225" s="19"/>
      <c r="PI225" s="19"/>
      <c r="PJ225" s="19"/>
      <c r="PK225" s="19"/>
      <c r="PL225" s="19"/>
      <c r="PM225" s="19"/>
      <c r="PN225" s="19"/>
      <c r="PO225" s="19"/>
      <c r="PP225" s="19"/>
      <c r="PQ225" s="19"/>
      <c r="PR225" s="19"/>
      <c r="PS225" s="19"/>
      <c r="PT225" s="19"/>
      <c r="PU225" s="19"/>
      <c r="PV225" s="19"/>
      <c r="PW225" s="19"/>
      <c r="PX225" s="19"/>
      <c r="PY225" s="19"/>
      <c r="PZ225" s="19"/>
      <c r="QA225" s="19"/>
      <c r="QB225" s="19"/>
      <c r="QC225" s="19"/>
      <c r="QD225" s="19"/>
      <c r="QE225" s="19"/>
      <c r="QF225" s="19"/>
      <c r="QG225" s="19"/>
      <c r="QH225" s="19"/>
      <c r="QI225" s="19"/>
      <c r="QJ225" s="19"/>
      <c r="QK225" s="19"/>
      <c r="QL225" s="19"/>
      <c r="QM225" s="19"/>
      <c r="QN225" s="19"/>
      <c r="QO225" s="19"/>
      <c r="QP225" s="19"/>
      <c r="QQ225" s="19"/>
      <c r="QR225" s="19"/>
      <c r="QS225" s="19"/>
      <c r="QT225" s="19"/>
      <c r="QU225" s="19"/>
      <c r="QV225" s="19"/>
      <c r="QW225" s="19"/>
      <c r="QX225" s="19"/>
      <c r="QY225" s="19"/>
      <c r="QZ225" s="19"/>
      <c r="RA225" s="19"/>
      <c r="RB225" s="19"/>
      <c r="RC225" s="19"/>
      <c r="RD225" s="19"/>
      <c r="RE225" s="19"/>
      <c r="RF225" s="19"/>
      <c r="RG225" s="19"/>
      <c r="RH225" s="19"/>
      <c r="RI225" s="19"/>
      <c r="RJ225" s="19"/>
      <c r="RK225" s="19"/>
      <c r="RL225" s="19"/>
      <c r="RM225" s="19"/>
      <c r="RN225" s="19"/>
      <c r="RO225" s="19"/>
      <c r="RP225" s="19"/>
      <c r="RQ225" s="19"/>
      <c r="RR225" s="19"/>
      <c r="RS225" s="19"/>
      <c r="RT225" s="19"/>
      <c r="RU225" s="19"/>
      <c r="RV225" s="19"/>
      <c r="RW225" s="19"/>
      <c r="RX225" s="19"/>
      <c r="RY225" s="19"/>
      <c r="RZ225" s="19"/>
      <c r="SA225" s="19"/>
      <c r="SB225" s="19"/>
      <c r="SC225" s="19"/>
      <c r="SD225" s="19"/>
      <c r="SE225" s="19"/>
      <c r="SF225" s="19"/>
      <c r="SG225" s="19"/>
      <c r="SH225" s="19"/>
      <c r="SI225" s="19"/>
      <c r="SJ225" s="19"/>
      <c r="SK225" s="19"/>
      <c r="SL225" s="19"/>
      <c r="SM225" s="19"/>
      <c r="SN225" s="19"/>
      <c r="SO225" s="19"/>
      <c r="SP225" s="19"/>
      <c r="SQ225" s="19"/>
      <c r="SR225" s="19"/>
      <c r="SS225" s="19"/>
      <c r="ST225" s="19"/>
      <c r="SU225" s="19"/>
      <c r="SV225" s="19"/>
      <c r="SW225" s="19"/>
      <c r="SX225" s="19"/>
      <c r="SY225" s="19"/>
      <c r="SZ225" s="19"/>
      <c r="TA225" s="19"/>
      <c r="TB225" s="19"/>
      <c r="TC225" s="19"/>
      <c r="TD225" s="19"/>
      <c r="TE225" s="19"/>
      <c r="TF225" s="19"/>
      <c r="TG225" s="19"/>
      <c r="TH225" s="19"/>
      <c r="TI225" s="19"/>
      <c r="TJ225" s="19"/>
      <c r="TK225" s="19"/>
      <c r="TL225" s="19"/>
      <c r="TM225" s="19"/>
      <c r="TN225" s="19"/>
      <c r="TO225" s="19"/>
      <c r="TP225" s="19"/>
      <c r="TQ225" s="19"/>
      <c r="TR225" s="19"/>
      <c r="TS225" s="19"/>
      <c r="TT225" s="19"/>
      <c r="TU225" s="19"/>
      <c r="TV225" s="19"/>
      <c r="TW225" s="19"/>
      <c r="TX225" s="19"/>
      <c r="TY225" s="19"/>
      <c r="TZ225" s="19"/>
      <c r="UA225" s="19"/>
      <c r="UB225" s="19"/>
      <c r="UC225" s="19"/>
      <c r="UD225" s="19"/>
      <c r="UE225" s="19"/>
      <c r="UF225" s="19"/>
      <c r="UG225" s="19"/>
      <c r="UH225" s="19"/>
      <c r="UI225" s="19"/>
      <c r="UJ225" s="19"/>
      <c r="UK225" s="19"/>
      <c r="UL225" s="19"/>
      <c r="UM225" s="19"/>
      <c r="UN225" s="19"/>
      <c r="UO225" s="19"/>
      <c r="UP225" s="19"/>
      <c r="UQ225" s="19"/>
      <c r="UR225" s="19"/>
      <c r="US225" s="19"/>
      <c r="UT225" s="19"/>
      <c r="UU225" s="19"/>
      <c r="UV225" s="19"/>
      <c r="UW225" s="19"/>
      <c r="UX225" s="19"/>
      <c r="UY225" s="19"/>
      <c r="UZ225" s="19"/>
      <c r="VA225" s="19"/>
      <c r="VB225" s="19"/>
      <c r="VC225" s="19"/>
      <c r="VD225" s="19"/>
      <c r="VE225" s="19"/>
      <c r="VF225" s="19"/>
      <c r="VG225" s="19"/>
      <c r="VH225" s="19"/>
      <c r="VI225" s="19"/>
      <c r="VJ225" s="19"/>
      <c r="VK225" s="19"/>
      <c r="VL225" s="19"/>
      <c r="VM225" s="19"/>
      <c r="VN225" s="19"/>
      <c r="VO225" s="19"/>
      <c r="VP225" s="19"/>
      <c r="VQ225" s="19"/>
      <c r="VR225" s="19"/>
      <c r="VS225" s="19"/>
      <c r="VT225" s="19"/>
      <c r="VU225" s="19"/>
      <c r="VV225" s="19"/>
      <c r="VW225" s="19"/>
      <c r="VX225" s="19"/>
      <c r="VY225" s="19"/>
      <c r="VZ225" s="19"/>
      <c r="WA225" s="19"/>
      <c r="WB225" s="19"/>
      <c r="WC225" s="19"/>
      <c r="WD225" s="19"/>
      <c r="WE225" s="19"/>
      <c r="WF225" s="19"/>
      <c r="WG225" s="19"/>
      <c r="WH225" s="19"/>
      <c r="WI225" s="19"/>
      <c r="WJ225" s="19"/>
      <c r="WK225" s="19"/>
      <c r="WL225" s="19"/>
      <c r="WM225" s="19"/>
      <c r="WN225" s="19"/>
      <c r="WO225" s="19"/>
      <c r="WP225" s="19"/>
      <c r="WQ225" s="19"/>
      <c r="WR225" s="19"/>
      <c r="WS225" s="19"/>
      <c r="WT225" s="19"/>
      <c r="WU225" s="19"/>
      <c r="WV225" s="19"/>
      <c r="WW225" s="19"/>
      <c r="WX225" s="19"/>
      <c r="WY225" s="19"/>
      <c r="WZ225" s="19"/>
      <c r="XA225" s="19"/>
      <c r="XB225" s="19"/>
      <c r="XC225" s="19"/>
      <c r="XD225" s="19"/>
      <c r="XE225" s="19"/>
      <c r="XF225" s="19"/>
      <c r="XG225" s="19"/>
      <c r="XH225" s="19"/>
      <c r="XI225" s="19"/>
      <c r="XJ225" s="19"/>
      <c r="XK225" s="19"/>
      <c r="XL225" s="19"/>
      <c r="XM225" s="19"/>
      <c r="XN225" s="19"/>
      <c r="XO225" s="19"/>
      <c r="XP225" s="19"/>
      <c r="XQ225" s="19"/>
      <c r="XR225" s="19"/>
      <c r="XS225" s="19"/>
      <c r="XT225" s="19"/>
      <c r="XU225" s="19"/>
      <c r="XV225" s="19"/>
      <c r="XW225" s="19"/>
      <c r="XX225" s="19"/>
      <c r="XY225" s="19"/>
      <c r="XZ225" s="19"/>
      <c r="YA225" s="19"/>
      <c r="YB225" s="19"/>
      <c r="YC225" s="19"/>
      <c r="YD225" s="19"/>
      <c r="YE225" s="19"/>
      <c r="YF225" s="19"/>
      <c r="YG225" s="19"/>
      <c r="YH225" s="19"/>
      <c r="YI225" s="19"/>
      <c r="YJ225" s="19"/>
      <c r="YK225" s="19"/>
      <c r="YL225" s="19"/>
      <c r="YM225" s="19"/>
      <c r="YN225" s="19"/>
      <c r="YO225" s="19"/>
      <c r="YP225" s="19"/>
      <c r="YQ225" s="19"/>
      <c r="YR225" s="19"/>
      <c r="YS225" s="19"/>
      <c r="YT225" s="19"/>
      <c r="YU225" s="19"/>
      <c r="YV225" s="19"/>
      <c r="YW225" s="19"/>
      <c r="YX225" s="19"/>
      <c r="YY225" s="19"/>
      <c r="YZ225" s="19"/>
      <c r="ZA225" s="19"/>
      <c r="ZB225" s="19"/>
      <c r="ZC225" s="19"/>
      <c r="ZD225" s="19"/>
      <c r="ZE225" s="19"/>
      <c r="ZF225" s="19"/>
      <c r="ZG225" s="19"/>
      <c r="ZH225" s="19"/>
      <c r="ZI225" s="19"/>
      <c r="ZJ225" s="19"/>
      <c r="ZK225" s="19"/>
      <c r="ZL225" s="19"/>
      <c r="ZM225" s="19"/>
      <c r="ZN225" s="19"/>
      <c r="ZO225" s="19"/>
      <c r="ZP225" s="19"/>
      <c r="ZQ225" s="19"/>
      <c r="ZR225" s="19"/>
      <c r="ZS225" s="19"/>
      <c r="ZT225" s="19"/>
      <c r="ZU225" s="19"/>
      <c r="ZV225" s="19"/>
      <c r="ZW225" s="19"/>
      <c r="ZX225" s="19"/>
      <c r="ZY225" s="19"/>
      <c r="ZZ225" s="19"/>
      <c r="AAA225" s="19"/>
      <c r="AAB225" s="19"/>
      <c r="AAC225" s="19"/>
      <c r="AAD225" s="19"/>
      <c r="AAE225" s="19"/>
      <c r="AAF225" s="19"/>
      <c r="AAG225" s="19"/>
      <c r="AAH225" s="19"/>
      <c r="AAI225" s="19"/>
      <c r="AAJ225" s="19"/>
      <c r="AAK225" s="19"/>
      <c r="AAL225" s="19"/>
      <c r="AAM225" s="19"/>
      <c r="AAN225" s="19"/>
      <c r="AAO225" s="19"/>
      <c r="AAP225" s="19"/>
      <c r="AAQ225" s="19"/>
      <c r="AAR225" s="19"/>
      <c r="AAS225" s="19"/>
      <c r="AAT225" s="19"/>
      <c r="AAU225" s="19"/>
      <c r="AAV225" s="19"/>
      <c r="AAW225" s="19"/>
      <c r="AAX225" s="19"/>
      <c r="AAY225" s="19"/>
      <c r="AAZ225" s="19"/>
      <c r="ABA225" s="19"/>
      <c r="ABB225" s="19"/>
      <c r="ABC225" s="19"/>
      <c r="ABD225" s="19"/>
      <c r="ABE225" s="19"/>
      <c r="ABF225" s="19"/>
      <c r="ABG225" s="19"/>
      <c r="ABH225" s="19"/>
      <c r="ABI225" s="19"/>
      <c r="ABJ225" s="19"/>
      <c r="ABK225" s="19"/>
      <c r="ABL225" s="19"/>
      <c r="ABM225" s="19"/>
      <c r="ABN225" s="19"/>
      <c r="ABO225" s="19"/>
      <c r="ABP225" s="19"/>
      <c r="ABQ225" s="19"/>
      <c r="ABR225" s="19"/>
      <c r="ABS225" s="19"/>
      <c r="ABT225" s="19"/>
      <c r="ABU225" s="19"/>
      <c r="ABV225" s="19"/>
      <c r="ABW225" s="19"/>
      <c r="ABX225" s="19"/>
      <c r="ABY225" s="19"/>
      <c r="ABZ225" s="19"/>
      <c r="ACA225" s="19"/>
      <c r="ACB225" s="19"/>
      <c r="ACC225" s="19"/>
      <c r="ACD225" s="19"/>
      <c r="ACE225" s="19"/>
      <c r="ACF225" s="19"/>
      <c r="ACG225" s="19"/>
      <c r="ACH225" s="19"/>
      <c r="ACI225" s="19"/>
      <c r="ACJ225" s="19"/>
      <c r="ACK225" s="19"/>
      <c r="ACL225" s="19"/>
      <c r="ACM225" s="19"/>
      <c r="ACN225" s="19"/>
      <c r="ACO225" s="19"/>
      <c r="ACP225" s="19"/>
      <c r="ACQ225" s="19"/>
      <c r="ACR225" s="19"/>
      <c r="ACS225" s="19"/>
      <c r="ACT225" s="19"/>
      <c r="ACU225" s="19"/>
      <c r="ACV225" s="19"/>
      <c r="ACW225" s="19"/>
      <c r="ACX225" s="19"/>
      <c r="ACY225" s="19"/>
      <c r="ACZ225" s="19"/>
      <c r="ADA225" s="19"/>
      <c r="ADB225" s="19"/>
      <c r="ADC225" s="19"/>
      <c r="ADD225" s="19"/>
      <c r="ADE225" s="19"/>
      <c r="ADF225" s="19"/>
      <c r="ADG225" s="19"/>
      <c r="ADH225" s="19"/>
      <c r="ADI225" s="19"/>
      <c r="ADJ225" s="19"/>
      <c r="ADK225" s="19"/>
      <c r="ADL225" s="19"/>
      <c r="ADM225" s="19"/>
      <c r="ADN225" s="19"/>
      <c r="ADO225" s="19"/>
      <c r="ADP225" s="19"/>
      <c r="ADQ225" s="19"/>
      <c r="ADR225" s="19"/>
      <c r="ADS225" s="19"/>
      <c r="ADT225" s="19"/>
      <c r="ADU225" s="19"/>
      <c r="ADV225" s="19"/>
      <c r="ADW225" s="19"/>
      <c r="ADX225" s="19"/>
      <c r="ADY225" s="19"/>
      <c r="ADZ225" s="19"/>
      <c r="AEA225" s="19"/>
      <c r="AEB225" s="19"/>
      <c r="AEC225" s="19"/>
      <c r="AED225" s="19"/>
      <c r="AEE225" s="19"/>
      <c r="AEF225" s="19"/>
      <c r="AEG225" s="19"/>
      <c r="AEH225" s="19"/>
      <c r="AEI225" s="19"/>
      <c r="AEJ225" s="19"/>
      <c r="AEK225" s="19"/>
      <c r="AEL225" s="19"/>
      <c r="AEM225" s="19"/>
      <c r="AEN225" s="19"/>
      <c r="AEO225" s="19"/>
      <c r="AEP225" s="19"/>
      <c r="AEQ225" s="19"/>
      <c r="AER225" s="19"/>
      <c r="AES225" s="19"/>
      <c r="AET225" s="19"/>
      <c r="AEU225" s="19"/>
      <c r="AEV225" s="19"/>
      <c r="AEW225" s="19"/>
      <c r="AEX225" s="19"/>
      <c r="AEY225" s="19"/>
      <c r="AEZ225" s="19"/>
      <c r="AFA225" s="19"/>
      <c r="AFB225" s="19"/>
      <c r="AFC225" s="19"/>
      <c r="AFD225" s="19"/>
      <c r="AFE225" s="19"/>
      <c r="AFF225" s="19"/>
      <c r="AFG225" s="19"/>
      <c r="AFH225" s="19"/>
      <c r="AFI225" s="19"/>
      <c r="AFJ225" s="19"/>
      <c r="AFK225" s="19"/>
      <c r="AFL225" s="19"/>
      <c r="AFM225" s="19"/>
      <c r="AFN225" s="19"/>
      <c r="AFO225" s="19"/>
      <c r="AFP225" s="19"/>
      <c r="AFQ225" s="19"/>
      <c r="AFR225" s="19"/>
      <c r="AFS225" s="19"/>
      <c r="AFT225" s="19"/>
      <c r="AFU225" s="19"/>
      <c r="AFV225" s="19"/>
      <c r="AFW225" s="19"/>
      <c r="AFX225" s="19"/>
      <c r="AFY225" s="19"/>
      <c r="AFZ225" s="19"/>
      <c r="AGA225" s="19"/>
      <c r="AGB225" s="19"/>
      <c r="AGC225" s="19"/>
      <c r="AGD225" s="19"/>
      <c r="AGE225" s="19"/>
      <c r="AGF225" s="19"/>
      <c r="AGG225" s="19"/>
      <c r="AGH225" s="19"/>
      <c r="AGI225" s="19"/>
      <c r="AGJ225" s="19"/>
      <c r="AGK225" s="19"/>
      <c r="AGL225" s="19"/>
      <c r="AGM225" s="19"/>
      <c r="AGN225" s="19"/>
      <c r="AGO225" s="19"/>
      <c r="AGP225" s="19"/>
      <c r="AGQ225" s="19"/>
      <c r="AGR225" s="19"/>
      <c r="AGS225" s="19"/>
      <c r="AGT225" s="19"/>
      <c r="AGU225" s="19"/>
      <c r="AGV225" s="19"/>
      <c r="AGW225" s="19"/>
      <c r="AGX225" s="19"/>
      <c r="AGY225" s="19"/>
      <c r="AGZ225" s="19"/>
      <c r="AHA225" s="19"/>
      <c r="AHB225" s="19"/>
      <c r="AHC225" s="19"/>
      <c r="AHD225" s="19"/>
      <c r="AHE225" s="19"/>
      <c r="AHF225" s="19"/>
      <c r="AHG225" s="19"/>
      <c r="AHH225" s="19"/>
      <c r="AHI225" s="19"/>
      <c r="AHJ225" s="19"/>
      <c r="AHK225" s="19"/>
      <c r="AHL225" s="19"/>
      <c r="AHM225" s="19"/>
      <c r="AHN225" s="19"/>
      <c r="AHO225" s="19"/>
      <c r="AHP225" s="19"/>
      <c r="AHQ225" s="19"/>
      <c r="AHR225" s="19"/>
      <c r="AHS225" s="19"/>
      <c r="AHT225" s="19"/>
      <c r="AHU225" s="19"/>
      <c r="AHV225" s="19"/>
      <c r="AHW225" s="19"/>
      <c r="AHX225" s="19"/>
      <c r="AHY225" s="19"/>
      <c r="AHZ225" s="19"/>
      <c r="AIA225" s="19"/>
      <c r="AIB225" s="19"/>
      <c r="AIC225" s="19"/>
      <c r="AID225" s="19"/>
      <c r="AIE225" s="19"/>
      <c r="AIF225" s="19"/>
      <c r="AIG225" s="19"/>
      <c r="AIH225" s="19"/>
      <c r="AII225" s="19"/>
      <c r="AIJ225" s="19"/>
      <c r="AIK225" s="19"/>
      <c r="AIL225" s="19"/>
      <c r="AIM225" s="19"/>
      <c r="AIN225" s="19"/>
      <c r="AIO225" s="19"/>
      <c r="AIP225" s="19"/>
      <c r="AIQ225" s="19"/>
      <c r="AIR225" s="19"/>
      <c r="AIS225" s="19"/>
      <c r="AIT225" s="19"/>
      <c r="AIU225" s="19"/>
      <c r="AIV225" s="19"/>
      <c r="AIW225" s="19"/>
      <c r="AIX225" s="19"/>
      <c r="AIY225" s="19"/>
      <c r="AIZ225" s="19"/>
      <c r="AJA225" s="19"/>
      <c r="AJB225" s="19"/>
      <c r="AJC225" s="19"/>
      <c r="AJD225" s="19"/>
      <c r="AJE225" s="19"/>
      <c r="AJF225" s="19"/>
      <c r="AJG225" s="19"/>
      <c r="AJH225" s="19"/>
      <c r="AJI225" s="19"/>
      <c r="AJJ225" s="19"/>
      <c r="AJK225" s="19"/>
      <c r="AJL225" s="19"/>
      <c r="AJM225" s="19"/>
      <c r="AJN225" s="19"/>
      <c r="AJO225" s="19"/>
      <c r="AJP225" s="19"/>
      <c r="AJQ225" s="19"/>
      <c r="AJR225" s="19"/>
      <c r="AJS225" s="19"/>
      <c r="AJT225" s="19"/>
      <c r="AJU225" s="19"/>
      <c r="AJV225" s="19"/>
      <c r="AJW225" s="19"/>
      <c r="AJX225" s="19"/>
      <c r="AJY225" s="19"/>
      <c r="AJZ225" s="19"/>
      <c r="AKA225" s="19"/>
      <c r="AKB225" s="19"/>
      <c r="AKC225" s="19"/>
      <c r="AKD225" s="19"/>
      <c r="AKE225" s="19"/>
      <c r="AKF225" s="19"/>
      <c r="AKG225" s="19"/>
      <c r="AKH225" s="19"/>
      <c r="AKI225" s="19"/>
      <c r="AKJ225" s="19"/>
      <c r="AKK225" s="19"/>
      <c r="AKL225" s="19"/>
      <c r="AKM225" s="19"/>
      <c r="AKN225" s="19"/>
      <c r="AKO225" s="19"/>
      <c r="AKP225" s="19"/>
      <c r="AKQ225" s="19"/>
      <c r="AKR225" s="19"/>
      <c r="AKS225" s="19"/>
      <c r="AKT225" s="19"/>
      <c r="AKU225" s="19"/>
      <c r="AKV225" s="19"/>
      <c r="AKW225" s="19"/>
      <c r="AKX225" s="19"/>
      <c r="AKY225" s="19"/>
      <c r="AKZ225" s="19"/>
      <c r="ALA225" s="19"/>
      <c r="ALB225" s="19"/>
      <c r="ALC225" s="19"/>
      <c r="ALD225" s="19"/>
      <c r="ALE225" s="19"/>
      <c r="ALF225" s="19"/>
      <c r="ALG225" s="19"/>
      <c r="ALH225" s="19"/>
      <c r="ALI225" s="19"/>
      <c r="ALJ225" s="19"/>
      <c r="ALK225" s="19"/>
      <c r="ALL225" s="19"/>
      <c r="ALM225" s="19"/>
      <c r="ALN225" s="19"/>
      <c r="ALO225" s="19"/>
      <c r="ALP225" s="19"/>
      <c r="ALQ225" s="19"/>
      <c r="ALR225" s="19"/>
      <c r="ALS225" s="19"/>
      <c r="ALT225" s="19"/>
      <c r="ALU225" s="19"/>
      <c r="ALV225" s="19"/>
      <c r="ALW225" s="19"/>
      <c r="ALX225" s="19"/>
      <c r="ALY225" s="19"/>
      <c r="ALZ225" s="19"/>
      <c r="AMA225" s="19"/>
      <c r="AMB225" s="19"/>
      <c r="AMC225" s="19"/>
      <c r="AMD225" s="19"/>
      <c r="AME225" s="19"/>
      <c r="AMF225" s="19"/>
      <c r="AMG225" s="19"/>
      <c r="AMH225" s="19"/>
      <c r="AMI225" s="19"/>
      <c r="AMJ225" s="19"/>
      <c r="AMK225" s="19"/>
      <c r="AML225" s="19"/>
      <c r="AMM225" s="19"/>
      <c r="AMN225" s="19"/>
      <c r="AMO225" s="19"/>
      <c r="AMP225" s="19"/>
      <c r="AMQ225" s="19"/>
      <c r="AMR225" s="19"/>
      <c r="AMS225" s="19"/>
      <c r="AMT225" s="19"/>
      <c r="AMU225" s="19"/>
      <c r="AMV225" s="19"/>
      <c r="AMW225" s="19"/>
      <c r="AMX225" s="19"/>
      <c r="AMY225" s="19"/>
      <c r="AMZ225" s="19"/>
      <c r="ANA225" s="19"/>
      <c r="ANB225" s="19"/>
      <c r="ANC225" s="19"/>
      <c r="AND225" s="19"/>
      <c r="ANE225" s="19"/>
      <c r="ANF225" s="19"/>
      <c r="ANG225" s="19"/>
      <c r="ANH225" s="19"/>
      <c r="ANI225" s="19"/>
      <c r="ANJ225" s="19"/>
      <c r="ANK225" s="19"/>
      <c r="ANL225" s="19"/>
      <c r="ANM225" s="19"/>
      <c r="ANN225" s="19"/>
      <c r="ANO225" s="19"/>
      <c r="ANP225" s="19"/>
      <c r="ANQ225" s="19"/>
      <c r="ANR225" s="19"/>
      <c r="ANS225" s="19"/>
      <c r="ANT225" s="19"/>
      <c r="ANU225" s="19"/>
      <c r="ANV225" s="19"/>
      <c r="ANW225" s="19"/>
      <c r="ANX225" s="19"/>
      <c r="ANY225" s="19"/>
      <c r="ANZ225" s="19"/>
      <c r="AOA225" s="19"/>
      <c r="AOB225" s="19"/>
      <c r="AOC225" s="19"/>
      <c r="AOD225" s="19"/>
      <c r="AOE225" s="19"/>
      <c r="AOF225" s="19"/>
      <c r="AOG225" s="19"/>
      <c r="AOH225" s="19"/>
      <c r="AOI225" s="19"/>
      <c r="AOJ225" s="19"/>
      <c r="AOK225" s="19"/>
      <c r="AOL225" s="19"/>
      <c r="AOM225" s="19"/>
      <c r="AON225" s="19"/>
      <c r="AOO225" s="19"/>
      <c r="AOP225" s="19"/>
      <c r="AOQ225" s="19"/>
      <c r="AOR225" s="19"/>
      <c r="AOS225" s="19"/>
      <c r="AOT225" s="19"/>
      <c r="AOU225" s="19"/>
      <c r="AOV225" s="19"/>
      <c r="AOW225" s="19"/>
      <c r="AOX225" s="19"/>
      <c r="AOY225" s="19"/>
      <c r="AOZ225" s="19"/>
      <c r="APA225" s="19"/>
      <c r="APB225" s="19"/>
      <c r="APC225" s="19"/>
      <c r="APD225" s="19"/>
      <c r="APE225" s="19"/>
      <c r="APF225" s="19"/>
      <c r="APG225" s="19"/>
      <c r="APH225" s="19"/>
      <c r="API225" s="19"/>
      <c r="APJ225" s="19"/>
      <c r="APK225" s="19"/>
      <c r="APL225" s="19"/>
      <c r="APM225" s="19"/>
      <c r="APN225" s="19"/>
      <c r="APO225" s="19"/>
      <c r="APP225" s="19"/>
      <c r="APQ225" s="19"/>
      <c r="APR225" s="19"/>
      <c r="APS225" s="19"/>
      <c r="APT225" s="19"/>
      <c r="APU225" s="19"/>
      <c r="APV225" s="19"/>
      <c r="APW225" s="19"/>
      <c r="APX225" s="19"/>
      <c r="APY225" s="19"/>
      <c r="APZ225" s="19"/>
      <c r="AQA225" s="19"/>
      <c r="AQB225" s="19"/>
      <c r="AQC225" s="19"/>
      <c r="AQD225" s="19"/>
      <c r="AQE225" s="19"/>
      <c r="AQF225" s="19"/>
      <c r="AQG225" s="19"/>
      <c r="AQH225" s="19"/>
      <c r="AQI225" s="19"/>
      <c r="AQJ225" s="19"/>
      <c r="AQK225" s="19"/>
      <c r="AQL225" s="19"/>
      <c r="AQM225" s="19"/>
      <c r="AQN225" s="19"/>
      <c r="AQO225" s="19"/>
      <c r="AQP225" s="19"/>
      <c r="AQQ225" s="19"/>
      <c r="AQR225" s="19"/>
      <c r="AQS225" s="19"/>
      <c r="AQT225" s="19"/>
      <c r="AQU225" s="19"/>
      <c r="AQV225" s="19"/>
      <c r="AQW225" s="19"/>
      <c r="AQX225" s="19"/>
      <c r="AQY225" s="19"/>
      <c r="AQZ225" s="19"/>
      <c r="ARA225" s="19"/>
      <c r="ARB225" s="19"/>
      <c r="ARC225" s="19"/>
      <c r="ARD225" s="19"/>
      <c r="ARE225" s="19"/>
      <c r="ARF225" s="19"/>
      <c r="ARG225" s="19"/>
      <c r="ARH225" s="19"/>
      <c r="ARI225" s="19"/>
      <c r="ARJ225" s="19"/>
      <c r="ARK225" s="19"/>
      <c r="ARL225" s="19"/>
      <c r="ARM225" s="19"/>
      <c r="ARN225" s="19"/>
      <c r="ARO225" s="19"/>
      <c r="ARP225" s="19"/>
      <c r="ARQ225" s="19"/>
      <c r="ARR225" s="19"/>
      <c r="ARS225" s="19"/>
      <c r="ART225" s="19"/>
      <c r="ARU225" s="19"/>
      <c r="ARV225" s="19"/>
      <c r="ARW225" s="19"/>
      <c r="ARX225" s="19"/>
      <c r="ARY225" s="19"/>
      <c r="ARZ225" s="19"/>
      <c r="ASA225" s="19"/>
      <c r="ASB225" s="19"/>
      <c r="ASC225" s="19"/>
      <c r="ASD225" s="19"/>
      <c r="ASE225" s="19"/>
      <c r="ASF225" s="19"/>
      <c r="ASG225" s="19"/>
      <c r="ASH225" s="19"/>
      <c r="ASI225" s="19"/>
      <c r="ASJ225" s="19"/>
      <c r="ASK225" s="19"/>
      <c r="ASL225" s="19"/>
      <c r="ASM225" s="19"/>
      <c r="ASN225" s="19"/>
      <c r="ASO225" s="19"/>
      <c r="ASP225" s="19"/>
      <c r="ASQ225" s="19"/>
      <c r="ASR225" s="19"/>
      <c r="ASS225" s="19"/>
      <c r="AST225" s="19"/>
      <c r="ASU225" s="19"/>
      <c r="ASV225" s="19"/>
      <c r="ASW225" s="19"/>
      <c r="ASX225" s="19"/>
      <c r="ASY225" s="19"/>
      <c r="ASZ225" s="19"/>
      <c r="ATA225" s="19"/>
      <c r="ATB225" s="19"/>
      <c r="ATC225" s="19"/>
      <c r="ATD225" s="19"/>
      <c r="ATE225" s="19"/>
      <c r="ATF225" s="19"/>
      <c r="ATG225" s="19"/>
      <c r="ATH225" s="19"/>
      <c r="ATI225" s="19"/>
      <c r="ATJ225" s="19"/>
      <c r="ATK225" s="19"/>
      <c r="ATL225" s="19"/>
      <c r="ATM225" s="19"/>
      <c r="ATN225" s="19"/>
      <c r="ATO225" s="19"/>
      <c r="ATP225" s="19"/>
      <c r="ATQ225" s="19"/>
      <c r="ATR225" s="19"/>
      <c r="ATS225" s="19"/>
      <c r="ATT225" s="19"/>
      <c r="ATU225" s="19"/>
      <c r="ATV225" s="19"/>
      <c r="ATW225" s="19"/>
      <c r="ATX225" s="19"/>
      <c r="ATY225" s="19"/>
      <c r="ATZ225" s="19"/>
      <c r="AUA225" s="19"/>
      <c r="AUB225" s="19"/>
      <c r="AUC225" s="19"/>
      <c r="AUD225" s="19"/>
      <c r="AUE225" s="19"/>
      <c r="AUF225" s="19"/>
      <c r="AUG225" s="19"/>
      <c r="AUH225" s="19"/>
      <c r="AUI225" s="19"/>
      <c r="AUJ225" s="19"/>
      <c r="AUK225" s="19"/>
      <c r="AUL225" s="19"/>
      <c r="AUM225" s="19"/>
      <c r="AUN225" s="19"/>
      <c r="AUO225" s="19"/>
      <c r="AUP225" s="19"/>
      <c r="AUQ225" s="19"/>
      <c r="AUR225" s="19"/>
      <c r="AUS225" s="19"/>
      <c r="AUT225" s="19"/>
      <c r="AUU225" s="19"/>
      <c r="AUV225" s="19"/>
      <c r="AUW225" s="19"/>
      <c r="AUX225" s="19"/>
      <c r="AUY225" s="19"/>
      <c r="AUZ225" s="19"/>
      <c r="AVA225" s="19"/>
      <c r="AVB225" s="19"/>
      <c r="AVC225" s="19"/>
      <c r="AVD225" s="19"/>
      <c r="AVE225" s="19"/>
      <c r="AVF225" s="19"/>
      <c r="AVG225" s="19"/>
      <c r="AVH225" s="19"/>
      <c r="AVI225" s="19"/>
      <c r="AVJ225" s="19"/>
      <c r="AVK225" s="19"/>
      <c r="AVL225" s="19"/>
      <c r="AVM225" s="19"/>
      <c r="AVN225" s="19"/>
      <c r="AVO225" s="19"/>
      <c r="AVP225" s="19"/>
      <c r="AVQ225" s="19"/>
      <c r="AVR225" s="19"/>
      <c r="AVS225" s="19"/>
      <c r="AVT225" s="19"/>
      <c r="AVU225" s="19"/>
      <c r="AVV225" s="19"/>
      <c r="AVW225" s="19"/>
      <c r="AVX225" s="19"/>
      <c r="AVY225" s="19"/>
      <c r="AVZ225" s="19"/>
      <c r="AWA225" s="19"/>
      <c r="AWB225" s="19"/>
      <c r="AWC225" s="19"/>
      <c r="AWD225" s="19"/>
      <c r="AWE225" s="19"/>
      <c r="AWF225" s="19"/>
      <c r="AWG225" s="19"/>
      <c r="AWH225" s="19"/>
      <c r="AWI225" s="19"/>
      <c r="AWJ225" s="19"/>
      <c r="AWK225" s="19"/>
      <c r="AWL225" s="19"/>
      <c r="AWM225" s="19"/>
      <c r="AWN225" s="19"/>
      <c r="AWO225" s="19"/>
      <c r="AWP225" s="19"/>
      <c r="AWQ225" s="19"/>
      <c r="AWR225" s="19"/>
      <c r="AWS225" s="19"/>
      <c r="AWT225" s="19"/>
      <c r="AWU225" s="19"/>
      <c r="AWV225" s="19"/>
      <c r="AWW225" s="19"/>
      <c r="AWX225" s="19"/>
      <c r="AWY225" s="19"/>
      <c r="AWZ225" s="19"/>
      <c r="AXA225" s="19"/>
      <c r="AXB225" s="19"/>
      <c r="AXC225" s="19"/>
      <c r="AXD225" s="19"/>
      <c r="AXE225" s="19"/>
      <c r="AXF225" s="19"/>
      <c r="AXG225" s="19"/>
      <c r="AXH225" s="19"/>
      <c r="AXI225" s="19"/>
      <c r="AXJ225" s="19"/>
      <c r="AXK225" s="19"/>
      <c r="AXL225" s="19"/>
      <c r="AXM225" s="19"/>
      <c r="AXN225" s="19"/>
      <c r="AXO225" s="19"/>
      <c r="AXP225" s="19"/>
      <c r="AXQ225" s="19"/>
      <c r="AXR225" s="19"/>
      <c r="AXS225" s="19"/>
      <c r="AXT225" s="19"/>
      <c r="AXU225" s="19"/>
      <c r="AXV225" s="19"/>
      <c r="AXW225" s="19"/>
      <c r="AXX225" s="19"/>
      <c r="AXY225" s="19"/>
      <c r="AXZ225" s="19"/>
      <c r="AYA225" s="19"/>
      <c r="AYB225" s="19"/>
      <c r="AYC225" s="19"/>
      <c r="AYD225" s="19"/>
      <c r="AYE225" s="19"/>
      <c r="AYF225" s="19"/>
      <c r="AYG225" s="19"/>
      <c r="AYH225" s="19"/>
      <c r="AYI225" s="19"/>
      <c r="AYJ225" s="19"/>
      <c r="AYK225" s="19"/>
      <c r="AYL225" s="19"/>
      <c r="AYM225" s="19"/>
      <c r="AYN225" s="19"/>
      <c r="AYO225" s="19"/>
      <c r="AYP225" s="19"/>
      <c r="AYQ225" s="19"/>
      <c r="AYR225" s="19"/>
      <c r="AYS225" s="19"/>
      <c r="AYT225" s="19"/>
      <c r="AYU225" s="19"/>
      <c r="AYV225" s="19"/>
      <c r="AYW225" s="19"/>
      <c r="AYX225" s="19"/>
      <c r="AYY225" s="19"/>
      <c r="AYZ225" s="19"/>
      <c r="AZA225" s="19"/>
      <c r="AZB225" s="19"/>
      <c r="AZC225" s="19"/>
      <c r="AZD225" s="19"/>
      <c r="AZE225" s="19"/>
      <c r="AZF225" s="19"/>
      <c r="AZG225" s="19"/>
      <c r="AZH225" s="19"/>
      <c r="AZI225" s="19"/>
      <c r="AZJ225" s="19"/>
      <c r="AZK225" s="19"/>
      <c r="AZL225" s="19"/>
      <c r="AZM225" s="19"/>
      <c r="AZN225" s="19"/>
      <c r="AZO225" s="19"/>
      <c r="AZP225" s="19"/>
      <c r="AZQ225" s="19"/>
      <c r="AZR225" s="19"/>
      <c r="AZS225" s="19"/>
      <c r="AZT225" s="19"/>
      <c r="AZU225" s="19"/>
      <c r="AZV225" s="19"/>
      <c r="AZW225" s="19"/>
      <c r="AZX225" s="19"/>
      <c r="AZY225" s="19"/>
      <c r="AZZ225" s="19"/>
      <c r="BAA225" s="19"/>
      <c r="BAB225" s="19"/>
      <c r="BAC225" s="19"/>
      <c r="BAD225" s="19"/>
      <c r="BAE225" s="19"/>
      <c r="BAF225" s="19"/>
      <c r="BAG225" s="19"/>
      <c r="BAH225" s="19"/>
      <c r="BAI225" s="19"/>
      <c r="BAJ225" s="19"/>
      <c r="BAK225" s="19"/>
      <c r="BAL225" s="19"/>
      <c r="BAM225" s="19"/>
      <c r="BAN225" s="19"/>
      <c r="BAO225" s="19"/>
      <c r="BAP225" s="19"/>
      <c r="BAQ225" s="19"/>
      <c r="BAR225" s="19"/>
      <c r="BAS225" s="19"/>
      <c r="BAT225" s="19"/>
      <c r="BAU225" s="19"/>
      <c r="BAV225" s="19"/>
      <c r="BAW225" s="19"/>
      <c r="BAX225" s="19"/>
      <c r="BAY225" s="19"/>
      <c r="BAZ225" s="19"/>
      <c r="BBA225" s="19"/>
      <c r="BBB225" s="19"/>
      <c r="BBC225" s="19"/>
      <c r="BBD225" s="19"/>
      <c r="BBE225" s="19"/>
      <c r="BBF225" s="19"/>
      <c r="BBG225" s="19"/>
      <c r="BBH225" s="19"/>
      <c r="BBI225" s="19"/>
      <c r="BBJ225" s="19"/>
      <c r="BBK225" s="19"/>
      <c r="BBL225" s="19"/>
      <c r="BBM225" s="19"/>
      <c r="BBN225" s="19"/>
      <c r="BBO225" s="19"/>
      <c r="BBP225" s="19"/>
      <c r="BBQ225" s="19"/>
      <c r="BBR225" s="19"/>
      <c r="BBS225" s="19"/>
      <c r="BBT225" s="19"/>
      <c r="BBU225" s="19"/>
      <c r="BBV225" s="19"/>
      <c r="BBW225" s="19"/>
      <c r="BBX225" s="19"/>
      <c r="BBY225" s="19"/>
      <c r="BBZ225" s="19"/>
      <c r="BCA225" s="19"/>
      <c r="BCB225" s="19"/>
      <c r="BCC225" s="19"/>
      <c r="BCD225" s="19"/>
      <c r="BCE225" s="19"/>
      <c r="BCF225" s="19"/>
      <c r="BCG225" s="19"/>
      <c r="BCH225" s="19"/>
      <c r="BCI225" s="19"/>
      <c r="BCJ225" s="19"/>
      <c r="BCK225" s="19"/>
      <c r="BCL225" s="19"/>
      <c r="BCM225" s="19"/>
      <c r="BCN225" s="19"/>
      <c r="BCO225" s="19"/>
      <c r="BCP225" s="19"/>
      <c r="BCQ225" s="19"/>
      <c r="BCR225" s="19"/>
      <c r="BCS225" s="19"/>
      <c r="BCT225" s="19"/>
      <c r="BCU225" s="19"/>
      <c r="BCV225" s="19"/>
      <c r="BCW225" s="19"/>
      <c r="BCX225" s="19"/>
      <c r="BCY225" s="19"/>
      <c r="BCZ225" s="19"/>
      <c r="BDA225" s="19"/>
      <c r="BDB225" s="19"/>
      <c r="BDC225" s="19"/>
      <c r="BDD225" s="19"/>
      <c r="BDE225" s="19"/>
      <c r="BDF225" s="19"/>
      <c r="BDG225" s="19"/>
      <c r="BDH225" s="19"/>
      <c r="BDI225" s="19"/>
      <c r="BDJ225" s="19"/>
      <c r="BDK225" s="19"/>
      <c r="BDL225" s="19"/>
      <c r="BDM225" s="19"/>
      <c r="BDN225" s="19"/>
      <c r="BDO225" s="19"/>
      <c r="BDP225" s="19"/>
      <c r="BDQ225" s="19"/>
      <c r="BDR225" s="19"/>
      <c r="BDS225" s="19"/>
      <c r="BDT225" s="19"/>
      <c r="BDU225" s="19"/>
      <c r="BDV225" s="19"/>
      <c r="BDW225" s="19"/>
      <c r="BDX225" s="19"/>
      <c r="BDY225" s="19"/>
      <c r="BDZ225" s="19"/>
      <c r="BEA225" s="19"/>
      <c r="BEB225" s="19"/>
      <c r="BEC225" s="19"/>
      <c r="BED225" s="19"/>
      <c r="BEE225" s="19"/>
      <c r="BEF225" s="19"/>
      <c r="BEG225" s="19"/>
      <c r="BEH225" s="19"/>
      <c r="BEI225" s="19"/>
      <c r="BEJ225" s="19"/>
      <c r="BEK225" s="19"/>
      <c r="BEL225" s="19"/>
      <c r="BEM225" s="19"/>
      <c r="BEN225" s="19"/>
      <c r="BEO225" s="19"/>
      <c r="BEP225" s="19"/>
      <c r="BEQ225" s="19"/>
      <c r="BER225" s="19"/>
      <c r="BES225" s="19"/>
      <c r="BET225" s="19"/>
      <c r="BEU225" s="19"/>
      <c r="BEV225" s="19"/>
      <c r="BEW225" s="19"/>
      <c r="BEX225" s="19"/>
      <c r="BEY225" s="19"/>
      <c r="BEZ225" s="19"/>
      <c r="BFA225" s="19"/>
      <c r="BFB225" s="19"/>
      <c r="BFC225" s="19"/>
      <c r="BFD225" s="19"/>
      <c r="BFE225" s="19"/>
      <c r="BFF225" s="19"/>
      <c r="BFG225" s="19"/>
      <c r="BFH225" s="19"/>
      <c r="BFI225" s="19"/>
      <c r="BFJ225" s="19"/>
      <c r="BFK225" s="19"/>
      <c r="BFL225" s="19"/>
      <c r="BFM225" s="19"/>
      <c r="BFN225" s="19"/>
      <c r="BFO225" s="19"/>
      <c r="BFP225" s="19"/>
      <c r="BFQ225" s="19"/>
      <c r="BFR225" s="19"/>
      <c r="BFS225" s="19"/>
      <c r="BFT225" s="19"/>
      <c r="BFU225" s="19"/>
      <c r="BFV225" s="19"/>
      <c r="BFW225" s="19"/>
      <c r="BFX225" s="19"/>
      <c r="BFY225" s="19"/>
      <c r="BFZ225" s="19"/>
      <c r="BGA225" s="19"/>
      <c r="BGB225" s="19"/>
      <c r="BGC225" s="19"/>
      <c r="BGD225" s="19"/>
      <c r="BGE225" s="19"/>
      <c r="BGF225" s="19"/>
      <c r="BGG225" s="19"/>
      <c r="BGH225" s="19"/>
      <c r="BGI225" s="19"/>
      <c r="BGJ225" s="19"/>
      <c r="BGK225" s="19"/>
      <c r="BGL225" s="19"/>
      <c r="BGM225" s="19"/>
      <c r="BGN225" s="19"/>
      <c r="BGO225" s="19"/>
      <c r="BGP225" s="19"/>
      <c r="BGQ225" s="19"/>
      <c r="BGR225" s="19"/>
      <c r="BGS225" s="19"/>
      <c r="BGT225" s="19"/>
      <c r="BGU225" s="19"/>
      <c r="BGV225" s="19"/>
      <c r="BGW225" s="19"/>
      <c r="BGX225" s="19"/>
      <c r="BGY225" s="19"/>
      <c r="BGZ225" s="19"/>
      <c r="BHA225" s="19"/>
      <c r="BHB225" s="19"/>
      <c r="BHC225" s="19"/>
      <c r="BHD225" s="19"/>
      <c r="BHE225" s="19"/>
      <c r="BHF225" s="19"/>
      <c r="BHG225" s="19"/>
      <c r="BHH225" s="19"/>
      <c r="BHI225" s="19"/>
      <c r="BHJ225" s="19"/>
      <c r="BHK225" s="19"/>
      <c r="BHL225" s="19"/>
      <c r="BHM225" s="19"/>
      <c r="BHN225" s="19"/>
      <c r="BHO225" s="19"/>
      <c r="BHP225" s="19"/>
      <c r="BHQ225" s="19"/>
      <c r="BHR225" s="19"/>
      <c r="BHS225" s="19"/>
      <c r="BHT225" s="19"/>
      <c r="BHU225" s="19"/>
      <c r="BHV225" s="19"/>
      <c r="BHW225" s="19"/>
      <c r="BHX225" s="19"/>
      <c r="BHY225" s="19"/>
      <c r="BHZ225" s="19"/>
      <c r="BIA225" s="19"/>
      <c r="BIB225" s="19"/>
      <c r="BIC225" s="19"/>
      <c r="BID225" s="19"/>
      <c r="BIE225" s="19"/>
      <c r="BIF225" s="19"/>
      <c r="BIG225" s="19"/>
      <c r="BIH225" s="19"/>
      <c r="BII225" s="19"/>
      <c r="BIJ225" s="19"/>
      <c r="BIK225" s="19"/>
      <c r="BIL225" s="19"/>
      <c r="BIM225" s="19"/>
      <c r="BIN225" s="19"/>
      <c r="BIO225" s="19"/>
      <c r="BIP225" s="19"/>
      <c r="BIQ225" s="19"/>
      <c r="BIR225" s="19"/>
      <c r="BIS225" s="19"/>
      <c r="BIT225" s="19"/>
      <c r="BIU225" s="19"/>
      <c r="BIV225" s="19"/>
      <c r="BIW225" s="19"/>
      <c r="BIX225" s="19"/>
      <c r="BIY225" s="19"/>
      <c r="BIZ225" s="19"/>
      <c r="BJA225" s="19"/>
      <c r="BJB225" s="19"/>
      <c r="BJC225" s="19"/>
      <c r="BJD225" s="19"/>
      <c r="BJE225" s="19"/>
      <c r="BJF225" s="19"/>
      <c r="BJG225" s="19"/>
      <c r="BJH225" s="19"/>
      <c r="BJI225" s="19"/>
      <c r="BJJ225" s="19"/>
      <c r="BJK225" s="19"/>
      <c r="BJL225" s="19"/>
      <c r="BJM225" s="19"/>
      <c r="BJN225" s="19"/>
      <c r="BJO225" s="19"/>
      <c r="BJP225" s="19"/>
      <c r="BJQ225" s="19"/>
      <c r="BJR225" s="19"/>
      <c r="BJS225" s="19"/>
      <c r="BJT225" s="19"/>
      <c r="BJU225" s="19"/>
      <c r="BJV225" s="19"/>
      <c r="BJW225" s="19"/>
      <c r="BJX225" s="19"/>
      <c r="BJY225" s="19"/>
      <c r="BJZ225" s="19"/>
      <c r="BKA225" s="19"/>
      <c r="BKB225" s="19"/>
      <c r="BKC225" s="19"/>
      <c r="BKD225" s="19"/>
      <c r="BKE225" s="19"/>
      <c r="BKF225" s="19"/>
      <c r="BKG225" s="19"/>
      <c r="BKH225" s="19"/>
      <c r="BKI225" s="19"/>
      <c r="BKJ225" s="19"/>
      <c r="BKK225" s="19"/>
      <c r="BKL225" s="19"/>
      <c r="BKM225" s="19"/>
      <c r="BKN225" s="19"/>
      <c r="BKO225" s="19"/>
      <c r="BKP225" s="19"/>
      <c r="BKQ225" s="19"/>
      <c r="BKR225" s="19"/>
      <c r="BKS225" s="19"/>
      <c r="BKT225" s="19"/>
      <c r="BKU225" s="19"/>
      <c r="BKV225" s="19"/>
      <c r="BKW225" s="19"/>
      <c r="BKX225" s="19"/>
      <c r="BKY225" s="19"/>
      <c r="BKZ225" s="19"/>
      <c r="BLA225" s="19"/>
      <c r="BLB225" s="19"/>
      <c r="BLC225" s="19"/>
      <c r="BLD225" s="19"/>
      <c r="BLE225" s="19"/>
      <c r="BLF225" s="19"/>
      <c r="BLG225" s="19"/>
      <c r="BLH225" s="19"/>
      <c r="BLI225" s="19"/>
      <c r="BLJ225" s="19"/>
      <c r="BLK225" s="19"/>
      <c r="BLL225" s="19"/>
      <c r="BLM225" s="19"/>
      <c r="BLN225" s="19"/>
      <c r="BLO225" s="19"/>
      <c r="BLP225" s="19"/>
      <c r="BLQ225" s="19"/>
      <c r="BLR225" s="19"/>
      <c r="BLS225" s="19"/>
      <c r="BLT225" s="19"/>
      <c r="BLU225" s="19"/>
      <c r="BLV225" s="19"/>
      <c r="BLW225" s="19"/>
      <c r="BLX225" s="19"/>
      <c r="BLY225" s="19"/>
      <c r="BLZ225" s="19"/>
      <c r="BMA225" s="19"/>
      <c r="BMB225" s="19"/>
      <c r="BMC225" s="19"/>
      <c r="BMD225" s="19"/>
      <c r="BME225" s="19"/>
      <c r="BMF225" s="19"/>
      <c r="BMG225" s="19"/>
      <c r="BMH225" s="19"/>
      <c r="BMI225" s="19"/>
      <c r="BMJ225" s="19"/>
      <c r="BMK225" s="19"/>
      <c r="BML225" s="19"/>
      <c r="BMM225" s="19"/>
      <c r="BMN225" s="19"/>
      <c r="BMO225" s="19"/>
      <c r="BMP225" s="19"/>
      <c r="BMQ225" s="19"/>
      <c r="BMR225" s="19"/>
      <c r="BMS225" s="19"/>
      <c r="BMT225" s="19"/>
      <c r="BMU225" s="19"/>
      <c r="BMV225" s="19"/>
      <c r="BMW225" s="19"/>
      <c r="BMX225" s="19"/>
      <c r="BMY225" s="19"/>
      <c r="BMZ225" s="19"/>
      <c r="BNA225" s="19"/>
      <c r="BNB225" s="19"/>
      <c r="BNC225" s="19"/>
      <c r="BND225" s="19"/>
      <c r="BNE225" s="19"/>
      <c r="BNF225" s="19"/>
      <c r="BNG225" s="19"/>
      <c r="BNH225" s="19"/>
      <c r="BNI225" s="19"/>
      <c r="BNJ225" s="19"/>
      <c r="BNK225" s="19"/>
      <c r="BNL225" s="19"/>
      <c r="BNM225" s="19"/>
      <c r="BNN225" s="19"/>
      <c r="BNO225" s="19"/>
      <c r="BNP225" s="19"/>
      <c r="BNQ225" s="19"/>
      <c r="BNR225" s="19"/>
      <c r="BNS225" s="19"/>
      <c r="BNT225" s="19"/>
      <c r="BNU225" s="19"/>
      <c r="BNV225" s="19"/>
      <c r="BNW225" s="19"/>
      <c r="BNX225" s="19"/>
      <c r="BNY225" s="19"/>
      <c r="BNZ225" s="19"/>
      <c r="BOA225" s="19"/>
      <c r="BOB225" s="19"/>
      <c r="BOC225" s="19"/>
      <c r="BOD225" s="19"/>
      <c r="BOE225" s="19"/>
      <c r="BOF225" s="19"/>
      <c r="BOG225" s="19"/>
      <c r="BOH225" s="19"/>
      <c r="BOI225" s="19"/>
      <c r="BOJ225" s="19"/>
      <c r="BOK225" s="19"/>
      <c r="BOL225" s="19"/>
      <c r="BOM225" s="19"/>
      <c r="BON225" s="19"/>
      <c r="BOO225" s="19"/>
      <c r="BOP225" s="19"/>
      <c r="BOQ225" s="19"/>
      <c r="BOR225" s="19"/>
      <c r="BOS225" s="19"/>
      <c r="BOT225" s="19"/>
      <c r="BOU225" s="19"/>
      <c r="BOV225" s="19"/>
      <c r="BOW225" s="19"/>
      <c r="BOX225" s="19"/>
      <c r="BOY225" s="19"/>
      <c r="BOZ225" s="19"/>
      <c r="BPA225" s="19"/>
      <c r="BPB225" s="19"/>
      <c r="BPC225" s="19"/>
      <c r="BPD225" s="19"/>
      <c r="BPE225" s="19"/>
      <c r="BPF225" s="19"/>
      <c r="BPG225" s="19"/>
      <c r="BPH225" s="19"/>
      <c r="BPI225" s="19"/>
      <c r="BPJ225" s="19"/>
      <c r="BPK225" s="19"/>
      <c r="BPL225" s="19"/>
      <c r="BPM225" s="19"/>
      <c r="BPN225" s="19"/>
      <c r="BPO225" s="19"/>
      <c r="BPP225" s="19"/>
      <c r="BPQ225" s="19"/>
      <c r="BPR225" s="19"/>
      <c r="BPS225" s="19"/>
      <c r="BPT225" s="19"/>
      <c r="BPU225" s="19"/>
      <c r="BPV225" s="19"/>
      <c r="BPW225" s="19"/>
      <c r="BPX225" s="19"/>
      <c r="BPY225" s="19"/>
      <c r="BPZ225" s="19"/>
      <c r="BQA225" s="19"/>
      <c r="BQB225" s="19"/>
      <c r="BQC225" s="19"/>
      <c r="BQD225" s="19"/>
      <c r="BQE225" s="19"/>
      <c r="BQF225" s="19"/>
      <c r="BQG225" s="19"/>
      <c r="BQH225" s="19"/>
      <c r="BQI225" s="19"/>
      <c r="BQJ225" s="19"/>
      <c r="BQK225" s="19"/>
      <c r="BQL225" s="19"/>
      <c r="BQM225" s="19"/>
      <c r="BQN225" s="19"/>
      <c r="BQO225" s="19"/>
      <c r="BQP225" s="19"/>
      <c r="BQQ225" s="19"/>
      <c r="BQR225" s="19"/>
      <c r="BQS225" s="19"/>
      <c r="BQT225" s="19"/>
      <c r="BQU225" s="19"/>
      <c r="BQV225" s="19"/>
      <c r="BQW225" s="19"/>
      <c r="BQX225" s="19"/>
      <c r="BQY225" s="19"/>
      <c r="BQZ225" s="19"/>
      <c r="BRA225" s="19"/>
      <c r="BRB225" s="19"/>
      <c r="BRC225" s="19"/>
      <c r="BRD225" s="19"/>
      <c r="BRE225" s="19"/>
      <c r="BRF225" s="19"/>
      <c r="BRG225" s="19"/>
      <c r="BRH225" s="19"/>
      <c r="BRI225" s="19"/>
      <c r="BRJ225" s="19"/>
      <c r="BRK225" s="19"/>
      <c r="BRL225" s="19"/>
      <c r="BRM225" s="19"/>
      <c r="BRN225" s="19"/>
      <c r="BRO225" s="19"/>
      <c r="BRP225" s="19"/>
      <c r="BRQ225" s="19"/>
      <c r="BRR225" s="19"/>
      <c r="BRS225" s="19"/>
      <c r="BRT225" s="19"/>
      <c r="BRU225" s="19"/>
      <c r="BRV225" s="19"/>
      <c r="BRW225" s="19"/>
      <c r="BRX225" s="19"/>
      <c r="BRY225" s="19"/>
      <c r="BRZ225" s="19"/>
      <c r="BSA225" s="19"/>
      <c r="BSB225" s="19"/>
      <c r="BSC225" s="19"/>
      <c r="BSD225" s="19"/>
      <c r="BSE225" s="19"/>
      <c r="BSF225" s="19"/>
      <c r="BSG225" s="19"/>
      <c r="BSH225" s="19"/>
      <c r="BSI225" s="19"/>
      <c r="BSJ225" s="19"/>
      <c r="BSK225" s="19"/>
      <c r="BSL225" s="19"/>
      <c r="BSM225" s="19"/>
      <c r="BSN225" s="19"/>
      <c r="BSO225" s="19"/>
      <c r="BSP225" s="19"/>
      <c r="BSQ225" s="19"/>
      <c r="BSR225" s="19"/>
      <c r="BSS225" s="19"/>
      <c r="BST225" s="19"/>
      <c r="BSU225" s="19"/>
      <c r="BSV225" s="19"/>
      <c r="BSW225" s="19"/>
      <c r="BSX225" s="19"/>
      <c r="BSY225" s="19"/>
      <c r="BSZ225" s="19"/>
      <c r="BTA225" s="19"/>
      <c r="BTB225" s="19"/>
      <c r="BTC225" s="19"/>
      <c r="BTD225" s="19"/>
      <c r="BTE225" s="19"/>
      <c r="BTF225" s="19"/>
      <c r="BTG225" s="19"/>
      <c r="BTH225" s="19"/>
      <c r="BTI225" s="19"/>
      <c r="BTJ225" s="19"/>
      <c r="BTK225" s="19"/>
      <c r="BTL225" s="19"/>
      <c r="BTM225" s="19"/>
      <c r="BTN225" s="19"/>
      <c r="BTO225" s="19"/>
      <c r="BTP225" s="19"/>
      <c r="BTQ225" s="19"/>
      <c r="BTR225" s="19"/>
      <c r="BTS225" s="19"/>
      <c r="BTT225" s="19"/>
      <c r="BTU225" s="19"/>
      <c r="BTV225" s="19"/>
      <c r="BTW225" s="19"/>
      <c r="BTX225" s="19"/>
      <c r="BTY225" s="19"/>
      <c r="BTZ225" s="19"/>
      <c r="BUA225" s="19"/>
      <c r="BUB225" s="19"/>
      <c r="BUC225" s="19"/>
      <c r="BUD225" s="19"/>
      <c r="BUE225" s="19"/>
      <c r="BUF225" s="19"/>
      <c r="BUG225" s="19"/>
      <c r="BUH225" s="19"/>
      <c r="BUI225" s="19"/>
      <c r="BUJ225" s="19"/>
      <c r="BUK225" s="19"/>
      <c r="BUL225" s="19"/>
      <c r="BUM225" s="19"/>
      <c r="BUN225" s="19"/>
      <c r="BUO225" s="19"/>
      <c r="BUP225" s="19"/>
      <c r="BUQ225" s="19"/>
      <c r="BUR225" s="19"/>
      <c r="BUS225" s="19"/>
      <c r="BUT225" s="19"/>
      <c r="BUU225" s="19"/>
      <c r="BUV225" s="19"/>
      <c r="BUW225" s="19"/>
      <c r="BUX225" s="19"/>
      <c r="BUY225" s="19"/>
      <c r="BUZ225" s="19"/>
      <c r="BVA225" s="19"/>
      <c r="BVB225" s="19"/>
      <c r="BVC225" s="19"/>
      <c r="BVD225" s="19"/>
      <c r="BVE225" s="19"/>
      <c r="BVF225" s="19"/>
      <c r="BVG225" s="19"/>
      <c r="BVH225" s="19"/>
      <c r="BVI225" s="19"/>
      <c r="BVJ225" s="19"/>
      <c r="BVK225" s="19"/>
      <c r="BVL225" s="19"/>
      <c r="BVM225" s="19"/>
      <c r="BVN225" s="19"/>
      <c r="BVO225" s="19"/>
      <c r="BVP225" s="19"/>
      <c r="BVQ225" s="19"/>
      <c r="BVR225" s="19"/>
      <c r="BVS225" s="19"/>
      <c r="BVT225" s="19"/>
      <c r="BVU225" s="19"/>
      <c r="BVV225" s="19"/>
      <c r="BVW225" s="19"/>
      <c r="BVX225" s="19"/>
      <c r="BVY225" s="19"/>
      <c r="BVZ225" s="19"/>
      <c r="BWA225" s="19"/>
      <c r="BWB225" s="19"/>
      <c r="BWC225" s="19"/>
      <c r="BWD225" s="19"/>
      <c r="BWE225" s="19"/>
      <c r="BWF225" s="19"/>
      <c r="BWG225" s="19"/>
      <c r="BWH225" s="19"/>
      <c r="BWI225" s="19"/>
      <c r="BWJ225" s="19"/>
      <c r="BWK225" s="19"/>
      <c r="BWL225" s="19"/>
      <c r="BWM225" s="19"/>
      <c r="BWN225" s="19"/>
      <c r="BWO225" s="19"/>
      <c r="BWP225" s="19"/>
      <c r="BWQ225" s="19"/>
      <c r="BWR225" s="19"/>
      <c r="BWS225" s="19"/>
      <c r="BWT225" s="19"/>
      <c r="BWU225" s="19"/>
      <c r="BWV225" s="19"/>
      <c r="BWW225" s="19"/>
      <c r="BWX225" s="19"/>
      <c r="BWY225" s="19"/>
      <c r="BWZ225" s="19"/>
      <c r="BXA225" s="19"/>
      <c r="BXB225" s="19"/>
      <c r="BXC225" s="19"/>
      <c r="BXD225" s="19"/>
      <c r="BXE225" s="19"/>
      <c r="BXF225" s="19"/>
      <c r="BXG225" s="19"/>
      <c r="BXH225" s="19"/>
      <c r="BXI225" s="19"/>
      <c r="BXJ225" s="19"/>
      <c r="BXK225" s="19"/>
      <c r="BXL225" s="19"/>
      <c r="BXM225" s="19"/>
      <c r="BXN225" s="19"/>
      <c r="BXO225" s="19"/>
      <c r="BXP225" s="19"/>
      <c r="BXQ225" s="19"/>
      <c r="BXR225" s="19"/>
      <c r="BXS225" s="19"/>
      <c r="BXT225" s="19"/>
      <c r="BXU225" s="19"/>
      <c r="BXV225" s="19"/>
      <c r="BXW225" s="19"/>
      <c r="BXX225" s="19"/>
      <c r="BXY225" s="19"/>
      <c r="BXZ225" s="19"/>
      <c r="BYA225" s="19"/>
      <c r="BYB225" s="19"/>
      <c r="BYC225" s="19"/>
      <c r="BYD225" s="19"/>
      <c r="BYE225" s="19"/>
      <c r="BYF225" s="19"/>
      <c r="BYG225" s="19"/>
      <c r="BYH225" s="19"/>
      <c r="BYI225" s="19"/>
      <c r="BYJ225" s="19"/>
      <c r="BYK225" s="19"/>
      <c r="BYL225" s="19"/>
      <c r="BYM225" s="19"/>
      <c r="BYN225" s="19"/>
      <c r="BYO225" s="19"/>
      <c r="BYP225" s="19"/>
      <c r="BYQ225" s="19"/>
      <c r="BYR225" s="19"/>
      <c r="BYS225" s="19"/>
      <c r="BYT225" s="19"/>
      <c r="BYU225" s="19"/>
      <c r="BYV225" s="19"/>
      <c r="BYW225" s="19"/>
      <c r="BYX225" s="19"/>
      <c r="BYY225" s="19"/>
      <c r="BYZ225" s="19"/>
      <c r="BZA225" s="19"/>
      <c r="BZB225" s="19"/>
      <c r="BZC225" s="19"/>
      <c r="BZD225" s="19"/>
      <c r="BZE225" s="19"/>
      <c r="BZF225" s="19"/>
      <c r="BZG225" s="19"/>
      <c r="BZH225" s="19"/>
      <c r="BZI225" s="19"/>
      <c r="BZJ225" s="19"/>
      <c r="BZK225" s="19"/>
      <c r="BZL225" s="19"/>
      <c r="BZM225" s="19"/>
      <c r="BZN225" s="19"/>
      <c r="BZO225" s="19"/>
      <c r="BZP225" s="19"/>
      <c r="BZQ225" s="19"/>
      <c r="BZR225" s="19"/>
      <c r="BZS225" s="19"/>
      <c r="BZT225" s="19"/>
      <c r="BZU225" s="19"/>
      <c r="BZV225" s="19"/>
      <c r="BZW225" s="19"/>
      <c r="BZX225" s="19"/>
      <c r="BZY225" s="19"/>
      <c r="BZZ225" s="19"/>
      <c r="CAA225" s="19"/>
      <c r="CAB225" s="19"/>
      <c r="CAC225" s="19"/>
      <c r="CAD225" s="19"/>
      <c r="CAE225" s="19"/>
      <c r="CAF225" s="19"/>
      <c r="CAG225" s="19"/>
      <c r="CAH225" s="19"/>
      <c r="CAI225" s="19"/>
      <c r="CAJ225" s="19"/>
      <c r="CAK225" s="19"/>
      <c r="CAL225" s="19"/>
      <c r="CAM225" s="19"/>
      <c r="CAN225" s="19"/>
      <c r="CAO225" s="19"/>
      <c r="CAP225" s="19"/>
      <c r="CAQ225" s="19"/>
      <c r="CAR225" s="19"/>
      <c r="CAS225" s="19"/>
      <c r="CAT225" s="19"/>
      <c r="CAU225" s="19"/>
      <c r="CAV225" s="19"/>
      <c r="CAW225" s="19"/>
      <c r="CAX225" s="19"/>
      <c r="CAY225" s="19"/>
      <c r="CAZ225" s="19"/>
      <c r="CBA225" s="19"/>
      <c r="CBB225" s="19"/>
      <c r="CBC225" s="19"/>
      <c r="CBD225" s="19"/>
      <c r="CBE225" s="19"/>
      <c r="CBF225" s="19"/>
      <c r="CBG225" s="19"/>
      <c r="CBH225" s="19"/>
      <c r="CBI225" s="19"/>
      <c r="CBJ225" s="19"/>
      <c r="CBK225" s="19"/>
      <c r="CBL225" s="19"/>
      <c r="CBM225" s="19"/>
      <c r="CBN225" s="19"/>
      <c r="CBO225" s="19"/>
      <c r="CBP225" s="19"/>
      <c r="CBQ225" s="19"/>
      <c r="CBR225" s="19"/>
      <c r="CBS225" s="19"/>
      <c r="CBT225" s="19"/>
      <c r="CBU225" s="19"/>
      <c r="CBV225" s="19"/>
      <c r="CBW225" s="19"/>
      <c r="CBX225" s="19"/>
      <c r="CBY225" s="19"/>
      <c r="CBZ225" s="19"/>
      <c r="CCA225" s="19"/>
      <c r="CCB225" s="19"/>
      <c r="CCC225" s="19"/>
      <c r="CCD225" s="19"/>
      <c r="CCE225" s="19"/>
      <c r="CCF225" s="19"/>
      <c r="CCG225" s="19"/>
      <c r="CCH225" s="19"/>
      <c r="CCI225" s="19"/>
      <c r="CCJ225" s="19"/>
      <c r="CCK225" s="19"/>
      <c r="CCL225" s="19"/>
      <c r="CCM225" s="19"/>
      <c r="CCN225" s="19"/>
      <c r="CCO225" s="19"/>
      <c r="CCP225" s="19"/>
      <c r="CCQ225" s="19"/>
      <c r="CCR225" s="19"/>
      <c r="CCS225" s="19"/>
      <c r="CCT225" s="19"/>
      <c r="CCU225" s="19"/>
      <c r="CCV225" s="19"/>
      <c r="CCW225" s="19"/>
      <c r="CCX225" s="19"/>
      <c r="CCY225" s="19"/>
      <c r="CCZ225" s="19"/>
      <c r="CDA225" s="19"/>
      <c r="CDB225" s="19"/>
      <c r="CDC225" s="19"/>
      <c r="CDD225" s="19"/>
      <c r="CDE225" s="19"/>
      <c r="CDF225" s="19"/>
      <c r="CDG225" s="19"/>
      <c r="CDH225" s="19"/>
      <c r="CDI225" s="19"/>
      <c r="CDJ225" s="19"/>
      <c r="CDK225" s="19"/>
      <c r="CDL225" s="19"/>
      <c r="CDM225" s="19"/>
      <c r="CDN225" s="19"/>
      <c r="CDO225" s="19"/>
      <c r="CDP225" s="19"/>
      <c r="CDQ225" s="19"/>
      <c r="CDR225" s="19"/>
      <c r="CDS225" s="19"/>
      <c r="CDT225" s="19"/>
      <c r="CDU225" s="19"/>
      <c r="CDV225" s="19"/>
      <c r="CDW225" s="19"/>
      <c r="CDX225" s="19"/>
      <c r="CDY225" s="19"/>
      <c r="CDZ225" s="19"/>
      <c r="CEA225" s="19"/>
      <c r="CEB225" s="19"/>
      <c r="CEC225" s="19"/>
      <c r="CED225" s="19"/>
      <c r="CEE225" s="19"/>
      <c r="CEF225" s="19"/>
      <c r="CEG225" s="19"/>
      <c r="CEH225" s="19"/>
      <c r="CEI225" s="19"/>
      <c r="CEJ225" s="19"/>
      <c r="CEK225" s="19"/>
      <c r="CEL225" s="19"/>
      <c r="CEM225" s="19"/>
      <c r="CEN225" s="19"/>
      <c r="CEO225" s="19"/>
      <c r="CEP225" s="19"/>
      <c r="CEQ225" s="19"/>
      <c r="CER225" s="19"/>
      <c r="CES225" s="19"/>
      <c r="CET225" s="19"/>
      <c r="CEU225" s="19"/>
      <c r="CEV225" s="19"/>
      <c r="CEW225" s="19"/>
      <c r="CEX225" s="19"/>
      <c r="CEY225" s="19"/>
      <c r="CEZ225" s="19"/>
      <c r="CFA225" s="19"/>
      <c r="CFB225" s="19"/>
      <c r="CFC225" s="19"/>
      <c r="CFD225" s="19"/>
      <c r="CFE225" s="19"/>
      <c r="CFF225" s="19"/>
      <c r="CFG225" s="19"/>
      <c r="CFH225" s="19"/>
      <c r="CFI225" s="19"/>
      <c r="CFJ225" s="19"/>
      <c r="CFK225" s="19"/>
      <c r="CFL225" s="19"/>
      <c r="CFM225" s="19"/>
      <c r="CFN225" s="19"/>
      <c r="CFO225" s="19"/>
      <c r="CFP225" s="19"/>
      <c r="CFQ225" s="19"/>
      <c r="CFR225" s="19"/>
      <c r="CFS225" s="19"/>
      <c r="CFT225" s="19"/>
      <c r="CFU225" s="19"/>
      <c r="CFV225" s="19"/>
      <c r="CFW225" s="19"/>
      <c r="CFX225" s="19"/>
      <c r="CFY225" s="19"/>
      <c r="CFZ225" s="19"/>
      <c r="CGA225" s="19"/>
      <c r="CGB225" s="19"/>
      <c r="CGC225" s="19"/>
      <c r="CGD225" s="19"/>
      <c r="CGE225" s="19"/>
      <c r="CGF225" s="19"/>
      <c r="CGG225" s="19"/>
      <c r="CGH225" s="19"/>
      <c r="CGI225" s="19"/>
      <c r="CGJ225" s="19"/>
      <c r="CGK225" s="19"/>
      <c r="CGL225" s="19"/>
      <c r="CGM225" s="19"/>
      <c r="CGN225" s="19"/>
      <c r="CGO225" s="19"/>
      <c r="CGP225" s="19"/>
      <c r="CGQ225" s="19"/>
      <c r="CGR225" s="19"/>
      <c r="CGS225" s="19"/>
      <c r="CGT225" s="19"/>
      <c r="CGU225" s="19"/>
      <c r="CGV225" s="19"/>
      <c r="CGW225" s="19"/>
      <c r="CGX225" s="19"/>
      <c r="CGY225" s="19"/>
      <c r="CGZ225" s="19"/>
      <c r="CHA225" s="19"/>
      <c r="CHB225" s="19"/>
      <c r="CHC225" s="19"/>
      <c r="CHD225" s="19"/>
      <c r="CHE225" s="19"/>
      <c r="CHF225" s="19"/>
      <c r="CHG225" s="19"/>
      <c r="CHH225" s="19"/>
      <c r="CHI225" s="19"/>
      <c r="CHJ225" s="19"/>
      <c r="CHK225" s="19"/>
      <c r="CHL225" s="19"/>
      <c r="CHM225" s="19"/>
      <c r="CHN225" s="19"/>
      <c r="CHO225" s="19"/>
      <c r="CHP225" s="19"/>
      <c r="CHQ225" s="19"/>
      <c r="CHR225" s="19"/>
      <c r="CHS225" s="19"/>
      <c r="CHT225" s="19"/>
      <c r="CHU225" s="19"/>
      <c r="CHV225" s="19"/>
      <c r="CHW225" s="19"/>
      <c r="CHX225" s="19"/>
      <c r="CHY225" s="19"/>
      <c r="CHZ225" s="19"/>
      <c r="CIA225" s="19"/>
      <c r="CIB225" s="19"/>
      <c r="CIC225" s="19"/>
      <c r="CID225" s="19"/>
      <c r="CIE225" s="19"/>
      <c r="CIF225" s="19"/>
      <c r="CIG225" s="19"/>
      <c r="CIH225" s="19"/>
      <c r="CII225" s="19"/>
      <c r="CIJ225" s="19"/>
      <c r="CIK225" s="19"/>
      <c r="CIL225" s="19"/>
      <c r="CIM225" s="19"/>
      <c r="CIN225" s="19"/>
      <c r="CIO225" s="19"/>
      <c r="CIP225" s="19"/>
      <c r="CIQ225" s="19"/>
      <c r="CIR225" s="19"/>
      <c r="CIS225" s="19"/>
      <c r="CIT225" s="19"/>
      <c r="CIU225" s="19"/>
      <c r="CIV225" s="19"/>
      <c r="CIW225" s="19"/>
      <c r="CIX225" s="19"/>
      <c r="CIY225" s="19"/>
      <c r="CIZ225" s="19"/>
      <c r="CJA225" s="19"/>
      <c r="CJB225" s="19"/>
      <c r="CJC225" s="19"/>
      <c r="CJD225" s="19"/>
      <c r="CJE225" s="19"/>
      <c r="CJF225" s="19"/>
      <c r="CJG225" s="19"/>
      <c r="CJH225" s="19"/>
      <c r="CJI225" s="19"/>
      <c r="CJJ225" s="19"/>
      <c r="CJK225" s="19"/>
      <c r="CJL225" s="19"/>
      <c r="CJM225" s="19"/>
      <c r="CJN225" s="19"/>
      <c r="CJO225" s="19"/>
      <c r="CJP225" s="19"/>
      <c r="CJQ225" s="19"/>
      <c r="CJR225" s="19"/>
      <c r="CJS225" s="19"/>
      <c r="CJT225" s="19"/>
      <c r="CJU225" s="19"/>
      <c r="CJV225" s="19"/>
      <c r="CJW225" s="19"/>
      <c r="CJX225" s="19"/>
      <c r="CJY225" s="19"/>
      <c r="CJZ225" s="19"/>
      <c r="CKA225" s="19"/>
      <c r="CKB225" s="19"/>
      <c r="CKC225" s="19"/>
      <c r="CKD225" s="19"/>
      <c r="CKE225" s="19"/>
      <c r="CKF225" s="19"/>
      <c r="CKG225" s="19"/>
      <c r="CKH225" s="19"/>
      <c r="CKI225" s="19"/>
      <c r="CKJ225" s="19"/>
      <c r="CKK225" s="19"/>
      <c r="CKL225" s="19"/>
      <c r="CKM225" s="19"/>
      <c r="CKN225" s="19"/>
      <c r="CKO225" s="19"/>
      <c r="CKP225" s="19"/>
      <c r="CKQ225" s="19"/>
      <c r="CKR225" s="19"/>
      <c r="CKS225" s="19"/>
      <c r="CKT225" s="19"/>
      <c r="CKU225" s="19"/>
      <c r="CKV225" s="19"/>
      <c r="CKW225" s="19"/>
      <c r="CKX225" s="19"/>
      <c r="CKY225" s="19"/>
      <c r="CKZ225" s="19"/>
      <c r="CLA225" s="19"/>
      <c r="CLB225" s="19"/>
      <c r="CLC225" s="19"/>
      <c r="CLD225" s="19"/>
      <c r="CLE225" s="19"/>
      <c r="CLF225" s="19"/>
      <c r="CLG225" s="19"/>
      <c r="CLH225" s="19"/>
      <c r="CLI225" s="19"/>
      <c r="CLJ225" s="19"/>
      <c r="CLK225" s="19"/>
      <c r="CLL225" s="19"/>
      <c r="CLM225" s="19"/>
      <c r="CLN225" s="19"/>
      <c r="CLO225" s="19"/>
      <c r="CLP225" s="19"/>
      <c r="CLQ225" s="19"/>
      <c r="CLR225" s="19"/>
      <c r="CLS225" s="19"/>
      <c r="CLT225" s="19"/>
      <c r="CLU225" s="19"/>
      <c r="CLV225" s="19"/>
      <c r="CLW225" s="19"/>
      <c r="CLX225" s="19"/>
      <c r="CLY225" s="19"/>
      <c r="CLZ225" s="19"/>
      <c r="CMA225" s="19"/>
      <c r="CMB225" s="19"/>
      <c r="CMC225" s="19"/>
      <c r="CMD225" s="19"/>
      <c r="CME225" s="19"/>
      <c r="CMF225" s="19"/>
      <c r="CMG225" s="19"/>
      <c r="CMH225" s="19"/>
      <c r="CMI225" s="19"/>
      <c r="CMJ225" s="19"/>
      <c r="CMK225" s="19"/>
      <c r="CML225" s="19"/>
      <c r="CMM225" s="19"/>
      <c r="CMN225" s="19"/>
      <c r="CMO225" s="19"/>
      <c r="CMP225" s="19"/>
      <c r="CMQ225" s="19"/>
      <c r="CMR225" s="19"/>
      <c r="CMS225" s="19"/>
      <c r="CMT225" s="19"/>
      <c r="CMU225" s="19"/>
      <c r="CMV225" s="19"/>
      <c r="CMW225" s="19"/>
      <c r="CMX225" s="19"/>
      <c r="CMY225" s="19"/>
      <c r="CMZ225" s="19"/>
      <c r="CNA225" s="19"/>
      <c r="CNB225" s="19"/>
      <c r="CNC225" s="19"/>
      <c r="CND225" s="19"/>
      <c r="CNE225" s="19"/>
      <c r="CNF225" s="19"/>
      <c r="CNG225" s="19"/>
      <c r="CNH225" s="19"/>
      <c r="CNI225" s="19"/>
      <c r="CNJ225" s="19"/>
      <c r="CNK225" s="19"/>
      <c r="CNL225" s="19"/>
      <c r="CNM225" s="19"/>
      <c r="CNN225" s="19"/>
      <c r="CNO225" s="19"/>
      <c r="CNP225" s="19"/>
      <c r="CNQ225" s="19"/>
      <c r="CNR225" s="19"/>
      <c r="CNS225" s="19"/>
      <c r="CNT225" s="19"/>
      <c r="CNU225" s="19"/>
      <c r="CNV225" s="19"/>
      <c r="CNW225" s="19"/>
      <c r="CNX225" s="19"/>
      <c r="CNY225" s="19"/>
      <c r="CNZ225" s="19"/>
      <c r="COA225" s="19"/>
      <c r="COB225" s="19"/>
      <c r="COC225" s="19"/>
      <c r="COD225" s="19"/>
      <c r="COE225" s="19"/>
      <c r="COF225" s="19"/>
      <c r="COG225" s="19"/>
      <c r="COH225" s="19"/>
      <c r="COI225" s="19"/>
      <c r="COJ225" s="19"/>
      <c r="COK225" s="19"/>
      <c r="COL225" s="19"/>
      <c r="COM225" s="19"/>
      <c r="CON225" s="19"/>
      <c r="COO225" s="19"/>
      <c r="COP225" s="19"/>
      <c r="COQ225" s="19"/>
      <c r="COR225" s="19"/>
      <c r="COS225" s="19"/>
      <c r="COT225" s="19"/>
      <c r="COU225" s="19"/>
      <c r="COV225" s="19"/>
      <c r="COW225" s="19"/>
      <c r="COX225" s="19"/>
      <c r="COY225" s="19"/>
      <c r="COZ225" s="19"/>
      <c r="CPA225" s="19"/>
      <c r="CPB225" s="19"/>
      <c r="CPC225" s="19"/>
      <c r="CPD225" s="19"/>
      <c r="CPE225" s="19"/>
      <c r="CPF225" s="19"/>
      <c r="CPG225" s="19"/>
      <c r="CPH225" s="19"/>
      <c r="CPI225" s="19"/>
      <c r="CPJ225" s="19"/>
      <c r="CPK225" s="19"/>
      <c r="CPL225" s="19"/>
      <c r="CPM225" s="19"/>
      <c r="CPN225" s="19"/>
      <c r="CPO225" s="19"/>
      <c r="CPP225" s="19"/>
      <c r="CPQ225" s="19"/>
      <c r="CPR225" s="19"/>
      <c r="CPS225" s="19"/>
      <c r="CPT225" s="19"/>
      <c r="CPU225" s="19"/>
      <c r="CPV225" s="19"/>
      <c r="CPW225" s="19"/>
      <c r="CPX225" s="19"/>
      <c r="CPY225" s="19"/>
      <c r="CPZ225" s="19"/>
      <c r="CQA225" s="19"/>
      <c r="CQB225" s="19"/>
      <c r="CQC225" s="19"/>
      <c r="CQD225" s="19"/>
      <c r="CQE225" s="19"/>
      <c r="CQF225" s="19"/>
      <c r="CQG225" s="19"/>
      <c r="CQH225" s="19"/>
      <c r="CQI225" s="19"/>
      <c r="CQJ225" s="19"/>
      <c r="CQK225" s="19"/>
      <c r="CQL225" s="19"/>
      <c r="CQM225" s="19"/>
      <c r="CQN225" s="19"/>
      <c r="CQO225" s="19"/>
      <c r="CQP225" s="19"/>
      <c r="CQQ225" s="19"/>
      <c r="CQR225" s="19"/>
      <c r="CQS225" s="19"/>
      <c r="CQT225" s="19"/>
      <c r="CQU225" s="19"/>
      <c r="CQV225" s="19"/>
      <c r="CQW225" s="19"/>
      <c r="CQX225" s="19"/>
      <c r="CQY225" s="19"/>
      <c r="CQZ225" s="19"/>
      <c r="CRA225" s="19"/>
      <c r="CRB225" s="19"/>
      <c r="CRC225" s="19"/>
      <c r="CRD225" s="19"/>
      <c r="CRE225" s="19"/>
      <c r="CRF225" s="19"/>
      <c r="CRG225" s="19"/>
      <c r="CRH225" s="19"/>
      <c r="CRI225" s="19"/>
      <c r="CRJ225" s="19"/>
      <c r="CRK225" s="19"/>
      <c r="CRL225" s="19"/>
      <c r="CRM225" s="19"/>
      <c r="CRN225" s="19"/>
      <c r="CRO225" s="19"/>
      <c r="CRP225" s="19"/>
      <c r="CRQ225" s="19"/>
      <c r="CRR225" s="19"/>
      <c r="CRS225" s="19"/>
      <c r="CRT225" s="19"/>
      <c r="CRU225" s="19"/>
      <c r="CRV225" s="19"/>
      <c r="CRW225" s="19"/>
      <c r="CRX225" s="19"/>
      <c r="CRY225" s="19"/>
      <c r="CRZ225" s="19"/>
      <c r="CSA225" s="19"/>
      <c r="CSB225" s="19"/>
      <c r="CSC225" s="19"/>
      <c r="CSD225" s="19"/>
      <c r="CSE225" s="19"/>
      <c r="CSF225" s="19"/>
      <c r="CSG225" s="19"/>
      <c r="CSH225" s="19"/>
      <c r="CSI225" s="19"/>
      <c r="CSJ225" s="19"/>
      <c r="CSK225" s="19"/>
      <c r="CSL225" s="19"/>
      <c r="CSM225" s="19"/>
      <c r="CSN225" s="19"/>
      <c r="CSO225" s="19"/>
      <c r="CSP225" s="19"/>
      <c r="CSQ225" s="19"/>
      <c r="CSR225" s="19"/>
      <c r="CSS225" s="19"/>
      <c r="CST225" s="19"/>
      <c r="CSU225" s="19"/>
      <c r="CSV225" s="19"/>
      <c r="CSW225" s="19"/>
      <c r="CSX225" s="19"/>
      <c r="CSY225" s="19"/>
      <c r="CSZ225" s="19"/>
      <c r="CTA225" s="19"/>
      <c r="CTB225" s="19"/>
      <c r="CTC225" s="19"/>
      <c r="CTD225" s="19"/>
      <c r="CTE225" s="19"/>
      <c r="CTF225" s="19"/>
      <c r="CTG225" s="19"/>
      <c r="CTH225" s="19"/>
      <c r="CTI225" s="19"/>
      <c r="CTJ225" s="19"/>
      <c r="CTK225" s="19"/>
      <c r="CTL225" s="19"/>
      <c r="CTM225" s="19"/>
      <c r="CTN225" s="19"/>
      <c r="CTO225" s="19"/>
      <c r="CTP225" s="19"/>
      <c r="CTQ225" s="19"/>
      <c r="CTR225" s="19"/>
      <c r="CTS225" s="19"/>
      <c r="CTT225" s="19"/>
      <c r="CTU225" s="19"/>
      <c r="CTV225" s="19"/>
      <c r="CTW225" s="19"/>
      <c r="CTX225" s="19"/>
      <c r="CTY225" s="19"/>
      <c r="CTZ225" s="19"/>
      <c r="CUA225" s="19"/>
      <c r="CUB225" s="19"/>
      <c r="CUC225" s="19"/>
      <c r="CUD225" s="19"/>
      <c r="CUE225" s="19"/>
      <c r="CUF225" s="19"/>
      <c r="CUG225" s="19"/>
      <c r="CUH225" s="19"/>
      <c r="CUI225" s="19"/>
      <c r="CUJ225" s="19"/>
      <c r="CUK225" s="19"/>
      <c r="CUL225" s="19"/>
      <c r="CUM225" s="19"/>
      <c r="CUN225" s="19"/>
      <c r="CUO225" s="19"/>
      <c r="CUP225" s="19"/>
      <c r="CUQ225" s="19"/>
      <c r="CUR225" s="19"/>
      <c r="CUS225" s="19"/>
      <c r="CUT225" s="19"/>
      <c r="CUU225" s="19"/>
      <c r="CUV225" s="19"/>
      <c r="CUW225" s="19"/>
      <c r="CUX225" s="19"/>
      <c r="CUY225" s="19"/>
      <c r="CUZ225" s="19"/>
      <c r="CVA225" s="19"/>
      <c r="CVB225" s="19"/>
      <c r="CVC225" s="19"/>
      <c r="CVD225" s="19"/>
      <c r="CVE225" s="19"/>
      <c r="CVF225" s="19"/>
      <c r="CVG225" s="19"/>
      <c r="CVH225" s="19"/>
      <c r="CVI225" s="19"/>
      <c r="CVJ225" s="19"/>
      <c r="CVK225" s="19"/>
      <c r="CVL225" s="19"/>
      <c r="CVM225" s="19"/>
      <c r="CVN225" s="19"/>
      <c r="CVO225" s="19"/>
      <c r="CVP225" s="19"/>
      <c r="CVQ225" s="19"/>
      <c r="CVR225" s="19"/>
      <c r="CVS225" s="19"/>
      <c r="CVT225" s="19"/>
      <c r="CVU225" s="19"/>
      <c r="CVV225" s="19"/>
      <c r="CVW225" s="19"/>
      <c r="CVX225" s="19"/>
      <c r="CVY225" s="19"/>
      <c r="CVZ225" s="19"/>
      <c r="CWA225" s="19"/>
      <c r="CWB225" s="19"/>
      <c r="CWC225" s="19"/>
      <c r="CWD225" s="19"/>
      <c r="CWE225" s="19"/>
      <c r="CWF225" s="19"/>
      <c r="CWG225" s="19"/>
      <c r="CWH225" s="19"/>
      <c r="CWI225" s="19"/>
      <c r="CWJ225" s="19"/>
      <c r="CWK225" s="19"/>
      <c r="CWL225" s="19"/>
      <c r="CWM225" s="19"/>
      <c r="CWN225" s="19"/>
      <c r="CWO225" s="19"/>
      <c r="CWP225" s="19"/>
      <c r="CWQ225" s="19"/>
      <c r="CWR225" s="19"/>
      <c r="CWS225" s="19"/>
      <c r="CWT225" s="19"/>
      <c r="CWU225" s="19"/>
      <c r="CWV225" s="19"/>
      <c r="CWW225" s="19"/>
      <c r="CWX225" s="19"/>
      <c r="CWY225" s="19"/>
      <c r="CWZ225" s="19"/>
      <c r="CXA225" s="19"/>
      <c r="CXB225" s="19"/>
      <c r="CXC225" s="19"/>
      <c r="CXD225" s="19"/>
      <c r="CXE225" s="19"/>
      <c r="CXF225" s="19"/>
      <c r="CXG225" s="19"/>
      <c r="CXH225" s="19"/>
      <c r="CXI225" s="19"/>
      <c r="CXJ225" s="19"/>
      <c r="CXK225" s="19"/>
      <c r="CXL225" s="19"/>
      <c r="CXM225" s="19"/>
      <c r="CXN225" s="19"/>
      <c r="CXO225" s="19"/>
      <c r="CXP225" s="19"/>
      <c r="CXQ225" s="19"/>
      <c r="CXR225" s="19"/>
      <c r="CXS225" s="19"/>
      <c r="CXT225" s="19"/>
      <c r="CXU225" s="19"/>
      <c r="CXV225" s="19"/>
      <c r="CXW225" s="19"/>
      <c r="CXX225" s="19"/>
      <c r="CXY225" s="19"/>
      <c r="CXZ225" s="19"/>
      <c r="CYA225" s="19"/>
      <c r="CYB225" s="19"/>
      <c r="CYC225" s="19"/>
      <c r="CYD225" s="19"/>
      <c r="CYE225" s="19"/>
      <c r="CYF225" s="19"/>
      <c r="CYG225" s="19"/>
      <c r="CYH225" s="19"/>
      <c r="CYI225" s="19"/>
      <c r="CYJ225" s="19"/>
      <c r="CYK225" s="19"/>
      <c r="CYL225" s="19"/>
      <c r="CYM225" s="19"/>
      <c r="CYN225" s="19"/>
      <c r="CYO225" s="19"/>
      <c r="CYP225" s="19"/>
      <c r="CYQ225" s="19"/>
      <c r="CYR225" s="19"/>
      <c r="CYS225" s="19"/>
      <c r="CYT225" s="19"/>
      <c r="CYU225" s="19"/>
      <c r="CYV225" s="19"/>
      <c r="CYW225" s="19"/>
      <c r="CYX225" s="19"/>
      <c r="CYY225" s="19"/>
      <c r="CYZ225" s="19"/>
      <c r="CZA225" s="19"/>
      <c r="CZB225" s="19"/>
      <c r="CZC225" s="19"/>
      <c r="CZD225" s="19"/>
      <c r="CZE225" s="19"/>
      <c r="CZF225" s="19"/>
      <c r="CZG225" s="19"/>
      <c r="CZH225" s="19"/>
      <c r="CZI225" s="19"/>
      <c r="CZJ225" s="19"/>
      <c r="CZK225" s="19"/>
      <c r="CZL225" s="19"/>
      <c r="CZM225" s="19"/>
      <c r="CZN225" s="19"/>
      <c r="CZO225" s="19"/>
      <c r="CZP225" s="19"/>
      <c r="CZQ225" s="19"/>
      <c r="CZR225" s="19"/>
      <c r="CZS225" s="19"/>
      <c r="CZT225" s="19"/>
      <c r="CZU225" s="19"/>
      <c r="CZV225" s="19"/>
      <c r="CZW225" s="19"/>
      <c r="CZX225" s="19"/>
      <c r="CZY225" s="19"/>
      <c r="CZZ225" s="19"/>
      <c r="DAA225" s="19"/>
      <c r="DAB225" s="19"/>
      <c r="DAC225" s="19"/>
      <c r="DAD225" s="19"/>
      <c r="DAE225" s="19"/>
      <c r="DAF225" s="19"/>
      <c r="DAG225" s="19"/>
      <c r="DAH225" s="19"/>
      <c r="DAI225" s="19"/>
      <c r="DAJ225" s="19"/>
      <c r="DAK225" s="19"/>
      <c r="DAL225" s="19"/>
      <c r="DAM225" s="19"/>
      <c r="DAN225" s="19"/>
      <c r="DAO225" s="19"/>
      <c r="DAP225" s="19"/>
      <c r="DAQ225" s="19"/>
      <c r="DAR225" s="19"/>
      <c r="DAS225" s="19"/>
      <c r="DAT225" s="19"/>
      <c r="DAU225" s="19"/>
      <c r="DAV225" s="19"/>
      <c r="DAW225" s="19"/>
      <c r="DAX225" s="19"/>
      <c r="DAY225" s="19"/>
      <c r="DAZ225" s="19"/>
      <c r="DBA225" s="19"/>
      <c r="DBB225" s="19"/>
      <c r="DBC225" s="19"/>
      <c r="DBD225" s="19"/>
      <c r="DBE225" s="19"/>
      <c r="DBF225" s="19"/>
      <c r="DBG225" s="19"/>
      <c r="DBH225" s="19"/>
      <c r="DBI225" s="19"/>
      <c r="DBJ225" s="19"/>
      <c r="DBK225" s="19"/>
      <c r="DBL225" s="19"/>
      <c r="DBM225" s="19"/>
      <c r="DBN225" s="19"/>
      <c r="DBO225" s="19"/>
      <c r="DBP225" s="19"/>
      <c r="DBQ225" s="19"/>
      <c r="DBR225" s="19"/>
      <c r="DBS225" s="19"/>
      <c r="DBT225" s="19"/>
      <c r="DBU225" s="19"/>
      <c r="DBV225" s="19"/>
      <c r="DBW225" s="19"/>
      <c r="DBX225" s="19"/>
      <c r="DBY225" s="19"/>
      <c r="DBZ225" s="19"/>
      <c r="DCA225" s="19"/>
      <c r="DCB225" s="19"/>
      <c r="DCC225" s="19"/>
      <c r="DCD225" s="19"/>
      <c r="DCE225" s="19"/>
      <c r="DCF225" s="19"/>
      <c r="DCG225" s="19"/>
      <c r="DCH225" s="19"/>
      <c r="DCI225" s="19"/>
      <c r="DCJ225" s="19"/>
      <c r="DCK225" s="19"/>
      <c r="DCL225" s="19"/>
      <c r="DCM225" s="19"/>
      <c r="DCN225" s="19"/>
      <c r="DCO225" s="19"/>
      <c r="DCP225" s="19"/>
      <c r="DCQ225" s="19"/>
      <c r="DCR225" s="19"/>
      <c r="DCS225" s="19"/>
      <c r="DCT225" s="19"/>
      <c r="DCU225" s="19"/>
      <c r="DCV225" s="19"/>
      <c r="DCW225" s="19"/>
      <c r="DCX225" s="19"/>
      <c r="DCY225" s="19"/>
      <c r="DCZ225" s="19"/>
      <c r="DDA225" s="19"/>
      <c r="DDB225" s="19"/>
      <c r="DDC225" s="19"/>
      <c r="DDD225" s="19"/>
      <c r="DDE225" s="19"/>
      <c r="DDF225" s="19"/>
      <c r="DDG225" s="19"/>
      <c r="DDH225" s="19"/>
      <c r="DDI225" s="19"/>
      <c r="DDJ225" s="19"/>
      <c r="DDK225" s="19"/>
      <c r="DDL225" s="19"/>
      <c r="DDM225" s="19"/>
      <c r="DDN225" s="19"/>
      <c r="DDO225" s="19"/>
      <c r="DDP225" s="19"/>
      <c r="DDQ225" s="19"/>
      <c r="DDR225" s="19"/>
      <c r="DDS225" s="19"/>
      <c r="DDT225" s="19"/>
      <c r="DDU225" s="19"/>
      <c r="DDV225" s="19"/>
      <c r="DDW225" s="19"/>
      <c r="DDX225" s="19"/>
      <c r="DDY225" s="19"/>
      <c r="DDZ225" s="19"/>
      <c r="DEA225" s="19"/>
      <c r="DEB225" s="19"/>
      <c r="DEC225" s="19"/>
      <c r="DED225" s="19"/>
      <c r="DEE225" s="19"/>
      <c r="DEF225" s="19"/>
      <c r="DEG225" s="19"/>
      <c r="DEH225" s="19"/>
      <c r="DEI225" s="19"/>
      <c r="DEJ225" s="19"/>
      <c r="DEK225" s="19"/>
      <c r="DEL225" s="19"/>
      <c r="DEM225" s="19"/>
      <c r="DEN225" s="19"/>
      <c r="DEO225" s="19"/>
      <c r="DEP225" s="19"/>
      <c r="DEQ225" s="19"/>
      <c r="DER225" s="19"/>
      <c r="DES225" s="19"/>
      <c r="DET225" s="19"/>
      <c r="DEU225" s="19"/>
      <c r="DEV225" s="19"/>
      <c r="DEW225" s="19"/>
      <c r="DEX225" s="19"/>
      <c r="DEY225" s="19"/>
      <c r="DEZ225" s="19"/>
      <c r="DFA225" s="19"/>
      <c r="DFB225" s="19"/>
      <c r="DFC225" s="19"/>
      <c r="DFD225" s="19"/>
      <c r="DFE225" s="19"/>
      <c r="DFF225" s="19"/>
      <c r="DFG225" s="19"/>
      <c r="DFH225" s="19"/>
      <c r="DFI225" s="19"/>
      <c r="DFJ225" s="19"/>
      <c r="DFK225" s="19"/>
      <c r="DFL225" s="19"/>
      <c r="DFM225" s="19"/>
      <c r="DFN225" s="19"/>
      <c r="DFO225" s="19"/>
      <c r="DFP225" s="19"/>
      <c r="DFQ225" s="19"/>
      <c r="DFR225" s="19"/>
      <c r="DFS225" s="19"/>
      <c r="DFT225" s="19"/>
      <c r="DFU225" s="19"/>
      <c r="DFV225" s="19"/>
      <c r="DFW225" s="19"/>
      <c r="DFX225" s="19"/>
      <c r="DFY225" s="19"/>
      <c r="DFZ225" s="19"/>
      <c r="DGA225" s="19"/>
      <c r="DGB225" s="19"/>
      <c r="DGC225" s="19"/>
      <c r="DGD225" s="19"/>
      <c r="DGE225" s="19"/>
      <c r="DGF225" s="19"/>
      <c r="DGG225" s="19"/>
      <c r="DGH225" s="19"/>
      <c r="DGI225" s="19"/>
      <c r="DGJ225" s="19"/>
      <c r="DGK225" s="19"/>
      <c r="DGL225" s="19"/>
      <c r="DGM225" s="19"/>
      <c r="DGN225" s="19"/>
      <c r="DGO225" s="19"/>
      <c r="DGP225" s="19"/>
      <c r="DGQ225" s="19"/>
      <c r="DGR225" s="19"/>
      <c r="DGS225" s="19"/>
      <c r="DGT225" s="19"/>
      <c r="DGU225" s="19"/>
      <c r="DGV225" s="19"/>
      <c r="DGW225" s="19"/>
      <c r="DGX225" s="19"/>
      <c r="DGY225" s="19"/>
      <c r="DGZ225" s="19"/>
      <c r="DHA225" s="19"/>
      <c r="DHB225" s="19"/>
      <c r="DHC225" s="19"/>
      <c r="DHD225" s="19"/>
      <c r="DHE225" s="19"/>
      <c r="DHF225" s="19"/>
      <c r="DHG225" s="19"/>
      <c r="DHH225" s="19"/>
      <c r="DHI225" s="19"/>
      <c r="DHJ225" s="19"/>
      <c r="DHK225" s="19"/>
      <c r="DHL225" s="19"/>
      <c r="DHM225" s="19"/>
      <c r="DHN225" s="19"/>
      <c r="DHO225" s="19"/>
      <c r="DHP225" s="19"/>
      <c r="DHQ225" s="19"/>
      <c r="DHR225" s="19"/>
      <c r="DHS225" s="19"/>
      <c r="DHT225" s="19"/>
      <c r="DHU225" s="19"/>
      <c r="DHV225" s="19"/>
      <c r="DHW225" s="19"/>
      <c r="DHX225" s="19"/>
      <c r="DHY225" s="19"/>
      <c r="DHZ225" s="19"/>
      <c r="DIA225" s="19"/>
      <c r="DIB225" s="19"/>
      <c r="DIC225" s="19"/>
      <c r="DID225" s="19"/>
      <c r="DIE225" s="19"/>
      <c r="DIF225" s="19"/>
      <c r="DIG225" s="19"/>
      <c r="DIH225" s="19"/>
      <c r="DII225" s="19"/>
      <c r="DIJ225" s="19"/>
      <c r="DIK225" s="19"/>
      <c r="DIL225" s="19"/>
      <c r="DIM225" s="19"/>
      <c r="DIN225" s="19"/>
      <c r="DIO225" s="19"/>
      <c r="DIP225" s="19"/>
      <c r="DIQ225" s="19"/>
      <c r="DIR225" s="19"/>
      <c r="DIS225" s="19"/>
      <c r="DIT225" s="19"/>
      <c r="DIU225" s="19"/>
      <c r="DIV225" s="19"/>
      <c r="DIW225" s="19"/>
      <c r="DIX225" s="19"/>
      <c r="DIY225" s="19"/>
      <c r="DIZ225" s="19"/>
      <c r="DJA225" s="19"/>
      <c r="DJB225" s="19"/>
      <c r="DJC225" s="19"/>
      <c r="DJD225" s="19"/>
      <c r="DJE225" s="19"/>
      <c r="DJF225" s="19"/>
      <c r="DJG225" s="19"/>
      <c r="DJH225" s="19"/>
      <c r="DJI225" s="19"/>
      <c r="DJJ225" s="19"/>
      <c r="DJK225" s="19"/>
      <c r="DJL225" s="19"/>
      <c r="DJM225" s="19"/>
      <c r="DJN225" s="19"/>
      <c r="DJO225" s="19"/>
      <c r="DJP225" s="19"/>
      <c r="DJQ225" s="19"/>
      <c r="DJR225" s="19"/>
      <c r="DJS225" s="19"/>
      <c r="DJT225" s="19"/>
      <c r="DJU225" s="19"/>
      <c r="DJV225" s="19"/>
      <c r="DJW225" s="19"/>
      <c r="DJX225" s="19"/>
      <c r="DJY225" s="19"/>
      <c r="DJZ225" s="19"/>
      <c r="DKA225" s="19"/>
      <c r="DKB225" s="19"/>
      <c r="DKC225" s="19"/>
      <c r="DKD225" s="19"/>
      <c r="DKE225" s="19"/>
      <c r="DKF225" s="19"/>
      <c r="DKG225" s="19"/>
      <c r="DKH225" s="19"/>
      <c r="DKI225" s="19"/>
      <c r="DKJ225" s="19"/>
      <c r="DKK225" s="19"/>
      <c r="DKL225" s="19"/>
      <c r="DKM225" s="19"/>
      <c r="DKN225" s="19"/>
      <c r="DKO225" s="19"/>
      <c r="DKP225" s="19"/>
      <c r="DKQ225" s="19"/>
      <c r="DKR225" s="19"/>
      <c r="DKS225" s="19"/>
      <c r="DKT225" s="19"/>
      <c r="DKU225" s="19"/>
      <c r="DKV225" s="19"/>
      <c r="DKW225" s="19"/>
      <c r="DKX225" s="19"/>
      <c r="DKY225" s="19"/>
      <c r="DKZ225" s="19"/>
      <c r="DLA225" s="19"/>
      <c r="DLB225" s="19"/>
      <c r="DLC225" s="19"/>
      <c r="DLD225" s="19"/>
      <c r="DLE225" s="19"/>
      <c r="DLF225" s="19"/>
      <c r="DLG225" s="19"/>
      <c r="DLH225" s="19"/>
      <c r="DLI225" s="19"/>
      <c r="DLJ225" s="19"/>
      <c r="DLK225" s="19"/>
      <c r="DLL225" s="19"/>
      <c r="DLM225" s="19"/>
      <c r="DLN225" s="19"/>
      <c r="DLO225" s="19"/>
      <c r="DLP225" s="19"/>
      <c r="DLQ225" s="19"/>
      <c r="DLR225" s="19"/>
      <c r="DLS225" s="19"/>
      <c r="DLT225" s="19"/>
      <c r="DLU225" s="19"/>
      <c r="DLV225" s="19"/>
      <c r="DLW225" s="19"/>
      <c r="DLX225" s="19"/>
      <c r="DLY225" s="19"/>
      <c r="DLZ225" s="19"/>
      <c r="DMA225" s="19"/>
      <c r="DMB225" s="19"/>
      <c r="DMC225" s="19"/>
      <c r="DMD225" s="19"/>
      <c r="DME225" s="19"/>
      <c r="DMF225" s="19"/>
      <c r="DMG225" s="19"/>
      <c r="DMH225" s="19"/>
      <c r="DMI225" s="19"/>
      <c r="DMJ225" s="19"/>
      <c r="DMK225" s="19"/>
      <c r="DML225" s="19"/>
      <c r="DMM225" s="19"/>
      <c r="DMN225" s="19"/>
      <c r="DMO225" s="19"/>
      <c r="DMP225" s="19"/>
      <c r="DMQ225" s="19"/>
      <c r="DMR225" s="19"/>
      <c r="DMS225" s="19"/>
      <c r="DMT225" s="19"/>
      <c r="DMU225" s="19"/>
      <c r="DMV225" s="19"/>
      <c r="DMW225" s="19"/>
      <c r="DMX225" s="19"/>
      <c r="DMY225" s="19"/>
      <c r="DMZ225" s="19"/>
      <c r="DNA225" s="19"/>
      <c r="DNB225" s="19"/>
      <c r="DNC225" s="19"/>
      <c r="DND225" s="19"/>
      <c r="DNE225" s="19"/>
      <c r="DNF225" s="19"/>
      <c r="DNG225" s="19"/>
      <c r="DNH225" s="19"/>
      <c r="DNI225" s="19"/>
      <c r="DNJ225" s="19"/>
      <c r="DNK225" s="19"/>
      <c r="DNL225" s="19"/>
      <c r="DNM225" s="19"/>
      <c r="DNN225" s="19"/>
      <c r="DNO225" s="19"/>
      <c r="DNP225" s="19"/>
      <c r="DNQ225" s="19"/>
      <c r="DNR225" s="19"/>
      <c r="DNS225" s="19"/>
      <c r="DNT225" s="19"/>
      <c r="DNU225" s="19"/>
      <c r="DNV225" s="19"/>
      <c r="DNW225" s="19"/>
      <c r="DNX225" s="19"/>
      <c r="DNY225" s="19"/>
      <c r="DNZ225" s="19"/>
      <c r="DOA225" s="19"/>
      <c r="DOB225" s="19"/>
      <c r="DOC225" s="19"/>
      <c r="DOD225" s="19"/>
      <c r="DOE225" s="19"/>
      <c r="DOF225" s="19"/>
      <c r="DOG225" s="19"/>
      <c r="DOH225" s="19"/>
      <c r="DOI225" s="19"/>
      <c r="DOJ225" s="19"/>
      <c r="DOK225" s="19"/>
      <c r="DOL225" s="19"/>
      <c r="DOM225" s="19"/>
      <c r="DON225" s="19"/>
      <c r="DOO225" s="19"/>
      <c r="DOP225" s="19"/>
      <c r="DOQ225" s="19"/>
      <c r="DOR225" s="19"/>
      <c r="DOS225" s="19"/>
      <c r="DOT225" s="19"/>
      <c r="DOU225" s="19"/>
      <c r="DOV225" s="19"/>
      <c r="DOW225" s="19"/>
      <c r="DOX225" s="19"/>
      <c r="DOY225" s="19"/>
      <c r="DOZ225" s="19"/>
      <c r="DPA225" s="19"/>
      <c r="DPB225" s="19"/>
      <c r="DPC225" s="19"/>
      <c r="DPD225" s="19"/>
      <c r="DPE225" s="19"/>
      <c r="DPF225" s="19"/>
      <c r="DPG225" s="19"/>
      <c r="DPH225" s="19"/>
      <c r="DPI225" s="19"/>
      <c r="DPJ225" s="19"/>
      <c r="DPK225" s="19"/>
      <c r="DPL225" s="19"/>
      <c r="DPM225" s="19"/>
      <c r="DPN225" s="19"/>
      <c r="DPO225" s="19"/>
      <c r="DPP225" s="19"/>
      <c r="DPQ225" s="19"/>
      <c r="DPR225" s="19"/>
      <c r="DPS225" s="19"/>
      <c r="DPT225" s="19"/>
      <c r="DPU225" s="19"/>
      <c r="DPV225" s="19"/>
      <c r="DPW225" s="19"/>
      <c r="DPX225" s="19"/>
      <c r="DPY225" s="19"/>
      <c r="DPZ225" s="19"/>
      <c r="DQA225" s="19"/>
      <c r="DQB225" s="19"/>
      <c r="DQC225" s="19"/>
      <c r="DQD225" s="19"/>
      <c r="DQE225" s="19"/>
      <c r="DQF225" s="19"/>
      <c r="DQG225" s="19"/>
      <c r="DQH225" s="19"/>
      <c r="DQI225" s="19"/>
      <c r="DQJ225" s="19"/>
      <c r="DQK225" s="19"/>
      <c r="DQL225" s="19"/>
      <c r="DQM225" s="19"/>
      <c r="DQN225" s="19"/>
      <c r="DQO225" s="19"/>
      <c r="DQP225" s="19"/>
      <c r="DQQ225" s="19"/>
      <c r="DQR225" s="19"/>
      <c r="DQS225" s="19"/>
      <c r="DQT225" s="19"/>
      <c r="DQU225" s="19"/>
      <c r="DQV225" s="19"/>
      <c r="DQW225" s="19"/>
      <c r="DQX225" s="19"/>
      <c r="DQY225" s="19"/>
      <c r="DQZ225" s="19"/>
      <c r="DRA225" s="19"/>
      <c r="DRB225" s="19"/>
      <c r="DRC225" s="19"/>
      <c r="DRD225" s="19"/>
      <c r="DRE225" s="19"/>
      <c r="DRF225" s="19"/>
      <c r="DRG225" s="19"/>
      <c r="DRH225" s="19"/>
      <c r="DRI225" s="19"/>
      <c r="DRJ225" s="19"/>
      <c r="DRK225" s="19"/>
      <c r="DRL225" s="19"/>
      <c r="DRM225" s="19"/>
      <c r="DRN225" s="19"/>
      <c r="DRO225" s="19"/>
      <c r="DRP225" s="19"/>
      <c r="DRQ225" s="19"/>
      <c r="DRR225" s="19"/>
      <c r="DRS225" s="19"/>
      <c r="DRT225" s="19"/>
      <c r="DRU225" s="19"/>
      <c r="DRV225" s="19"/>
      <c r="DRW225" s="19"/>
      <c r="DRX225" s="19"/>
      <c r="DRY225" s="19"/>
      <c r="DRZ225" s="19"/>
      <c r="DSA225" s="19"/>
      <c r="DSB225" s="19"/>
      <c r="DSC225" s="19"/>
      <c r="DSD225" s="19"/>
      <c r="DSE225" s="19"/>
      <c r="DSF225" s="19"/>
      <c r="DSG225" s="19"/>
      <c r="DSH225" s="19"/>
      <c r="DSI225" s="19"/>
      <c r="DSJ225" s="19"/>
      <c r="DSK225" s="19"/>
      <c r="DSL225" s="19"/>
      <c r="DSM225" s="19"/>
      <c r="DSN225" s="19"/>
      <c r="DSO225" s="19"/>
      <c r="DSP225" s="19"/>
      <c r="DSQ225" s="19"/>
      <c r="DSR225" s="19"/>
      <c r="DSS225" s="19"/>
      <c r="DST225" s="19"/>
      <c r="DSU225" s="19"/>
      <c r="DSV225" s="19"/>
      <c r="DSW225" s="19"/>
      <c r="DSX225" s="19"/>
      <c r="DSY225" s="19"/>
      <c r="DSZ225" s="19"/>
      <c r="DTA225" s="19"/>
      <c r="DTB225" s="19"/>
      <c r="DTC225" s="19"/>
      <c r="DTD225" s="19"/>
      <c r="DTE225" s="19"/>
      <c r="DTF225" s="19"/>
      <c r="DTG225" s="19"/>
      <c r="DTH225" s="19"/>
      <c r="DTI225" s="19"/>
      <c r="DTJ225" s="19"/>
      <c r="DTK225" s="19"/>
      <c r="DTL225" s="19"/>
      <c r="DTM225" s="19"/>
      <c r="DTN225" s="19"/>
      <c r="DTO225" s="19"/>
      <c r="DTP225" s="19"/>
      <c r="DTQ225" s="19"/>
      <c r="DTR225" s="19"/>
      <c r="DTS225" s="19"/>
      <c r="DTT225" s="19"/>
      <c r="DTU225" s="19"/>
      <c r="DTV225" s="19"/>
      <c r="DTW225" s="19"/>
      <c r="DTX225" s="19"/>
      <c r="DTY225" s="19"/>
      <c r="DTZ225" s="19"/>
      <c r="DUA225" s="19"/>
      <c r="DUB225" s="19"/>
      <c r="DUC225" s="19"/>
      <c r="DUD225" s="19"/>
      <c r="DUE225" s="19"/>
      <c r="DUF225" s="19"/>
      <c r="DUG225" s="19"/>
      <c r="DUH225" s="19"/>
      <c r="DUI225" s="19"/>
      <c r="DUJ225" s="19"/>
      <c r="DUK225" s="19"/>
      <c r="DUL225" s="19"/>
      <c r="DUM225" s="19"/>
      <c r="DUN225" s="19"/>
      <c r="DUO225" s="19"/>
      <c r="DUP225" s="19"/>
      <c r="DUQ225" s="19"/>
      <c r="DUR225" s="19"/>
      <c r="DUS225" s="19"/>
      <c r="DUT225" s="19"/>
      <c r="DUU225" s="19"/>
      <c r="DUV225" s="19"/>
      <c r="DUW225" s="19"/>
      <c r="DUX225" s="19"/>
      <c r="DUY225" s="19"/>
      <c r="DUZ225" s="19"/>
      <c r="DVA225" s="19"/>
      <c r="DVB225" s="19"/>
      <c r="DVC225" s="19"/>
      <c r="DVD225" s="19"/>
      <c r="DVE225" s="19"/>
      <c r="DVF225" s="19"/>
      <c r="DVG225" s="19"/>
      <c r="DVH225" s="19"/>
      <c r="DVI225" s="19"/>
      <c r="DVJ225" s="19"/>
      <c r="DVK225" s="19"/>
      <c r="DVL225" s="19"/>
      <c r="DVM225" s="19"/>
      <c r="DVN225" s="19"/>
      <c r="DVO225" s="19"/>
      <c r="DVP225" s="19"/>
      <c r="DVQ225" s="19"/>
      <c r="DVR225" s="19"/>
      <c r="DVS225" s="19"/>
      <c r="DVT225" s="19"/>
      <c r="DVU225" s="19"/>
      <c r="DVV225" s="19"/>
      <c r="DVW225" s="19"/>
      <c r="DVX225" s="19"/>
      <c r="DVY225" s="19"/>
      <c r="DVZ225" s="19"/>
      <c r="DWA225" s="19"/>
      <c r="DWB225" s="19"/>
      <c r="DWC225" s="19"/>
      <c r="DWD225" s="19"/>
      <c r="DWE225" s="19"/>
      <c r="DWF225" s="19"/>
      <c r="DWG225" s="19"/>
      <c r="DWH225" s="19"/>
      <c r="DWI225" s="19"/>
      <c r="DWJ225" s="19"/>
      <c r="DWK225" s="19"/>
      <c r="DWL225" s="19"/>
      <c r="DWM225" s="19"/>
      <c r="DWN225" s="19"/>
      <c r="DWO225" s="19"/>
      <c r="DWP225" s="19"/>
      <c r="DWQ225" s="19"/>
      <c r="DWR225" s="19"/>
      <c r="DWS225" s="19"/>
      <c r="DWT225" s="19"/>
      <c r="DWU225" s="19"/>
      <c r="DWV225" s="19"/>
      <c r="DWW225" s="19"/>
      <c r="DWX225" s="19"/>
      <c r="DWY225" s="19"/>
      <c r="DWZ225" s="19"/>
      <c r="DXA225" s="19"/>
      <c r="DXB225" s="19"/>
      <c r="DXC225" s="19"/>
      <c r="DXD225" s="19"/>
      <c r="DXE225" s="19"/>
      <c r="DXF225" s="19"/>
      <c r="DXG225" s="19"/>
      <c r="DXH225" s="19"/>
      <c r="DXI225" s="19"/>
      <c r="DXJ225" s="19"/>
      <c r="DXK225" s="19"/>
      <c r="DXL225" s="19"/>
      <c r="DXM225" s="19"/>
      <c r="DXN225" s="19"/>
      <c r="DXO225" s="19"/>
      <c r="DXP225" s="19"/>
      <c r="DXQ225" s="19"/>
      <c r="DXR225" s="19"/>
      <c r="DXS225" s="19"/>
      <c r="DXT225" s="19"/>
      <c r="DXU225" s="19"/>
      <c r="DXV225" s="19"/>
      <c r="DXW225" s="19"/>
      <c r="DXX225" s="19"/>
      <c r="DXY225" s="19"/>
      <c r="DXZ225" s="19"/>
      <c r="DYA225" s="19"/>
      <c r="DYB225" s="19"/>
      <c r="DYC225" s="19"/>
      <c r="DYD225" s="19"/>
      <c r="DYE225" s="19"/>
      <c r="DYF225" s="19"/>
      <c r="DYG225" s="19"/>
      <c r="DYH225" s="19"/>
      <c r="DYI225" s="19"/>
      <c r="DYJ225" s="19"/>
      <c r="DYK225" s="19"/>
      <c r="DYL225" s="19"/>
      <c r="DYM225" s="19"/>
      <c r="DYN225" s="19"/>
      <c r="DYO225" s="19"/>
      <c r="DYP225" s="19"/>
      <c r="DYQ225" s="19"/>
      <c r="DYR225" s="19"/>
      <c r="DYS225" s="19"/>
      <c r="DYT225" s="19"/>
      <c r="DYU225" s="19"/>
      <c r="DYV225" s="19"/>
      <c r="DYW225" s="19"/>
      <c r="DYX225" s="19"/>
      <c r="DYY225" s="19"/>
      <c r="DYZ225" s="19"/>
      <c r="DZA225" s="19"/>
      <c r="DZB225" s="19"/>
      <c r="DZC225" s="19"/>
      <c r="DZD225" s="19"/>
      <c r="DZE225" s="19"/>
      <c r="DZF225" s="19"/>
      <c r="DZG225" s="19"/>
      <c r="DZH225" s="19"/>
      <c r="DZI225" s="19"/>
      <c r="DZJ225" s="19"/>
      <c r="DZK225" s="19"/>
      <c r="DZL225" s="19"/>
      <c r="DZM225" s="19"/>
      <c r="DZN225" s="19"/>
      <c r="DZO225" s="19"/>
      <c r="DZP225" s="19"/>
      <c r="DZQ225" s="19"/>
      <c r="DZR225" s="19"/>
      <c r="DZS225" s="19"/>
      <c r="DZT225" s="19"/>
      <c r="DZU225" s="19"/>
      <c r="DZV225" s="19"/>
      <c r="DZW225" s="19"/>
      <c r="DZX225" s="19"/>
      <c r="DZY225" s="19"/>
      <c r="DZZ225" s="19"/>
      <c r="EAA225" s="19"/>
      <c r="EAB225" s="19"/>
      <c r="EAC225" s="19"/>
      <c r="EAD225" s="19"/>
      <c r="EAE225" s="19"/>
      <c r="EAF225" s="19"/>
      <c r="EAG225" s="19"/>
      <c r="EAH225" s="19"/>
      <c r="EAI225" s="19"/>
      <c r="EAJ225" s="19"/>
      <c r="EAK225" s="19"/>
      <c r="EAL225" s="19"/>
      <c r="EAM225" s="19"/>
      <c r="EAN225" s="19"/>
      <c r="EAO225" s="19"/>
      <c r="EAP225" s="19"/>
      <c r="EAQ225" s="19"/>
      <c r="EAR225" s="19"/>
      <c r="EAS225" s="19"/>
      <c r="EAT225" s="19"/>
      <c r="EAU225" s="19"/>
      <c r="EAV225" s="19"/>
      <c r="EAW225" s="19"/>
      <c r="EAX225" s="19"/>
      <c r="EAY225" s="19"/>
      <c r="EAZ225" s="19"/>
      <c r="EBA225" s="19"/>
      <c r="EBB225" s="19"/>
      <c r="EBC225" s="19"/>
      <c r="EBD225" s="19"/>
      <c r="EBE225" s="19"/>
      <c r="EBF225" s="19"/>
      <c r="EBG225" s="19"/>
      <c r="EBH225" s="19"/>
      <c r="EBI225" s="19"/>
      <c r="EBJ225" s="19"/>
      <c r="EBK225" s="19"/>
      <c r="EBL225" s="19"/>
      <c r="EBM225" s="19"/>
      <c r="EBN225" s="19"/>
      <c r="EBO225" s="19"/>
      <c r="EBP225" s="19"/>
      <c r="EBQ225" s="19"/>
      <c r="EBR225" s="19"/>
      <c r="EBS225" s="19"/>
      <c r="EBT225" s="19"/>
      <c r="EBU225" s="19"/>
      <c r="EBV225" s="19"/>
      <c r="EBW225" s="19"/>
      <c r="EBX225" s="19"/>
      <c r="EBY225" s="19"/>
      <c r="EBZ225" s="19"/>
      <c r="ECA225" s="19"/>
      <c r="ECB225" s="19"/>
      <c r="ECC225" s="19"/>
      <c r="ECD225" s="19"/>
      <c r="ECE225" s="19"/>
      <c r="ECF225" s="19"/>
      <c r="ECG225" s="19"/>
      <c r="ECH225" s="19"/>
      <c r="ECI225" s="19"/>
      <c r="ECJ225" s="19"/>
      <c r="ECK225" s="19"/>
      <c r="ECL225" s="19"/>
      <c r="ECM225" s="19"/>
      <c r="ECN225" s="19"/>
      <c r="ECO225" s="19"/>
      <c r="ECP225" s="19"/>
      <c r="ECQ225" s="19"/>
      <c r="ECR225" s="19"/>
      <c r="ECS225" s="19"/>
      <c r="ECT225" s="19"/>
      <c r="ECU225" s="19"/>
      <c r="ECV225" s="19"/>
      <c r="ECW225" s="19"/>
      <c r="ECX225" s="19"/>
      <c r="ECY225" s="19"/>
      <c r="ECZ225" s="19"/>
      <c r="EDA225" s="19"/>
      <c r="EDB225" s="19"/>
      <c r="EDC225" s="19"/>
      <c r="EDD225" s="19"/>
      <c r="EDE225" s="19"/>
      <c r="EDF225" s="19"/>
      <c r="EDG225" s="19"/>
      <c r="EDH225" s="19"/>
      <c r="EDI225" s="19"/>
      <c r="EDJ225" s="19"/>
      <c r="EDK225" s="19"/>
      <c r="EDL225" s="19"/>
      <c r="EDM225" s="19"/>
      <c r="EDN225" s="19"/>
      <c r="EDO225" s="19"/>
      <c r="EDP225" s="19"/>
      <c r="EDQ225" s="19"/>
      <c r="EDR225" s="19"/>
      <c r="EDS225" s="19"/>
      <c r="EDT225" s="19"/>
      <c r="EDU225" s="19"/>
      <c r="EDV225" s="19"/>
      <c r="EDW225" s="19"/>
      <c r="EDX225" s="19"/>
      <c r="EDY225" s="19"/>
      <c r="EDZ225" s="19"/>
      <c r="EEA225" s="19"/>
      <c r="EEB225" s="19"/>
      <c r="EEC225" s="19"/>
      <c r="EED225" s="19"/>
      <c r="EEE225" s="19"/>
      <c r="EEF225" s="19"/>
      <c r="EEG225" s="19"/>
      <c r="EEH225" s="19"/>
      <c r="EEI225" s="19"/>
      <c r="EEJ225" s="19"/>
      <c r="EEK225" s="19"/>
      <c r="EEL225" s="19"/>
      <c r="EEM225" s="19"/>
      <c r="EEN225" s="19"/>
      <c r="EEO225" s="19"/>
      <c r="EEP225" s="19"/>
      <c r="EEQ225" s="19"/>
      <c r="EER225" s="19"/>
      <c r="EES225" s="19"/>
      <c r="EET225" s="19"/>
      <c r="EEU225" s="19"/>
      <c r="EEV225" s="19"/>
      <c r="EEW225" s="19"/>
      <c r="EEX225" s="19"/>
      <c r="EEY225" s="19"/>
      <c r="EEZ225" s="19"/>
      <c r="EFA225" s="19"/>
      <c r="EFB225" s="19"/>
      <c r="EFC225" s="19"/>
      <c r="EFD225" s="19"/>
      <c r="EFE225" s="19"/>
      <c r="EFF225" s="19"/>
      <c r="EFG225" s="19"/>
      <c r="EFH225" s="19"/>
      <c r="EFI225" s="19"/>
      <c r="EFJ225" s="19"/>
      <c r="EFK225" s="19"/>
      <c r="EFL225" s="19"/>
      <c r="EFM225" s="19"/>
      <c r="EFN225" s="19"/>
      <c r="EFO225" s="19"/>
      <c r="EFP225" s="19"/>
      <c r="EFQ225" s="19"/>
      <c r="EFR225" s="19"/>
      <c r="EFS225" s="19"/>
      <c r="EFT225" s="19"/>
      <c r="EFU225" s="19"/>
      <c r="EFV225" s="19"/>
      <c r="EFW225" s="19"/>
      <c r="EFX225" s="19"/>
      <c r="EFY225" s="19"/>
      <c r="EFZ225" s="19"/>
      <c r="EGA225" s="19"/>
      <c r="EGB225" s="19"/>
      <c r="EGC225" s="19"/>
      <c r="EGD225" s="19"/>
      <c r="EGE225" s="19"/>
      <c r="EGF225" s="19"/>
      <c r="EGG225" s="19"/>
      <c r="EGH225" s="19"/>
      <c r="EGI225" s="19"/>
      <c r="EGJ225" s="19"/>
      <c r="EGK225" s="19"/>
      <c r="EGL225" s="19"/>
      <c r="EGM225" s="19"/>
      <c r="EGN225" s="19"/>
      <c r="EGO225" s="19"/>
      <c r="EGP225" s="19"/>
      <c r="EGQ225" s="19"/>
      <c r="EGR225" s="19"/>
      <c r="EGS225" s="19"/>
      <c r="EGT225" s="19"/>
      <c r="EGU225" s="19"/>
      <c r="EGV225" s="19"/>
      <c r="EGW225" s="19"/>
      <c r="EGX225" s="19"/>
      <c r="EGY225" s="19"/>
      <c r="EGZ225" s="19"/>
      <c r="EHA225" s="19"/>
      <c r="EHB225" s="19"/>
      <c r="EHC225" s="19"/>
      <c r="EHD225" s="19"/>
      <c r="EHE225" s="19"/>
      <c r="EHF225" s="19"/>
      <c r="EHG225" s="19"/>
      <c r="EHH225" s="19"/>
      <c r="EHI225" s="19"/>
      <c r="EHJ225" s="19"/>
      <c r="EHK225" s="19"/>
      <c r="EHL225" s="19"/>
      <c r="EHM225" s="19"/>
      <c r="EHN225" s="19"/>
      <c r="EHO225" s="19"/>
      <c r="EHP225" s="19"/>
      <c r="EHQ225" s="19"/>
      <c r="EHR225" s="19"/>
      <c r="EHS225" s="19"/>
      <c r="EHT225" s="19"/>
      <c r="EHU225" s="19"/>
      <c r="EHV225" s="19"/>
      <c r="EHW225" s="19"/>
      <c r="EHX225" s="19"/>
      <c r="EHY225" s="19"/>
      <c r="EHZ225" s="19"/>
      <c r="EIA225" s="19"/>
      <c r="EIB225" s="19"/>
      <c r="EIC225" s="19"/>
      <c r="EID225" s="19"/>
      <c r="EIE225" s="19"/>
      <c r="EIF225" s="19"/>
      <c r="EIG225" s="19"/>
      <c r="EIH225" s="19"/>
      <c r="EII225" s="19"/>
      <c r="EIJ225" s="19"/>
      <c r="EIK225" s="19"/>
      <c r="EIL225" s="19"/>
      <c r="EIM225" s="19"/>
      <c r="EIN225" s="19"/>
      <c r="EIO225" s="19"/>
      <c r="EIP225" s="19"/>
      <c r="EIQ225" s="19"/>
      <c r="EIR225" s="19"/>
      <c r="EIS225" s="19"/>
      <c r="EIT225" s="19"/>
      <c r="EIU225" s="19"/>
      <c r="EIV225" s="19"/>
      <c r="EIW225" s="19"/>
      <c r="EIX225" s="19"/>
      <c r="EIY225" s="19"/>
      <c r="EIZ225" s="19"/>
      <c r="EJA225" s="19"/>
      <c r="EJB225" s="19"/>
      <c r="EJC225" s="19"/>
      <c r="EJD225" s="19"/>
      <c r="EJE225" s="19"/>
      <c r="EJF225" s="19"/>
      <c r="EJG225" s="19"/>
      <c r="EJH225" s="19"/>
      <c r="EJI225" s="19"/>
      <c r="EJJ225" s="19"/>
      <c r="EJK225" s="19"/>
      <c r="EJL225" s="19"/>
      <c r="EJM225" s="19"/>
      <c r="EJN225" s="19"/>
      <c r="EJO225" s="19"/>
      <c r="EJP225" s="19"/>
      <c r="EJQ225" s="19"/>
      <c r="EJR225" s="19"/>
      <c r="EJS225" s="19"/>
      <c r="EJT225" s="19"/>
      <c r="EJU225" s="19"/>
      <c r="EJV225" s="19"/>
      <c r="EJW225" s="19"/>
      <c r="EJX225" s="19"/>
      <c r="EJY225" s="19"/>
      <c r="EJZ225" s="19"/>
      <c r="EKA225" s="19"/>
      <c r="EKB225" s="19"/>
      <c r="EKC225" s="19"/>
      <c r="EKD225" s="19"/>
      <c r="EKE225" s="19"/>
      <c r="EKF225" s="19"/>
      <c r="EKG225" s="19"/>
      <c r="EKH225" s="19"/>
      <c r="EKI225" s="19"/>
      <c r="EKJ225" s="19"/>
      <c r="EKK225" s="19"/>
      <c r="EKL225" s="19"/>
      <c r="EKM225" s="19"/>
      <c r="EKN225" s="19"/>
      <c r="EKO225" s="19"/>
      <c r="EKP225" s="19"/>
      <c r="EKQ225" s="19"/>
      <c r="EKR225" s="19"/>
      <c r="EKS225" s="19"/>
      <c r="EKT225" s="19"/>
      <c r="EKU225" s="19"/>
      <c r="EKV225" s="19"/>
      <c r="EKW225" s="19"/>
      <c r="EKX225" s="19"/>
      <c r="EKY225" s="19"/>
      <c r="EKZ225" s="19"/>
      <c r="ELA225" s="19"/>
      <c r="ELB225" s="19"/>
      <c r="ELC225" s="19"/>
      <c r="ELD225" s="19"/>
      <c r="ELE225" s="19"/>
      <c r="ELF225" s="19"/>
      <c r="ELG225" s="19"/>
      <c r="ELH225" s="19"/>
      <c r="ELI225" s="19"/>
      <c r="ELJ225" s="19"/>
      <c r="ELK225" s="19"/>
      <c r="ELL225" s="19"/>
      <c r="ELM225" s="19"/>
      <c r="ELN225" s="19"/>
      <c r="ELO225" s="19"/>
      <c r="ELP225" s="19"/>
      <c r="ELQ225" s="19"/>
      <c r="ELR225" s="19"/>
      <c r="ELS225" s="19"/>
      <c r="ELT225" s="19"/>
      <c r="ELU225" s="19"/>
      <c r="ELV225" s="19"/>
      <c r="ELW225" s="19"/>
      <c r="ELX225" s="19"/>
      <c r="ELY225" s="19"/>
      <c r="ELZ225" s="19"/>
      <c r="EMA225" s="19"/>
      <c r="EMB225" s="19"/>
      <c r="EMC225" s="19"/>
      <c r="EMD225" s="19"/>
      <c r="EME225" s="19"/>
      <c r="EMF225" s="19"/>
      <c r="EMG225" s="19"/>
      <c r="EMH225" s="19"/>
      <c r="EMI225" s="19"/>
      <c r="EMJ225" s="19"/>
      <c r="EMK225" s="19"/>
      <c r="EML225" s="19"/>
      <c r="EMM225" s="19"/>
      <c r="EMN225" s="19"/>
      <c r="EMO225" s="19"/>
      <c r="EMP225" s="19"/>
      <c r="EMQ225" s="19"/>
      <c r="EMR225" s="19"/>
      <c r="EMS225" s="19"/>
      <c r="EMT225" s="19"/>
      <c r="EMU225" s="19"/>
      <c r="EMV225" s="19"/>
      <c r="EMW225" s="19"/>
      <c r="EMX225" s="19"/>
      <c r="EMY225" s="19"/>
      <c r="EMZ225" s="19"/>
      <c r="ENA225" s="19"/>
      <c r="ENB225" s="19"/>
      <c r="ENC225" s="19"/>
      <c r="END225" s="19"/>
      <c r="ENE225" s="19"/>
      <c r="ENF225" s="19"/>
      <c r="ENG225" s="19"/>
      <c r="ENH225" s="19"/>
      <c r="ENI225" s="19"/>
      <c r="ENJ225" s="19"/>
      <c r="ENK225" s="19"/>
      <c r="ENL225" s="19"/>
      <c r="ENM225" s="19"/>
      <c r="ENN225" s="19"/>
      <c r="ENO225" s="19"/>
      <c r="ENP225" s="19"/>
      <c r="ENQ225" s="19"/>
      <c r="ENR225" s="19"/>
      <c r="ENS225" s="19"/>
      <c r="ENT225" s="19"/>
      <c r="ENU225" s="19"/>
      <c r="ENV225" s="19"/>
      <c r="ENW225" s="19"/>
      <c r="ENX225" s="19"/>
      <c r="ENY225" s="19"/>
      <c r="ENZ225" s="19"/>
      <c r="EOA225" s="19"/>
      <c r="EOB225" s="19"/>
      <c r="EOC225" s="19"/>
      <c r="EOD225" s="19"/>
      <c r="EOE225" s="19"/>
      <c r="EOF225" s="19"/>
      <c r="EOG225" s="19"/>
      <c r="EOH225" s="19"/>
      <c r="EOI225" s="19"/>
      <c r="EOJ225" s="19"/>
      <c r="EOK225" s="19"/>
      <c r="EOL225" s="19"/>
      <c r="EOM225" s="19"/>
      <c r="EON225" s="19"/>
      <c r="EOO225" s="19"/>
      <c r="EOP225" s="19"/>
      <c r="EOQ225" s="19"/>
      <c r="EOR225" s="19"/>
      <c r="EOS225" s="19"/>
      <c r="EOT225" s="19"/>
      <c r="EOU225" s="19"/>
      <c r="EOV225" s="19"/>
      <c r="EOW225" s="19"/>
      <c r="EOX225" s="19"/>
      <c r="EOY225" s="19"/>
      <c r="EOZ225" s="19"/>
      <c r="EPA225" s="19"/>
      <c r="EPB225" s="19"/>
      <c r="EPC225" s="19"/>
      <c r="EPD225" s="19"/>
      <c r="EPE225" s="19"/>
      <c r="EPF225" s="19"/>
      <c r="EPG225" s="19"/>
      <c r="EPH225" s="19"/>
      <c r="EPI225" s="19"/>
      <c r="EPJ225" s="19"/>
      <c r="EPK225" s="19"/>
      <c r="EPL225" s="19"/>
      <c r="EPM225" s="19"/>
      <c r="EPN225" s="19"/>
      <c r="EPO225" s="19"/>
      <c r="EPP225" s="19"/>
      <c r="EPQ225" s="19"/>
      <c r="EPR225" s="19"/>
      <c r="EPS225" s="19"/>
      <c r="EPT225" s="19"/>
      <c r="EPU225" s="19"/>
      <c r="EPV225" s="19"/>
      <c r="EPW225" s="19"/>
      <c r="EPX225" s="19"/>
      <c r="EPY225" s="19"/>
      <c r="EPZ225" s="19"/>
      <c r="EQA225" s="19"/>
      <c r="EQB225" s="19"/>
      <c r="EQC225" s="19"/>
      <c r="EQD225" s="19"/>
      <c r="EQE225" s="19"/>
      <c r="EQF225" s="19"/>
      <c r="EQG225" s="19"/>
      <c r="EQH225" s="19"/>
      <c r="EQI225" s="19"/>
      <c r="EQJ225" s="19"/>
      <c r="EQK225" s="19"/>
      <c r="EQL225" s="19"/>
      <c r="EQM225" s="19"/>
      <c r="EQN225" s="19"/>
      <c r="EQO225" s="19"/>
      <c r="EQP225" s="19"/>
      <c r="EQQ225" s="19"/>
      <c r="EQR225" s="19"/>
      <c r="EQS225" s="19"/>
      <c r="EQT225" s="19"/>
      <c r="EQU225" s="19"/>
      <c r="EQV225" s="19"/>
      <c r="EQW225" s="19"/>
      <c r="EQX225" s="19"/>
      <c r="EQY225" s="19"/>
      <c r="EQZ225" s="19"/>
      <c r="ERA225" s="19"/>
      <c r="ERB225" s="19"/>
      <c r="ERC225" s="19"/>
      <c r="ERD225" s="19"/>
      <c r="ERE225" s="19"/>
      <c r="ERF225" s="19"/>
      <c r="ERG225" s="19"/>
      <c r="ERH225" s="19"/>
      <c r="ERI225" s="19"/>
      <c r="ERJ225" s="19"/>
      <c r="ERK225" s="19"/>
      <c r="ERL225" s="19"/>
      <c r="ERM225" s="19"/>
      <c r="ERN225" s="19"/>
      <c r="ERO225" s="19"/>
      <c r="ERP225" s="19"/>
      <c r="ERQ225" s="19"/>
      <c r="ERR225" s="19"/>
      <c r="ERS225" s="19"/>
      <c r="ERT225" s="19"/>
      <c r="ERU225" s="19"/>
      <c r="ERV225" s="19"/>
      <c r="ERW225" s="19"/>
      <c r="ERX225" s="19"/>
      <c r="ERY225" s="19"/>
      <c r="ERZ225" s="19"/>
      <c r="ESA225" s="19"/>
      <c r="ESB225" s="19"/>
      <c r="ESC225" s="19"/>
      <c r="ESD225" s="19"/>
      <c r="ESE225" s="19"/>
      <c r="ESF225" s="19"/>
      <c r="ESG225" s="19"/>
      <c r="ESH225" s="19"/>
      <c r="ESI225" s="19"/>
      <c r="ESJ225" s="19"/>
      <c r="ESK225" s="19"/>
      <c r="ESL225" s="19"/>
      <c r="ESM225" s="19"/>
      <c r="ESN225" s="19"/>
      <c r="ESO225" s="19"/>
      <c r="ESP225" s="19"/>
      <c r="ESQ225" s="19"/>
      <c r="ESR225" s="19"/>
      <c r="ESS225" s="19"/>
      <c r="EST225" s="19"/>
      <c r="ESU225" s="19"/>
      <c r="ESV225" s="19"/>
      <c r="ESW225" s="19"/>
      <c r="ESX225" s="19"/>
      <c r="ESY225" s="19"/>
      <c r="ESZ225" s="19"/>
      <c r="ETA225" s="19"/>
      <c r="ETB225" s="19"/>
      <c r="ETC225" s="19"/>
      <c r="ETD225" s="19"/>
      <c r="ETE225" s="19"/>
      <c r="ETF225" s="19"/>
      <c r="ETG225" s="19"/>
      <c r="ETH225" s="19"/>
      <c r="ETI225" s="19"/>
      <c r="ETJ225" s="19"/>
      <c r="ETK225" s="19"/>
      <c r="ETL225" s="19"/>
      <c r="ETM225" s="19"/>
      <c r="ETN225" s="19"/>
      <c r="ETO225" s="19"/>
      <c r="ETP225" s="19"/>
      <c r="ETQ225" s="19"/>
      <c r="ETR225" s="19"/>
      <c r="ETS225" s="19"/>
      <c r="ETT225" s="19"/>
      <c r="ETU225" s="19"/>
      <c r="ETV225" s="19"/>
      <c r="ETW225" s="19"/>
      <c r="ETX225" s="19"/>
      <c r="ETY225" s="19"/>
      <c r="ETZ225" s="19"/>
      <c r="EUA225" s="19"/>
      <c r="EUB225" s="19"/>
      <c r="EUC225" s="19"/>
      <c r="EUD225" s="19"/>
      <c r="EUE225" s="19"/>
      <c r="EUF225" s="19"/>
      <c r="EUG225" s="19"/>
      <c r="EUH225" s="19"/>
      <c r="EUI225" s="19"/>
      <c r="EUJ225" s="19"/>
      <c r="EUK225" s="19"/>
      <c r="EUL225" s="19"/>
      <c r="EUM225" s="19"/>
      <c r="EUN225" s="19"/>
      <c r="EUO225" s="19"/>
      <c r="EUP225" s="19"/>
      <c r="EUQ225" s="19"/>
      <c r="EUR225" s="19"/>
      <c r="EUS225" s="19"/>
      <c r="EUT225" s="19"/>
      <c r="EUU225" s="19"/>
      <c r="EUV225" s="19"/>
      <c r="EUW225" s="19"/>
      <c r="EUX225" s="19"/>
      <c r="EUY225" s="19"/>
      <c r="EUZ225" s="19"/>
      <c r="EVA225" s="19"/>
      <c r="EVB225" s="19"/>
      <c r="EVC225" s="19"/>
      <c r="EVD225" s="19"/>
      <c r="EVE225" s="19"/>
      <c r="EVF225" s="19"/>
      <c r="EVG225" s="19"/>
      <c r="EVH225" s="19"/>
      <c r="EVI225" s="19"/>
      <c r="EVJ225" s="19"/>
      <c r="EVK225" s="19"/>
      <c r="EVL225" s="19"/>
      <c r="EVM225" s="19"/>
      <c r="EVN225" s="19"/>
      <c r="EVO225" s="19"/>
      <c r="EVP225" s="19"/>
      <c r="EVQ225" s="19"/>
      <c r="EVR225" s="19"/>
      <c r="EVS225" s="19"/>
      <c r="EVT225" s="19"/>
      <c r="EVU225" s="19"/>
      <c r="EVV225" s="19"/>
      <c r="EVW225" s="19"/>
      <c r="EVX225" s="19"/>
      <c r="EVY225" s="19"/>
      <c r="EVZ225" s="19"/>
      <c r="EWA225" s="19"/>
      <c r="EWB225" s="19"/>
      <c r="EWC225" s="19"/>
      <c r="EWD225" s="19"/>
      <c r="EWE225" s="19"/>
      <c r="EWF225" s="19"/>
      <c r="EWG225" s="19"/>
      <c r="EWH225" s="19"/>
      <c r="EWI225" s="19"/>
      <c r="EWJ225" s="19"/>
      <c r="EWK225" s="19"/>
      <c r="EWL225" s="19"/>
      <c r="EWM225" s="19"/>
      <c r="EWN225" s="19"/>
      <c r="EWO225" s="19"/>
      <c r="EWP225" s="19"/>
      <c r="EWQ225" s="19"/>
      <c r="EWR225" s="19"/>
      <c r="EWS225" s="19"/>
      <c r="EWT225" s="19"/>
      <c r="EWU225" s="19"/>
      <c r="EWV225" s="19"/>
      <c r="EWW225" s="19"/>
      <c r="EWX225" s="19"/>
      <c r="EWY225" s="19"/>
      <c r="EWZ225" s="19"/>
      <c r="EXA225" s="19"/>
      <c r="EXB225" s="19"/>
      <c r="EXC225" s="19"/>
      <c r="EXD225" s="19"/>
      <c r="EXE225" s="19"/>
      <c r="EXF225" s="19"/>
      <c r="EXG225" s="19"/>
      <c r="EXH225" s="19"/>
      <c r="EXI225" s="19"/>
      <c r="EXJ225" s="19"/>
      <c r="EXK225" s="19"/>
      <c r="EXL225" s="19"/>
      <c r="EXM225" s="19"/>
      <c r="EXN225" s="19"/>
      <c r="EXO225" s="19"/>
      <c r="EXP225" s="19"/>
      <c r="EXQ225" s="19"/>
      <c r="EXR225" s="19"/>
      <c r="EXS225" s="19"/>
      <c r="EXT225" s="19"/>
      <c r="EXU225" s="19"/>
      <c r="EXV225" s="19"/>
      <c r="EXW225" s="19"/>
      <c r="EXX225" s="19"/>
      <c r="EXY225" s="19"/>
      <c r="EXZ225" s="19"/>
      <c r="EYA225" s="19"/>
      <c r="EYB225" s="19"/>
      <c r="EYC225" s="19"/>
      <c r="EYD225" s="19"/>
      <c r="EYE225" s="19"/>
      <c r="EYF225" s="19"/>
      <c r="EYG225" s="19"/>
      <c r="EYH225" s="19"/>
      <c r="EYI225" s="19"/>
      <c r="EYJ225" s="19"/>
      <c r="EYK225" s="19"/>
      <c r="EYL225" s="19"/>
      <c r="EYM225" s="19"/>
      <c r="EYN225" s="19"/>
      <c r="EYO225" s="19"/>
      <c r="EYP225" s="19"/>
      <c r="EYQ225" s="19"/>
      <c r="EYR225" s="19"/>
      <c r="EYS225" s="19"/>
      <c r="EYT225" s="19"/>
      <c r="EYU225" s="19"/>
      <c r="EYV225" s="19"/>
      <c r="EYW225" s="19"/>
      <c r="EYX225" s="19"/>
      <c r="EYY225" s="19"/>
      <c r="EYZ225" s="19"/>
      <c r="EZA225" s="19"/>
      <c r="EZB225" s="19"/>
      <c r="EZC225" s="19"/>
      <c r="EZD225" s="19"/>
      <c r="EZE225" s="19"/>
      <c r="EZF225" s="19"/>
      <c r="EZG225" s="19"/>
      <c r="EZH225" s="19"/>
      <c r="EZI225" s="19"/>
      <c r="EZJ225" s="19"/>
      <c r="EZK225" s="19"/>
      <c r="EZL225" s="19"/>
      <c r="EZM225" s="19"/>
      <c r="EZN225" s="19"/>
      <c r="EZO225" s="19"/>
      <c r="EZP225" s="19"/>
      <c r="EZQ225" s="19"/>
      <c r="EZR225" s="19"/>
      <c r="EZS225" s="19"/>
      <c r="EZT225" s="19"/>
      <c r="EZU225" s="19"/>
      <c r="EZV225" s="19"/>
      <c r="EZW225" s="19"/>
      <c r="EZX225" s="19"/>
      <c r="EZY225" s="19"/>
      <c r="EZZ225" s="19"/>
      <c r="FAA225" s="19"/>
      <c r="FAB225" s="19"/>
      <c r="FAC225" s="19"/>
      <c r="FAD225" s="19"/>
      <c r="FAE225" s="19"/>
      <c r="FAF225" s="19"/>
      <c r="FAG225" s="19"/>
      <c r="FAH225" s="19"/>
      <c r="FAI225" s="19"/>
      <c r="FAJ225" s="19"/>
      <c r="FAK225" s="19"/>
      <c r="FAL225" s="19"/>
      <c r="FAM225" s="19"/>
      <c r="FAN225" s="19"/>
      <c r="FAO225" s="19"/>
      <c r="FAP225" s="19"/>
      <c r="FAQ225" s="19"/>
      <c r="FAR225" s="19"/>
      <c r="FAS225" s="19"/>
      <c r="FAT225" s="19"/>
      <c r="FAU225" s="19"/>
      <c r="FAV225" s="19"/>
      <c r="FAW225" s="19"/>
      <c r="FAX225" s="19"/>
      <c r="FAY225" s="19"/>
      <c r="FAZ225" s="19"/>
      <c r="FBA225" s="19"/>
      <c r="FBB225" s="19"/>
      <c r="FBC225" s="19"/>
      <c r="FBD225" s="19"/>
      <c r="FBE225" s="19"/>
      <c r="FBF225" s="19"/>
      <c r="FBG225" s="19"/>
      <c r="FBH225" s="19"/>
      <c r="FBI225" s="19"/>
      <c r="FBJ225" s="19"/>
      <c r="FBK225" s="19"/>
      <c r="FBL225" s="19"/>
      <c r="FBM225" s="19"/>
      <c r="FBN225" s="19"/>
      <c r="FBO225" s="19"/>
      <c r="FBP225" s="19"/>
      <c r="FBQ225" s="19"/>
      <c r="FBR225" s="19"/>
      <c r="FBS225" s="19"/>
      <c r="FBT225" s="19"/>
      <c r="FBU225" s="19"/>
      <c r="FBV225" s="19"/>
      <c r="FBW225" s="19"/>
      <c r="FBX225" s="19"/>
      <c r="FBY225" s="19"/>
      <c r="FBZ225" s="19"/>
      <c r="FCA225" s="19"/>
      <c r="FCB225" s="19"/>
      <c r="FCC225" s="19"/>
      <c r="FCD225" s="19"/>
      <c r="FCE225" s="19"/>
      <c r="FCF225" s="19"/>
      <c r="FCG225" s="19"/>
      <c r="FCH225" s="19"/>
      <c r="FCI225" s="19"/>
      <c r="FCJ225" s="19"/>
      <c r="FCK225" s="19"/>
      <c r="FCL225" s="19"/>
      <c r="FCM225" s="19"/>
      <c r="FCN225" s="19"/>
      <c r="FCO225" s="19"/>
      <c r="FCP225" s="19"/>
      <c r="FCQ225" s="19"/>
      <c r="FCR225" s="19"/>
      <c r="FCS225" s="19"/>
      <c r="FCT225" s="19"/>
      <c r="FCU225" s="19"/>
      <c r="FCV225" s="19"/>
      <c r="FCW225" s="19"/>
      <c r="FCX225" s="19"/>
      <c r="FCY225" s="19"/>
      <c r="FCZ225" s="19"/>
      <c r="FDA225" s="19"/>
      <c r="FDB225" s="19"/>
      <c r="FDC225" s="19"/>
      <c r="FDD225" s="19"/>
      <c r="FDE225" s="19"/>
      <c r="FDF225" s="19"/>
      <c r="FDG225" s="19"/>
      <c r="FDH225" s="19"/>
      <c r="FDI225" s="19"/>
      <c r="FDJ225" s="19"/>
      <c r="FDK225" s="19"/>
      <c r="FDL225" s="19"/>
      <c r="FDM225" s="19"/>
      <c r="FDN225" s="19"/>
      <c r="FDO225" s="19"/>
      <c r="FDP225" s="19"/>
      <c r="FDQ225" s="19"/>
      <c r="FDR225" s="19"/>
      <c r="FDS225" s="19"/>
      <c r="FDT225" s="19"/>
      <c r="FDU225" s="19"/>
      <c r="FDV225" s="19"/>
      <c r="FDW225" s="19"/>
      <c r="FDX225" s="19"/>
      <c r="FDY225" s="19"/>
      <c r="FDZ225" s="19"/>
      <c r="FEA225" s="19"/>
      <c r="FEB225" s="19"/>
      <c r="FEC225" s="19"/>
      <c r="FED225" s="19"/>
      <c r="FEE225" s="19"/>
      <c r="FEF225" s="19"/>
      <c r="FEG225" s="19"/>
      <c r="FEH225" s="19"/>
      <c r="FEI225" s="19"/>
      <c r="FEJ225" s="19"/>
      <c r="FEK225" s="19"/>
      <c r="FEL225" s="19"/>
      <c r="FEM225" s="19"/>
      <c r="FEN225" s="19"/>
      <c r="FEO225" s="19"/>
      <c r="FEP225" s="19"/>
      <c r="FEQ225" s="19"/>
      <c r="FER225" s="19"/>
      <c r="FES225" s="19"/>
      <c r="FET225" s="19"/>
      <c r="FEU225" s="19"/>
      <c r="FEV225" s="19"/>
      <c r="FEW225" s="19"/>
      <c r="FEX225" s="19"/>
      <c r="FEY225" s="19"/>
      <c r="FEZ225" s="19"/>
      <c r="FFA225" s="19"/>
      <c r="FFB225" s="19"/>
      <c r="FFC225" s="19"/>
      <c r="FFD225" s="19"/>
      <c r="FFE225" s="19"/>
      <c r="FFF225" s="19"/>
      <c r="FFG225" s="19"/>
      <c r="FFH225" s="19"/>
      <c r="FFI225" s="19"/>
      <c r="FFJ225" s="19"/>
      <c r="FFK225" s="19"/>
      <c r="FFL225" s="19"/>
      <c r="FFM225" s="19"/>
      <c r="FFN225" s="19"/>
      <c r="FFO225" s="19"/>
      <c r="FFP225" s="19"/>
      <c r="FFQ225" s="19"/>
      <c r="FFR225" s="19"/>
      <c r="FFS225" s="19"/>
      <c r="FFT225" s="19"/>
      <c r="FFU225" s="19"/>
      <c r="FFV225" s="19"/>
      <c r="FFW225" s="19"/>
      <c r="FFX225" s="19"/>
      <c r="FFY225" s="19"/>
      <c r="FFZ225" s="19"/>
      <c r="FGA225" s="19"/>
      <c r="FGB225" s="19"/>
      <c r="FGC225" s="19"/>
      <c r="FGD225" s="19"/>
      <c r="FGE225" s="19"/>
      <c r="FGF225" s="19"/>
      <c r="FGG225" s="19"/>
      <c r="FGH225" s="19"/>
      <c r="FGI225" s="19"/>
      <c r="FGJ225" s="19"/>
      <c r="FGK225" s="19"/>
      <c r="FGL225" s="19"/>
      <c r="FGM225" s="19"/>
      <c r="FGN225" s="19"/>
      <c r="FGO225" s="19"/>
      <c r="FGP225" s="19"/>
      <c r="FGQ225" s="19"/>
      <c r="FGR225" s="19"/>
      <c r="FGS225" s="19"/>
      <c r="FGT225" s="19"/>
      <c r="FGU225" s="19"/>
      <c r="FGV225" s="19"/>
      <c r="FGW225" s="19"/>
      <c r="FGX225" s="19"/>
      <c r="FGY225" s="19"/>
      <c r="FGZ225" s="19"/>
      <c r="FHA225" s="19"/>
      <c r="FHB225" s="19"/>
      <c r="FHC225" s="19"/>
      <c r="FHD225" s="19"/>
      <c r="FHE225" s="19"/>
      <c r="FHF225" s="19"/>
      <c r="FHG225" s="19"/>
      <c r="FHH225" s="19"/>
      <c r="FHI225" s="19"/>
      <c r="FHJ225" s="19"/>
      <c r="FHK225" s="19"/>
      <c r="FHL225" s="19"/>
      <c r="FHM225" s="19"/>
      <c r="FHN225" s="19"/>
      <c r="FHO225" s="19"/>
      <c r="FHP225" s="19"/>
      <c r="FHQ225" s="19"/>
      <c r="FHR225" s="19"/>
      <c r="FHS225" s="19"/>
      <c r="FHT225" s="19"/>
      <c r="FHU225" s="19"/>
      <c r="FHV225" s="19"/>
      <c r="FHW225" s="19"/>
      <c r="FHX225" s="19"/>
      <c r="FHY225" s="19"/>
      <c r="FHZ225" s="19"/>
      <c r="FIA225" s="19"/>
      <c r="FIB225" s="19"/>
      <c r="FIC225" s="19"/>
      <c r="FID225" s="19"/>
      <c r="FIE225" s="19"/>
      <c r="FIF225" s="19"/>
      <c r="FIG225" s="19"/>
      <c r="FIH225" s="19"/>
      <c r="FII225" s="19"/>
      <c r="FIJ225" s="19"/>
      <c r="FIK225" s="19"/>
      <c r="FIL225" s="19"/>
      <c r="FIM225" s="19"/>
      <c r="FIN225" s="19"/>
      <c r="FIO225" s="19"/>
      <c r="FIP225" s="19"/>
      <c r="FIQ225" s="19"/>
      <c r="FIR225" s="19"/>
      <c r="FIS225" s="19"/>
      <c r="FIT225" s="19"/>
      <c r="FIU225" s="19"/>
      <c r="FIV225" s="19"/>
      <c r="FIW225" s="19"/>
      <c r="FIX225" s="19"/>
      <c r="FIY225" s="19"/>
      <c r="FIZ225" s="19"/>
      <c r="FJA225" s="19"/>
      <c r="FJB225" s="19"/>
      <c r="FJC225" s="19"/>
      <c r="FJD225" s="19"/>
      <c r="FJE225" s="19"/>
      <c r="FJF225" s="19"/>
      <c r="FJG225" s="19"/>
      <c r="FJH225" s="19"/>
      <c r="FJI225" s="19"/>
      <c r="FJJ225" s="19"/>
      <c r="FJK225" s="19"/>
      <c r="FJL225" s="19"/>
      <c r="FJM225" s="19"/>
      <c r="FJN225" s="19"/>
      <c r="FJO225" s="19"/>
      <c r="FJP225" s="19"/>
      <c r="FJQ225" s="19"/>
      <c r="FJR225" s="19"/>
      <c r="FJS225" s="19"/>
      <c r="FJT225" s="19"/>
      <c r="FJU225" s="19"/>
      <c r="FJV225" s="19"/>
      <c r="FJW225" s="19"/>
      <c r="FJX225" s="19"/>
      <c r="FJY225" s="19"/>
      <c r="FJZ225" s="19"/>
      <c r="FKA225" s="19"/>
      <c r="FKB225" s="19"/>
      <c r="FKC225" s="19"/>
      <c r="FKD225" s="19"/>
      <c r="FKE225" s="19"/>
      <c r="FKF225" s="19"/>
      <c r="FKG225" s="19"/>
      <c r="FKH225" s="19"/>
      <c r="FKI225" s="19"/>
      <c r="FKJ225" s="19"/>
      <c r="FKK225" s="19"/>
      <c r="FKL225" s="19"/>
      <c r="FKM225" s="19"/>
      <c r="FKN225" s="19"/>
      <c r="FKO225" s="19"/>
      <c r="FKP225" s="19"/>
      <c r="FKQ225" s="19"/>
      <c r="FKR225" s="19"/>
      <c r="FKS225" s="19"/>
      <c r="FKT225" s="19"/>
      <c r="FKU225" s="19"/>
      <c r="FKV225" s="19"/>
      <c r="FKW225" s="19"/>
      <c r="FKX225" s="19"/>
      <c r="FKY225" s="19"/>
      <c r="FKZ225" s="19"/>
      <c r="FLA225" s="19"/>
      <c r="FLB225" s="19"/>
      <c r="FLC225" s="19"/>
      <c r="FLD225" s="19"/>
      <c r="FLE225" s="19"/>
      <c r="FLF225" s="19"/>
      <c r="FLG225" s="19"/>
      <c r="FLH225" s="19"/>
      <c r="FLI225" s="19"/>
      <c r="FLJ225" s="19"/>
      <c r="FLK225" s="19"/>
      <c r="FLL225" s="19"/>
      <c r="FLM225" s="19"/>
      <c r="FLN225" s="19"/>
      <c r="FLO225" s="19"/>
      <c r="FLP225" s="19"/>
      <c r="FLQ225" s="19"/>
      <c r="FLR225" s="19"/>
      <c r="FLS225" s="19"/>
      <c r="FLT225" s="19"/>
      <c r="FLU225" s="19"/>
      <c r="FLV225" s="19"/>
      <c r="FLW225" s="19"/>
      <c r="FLX225" s="19"/>
      <c r="FLY225" s="19"/>
      <c r="FLZ225" s="19"/>
      <c r="FMA225" s="19"/>
      <c r="FMB225" s="19"/>
      <c r="FMC225" s="19"/>
      <c r="FMD225" s="19"/>
      <c r="FME225" s="19"/>
      <c r="FMF225" s="19"/>
      <c r="FMG225" s="19"/>
      <c r="FMH225" s="19"/>
      <c r="FMI225" s="19"/>
      <c r="FMJ225" s="19"/>
      <c r="FMK225" s="19"/>
      <c r="FML225" s="19"/>
      <c r="FMM225" s="19"/>
      <c r="FMN225" s="19"/>
      <c r="FMO225" s="19"/>
      <c r="FMP225" s="19"/>
      <c r="FMQ225" s="19"/>
      <c r="FMR225" s="19"/>
      <c r="FMS225" s="19"/>
      <c r="FMT225" s="19"/>
      <c r="FMU225" s="19"/>
      <c r="FMV225" s="19"/>
      <c r="FMW225" s="19"/>
      <c r="FMX225" s="19"/>
      <c r="FMY225" s="19"/>
      <c r="FMZ225" s="19"/>
      <c r="FNA225" s="19"/>
      <c r="FNB225" s="19"/>
      <c r="FNC225" s="19"/>
      <c r="FND225" s="19"/>
      <c r="FNE225" s="19"/>
      <c r="FNF225" s="19"/>
      <c r="FNG225" s="19"/>
      <c r="FNH225" s="19"/>
      <c r="FNI225" s="19"/>
      <c r="FNJ225" s="19"/>
      <c r="FNK225" s="19"/>
      <c r="FNL225" s="19"/>
      <c r="FNM225" s="19"/>
      <c r="FNN225" s="19"/>
      <c r="FNO225" s="19"/>
      <c r="FNP225" s="19"/>
      <c r="FNQ225" s="19"/>
      <c r="FNR225" s="19"/>
      <c r="FNS225" s="19"/>
      <c r="FNT225" s="19"/>
      <c r="FNU225" s="19"/>
      <c r="FNV225" s="19"/>
      <c r="FNW225" s="19"/>
      <c r="FNX225" s="19"/>
      <c r="FNY225" s="19"/>
      <c r="FNZ225" s="19"/>
      <c r="FOA225" s="19"/>
      <c r="FOB225" s="19"/>
      <c r="FOC225" s="19"/>
      <c r="FOD225" s="19"/>
      <c r="FOE225" s="19"/>
      <c r="FOF225" s="19"/>
      <c r="FOG225" s="19"/>
      <c r="FOH225" s="19"/>
      <c r="FOI225" s="19"/>
      <c r="FOJ225" s="19"/>
      <c r="FOK225" s="19"/>
      <c r="FOL225" s="19"/>
      <c r="FOM225" s="19"/>
      <c r="FON225" s="19"/>
      <c r="FOO225" s="19"/>
      <c r="FOP225" s="19"/>
      <c r="FOQ225" s="19"/>
      <c r="FOR225" s="19"/>
      <c r="FOS225" s="19"/>
      <c r="FOT225" s="19"/>
      <c r="FOU225" s="19"/>
      <c r="FOV225" s="19"/>
      <c r="FOW225" s="19"/>
      <c r="FOX225" s="19"/>
      <c r="FOY225" s="19"/>
      <c r="FOZ225" s="19"/>
      <c r="FPA225" s="19"/>
      <c r="FPB225" s="19"/>
      <c r="FPC225" s="19"/>
      <c r="FPD225" s="19"/>
      <c r="FPE225" s="19"/>
      <c r="FPF225" s="19"/>
      <c r="FPG225" s="19"/>
      <c r="FPH225" s="19"/>
      <c r="FPI225" s="19"/>
      <c r="FPJ225" s="19"/>
      <c r="FPK225" s="19"/>
      <c r="FPL225" s="19"/>
      <c r="FPM225" s="19"/>
      <c r="FPN225" s="19"/>
      <c r="FPO225" s="19"/>
      <c r="FPP225" s="19"/>
      <c r="FPQ225" s="19"/>
      <c r="FPR225" s="19"/>
      <c r="FPS225" s="19"/>
      <c r="FPT225" s="19"/>
      <c r="FPU225" s="19"/>
      <c r="FPV225" s="19"/>
      <c r="FPW225" s="19"/>
      <c r="FPX225" s="19"/>
      <c r="FPY225" s="19"/>
      <c r="FPZ225" s="19"/>
      <c r="FQA225" s="19"/>
      <c r="FQB225" s="19"/>
      <c r="FQC225" s="19"/>
      <c r="FQD225" s="19"/>
      <c r="FQE225" s="19"/>
      <c r="FQF225" s="19"/>
      <c r="FQG225" s="19"/>
      <c r="FQH225" s="19"/>
      <c r="FQI225" s="19"/>
      <c r="FQJ225" s="19"/>
      <c r="FQK225" s="19"/>
      <c r="FQL225" s="19"/>
      <c r="FQM225" s="19"/>
      <c r="FQN225" s="19"/>
      <c r="FQO225" s="19"/>
      <c r="FQP225" s="19"/>
      <c r="FQQ225" s="19"/>
      <c r="FQR225" s="19"/>
      <c r="FQS225" s="19"/>
      <c r="FQT225" s="19"/>
      <c r="FQU225" s="19"/>
      <c r="FQV225" s="19"/>
      <c r="FQW225" s="19"/>
      <c r="FQX225" s="19"/>
      <c r="FQY225" s="19"/>
      <c r="FQZ225" s="19"/>
      <c r="FRA225" s="19"/>
      <c r="FRB225" s="19"/>
      <c r="FRC225" s="19"/>
      <c r="FRD225" s="19"/>
      <c r="FRE225" s="19"/>
      <c r="FRF225" s="19"/>
      <c r="FRG225" s="19"/>
      <c r="FRH225" s="19"/>
      <c r="FRI225" s="19"/>
      <c r="FRJ225" s="19"/>
      <c r="FRK225" s="19"/>
      <c r="FRL225" s="19"/>
      <c r="FRM225" s="19"/>
      <c r="FRN225" s="19"/>
      <c r="FRO225" s="19"/>
      <c r="FRP225" s="19"/>
      <c r="FRQ225" s="19"/>
      <c r="FRR225" s="19"/>
      <c r="FRS225" s="19"/>
      <c r="FRT225" s="19"/>
      <c r="FRU225" s="19"/>
      <c r="FRV225" s="19"/>
      <c r="FRW225" s="19"/>
      <c r="FRX225" s="19"/>
      <c r="FRY225" s="19"/>
      <c r="FRZ225" s="19"/>
      <c r="FSA225" s="19"/>
      <c r="FSB225" s="19"/>
      <c r="FSC225" s="19"/>
      <c r="FSD225" s="19"/>
      <c r="FSE225" s="19"/>
      <c r="FSF225" s="19"/>
      <c r="FSG225" s="19"/>
      <c r="FSH225" s="19"/>
      <c r="FSI225" s="19"/>
      <c r="FSJ225" s="19"/>
      <c r="FSK225" s="19"/>
      <c r="FSL225" s="19"/>
      <c r="FSM225" s="19"/>
      <c r="FSN225" s="19"/>
      <c r="FSO225" s="19"/>
      <c r="FSP225" s="19"/>
      <c r="FSQ225" s="19"/>
      <c r="FSR225" s="19"/>
      <c r="FSS225" s="19"/>
      <c r="FST225" s="19"/>
      <c r="FSU225" s="19"/>
      <c r="FSV225" s="19"/>
      <c r="FSW225" s="19"/>
      <c r="FSX225" s="19"/>
      <c r="FSY225" s="19"/>
      <c r="FSZ225" s="19"/>
      <c r="FTA225" s="19"/>
      <c r="FTB225" s="19"/>
      <c r="FTC225" s="19"/>
      <c r="FTD225" s="19"/>
      <c r="FTE225" s="19"/>
      <c r="FTF225" s="19"/>
      <c r="FTG225" s="19"/>
      <c r="FTH225" s="19"/>
      <c r="FTI225" s="19"/>
      <c r="FTJ225" s="19"/>
      <c r="FTK225" s="19"/>
      <c r="FTL225" s="19"/>
      <c r="FTM225" s="19"/>
      <c r="FTN225" s="19"/>
      <c r="FTO225" s="19"/>
      <c r="FTP225" s="19"/>
      <c r="FTQ225" s="19"/>
      <c r="FTR225" s="19"/>
      <c r="FTS225" s="19"/>
      <c r="FTT225" s="19"/>
      <c r="FTU225" s="19"/>
      <c r="FTV225" s="19"/>
      <c r="FTW225" s="19"/>
      <c r="FTX225" s="19"/>
      <c r="FTY225" s="19"/>
      <c r="FTZ225" s="19"/>
      <c r="FUA225" s="19"/>
      <c r="FUB225" s="19"/>
      <c r="FUC225" s="19"/>
      <c r="FUD225" s="19"/>
      <c r="FUE225" s="19"/>
      <c r="FUF225" s="19"/>
      <c r="FUG225" s="19"/>
      <c r="FUH225" s="19"/>
      <c r="FUI225" s="19"/>
      <c r="FUJ225" s="19"/>
      <c r="FUK225" s="19"/>
      <c r="FUL225" s="19"/>
      <c r="FUM225" s="19"/>
      <c r="FUN225" s="19"/>
      <c r="FUO225" s="19"/>
      <c r="FUP225" s="19"/>
      <c r="FUQ225" s="19"/>
      <c r="FUR225" s="19"/>
      <c r="FUS225" s="19"/>
      <c r="FUT225" s="19"/>
      <c r="FUU225" s="19"/>
      <c r="FUV225" s="19"/>
      <c r="FUW225" s="19"/>
      <c r="FUX225" s="19"/>
      <c r="FUY225" s="19"/>
      <c r="FUZ225" s="19"/>
      <c r="FVA225" s="19"/>
      <c r="FVB225" s="19"/>
      <c r="FVC225" s="19"/>
      <c r="FVD225" s="19"/>
      <c r="FVE225" s="19"/>
      <c r="FVF225" s="19"/>
      <c r="FVG225" s="19"/>
      <c r="FVH225" s="19"/>
      <c r="FVI225" s="19"/>
      <c r="FVJ225" s="19"/>
      <c r="FVK225" s="19"/>
      <c r="FVL225" s="19"/>
      <c r="FVM225" s="19"/>
      <c r="FVN225" s="19"/>
      <c r="FVO225" s="19"/>
      <c r="FVP225" s="19"/>
      <c r="FVQ225" s="19"/>
      <c r="FVR225" s="19"/>
      <c r="FVS225" s="19"/>
      <c r="FVT225" s="19"/>
      <c r="FVU225" s="19"/>
      <c r="FVV225" s="19"/>
      <c r="FVW225" s="19"/>
      <c r="FVX225" s="19"/>
      <c r="FVY225" s="19"/>
      <c r="FVZ225" s="19"/>
      <c r="FWA225" s="19"/>
      <c r="FWB225" s="19"/>
      <c r="FWC225" s="19"/>
      <c r="FWD225" s="19"/>
      <c r="FWE225" s="19"/>
      <c r="FWF225" s="19"/>
      <c r="FWG225" s="19"/>
      <c r="FWH225" s="19"/>
      <c r="FWI225" s="19"/>
      <c r="FWJ225" s="19"/>
      <c r="FWK225" s="19"/>
      <c r="FWL225" s="19"/>
      <c r="FWM225" s="19"/>
      <c r="FWN225" s="19"/>
      <c r="FWO225" s="19"/>
      <c r="FWP225" s="19"/>
      <c r="FWQ225" s="19"/>
      <c r="FWR225" s="19"/>
      <c r="FWS225" s="19"/>
      <c r="FWT225" s="19"/>
      <c r="FWU225" s="19"/>
      <c r="FWV225" s="19"/>
      <c r="FWW225" s="19"/>
      <c r="FWX225" s="19"/>
      <c r="FWY225" s="19"/>
      <c r="FWZ225" s="19"/>
      <c r="FXA225" s="19"/>
      <c r="FXB225" s="19"/>
      <c r="FXC225" s="19"/>
      <c r="FXD225" s="19"/>
      <c r="FXE225" s="19"/>
      <c r="FXF225" s="19"/>
      <c r="FXG225" s="19"/>
      <c r="FXH225" s="19"/>
      <c r="FXI225" s="19"/>
      <c r="FXJ225" s="19"/>
      <c r="FXK225" s="19"/>
      <c r="FXL225" s="19"/>
      <c r="FXM225" s="19"/>
      <c r="FXN225" s="19"/>
      <c r="FXO225" s="19"/>
      <c r="FXP225" s="19"/>
      <c r="FXQ225" s="19"/>
      <c r="FXR225" s="19"/>
      <c r="FXS225" s="19"/>
      <c r="FXT225" s="19"/>
      <c r="FXU225" s="19"/>
      <c r="FXV225" s="19"/>
      <c r="FXW225" s="19"/>
      <c r="FXX225" s="19"/>
      <c r="FXY225" s="19"/>
      <c r="FXZ225" s="19"/>
      <c r="FYA225" s="19"/>
      <c r="FYB225" s="19"/>
      <c r="FYC225" s="19"/>
      <c r="FYD225" s="19"/>
      <c r="FYE225" s="19"/>
      <c r="FYF225" s="19"/>
      <c r="FYG225" s="19"/>
      <c r="FYH225" s="19"/>
      <c r="FYI225" s="19"/>
      <c r="FYJ225" s="19"/>
      <c r="FYK225" s="19"/>
      <c r="FYL225" s="19"/>
      <c r="FYM225" s="19"/>
      <c r="FYN225" s="19"/>
      <c r="FYO225" s="19"/>
      <c r="FYP225" s="19"/>
      <c r="FYQ225" s="19"/>
      <c r="FYR225" s="19"/>
      <c r="FYS225" s="19"/>
      <c r="FYT225" s="19"/>
      <c r="FYU225" s="19"/>
      <c r="FYV225" s="19"/>
      <c r="FYW225" s="19"/>
      <c r="FYX225" s="19"/>
      <c r="FYY225" s="19"/>
      <c r="FYZ225" s="19"/>
      <c r="FZA225" s="19"/>
      <c r="FZB225" s="19"/>
      <c r="FZC225" s="19"/>
      <c r="FZD225" s="19"/>
      <c r="FZE225" s="19"/>
      <c r="FZF225" s="19"/>
      <c r="FZG225" s="19"/>
      <c r="FZH225" s="19"/>
      <c r="FZI225" s="19"/>
      <c r="FZJ225" s="19"/>
      <c r="FZK225" s="19"/>
      <c r="FZL225" s="19"/>
      <c r="FZM225" s="19"/>
      <c r="FZN225" s="19"/>
      <c r="FZO225" s="19"/>
      <c r="FZP225" s="19"/>
      <c r="FZQ225" s="19"/>
      <c r="FZR225" s="19"/>
      <c r="FZS225" s="19"/>
      <c r="FZT225" s="19"/>
      <c r="FZU225" s="19"/>
      <c r="FZV225" s="19"/>
      <c r="FZW225" s="19"/>
      <c r="FZX225" s="19"/>
      <c r="FZY225" s="19"/>
      <c r="FZZ225" s="19"/>
      <c r="GAA225" s="19"/>
      <c r="GAB225" s="19"/>
      <c r="GAC225" s="19"/>
      <c r="GAD225" s="19"/>
      <c r="GAE225" s="19"/>
      <c r="GAF225" s="19"/>
      <c r="GAG225" s="19"/>
      <c r="GAH225" s="19"/>
      <c r="GAI225" s="19"/>
      <c r="GAJ225" s="19"/>
      <c r="GAK225" s="19"/>
      <c r="GAL225" s="19"/>
      <c r="GAM225" s="19"/>
      <c r="GAN225" s="19"/>
      <c r="GAO225" s="19"/>
      <c r="GAP225" s="19"/>
      <c r="GAQ225" s="19"/>
      <c r="GAR225" s="19"/>
      <c r="GAS225" s="19"/>
      <c r="GAT225" s="19"/>
      <c r="GAU225" s="19"/>
      <c r="GAV225" s="19"/>
      <c r="GAW225" s="19"/>
      <c r="GAX225" s="19"/>
      <c r="GAY225" s="19"/>
      <c r="GAZ225" s="19"/>
      <c r="GBA225" s="19"/>
      <c r="GBB225" s="19"/>
      <c r="GBC225" s="19"/>
      <c r="GBD225" s="19"/>
      <c r="GBE225" s="19"/>
      <c r="GBF225" s="19"/>
      <c r="GBG225" s="19"/>
      <c r="GBH225" s="19"/>
      <c r="GBI225" s="19"/>
      <c r="GBJ225" s="19"/>
      <c r="GBK225" s="19"/>
      <c r="GBL225" s="19"/>
      <c r="GBM225" s="19"/>
      <c r="GBN225" s="19"/>
      <c r="GBO225" s="19"/>
      <c r="GBP225" s="19"/>
      <c r="GBQ225" s="19"/>
      <c r="GBR225" s="19"/>
      <c r="GBS225" s="19"/>
      <c r="GBT225" s="19"/>
      <c r="GBU225" s="19"/>
      <c r="GBV225" s="19"/>
      <c r="GBW225" s="19"/>
      <c r="GBX225" s="19"/>
      <c r="GBY225" s="19"/>
      <c r="GBZ225" s="19"/>
      <c r="GCA225" s="19"/>
      <c r="GCB225" s="19"/>
      <c r="GCC225" s="19"/>
      <c r="GCD225" s="19"/>
      <c r="GCE225" s="19"/>
      <c r="GCF225" s="19"/>
      <c r="GCG225" s="19"/>
      <c r="GCH225" s="19"/>
      <c r="GCI225" s="19"/>
      <c r="GCJ225" s="19"/>
      <c r="GCK225" s="19"/>
      <c r="GCL225" s="19"/>
      <c r="GCM225" s="19"/>
      <c r="GCN225" s="19"/>
      <c r="GCO225" s="19"/>
      <c r="GCP225" s="19"/>
      <c r="GCQ225" s="19"/>
      <c r="GCR225" s="19"/>
      <c r="GCS225" s="19"/>
      <c r="GCT225" s="19"/>
      <c r="GCU225" s="19"/>
      <c r="GCV225" s="19"/>
      <c r="GCW225" s="19"/>
      <c r="GCX225" s="19"/>
      <c r="GCY225" s="19"/>
      <c r="GCZ225" s="19"/>
      <c r="GDA225" s="19"/>
      <c r="GDB225" s="19"/>
      <c r="GDC225" s="19"/>
      <c r="GDD225" s="19"/>
      <c r="GDE225" s="19"/>
      <c r="GDF225" s="19"/>
      <c r="GDG225" s="19"/>
      <c r="GDH225" s="19"/>
      <c r="GDI225" s="19"/>
      <c r="GDJ225" s="19"/>
      <c r="GDK225" s="19"/>
      <c r="GDL225" s="19"/>
      <c r="GDM225" s="19"/>
      <c r="GDN225" s="19"/>
      <c r="GDO225" s="19"/>
      <c r="GDP225" s="19"/>
      <c r="GDQ225" s="19"/>
      <c r="GDR225" s="19"/>
      <c r="GDS225" s="19"/>
      <c r="GDT225" s="19"/>
      <c r="GDU225" s="19"/>
      <c r="GDV225" s="19"/>
      <c r="GDW225" s="19"/>
      <c r="GDX225" s="19"/>
      <c r="GDY225" s="19"/>
      <c r="GDZ225" s="19"/>
      <c r="GEA225" s="19"/>
      <c r="GEB225" s="19"/>
      <c r="GEC225" s="19"/>
      <c r="GED225" s="19"/>
      <c r="GEE225" s="19"/>
      <c r="GEF225" s="19"/>
      <c r="GEG225" s="19"/>
      <c r="GEH225" s="19"/>
      <c r="GEI225" s="19"/>
      <c r="GEJ225" s="19"/>
      <c r="GEK225" s="19"/>
      <c r="GEL225" s="19"/>
      <c r="GEM225" s="19"/>
      <c r="GEN225" s="19"/>
      <c r="GEO225" s="19"/>
      <c r="GEP225" s="19"/>
      <c r="GEQ225" s="19"/>
      <c r="GER225" s="19"/>
      <c r="GES225" s="19"/>
      <c r="GET225" s="19"/>
      <c r="GEU225" s="19"/>
      <c r="GEV225" s="19"/>
      <c r="GEW225" s="19"/>
      <c r="GEX225" s="19"/>
      <c r="GEY225" s="19"/>
      <c r="GEZ225" s="19"/>
      <c r="GFA225" s="19"/>
      <c r="GFB225" s="19"/>
      <c r="GFC225" s="19"/>
      <c r="GFD225" s="19"/>
      <c r="GFE225" s="19"/>
      <c r="GFF225" s="19"/>
      <c r="GFG225" s="19"/>
      <c r="GFH225" s="19"/>
      <c r="GFI225" s="19"/>
      <c r="GFJ225" s="19"/>
      <c r="GFK225" s="19"/>
      <c r="GFL225" s="19"/>
      <c r="GFM225" s="19"/>
      <c r="GFN225" s="19"/>
      <c r="GFO225" s="19"/>
      <c r="GFP225" s="19"/>
      <c r="GFQ225" s="19"/>
      <c r="GFR225" s="19"/>
      <c r="GFS225" s="19"/>
      <c r="GFT225" s="19"/>
      <c r="GFU225" s="19"/>
      <c r="GFV225" s="19"/>
      <c r="GFW225" s="19"/>
      <c r="GFX225" s="19"/>
      <c r="GFY225" s="19"/>
      <c r="GFZ225" s="19"/>
      <c r="GGA225" s="19"/>
      <c r="GGB225" s="19"/>
      <c r="GGC225" s="19"/>
      <c r="GGD225" s="19"/>
      <c r="GGE225" s="19"/>
      <c r="GGF225" s="19"/>
      <c r="GGG225" s="19"/>
      <c r="GGH225" s="19"/>
      <c r="GGI225" s="19"/>
      <c r="GGJ225" s="19"/>
      <c r="GGK225" s="19"/>
      <c r="GGL225" s="19"/>
      <c r="GGM225" s="19"/>
      <c r="GGN225" s="19"/>
      <c r="GGO225" s="19"/>
      <c r="GGP225" s="19"/>
      <c r="GGQ225" s="19"/>
      <c r="GGR225" s="19"/>
      <c r="GGS225" s="19"/>
      <c r="GGT225" s="19"/>
      <c r="GGU225" s="19"/>
      <c r="GGV225" s="19"/>
      <c r="GGW225" s="19"/>
      <c r="GGX225" s="19"/>
      <c r="GGY225" s="19"/>
      <c r="GGZ225" s="19"/>
      <c r="GHA225" s="19"/>
      <c r="GHB225" s="19"/>
      <c r="GHC225" s="19"/>
      <c r="GHD225" s="19"/>
      <c r="GHE225" s="19"/>
      <c r="GHF225" s="19"/>
      <c r="GHG225" s="19"/>
      <c r="GHH225" s="19"/>
      <c r="GHI225" s="19"/>
      <c r="GHJ225" s="19"/>
      <c r="GHK225" s="19"/>
      <c r="GHL225" s="19"/>
      <c r="GHM225" s="19"/>
      <c r="GHN225" s="19"/>
      <c r="GHO225" s="19"/>
      <c r="GHP225" s="19"/>
      <c r="GHQ225" s="19"/>
      <c r="GHR225" s="19"/>
      <c r="GHS225" s="19"/>
      <c r="GHT225" s="19"/>
      <c r="GHU225" s="19"/>
      <c r="GHV225" s="19"/>
      <c r="GHW225" s="19"/>
      <c r="GHX225" s="19"/>
      <c r="GHY225" s="19"/>
      <c r="GHZ225" s="19"/>
      <c r="GIA225" s="19"/>
      <c r="GIB225" s="19"/>
      <c r="GIC225" s="19"/>
      <c r="GID225" s="19"/>
      <c r="GIE225" s="19"/>
      <c r="GIF225" s="19"/>
      <c r="GIG225" s="19"/>
      <c r="GIH225" s="19"/>
      <c r="GII225" s="19"/>
      <c r="GIJ225" s="19"/>
      <c r="GIK225" s="19"/>
      <c r="GIL225" s="19"/>
      <c r="GIM225" s="19"/>
      <c r="GIN225" s="19"/>
      <c r="GIO225" s="19"/>
      <c r="GIP225" s="19"/>
      <c r="GIQ225" s="19"/>
      <c r="GIR225" s="19"/>
      <c r="GIS225" s="19"/>
      <c r="GIT225" s="19"/>
      <c r="GIU225" s="19"/>
      <c r="GIV225" s="19"/>
      <c r="GIW225" s="19"/>
      <c r="GIX225" s="19"/>
      <c r="GIY225" s="19"/>
      <c r="GIZ225" s="19"/>
      <c r="GJA225" s="19"/>
      <c r="GJB225" s="19"/>
      <c r="GJC225" s="19"/>
      <c r="GJD225" s="19"/>
      <c r="GJE225" s="19"/>
      <c r="GJF225" s="19"/>
      <c r="GJG225" s="19"/>
      <c r="GJH225" s="19"/>
      <c r="GJI225" s="19"/>
      <c r="GJJ225" s="19"/>
      <c r="GJK225" s="19"/>
      <c r="GJL225" s="19"/>
      <c r="GJM225" s="19"/>
      <c r="GJN225" s="19"/>
      <c r="GJO225" s="19"/>
      <c r="GJP225" s="19"/>
      <c r="GJQ225" s="19"/>
      <c r="GJR225" s="19"/>
      <c r="GJS225" s="19"/>
      <c r="GJT225" s="19"/>
      <c r="GJU225" s="19"/>
      <c r="GJV225" s="19"/>
      <c r="GJW225" s="19"/>
      <c r="GJX225" s="19"/>
      <c r="GJY225" s="19"/>
      <c r="GJZ225" s="19"/>
      <c r="GKA225" s="19"/>
      <c r="GKB225" s="19"/>
      <c r="GKC225" s="19"/>
      <c r="GKD225" s="19"/>
      <c r="GKE225" s="19"/>
      <c r="GKF225" s="19"/>
      <c r="GKG225" s="19"/>
      <c r="GKH225" s="19"/>
      <c r="GKI225" s="19"/>
      <c r="GKJ225" s="19"/>
      <c r="GKK225" s="19"/>
      <c r="GKL225" s="19"/>
      <c r="GKM225" s="19"/>
      <c r="GKN225" s="19"/>
      <c r="GKO225" s="19"/>
      <c r="GKP225" s="19"/>
      <c r="GKQ225" s="19"/>
      <c r="GKR225" s="19"/>
      <c r="GKS225" s="19"/>
      <c r="GKT225" s="19"/>
      <c r="GKU225" s="19"/>
      <c r="GKV225" s="19"/>
      <c r="GKW225" s="19"/>
      <c r="GKX225" s="19"/>
      <c r="GKY225" s="19"/>
      <c r="GKZ225" s="19"/>
      <c r="GLA225" s="19"/>
      <c r="GLB225" s="19"/>
      <c r="GLC225" s="19"/>
      <c r="GLD225" s="19"/>
      <c r="GLE225" s="19"/>
      <c r="GLF225" s="19"/>
      <c r="GLG225" s="19"/>
      <c r="GLH225" s="19"/>
      <c r="GLI225" s="19"/>
      <c r="GLJ225" s="19"/>
      <c r="GLK225" s="19"/>
      <c r="GLL225" s="19"/>
      <c r="GLM225" s="19"/>
      <c r="GLN225" s="19"/>
      <c r="GLO225" s="19"/>
      <c r="GLP225" s="19"/>
      <c r="GLQ225" s="19"/>
      <c r="GLR225" s="19"/>
      <c r="GLS225" s="19"/>
      <c r="GLT225" s="19"/>
      <c r="GLU225" s="19"/>
      <c r="GLV225" s="19"/>
      <c r="GLW225" s="19"/>
      <c r="GLX225" s="19"/>
      <c r="GLY225" s="19"/>
      <c r="GLZ225" s="19"/>
      <c r="GMA225" s="19"/>
      <c r="GMB225" s="19"/>
      <c r="GMC225" s="19"/>
      <c r="GMD225" s="19"/>
      <c r="GME225" s="19"/>
      <c r="GMF225" s="19"/>
      <c r="GMG225" s="19"/>
      <c r="GMH225" s="19"/>
      <c r="GMI225" s="19"/>
      <c r="GMJ225" s="19"/>
      <c r="GMK225" s="19"/>
      <c r="GML225" s="19"/>
      <c r="GMM225" s="19"/>
      <c r="GMN225" s="19"/>
      <c r="GMO225" s="19"/>
      <c r="GMP225" s="19"/>
      <c r="GMQ225" s="19"/>
      <c r="GMR225" s="19"/>
      <c r="GMS225" s="19"/>
      <c r="GMT225" s="19"/>
      <c r="GMU225" s="19"/>
      <c r="GMV225" s="19"/>
      <c r="GMW225" s="19"/>
      <c r="GMX225" s="19"/>
      <c r="GMY225" s="19"/>
      <c r="GMZ225" s="19"/>
      <c r="GNA225" s="19"/>
      <c r="GNB225" s="19"/>
      <c r="GNC225" s="19"/>
      <c r="GND225" s="19"/>
      <c r="GNE225" s="19"/>
      <c r="GNF225" s="19"/>
      <c r="GNG225" s="19"/>
      <c r="GNH225" s="19"/>
      <c r="GNI225" s="19"/>
      <c r="GNJ225" s="19"/>
      <c r="GNK225" s="19"/>
      <c r="GNL225" s="19"/>
      <c r="GNM225" s="19"/>
      <c r="GNN225" s="19"/>
      <c r="GNO225" s="19"/>
      <c r="GNP225" s="19"/>
      <c r="GNQ225" s="19"/>
      <c r="GNR225" s="19"/>
      <c r="GNS225" s="19"/>
      <c r="GNT225" s="19"/>
      <c r="GNU225" s="19"/>
      <c r="GNV225" s="19"/>
      <c r="GNW225" s="19"/>
      <c r="GNX225" s="19"/>
      <c r="GNY225" s="19"/>
      <c r="GNZ225" s="19"/>
      <c r="GOA225" s="19"/>
      <c r="GOB225" s="19"/>
      <c r="GOC225" s="19"/>
      <c r="GOD225" s="19"/>
      <c r="GOE225" s="19"/>
      <c r="GOF225" s="19"/>
      <c r="GOG225" s="19"/>
      <c r="GOH225" s="19"/>
      <c r="GOI225" s="19"/>
      <c r="GOJ225" s="19"/>
      <c r="GOK225" s="19"/>
      <c r="GOL225" s="19"/>
      <c r="GOM225" s="19"/>
      <c r="GON225" s="19"/>
      <c r="GOO225" s="19"/>
      <c r="GOP225" s="19"/>
      <c r="GOQ225" s="19"/>
      <c r="GOR225" s="19"/>
      <c r="GOS225" s="19"/>
      <c r="GOT225" s="19"/>
      <c r="GOU225" s="19"/>
      <c r="GOV225" s="19"/>
      <c r="GOW225" s="19"/>
      <c r="GOX225" s="19"/>
      <c r="GOY225" s="19"/>
      <c r="GOZ225" s="19"/>
      <c r="GPA225" s="19"/>
      <c r="GPB225" s="19"/>
      <c r="GPC225" s="19"/>
      <c r="GPD225" s="19"/>
      <c r="GPE225" s="19"/>
      <c r="GPF225" s="19"/>
      <c r="GPG225" s="19"/>
      <c r="GPH225" s="19"/>
      <c r="GPI225" s="19"/>
      <c r="GPJ225" s="19"/>
      <c r="GPK225" s="19"/>
      <c r="GPL225" s="19"/>
      <c r="GPM225" s="19"/>
      <c r="GPN225" s="19"/>
      <c r="GPO225" s="19"/>
      <c r="GPP225" s="19"/>
      <c r="GPQ225" s="19"/>
      <c r="GPR225" s="19"/>
      <c r="GPS225" s="19"/>
      <c r="GPT225" s="19"/>
      <c r="GPU225" s="19"/>
      <c r="GPV225" s="19"/>
      <c r="GPW225" s="19"/>
      <c r="GPX225" s="19"/>
      <c r="GPY225" s="19"/>
      <c r="GPZ225" s="19"/>
      <c r="GQA225" s="19"/>
      <c r="GQB225" s="19"/>
      <c r="GQC225" s="19"/>
      <c r="GQD225" s="19"/>
      <c r="GQE225" s="19"/>
      <c r="GQF225" s="19"/>
      <c r="GQG225" s="19"/>
      <c r="GQH225" s="19"/>
      <c r="GQI225" s="19"/>
      <c r="GQJ225" s="19"/>
      <c r="GQK225" s="19"/>
      <c r="GQL225" s="19"/>
      <c r="GQM225" s="19"/>
      <c r="GQN225" s="19"/>
      <c r="GQO225" s="19"/>
      <c r="GQP225" s="19"/>
      <c r="GQQ225" s="19"/>
      <c r="GQR225" s="19"/>
      <c r="GQS225" s="19"/>
      <c r="GQT225" s="19"/>
      <c r="GQU225" s="19"/>
      <c r="GQV225" s="19"/>
      <c r="GQW225" s="19"/>
      <c r="GQX225" s="19"/>
      <c r="GQY225" s="19"/>
      <c r="GQZ225" s="19"/>
      <c r="GRA225" s="19"/>
      <c r="GRB225" s="19"/>
      <c r="GRC225" s="19"/>
      <c r="GRD225" s="19"/>
      <c r="GRE225" s="19"/>
      <c r="GRF225" s="19"/>
      <c r="GRG225" s="19"/>
      <c r="GRH225" s="19"/>
      <c r="GRI225" s="19"/>
      <c r="GRJ225" s="19"/>
      <c r="GRK225" s="19"/>
      <c r="GRL225" s="19"/>
      <c r="GRM225" s="19"/>
      <c r="GRN225" s="19"/>
      <c r="GRO225" s="19"/>
      <c r="GRP225" s="19"/>
      <c r="GRQ225" s="19"/>
      <c r="GRR225" s="19"/>
      <c r="GRS225" s="19"/>
      <c r="GRT225" s="19"/>
      <c r="GRU225" s="19"/>
      <c r="GRV225" s="19"/>
      <c r="GRW225" s="19"/>
      <c r="GRX225" s="19"/>
      <c r="GRY225" s="19"/>
      <c r="GRZ225" s="19"/>
      <c r="GSA225" s="19"/>
      <c r="GSB225" s="19"/>
      <c r="GSC225" s="19"/>
      <c r="GSD225" s="19"/>
      <c r="GSE225" s="19"/>
      <c r="GSF225" s="19"/>
      <c r="GSG225" s="19"/>
      <c r="GSH225" s="19"/>
      <c r="GSI225" s="19"/>
      <c r="GSJ225" s="19"/>
      <c r="GSK225" s="19"/>
      <c r="GSL225" s="19"/>
      <c r="GSM225" s="19"/>
      <c r="GSN225" s="19"/>
      <c r="GSO225" s="19"/>
      <c r="GSP225" s="19"/>
      <c r="GSQ225" s="19"/>
      <c r="GSR225" s="19"/>
      <c r="GSS225" s="19"/>
      <c r="GST225" s="19"/>
      <c r="GSU225" s="19"/>
      <c r="GSV225" s="19"/>
      <c r="GSW225" s="19"/>
      <c r="GSX225" s="19"/>
      <c r="GSY225" s="19"/>
      <c r="GSZ225" s="19"/>
      <c r="GTA225" s="19"/>
      <c r="GTB225" s="19"/>
      <c r="GTC225" s="19"/>
      <c r="GTD225" s="19"/>
      <c r="GTE225" s="19"/>
      <c r="GTF225" s="19"/>
      <c r="GTG225" s="19"/>
      <c r="GTH225" s="19"/>
      <c r="GTI225" s="19"/>
      <c r="GTJ225" s="19"/>
      <c r="GTK225" s="19"/>
      <c r="GTL225" s="19"/>
      <c r="GTM225" s="19"/>
      <c r="GTN225" s="19"/>
      <c r="GTO225" s="19"/>
      <c r="GTP225" s="19"/>
      <c r="GTQ225" s="19"/>
      <c r="GTR225" s="19"/>
      <c r="GTS225" s="19"/>
      <c r="GTT225" s="19"/>
      <c r="GTU225" s="19"/>
      <c r="GTV225" s="19"/>
      <c r="GTW225" s="19"/>
      <c r="GTX225" s="19"/>
      <c r="GTY225" s="19"/>
      <c r="GTZ225" s="19"/>
      <c r="GUA225" s="19"/>
      <c r="GUB225" s="19"/>
      <c r="GUC225" s="19"/>
      <c r="GUD225" s="19"/>
      <c r="GUE225" s="19"/>
      <c r="GUF225" s="19"/>
      <c r="GUG225" s="19"/>
      <c r="GUH225" s="19"/>
      <c r="GUI225" s="19"/>
      <c r="GUJ225" s="19"/>
      <c r="GUK225" s="19"/>
      <c r="GUL225" s="19"/>
      <c r="GUM225" s="19"/>
      <c r="GUN225" s="19"/>
      <c r="GUO225" s="19"/>
      <c r="GUP225" s="19"/>
      <c r="GUQ225" s="19"/>
      <c r="GUR225" s="19"/>
      <c r="GUS225" s="19"/>
      <c r="GUT225" s="19"/>
      <c r="GUU225" s="19"/>
      <c r="GUV225" s="19"/>
      <c r="GUW225" s="19"/>
      <c r="GUX225" s="19"/>
      <c r="GUY225" s="19"/>
      <c r="GUZ225" s="19"/>
      <c r="GVA225" s="19"/>
      <c r="GVB225" s="19"/>
      <c r="GVC225" s="19"/>
      <c r="GVD225" s="19"/>
      <c r="GVE225" s="19"/>
      <c r="GVF225" s="19"/>
      <c r="GVG225" s="19"/>
      <c r="GVH225" s="19"/>
      <c r="GVI225" s="19"/>
      <c r="GVJ225" s="19"/>
      <c r="GVK225" s="19"/>
      <c r="GVL225" s="19"/>
      <c r="GVM225" s="19"/>
      <c r="GVN225" s="19"/>
      <c r="GVO225" s="19"/>
      <c r="GVP225" s="19"/>
      <c r="GVQ225" s="19"/>
      <c r="GVR225" s="19"/>
      <c r="GVS225" s="19"/>
      <c r="GVT225" s="19"/>
      <c r="GVU225" s="19"/>
      <c r="GVV225" s="19"/>
      <c r="GVW225" s="19"/>
      <c r="GVX225" s="19"/>
      <c r="GVY225" s="19"/>
      <c r="GVZ225" s="19"/>
      <c r="GWA225" s="19"/>
      <c r="GWB225" s="19"/>
      <c r="GWC225" s="19"/>
      <c r="GWD225" s="19"/>
      <c r="GWE225" s="19"/>
      <c r="GWF225" s="19"/>
      <c r="GWG225" s="19"/>
      <c r="GWH225" s="19"/>
      <c r="GWI225" s="19"/>
      <c r="GWJ225" s="19"/>
      <c r="GWK225" s="19"/>
      <c r="GWL225" s="19"/>
      <c r="GWM225" s="19"/>
      <c r="GWN225" s="19"/>
      <c r="GWO225" s="19"/>
      <c r="GWP225" s="19"/>
      <c r="GWQ225" s="19"/>
      <c r="GWR225" s="19"/>
      <c r="GWS225" s="19"/>
      <c r="GWT225" s="19"/>
      <c r="GWU225" s="19"/>
      <c r="GWV225" s="19"/>
      <c r="GWW225" s="19"/>
      <c r="GWX225" s="19"/>
      <c r="GWY225" s="19"/>
      <c r="GWZ225" s="19"/>
      <c r="GXA225" s="19"/>
      <c r="GXB225" s="19"/>
      <c r="GXC225" s="19"/>
      <c r="GXD225" s="19"/>
      <c r="GXE225" s="19"/>
      <c r="GXF225" s="19"/>
      <c r="GXG225" s="19"/>
      <c r="GXH225" s="19"/>
      <c r="GXI225" s="19"/>
      <c r="GXJ225" s="19"/>
      <c r="GXK225" s="19"/>
      <c r="GXL225" s="19"/>
      <c r="GXM225" s="19"/>
      <c r="GXN225" s="19"/>
      <c r="GXO225" s="19"/>
      <c r="GXP225" s="19"/>
      <c r="GXQ225" s="19"/>
      <c r="GXR225" s="19"/>
      <c r="GXS225" s="19"/>
      <c r="GXT225" s="19"/>
      <c r="GXU225" s="19"/>
      <c r="GXV225" s="19"/>
      <c r="GXW225" s="19"/>
      <c r="GXX225" s="19"/>
      <c r="GXY225" s="19"/>
      <c r="GXZ225" s="19"/>
      <c r="GYA225" s="19"/>
      <c r="GYB225" s="19"/>
      <c r="GYC225" s="19"/>
      <c r="GYD225" s="19"/>
      <c r="GYE225" s="19"/>
      <c r="GYF225" s="19"/>
      <c r="GYG225" s="19"/>
      <c r="GYH225" s="19"/>
      <c r="GYI225" s="19"/>
      <c r="GYJ225" s="19"/>
      <c r="GYK225" s="19"/>
      <c r="GYL225" s="19"/>
      <c r="GYM225" s="19"/>
      <c r="GYN225" s="19"/>
      <c r="GYO225" s="19"/>
      <c r="GYP225" s="19"/>
      <c r="GYQ225" s="19"/>
      <c r="GYR225" s="19"/>
      <c r="GYS225" s="19"/>
      <c r="GYT225" s="19"/>
      <c r="GYU225" s="19"/>
      <c r="GYV225" s="19"/>
      <c r="GYW225" s="19"/>
      <c r="GYX225" s="19"/>
      <c r="GYY225" s="19"/>
      <c r="GYZ225" s="19"/>
      <c r="GZA225" s="19"/>
      <c r="GZB225" s="19"/>
      <c r="GZC225" s="19"/>
      <c r="GZD225" s="19"/>
      <c r="GZE225" s="19"/>
      <c r="GZF225" s="19"/>
      <c r="GZG225" s="19"/>
      <c r="GZH225" s="19"/>
      <c r="GZI225" s="19"/>
      <c r="GZJ225" s="19"/>
      <c r="GZK225" s="19"/>
      <c r="GZL225" s="19"/>
      <c r="GZM225" s="19"/>
      <c r="GZN225" s="19"/>
      <c r="GZO225" s="19"/>
      <c r="GZP225" s="19"/>
      <c r="GZQ225" s="19"/>
      <c r="GZR225" s="19"/>
      <c r="GZS225" s="19"/>
      <c r="GZT225" s="19"/>
      <c r="GZU225" s="19"/>
      <c r="GZV225" s="19"/>
      <c r="GZW225" s="19"/>
      <c r="GZX225" s="19"/>
      <c r="GZY225" s="19"/>
      <c r="GZZ225" s="19"/>
      <c r="HAA225" s="19"/>
      <c r="HAB225" s="19"/>
      <c r="HAC225" s="19"/>
      <c r="HAD225" s="19"/>
      <c r="HAE225" s="19"/>
      <c r="HAF225" s="19"/>
      <c r="HAG225" s="19"/>
      <c r="HAH225" s="19"/>
      <c r="HAI225" s="19"/>
      <c r="HAJ225" s="19"/>
      <c r="HAK225" s="19"/>
      <c r="HAL225" s="19"/>
      <c r="HAM225" s="19"/>
      <c r="HAN225" s="19"/>
      <c r="HAO225" s="19"/>
      <c r="HAP225" s="19"/>
      <c r="HAQ225" s="19"/>
      <c r="HAR225" s="19"/>
      <c r="HAS225" s="19"/>
      <c r="HAT225" s="19"/>
      <c r="HAU225" s="19"/>
      <c r="HAV225" s="19"/>
      <c r="HAW225" s="19"/>
      <c r="HAX225" s="19"/>
      <c r="HAY225" s="19"/>
      <c r="HAZ225" s="19"/>
      <c r="HBA225" s="19"/>
      <c r="HBB225" s="19"/>
      <c r="HBC225" s="19"/>
      <c r="HBD225" s="19"/>
      <c r="HBE225" s="19"/>
      <c r="HBF225" s="19"/>
      <c r="HBG225" s="19"/>
      <c r="HBH225" s="19"/>
      <c r="HBI225" s="19"/>
      <c r="HBJ225" s="19"/>
      <c r="HBK225" s="19"/>
      <c r="HBL225" s="19"/>
      <c r="HBM225" s="19"/>
      <c r="HBN225" s="19"/>
      <c r="HBO225" s="19"/>
      <c r="HBP225" s="19"/>
      <c r="HBQ225" s="19"/>
      <c r="HBR225" s="19"/>
      <c r="HBS225" s="19"/>
      <c r="HBT225" s="19"/>
      <c r="HBU225" s="19"/>
      <c r="HBV225" s="19"/>
      <c r="HBW225" s="19"/>
      <c r="HBX225" s="19"/>
      <c r="HBY225" s="19"/>
      <c r="HBZ225" s="19"/>
      <c r="HCA225" s="19"/>
      <c r="HCB225" s="19"/>
      <c r="HCC225" s="19"/>
      <c r="HCD225" s="19"/>
      <c r="HCE225" s="19"/>
      <c r="HCF225" s="19"/>
      <c r="HCG225" s="19"/>
      <c r="HCH225" s="19"/>
      <c r="HCI225" s="19"/>
      <c r="HCJ225" s="19"/>
      <c r="HCK225" s="19"/>
      <c r="HCL225" s="19"/>
      <c r="HCM225" s="19"/>
      <c r="HCN225" s="19"/>
      <c r="HCO225" s="19"/>
      <c r="HCP225" s="19"/>
      <c r="HCQ225" s="19"/>
      <c r="HCR225" s="19"/>
      <c r="HCS225" s="19"/>
      <c r="HCT225" s="19"/>
      <c r="HCU225" s="19"/>
      <c r="HCV225" s="19"/>
      <c r="HCW225" s="19"/>
      <c r="HCX225" s="19"/>
      <c r="HCY225" s="19"/>
      <c r="HCZ225" s="19"/>
      <c r="HDA225" s="19"/>
      <c r="HDB225" s="19"/>
      <c r="HDC225" s="19"/>
      <c r="HDD225" s="19"/>
      <c r="HDE225" s="19"/>
      <c r="HDF225" s="19"/>
      <c r="HDG225" s="19"/>
      <c r="HDH225" s="19"/>
      <c r="HDI225" s="19"/>
      <c r="HDJ225" s="19"/>
      <c r="HDK225" s="19"/>
      <c r="HDL225" s="19"/>
      <c r="HDM225" s="19"/>
      <c r="HDN225" s="19"/>
      <c r="HDO225" s="19"/>
      <c r="HDP225" s="19"/>
      <c r="HDQ225" s="19"/>
      <c r="HDR225" s="19"/>
      <c r="HDS225" s="19"/>
      <c r="HDT225" s="19"/>
      <c r="HDU225" s="19"/>
      <c r="HDV225" s="19"/>
      <c r="HDW225" s="19"/>
      <c r="HDX225" s="19"/>
      <c r="HDY225" s="19"/>
      <c r="HDZ225" s="19"/>
      <c r="HEA225" s="19"/>
      <c r="HEB225" s="19"/>
      <c r="HEC225" s="19"/>
      <c r="HED225" s="19"/>
      <c r="HEE225" s="19"/>
      <c r="HEF225" s="19"/>
      <c r="HEG225" s="19"/>
      <c r="HEH225" s="19"/>
      <c r="HEI225" s="19"/>
      <c r="HEJ225" s="19"/>
      <c r="HEK225" s="19"/>
      <c r="HEL225" s="19"/>
      <c r="HEM225" s="19"/>
      <c r="HEN225" s="19"/>
      <c r="HEO225" s="19"/>
      <c r="HEP225" s="19"/>
      <c r="HEQ225" s="19"/>
      <c r="HER225" s="19"/>
      <c r="HES225" s="19"/>
      <c r="HET225" s="19"/>
      <c r="HEU225" s="19"/>
      <c r="HEV225" s="19"/>
      <c r="HEW225" s="19"/>
      <c r="HEX225" s="19"/>
      <c r="HEY225" s="19"/>
      <c r="HEZ225" s="19"/>
      <c r="HFA225" s="19"/>
      <c r="HFB225" s="19"/>
      <c r="HFC225" s="19"/>
      <c r="HFD225" s="19"/>
      <c r="HFE225" s="19"/>
      <c r="HFF225" s="19"/>
      <c r="HFG225" s="19"/>
      <c r="HFH225" s="19"/>
      <c r="HFI225" s="19"/>
      <c r="HFJ225" s="19"/>
      <c r="HFK225" s="19"/>
      <c r="HFL225" s="19"/>
      <c r="HFM225" s="19"/>
      <c r="HFN225" s="19"/>
      <c r="HFO225" s="19"/>
      <c r="HFP225" s="19"/>
      <c r="HFQ225" s="19"/>
      <c r="HFR225" s="19"/>
      <c r="HFS225" s="19"/>
      <c r="HFT225" s="19"/>
      <c r="HFU225" s="19"/>
      <c r="HFV225" s="19"/>
      <c r="HFW225" s="19"/>
      <c r="HFX225" s="19"/>
      <c r="HFY225" s="19"/>
      <c r="HFZ225" s="19"/>
      <c r="HGA225" s="19"/>
      <c r="HGB225" s="19"/>
      <c r="HGC225" s="19"/>
      <c r="HGD225" s="19"/>
      <c r="HGE225" s="19"/>
      <c r="HGF225" s="19"/>
      <c r="HGG225" s="19"/>
      <c r="HGH225" s="19"/>
      <c r="HGI225" s="19"/>
      <c r="HGJ225" s="19"/>
      <c r="HGK225" s="19"/>
      <c r="HGL225" s="19"/>
      <c r="HGM225" s="19"/>
      <c r="HGN225" s="19"/>
      <c r="HGO225" s="19"/>
      <c r="HGP225" s="19"/>
      <c r="HGQ225" s="19"/>
      <c r="HGR225" s="19"/>
      <c r="HGS225" s="19"/>
      <c r="HGT225" s="19"/>
      <c r="HGU225" s="19"/>
      <c r="HGV225" s="19"/>
      <c r="HGW225" s="19"/>
      <c r="HGX225" s="19"/>
      <c r="HGY225" s="19"/>
      <c r="HGZ225" s="19"/>
      <c r="HHA225" s="19"/>
      <c r="HHB225" s="19"/>
      <c r="HHC225" s="19"/>
      <c r="HHD225" s="19"/>
      <c r="HHE225" s="19"/>
      <c r="HHF225" s="19"/>
      <c r="HHG225" s="19"/>
      <c r="HHH225" s="19"/>
      <c r="HHI225" s="19"/>
      <c r="HHJ225" s="19"/>
      <c r="HHK225" s="19"/>
      <c r="HHL225" s="19"/>
      <c r="HHM225" s="19"/>
      <c r="HHN225" s="19"/>
      <c r="HHO225" s="19"/>
      <c r="HHP225" s="19"/>
      <c r="HHQ225" s="19"/>
      <c r="HHR225" s="19"/>
      <c r="HHS225" s="19"/>
      <c r="HHT225" s="19"/>
      <c r="HHU225" s="19"/>
      <c r="HHV225" s="19"/>
      <c r="HHW225" s="19"/>
      <c r="HHX225" s="19"/>
      <c r="HHY225" s="19"/>
      <c r="HHZ225" s="19"/>
      <c r="HIA225" s="19"/>
      <c r="HIB225" s="19"/>
      <c r="HIC225" s="19"/>
      <c r="HID225" s="19"/>
      <c r="HIE225" s="19"/>
      <c r="HIF225" s="19"/>
      <c r="HIG225" s="19"/>
      <c r="HIH225" s="19"/>
      <c r="HII225" s="19"/>
      <c r="HIJ225" s="19"/>
      <c r="HIK225" s="19"/>
      <c r="HIL225" s="19"/>
      <c r="HIM225" s="19"/>
      <c r="HIN225" s="19"/>
      <c r="HIO225" s="19"/>
      <c r="HIP225" s="19"/>
      <c r="HIQ225" s="19"/>
      <c r="HIR225" s="19"/>
      <c r="HIS225" s="19"/>
      <c r="HIT225" s="19"/>
      <c r="HIU225" s="19"/>
      <c r="HIV225" s="19"/>
      <c r="HIW225" s="19"/>
      <c r="HIX225" s="19"/>
      <c r="HIY225" s="19"/>
      <c r="HIZ225" s="19"/>
      <c r="HJA225" s="19"/>
      <c r="HJB225" s="19"/>
      <c r="HJC225" s="19"/>
      <c r="HJD225" s="19"/>
      <c r="HJE225" s="19"/>
      <c r="HJF225" s="19"/>
      <c r="HJG225" s="19"/>
      <c r="HJH225" s="19"/>
      <c r="HJI225" s="19"/>
      <c r="HJJ225" s="19"/>
      <c r="HJK225" s="19"/>
      <c r="HJL225" s="19"/>
      <c r="HJM225" s="19"/>
      <c r="HJN225" s="19"/>
      <c r="HJO225" s="19"/>
      <c r="HJP225" s="19"/>
      <c r="HJQ225" s="19"/>
      <c r="HJR225" s="19"/>
      <c r="HJS225" s="19"/>
      <c r="HJT225" s="19"/>
      <c r="HJU225" s="19"/>
      <c r="HJV225" s="19"/>
      <c r="HJW225" s="19"/>
      <c r="HJX225" s="19"/>
      <c r="HJY225" s="19"/>
      <c r="HJZ225" s="19"/>
      <c r="HKA225" s="19"/>
      <c r="HKB225" s="19"/>
      <c r="HKC225" s="19"/>
      <c r="HKD225" s="19"/>
      <c r="HKE225" s="19"/>
      <c r="HKF225" s="19"/>
      <c r="HKG225" s="19"/>
      <c r="HKH225" s="19"/>
      <c r="HKI225" s="19"/>
      <c r="HKJ225" s="19"/>
      <c r="HKK225" s="19"/>
      <c r="HKL225" s="19"/>
      <c r="HKM225" s="19"/>
      <c r="HKN225" s="19"/>
      <c r="HKO225" s="19"/>
      <c r="HKP225" s="19"/>
      <c r="HKQ225" s="19"/>
      <c r="HKR225" s="19"/>
      <c r="HKS225" s="19"/>
      <c r="HKT225" s="19"/>
      <c r="HKU225" s="19"/>
      <c r="HKV225" s="19"/>
      <c r="HKW225" s="19"/>
      <c r="HKX225" s="19"/>
      <c r="HKY225" s="19"/>
      <c r="HKZ225" s="19"/>
      <c r="HLA225" s="19"/>
      <c r="HLB225" s="19"/>
      <c r="HLC225" s="19"/>
      <c r="HLD225" s="19"/>
      <c r="HLE225" s="19"/>
      <c r="HLF225" s="19"/>
      <c r="HLG225" s="19"/>
      <c r="HLH225" s="19"/>
      <c r="HLI225" s="19"/>
      <c r="HLJ225" s="19"/>
      <c r="HLK225" s="19"/>
      <c r="HLL225" s="19"/>
      <c r="HLM225" s="19"/>
      <c r="HLN225" s="19"/>
      <c r="HLO225" s="19"/>
      <c r="HLP225" s="19"/>
      <c r="HLQ225" s="19"/>
      <c r="HLR225" s="19"/>
      <c r="HLS225" s="19"/>
      <c r="HLT225" s="19"/>
      <c r="HLU225" s="19"/>
      <c r="HLV225" s="19"/>
      <c r="HLW225" s="19"/>
      <c r="HLX225" s="19"/>
      <c r="HLY225" s="19"/>
      <c r="HLZ225" s="19"/>
      <c r="HMA225" s="19"/>
      <c r="HMB225" s="19"/>
      <c r="HMC225" s="19"/>
      <c r="HMD225" s="19"/>
      <c r="HME225" s="19"/>
      <c r="HMF225" s="19"/>
      <c r="HMG225" s="19"/>
      <c r="HMH225" s="19"/>
      <c r="HMI225" s="19"/>
      <c r="HMJ225" s="19"/>
      <c r="HMK225" s="19"/>
      <c r="HML225" s="19"/>
      <c r="HMM225" s="19"/>
      <c r="HMN225" s="19"/>
      <c r="HMO225" s="19"/>
      <c r="HMP225" s="19"/>
      <c r="HMQ225" s="19"/>
      <c r="HMR225" s="19"/>
      <c r="HMS225" s="19"/>
      <c r="HMT225" s="19"/>
      <c r="HMU225" s="19"/>
      <c r="HMV225" s="19"/>
      <c r="HMW225" s="19"/>
      <c r="HMX225" s="19"/>
      <c r="HMY225" s="19"/>
      <c r="HMZ225" s="19"/>
      <c r="HNA225" s="19"/>
      <c r="HNB225" s="19"/>
      <c r="HNC225" s="19"/>
      <c r="HND225" s="19"/>
      <c r="HNE225" s="19"/>
      <c r="HNF225" s="19"/>
      <c r="HNG225" s="19"/>
      <c r="HNH225" s="19"/>
      <c r="HNI225" s="19"/>
      <c r="HNJ225" s="19"/>
      <c r="HNK225" s="19"/>
      <c r="HNL225" s="19"/>
      <c r="HNM225" s="19"/>
      <c r="HNN225" s="19"/>
      <c r="HNO225" s="19"/>
      <c r="HNP225" s="19"/>
      <c r="HNQ225" s="19"/>
      <c r="HNR225" s="19"/>
      <c r="HNS225" s="19"/>
      <c r="HNT225" s="19"/>
      <c r="HNU225" s="19"/>
      <c r="HNV225" s="19"/>
      <c r="HNW225" s="19"/>
      <c r="HNX225" s="19"/>
      <c r="HNY225" s="19"/>
      <c r="HNZ225" s="19"/>
      <c r="HOA225" s="19"/>
      <c r="HOB225" s="19"/>
      <c r="HOC225" s="19"/>
      <c r="HOD225" s="19"/>
      <c r="HOE225" s="19"/>
      <c r="HOF225" s="19"/>
      <c r="HOG225" s="19"/>
      <c r="HOH225" s="19"/>
      <c r="HOI225" s="19"/>
      <c r="HOJ225" s="19"/>
      <c r="HOK225" s="19"/>
      <c r="HOL225" s="19"/>
      <c r="HOM225" s="19"/>
      <c r="HON225" s="19"/>
      <c r="HOO225" s="19"/>
      <c r="HOP225" s="19"/>
      <c r="HOQ225" s="19"/>
      <c r="HOR225" s="19"/>
      <c r="HOS225" s="19"/>
      <c r="HOT225" s="19"/>
      <c r="HOU225" s="19"/>
      <c r="HOV225" s="19"/>
      <c r="HOW225" s="19"/>
      <c r="HOX225" s="19"/>
      <c r="HOY225" s="19"/>
      <c r="HOZ225" s="19"/>
      <c r="HPA225" s="19"/>
      <c r="HPB225" s="19"/>
      <c r="HPC225" s="19"/>
      <c r="HPD225" s="19"/>
      <c r="HPE225" s="19"/>
      <c r="HPF225" s="19"/>
      <c r="HPG225" s="19"/>
      <c r="HPH225" s="19"/>
      <c r="HPI225" s="19"/>
      <c r="HPJ225" s="19"/>
      <c r="HPK225" s="19"/>
      <c r="HPL225" s="19"/>
      <c r="HPM225" s="19"/>
      <c r="HPN225" s="19"/>
      <c r="HPO225" s="19"/>
      <c r="HPP225" s="19"/>
      <c r="HPQ225" s="19"/>
      <c r="HPR225" s="19"/>
      <c r="HPS225" s="19"/>
      <c r="HPT225" s="19"/>
      <c r="HPU225" s="19"/>
      <c r="HPV225" s="19"/>
      <c r="HPW225" s="19"/>
      <c r="HPX225" s="19"/>
      <c r="HPY225" s="19"/>
      <c r="HPZ225" s="19"/>
      <c r="HQA225" s="19"/>
      <c r="HQB225" s="19"/>
      <c r="HQC225" s="19"/>
      <c r="HQD225" s="19"/>
      <c r="HQE225" s="19"/>
      <c r="HQF225" s="19"/>
      <c r="HQG225" s="19"/>
      <c r="HQH225" s="19"/>
      <c r="HQI225" s="19"/>
      <c r="HQJ225" s="19"/>
      <c r="HQK225" s="19"/>
      <c r="HQL225" s="19"/>
      <c r="HQM225" s="19"/>
      <c r="HQN225" s="19"/>
      <c r="HQO225" s="19"/>
      <c r="HQP225" s="19"/>
      <c r="HQQ225" s="19"/>
      <c r="HQR225" s="19"/>
      <c r="HQS225" s="19"/>
      <c r="HQT225" s="19"/>
      <c r="HQU225" s="19"/>
      <c r="HQV225" s="19"/>
      <c r="HQW225" s="19"/>
      <c r="HQX225" s="19"/>
      <c r="HQY225" s="19"/>
      <c r="HQZ225" s="19"/>
      <c r="HRA225" s="19"/>
      <c r="HRB225" s="19"/>
      <c r="HRC225" s="19"/>
      <c r="HRD225" s="19"/>
      <c r="HRE225" s="19"/>
      <c r="HRF225" s="19"/>
      <c r="HRG225" s="19"/>
      <c r="HRH225" s="19"/>
      <c r="HRI225" s="19"/>
      <c r="HRJ225" s="19"/>
      <c r="HRK225" s="19"/>
      <c r="HRL225" s="19"/>
      <c r="HRM225" s="19"/>
      <c r="HRN225" s="19"/>
      <c r="HRO225" s="19"/>
      <c r="HRP225" s="19"/>
      <c r="HRQ225" s="19"/>
      <c r="HRR225" s="19"/>
      <c r="HRS225" s="19"/>
      <c r="HRT225" s="19"/>
      <c r="HRU225" s="19"/>
      <c r="HRV225" s="19"/>
      <c r="HRW225" s="19"/>
      <c r="HRX225" s="19"/>
      <c r="HRY225" s="19"/>
      <c r="HRZ225" s="19"/>
      <c r="HSA225" s="19"/>
      <c r="HSB225" s="19"/>
      <c r="HSC225" s="19"/>
      <c r="HSD225" s="19"/>
      <c r="HSE225" s="19"/>
      <c r="HSF225" s="19"/>
      <c r="HSG225" s="19"/>
      <c r="HSH225" s="19"/>
      <c r="HSI225" s="19"/>
      <c r="HSJ225" s="19"/>
      <c r="HSK225" s="19"/>
      <c r="HSL225" s="19"/>
      <c r="HSM225" s="19"/>
      <c r="HSN225" s="19"/>
      <c r="HSO225" s="19"/>
      <c r="HSP225" s="19"/>
      <c r="HSQ225" s="19"/>
      <c r="HSR225" s="19"/>
      <c r="HSS225" s="19"/>
      <c r="HST225" s="19"/>
      <c r="HSU225" s="19"/>
      <c r="HSV225" s="19"/>
      <c r="HSW225" s="19"/>
      <c r="HSX225" s="19"/>
      <c r="HSY225" s="19"/>
      <c r="HSZ225" s="19"/>
      <c r="HTA225" s="19"/>
      <c r="HTB225" s="19"/>
      <c r="HTC225" s="19"/>
      <c r="HTD225" s="19"/>
      <c r="HTE225" s="19"/>
      <c r="HTF225" s="19"/>
      <c r="HTG225" s="19"/>
      <c r="HTH225" s="19"/>
      <c r="HTI225" s="19"/>
      <c r="HTJ225" s="19"/>
      <c r="HTK225" s="19"/>
      <c r="HTL225" s="19"/>
      <c r="HTM225" s="19"/>
      <c r="HTN225" s="19"/>
      <c r="HTO225" s="19"/>
      <c r="HTP225" s="19"/>
      <c r="HTQ225" s="19"/>
      <c r="HTR225" s="19"/>
      <c r="HTS225" s="19"/>
      <c r="HTT225" s="19"/>
      <c r="HTU225" s="19"/>
      <c r="HTV225" s="19"/>
      <c r="HTW225" s="19"/>
      <c r="HTX225" s="19"/>
      <c r="HTY225" s="19"/>
      <c r="HTZ225" s="19"/>
      <c r="HUA225" s="19"/>
      <c r="HUB225" s="19"/>
      <c r="HUC225" s="19"/>
      <c r="HUD225" s="19"/>
      <c r="HUE225" s="19"/>
      <c r="HUF225" s="19"/>
      <c r="HUG225" s="19"/>
      <c r="HUH225" s="19"/>
      <c r="HUI225" s="19"/>
      <c r="HUJ225" s="19"/>
      <c r="HUK225" s="19"/>
      <c r="HUL225" s="19"/>
      <c r="HUM225" s="19"/>
      <c r="HUN225" s="19"/>
      <c r="HUO225" s="19"/>
      <c r="HUP225" s="19"/>
      <c r="HUQ225" s="19"/>
      <c r="HUR225" s="19"/>
      <c r="HUS225" s="19"/>
      <c r="HUT225" s="19"/>
      <c r="HUU225" s="19"/>
      <c r="HUV225" s="19"/>
      <c r="HUW225" s="19"/>
      <c r="HUX225" s="19"/>
      <c r="HUY225" s="19"/>
      <c r="HUZ225" s="19"/>
      <c r="HVA225" s="19"/>
      <c r="HVB225" s="19"/>
      <c r="HVC225" s="19"/>
      <c r="HVD225" s="19"/>
      <c r="HVE225" s="19"/>
      <c r="HVF225" s="19"/>
      <c r="HVG225" s="19"/>
      <c r="HVH225" s="19"/>
      <c r="HVI225" s="19"/>
      <c r="HVJ225" s="19"/>
      <c r="HVK225" s="19"/>
      <c r="HVL225" s="19"/>
      <c r="HVM225" s="19"/>
      <c r="HVN225" s="19"/>
      <c r="HVO225" s="19"/>
      <c r="HVP225" s="19"/>
      <c r="HVQ225" s="19"/>
      <c r="HVR225" s="19"/>
      <c r="HVS225" s="19"/>
      <c r="HVT225" s="19"/>
      <c r="HVU225" s="19"/>
      <c r="HVV225" s="19"/>
      <c r="HVW225" s="19"/>
      <c r="HVX225" s="19"/>
      <c r="HVY225" s="19"/>
      <c r="HVZ225" s="19"/>
      <c r="HWA225" s="19"/>
      <c r="HWB225" s="19"/>
      <c r="HWC225" s="19"/>
      <c r="HWD225" s="19"/>
      <c r="HWE225" s="19"/>
      <c r="HWF225" s="19"/>
      <c r="HWG225" s="19"/>
      <c r="HWH225" s="19"/>
      <c r="HWI225" s="19"/>
      <c r="HWJ225" s="19"/>
      <c r="HWK225" s="19"/>
      <c r="HWL225" s="19"/>
      <c r="HWM225" s="19"/>
      <c r="HWN225" s="19"/>
      <c r="HWO225" s="19"/>
      <c r="HWP225" s="19"/>
      <c r="HWQ225" s="19"/>
      <c r="HWR225" s="19"/>
      <c r="HWS225" s="19"/>
      <c r="HWT225" s="19"/>
      <c r="HWU225" s="19"/>
      <c r="HWV225" s="19"/>
      <c r="HWW225" s="19"/>
      <c r="HWX225" s="19"/>
      <c r="HWY225" s="19"/>
      <c r="HWZ225" s="19"/>
      <c r="HXA225" s="19"/>
      <c r="HXB225" s="19"/>
      <c r="HXC225" s="19"/>
      <c r="HXD225" s="19"/>
      <c r="HXE225" s="19"/>
      <c r="HXF225" s="19"/>
      <c r="HXG225" s="19"/>
      <c r="HXH225" s="19"/>
      <c r="HXI225" s="19"/>
      <c r="HXJ225" s="19"/>
      <c r="HXK225" s="19"/>
      <c r="HXL225" s="19"/>
      <c r="HXM225" s="19"/>
      <c r="HXN225" s="19"/>
      <c r="HXO225" s="19"/>
      <c r="HXP225" s="19"/>
      <c r="HXQ225" s="19"/>
      <c r="HXR225" s="19"/>
      <c r="HXS225" s="19"/>
      <c r="HXT225" s="19"/>
      <c r="HXU225" s="19"/>
      <c r="HXV225" s="19"/>
      <c r="HXW225" s="19"/>
      <c r="HXX225" s="19"/>
      <c r="HXY225" s="19"/>
      <c r="HXZ225" s="19"/>
      <c r="HYA225" s="19"/>
      <c r="HYB225" s="19"/>
      <c r="HYC225" s="19"/>
      <c r="HYD225" s="19"/>
      <c r="HYE225" s="19"/>
      <c r="HYF225" s="19"/>
      <c r="HYG225" s="19"/>
      <c r="HYH225" s="19"/>
      <c r="HYI225" s="19"/>
      <c r="HYJ225" s="19"/>
      <c r="HYK225" s="19"/>
      <c r="HYL225" s="19"/>
      <c r="HYM225" s="19"/>
      <c r="HYN225" s="19"/>
      <c r="HYO225" s="19"/>
      <c r="HYP225" s="19"/>
      <c r="HYQ225" s="19"/>
      <c r="HYR225" s="19"/>
      <c r="HYS225" s="19"/>
      <c r="HYT225" s="19"/>
      <c r="HYU225" s="19"/>
      <c r="HYV225" s="19"/>
      <c r="HYW225" s="19"/>
      <c r="HYX225" s="19"/>
      <c r="HYY225" s="19"/>
      <c r="HYZ225" s="19"/>
      <c r="HZA225" s="19"/>
      <c r="HZB225" s="19"/>
      <c r="HZC225" s="19"/>
      <c r="HZD225" s="19"/>
      <c r="HZE225" s="19"/>
      <c r="HZF225" s="19"/>
      <c r="HZG225" s="19"/>
      <c r="HZH225" s="19"/>
      <c r="HZI225" s="19"/>
      <c r="HZJ225" s="19"/>
      <c r="HZK225" s="19"/>
      <c r="HZL225" s="19"/>
      <c r="HZM225" s="19"/>
      <c r="HZN225" s="19"/>
      <c r="HZO225" s="19"/>
      <c r="HZP225" s="19"/>
      <c r="HZQ225" s="19"/>
      <c r="HZR225" s="19"/>
      <c r="HZS225" s="19"/>
      <c r="HZT225" s="19"/>
      <c r="HZU225" s="19"/>
      <c r="HZV225" s="19"/>
      <c r="HZW225" s="19"/>
      <c r="HZX225" s="19"/>
      <c r="HZY225" s="19"/>
      <c r="HZZ225" s="19"/>
      <c r="IAA225" s="19"/>
      <c r="IAB225" s="19"/>
      <c r="IAC225" s="19"/>
      <c r="IAD225" s="19"/>
      <c r="IAE225" s="19"/>
      <c r="IAF225" s="19"/>
      <c r="IAG225" s="19"/>
      <c r="IAH225" s="19"/>
      <c r="IAI225" s="19"/>
      <c r="IAJ225" s="19"/>
      <c r="IAK225" s="19"/>
      <c r="IAL225" s="19"/>
      <c r="IAM225" s="19"/>
      <c r="IAN225" s="19"/>
      <c r="IAO225" s="19"/>
      <c r="IAP225" s="19"/>
      <c r="IAQ225" s="19"/>
      <c r="IAR225" s="19"/>
      <c r="IAS225" s="19"/>
      <c r="IAT225" s="19"/>
      <c r="IAU225" s="19"/>
      <c r="IAV225" s="19"/>
      <c r="IAW225" s="19"/>
      <c r="IAX225" s="19"/>
      <c r="IAY225" s="19"/>
      <c r="IAZ225" s="19"/>
      <c r="IBA225" s="19"/>
      <c r="IBB225" s="19"/>
      <c r="IBC225" s="19"/>
      <c r="IBD225" s="19"/>
      <c r="IBE225" s="19"/>
      <c r="IBF225" s="19"/>
      <c r="IBG225" s="19"/>
      <c r="IBH225" s="19"/>
      <c r="IBI225" s="19"/>
      <c r="IBJ225" s="19"/>
      <c r="IBK225" s="19"/>
      <c r="IBL225" s="19"/>
      <c r="IBM225" s="19"/>
      <c r="IBN225" s="19"/>
      <c r="IBO225" s="19"/>
      <c r="IBP225" s="19"/>
      <c r="IBQ225" s="19"/>
      <c r="IBR225" s="19"/>
      <c r="IBS225" s="19"/>
      <c r="IBT225" s="19"/>
      <c r="IBU225" s="19"/>
      <c r="IBV225" s="19"/>
      <c r="IBW225" s="19"/>
      <c r="IBX225" s="19"/>
      <c r="IBY225" s="19"/>
      <c r="IBZ225" s="19"/>
      <c r="ICA225" s="19"/>
      <c r="ICB225" s="19"/>
      <c r="ICC225" s="19"/>
      <c r="ICD225" s="19"/>
      <c r="ICE225" s="19"/>
      <c r="ICF225" s="19"/>
      <c r="ICG225" s="19"/>
      <c r="ICH225" s="19"/>
      <c r="ICI225" s="19"/>
      <c r="ICJ225" s="19"/>
      <c r="ICK225" s="19"/>
      <c r="ICL225" s="19"/>
      <c r="ICM225" s="19"/>
      <c r="ICN225" s="19"/>
      <c r="ICO225" s="19"/>
      <c r="ICP225" s="19"/>
      <c r="ICQ225" s="19"/>
      <c r="ICR225" s="19"/>
      <c r="ICS225" s="19"/>
      <c r="ICT225" s="19"/>
      <c r="ICU225" s="19"/>
      <c r="ICV225" s="19"/>
      <c r="ICW225" s="19"/>
      <c r="ICX225" s="19"/>
      <c r="ICY225" s="19"/>
      <c r="ICZ225" s="19"/>
      <c r="IDA225" s="19"/>
      <c r="IDB225" s="19"/>
      <c r="IDC225" s="19"/>
      <c r="IDD225" s="19"/>
      <c r="IDE225" s="19"/>
      <c r="IDF225" s="19"/>
      <c r="IDG225" s="19"/>
      <c r="IDH225" s="19"/>
      <c r="IDI225" s="19"/>
      <c r="IDJ225" s="19"/>
      <c r="IDK225" s="19"/>
      <c r="IDL225" s="19"/>
      <c r="IDM225" s="19"/>
      <c r="IDN225" s="19"/>
      <c r="IDO225" s="19"/>
      <c r="IDP225" s="19"/>
      <c r="IDQ225" s="19"/>
      <c r="IDR225" s="19"/>
      <c r="IDS225" s="19"/>
      <c r="IDT225" s="19"/>
      <c r="IDU225" s="19"/>
      <c r="IDV225" s="19"/>
      <c r="IDW225" s="19"/>
      <c r="IDX225" s="19"/>
      <c r="IDY225" s="19"/>
      <c r="IDZ225" s="19"/>
      <c r="IEA225" s="19"/>
      <c r="IEB225" s="19"/>
      <c r="IEC225" s="19"/>
      <c r="IED225" s="19"/>
      <c r="IEE225" s="19"/>
      <c r="IEF225" s="19"/>
      <c r="IEG225" s="19"/>
      <c r="IEH225" s="19"/>
      <c r="IEI225" s="19"/>
      <c r="IEJ225" s="19"/>
      <c r="IEK225" s="19"/>
      <c r="IEL225" s="19"/>
      <c r="IEM225" s="19"/>
      <c r="IEN225" s="19"/>
      <c r="IEO225" s="19"/>
      <c r="IEP225" s="19"/>
      <c r="IEQ225" s="19"/>
      <c r="IER225" s="19"/>
      <c r="IES225" s="19"/>
      <c r="IET225" s="19"/>
      <c r="IEU225" s="19"/>
      <c r="IEV225" s="19"/>
      <c r="IEW225" s="19"/>
      <c r="IEX225" s="19"/>
      <c r="IEY225" s="19"/>
      <c r="IEZ225" s="19"/>
      <c r="IFA225" s="19"/>
      <c r="IFB225" s="19"/>
      <c r="IFC225" s="19"/>
      <c r="IFD225" s="19"/>
      <c r="IFE225" s="19"/>
      <c r="IFF225" s="19"/>
      <c r="IFG225" s="19"/>
      <c r="IFH225" s="19"/>
      <c r="IFI225" s="19"/>
      <c r="IFJ225" s="19"/>
      <c r="IFK225" s="19"/>
      <c r="IFL225" s="19"/>
      <c r="IFM225" s="19"/>
      <c r="IFN225" s="19"/>
      <c r="IFO225" s="19"/>
      <c r="IFP225" s="19"/>
      <c r="IFQ225" s="19"/>
      <c r="IFR225" s="19"/>
      <c r="IFS225" s="19"/>
      <c r="IFT225" s="19"/>
      <c r="IFU225" s="19"/>
      <c r="IFV225" s="19"/>
      <c r="IFW225" s="19"/>
      <c r="IFX225" s="19"/>
      <c r="IFY225" s="19"/>
      <c r="IFZ225" s="19"/>
      <c r="IGA225" s="19"/>
      <c r="IGB225" s="19"/>
      <c r="IGC225" s="19"/>
      <c r="IGD225" s="19"/>
      <c r="IGE225" s="19"/>
      <c r="IGF225" s="19"/>
      <c r="IGG225" s="19"/>
      <c r="IGH225" s="19"/>
      <c r="IGI225" s="19"/>
      <c r="IGJ225" s="19"/>
      <c r="IGK225" s="19"/>
      <c r="IGL225" s="19"/>
      <c r="IGM225" s="19"/>
      <c r="IGN225" s="19"/>
      <c r="IGO225" s="19"/>
      <c r="IGP225" s="19"/>
      <c r="IGQ225" s="19"/>
      <c r="IGR225" s="19"/>
      <c r="IGS225" s="19"/>
      <c r="IGT225" s="19"/>
      <c r="IGU225" s="19"/>
      <c r="IGV225" s="19"/>
      <c r="IGW225" s="19"/>
      <c r="IGX225" s="19"/>
      <c r="IGY225" s="19"/>
      <c r="IGZ225" s="19"/>
      <c r="IHA225" s="19"/>
      <c r="IHB225" s="19"/>
      <c r="IHC225" s="19"/>
      <c r="IHD225" s="19"/>
      <c r="IHE225" s="19"/>
      <c r="IHF225" s="19"/>
      <c r="IHG225" s="19"/>
      <c r="IHH225" s="19"/>
      <c r="IHI225" s="19"/>
      <c r="IHJ225" s="19"/>
      <c r="IHK225" s="19"/>
      <c r="IHL225" s="19"/>
      <c r="IHM225" s="19"/>
      <c r="IHN225" s="19"/>
      <c r="IHO225" s="19"/>
      <c r="IHP225" s="19"/>
      <c r="IHQ225" s="19"/>
      <c r="IHR225" s="19"/>
      <c r="IHS225" s="19"/>
      <c r="IHT225" s="19"/>
      <c r="IHU225" s="19"/>
      <c r="IHV225" s="19"/>
      <c r="IHW225" s="19"/>
      <c r="IHX225" s="19"/>
      <c r="IHY225" s="19"/>
      <c r="IHZ225" s="19"/>
      <c r="IIA225" s="19"/>
      <c r="IIB225" s="19"/>
      <c r="IIC225" s="19"/>
      <c r="IID225" s="19"/>
      <c r="IIE225" s="19"/>
      <c r="IIF225" s="19"/>
      <c r="IIG225" s="19"/>
      <c r="IIH225" s="19"/>
      <c r="III225" s="19"/>
      <c r="IIJ225" s="19"/>
      <c r="IIK225" s="19"/>
      <c r="IIL225" s="19"/>
      <c r="IIM225" s="19"/>
      <c r="IIN225" s="19"/>
      <c r="IIO225" s="19"/>
      <c r="IIP225" s="19"/>
      <c r="IIQ225" s="19"/>
      <c r="IIR225" s="19"/>
      <c r="IIS225" s="19"/>
      <c r="IIT225" s="19"/>
      <c r="IIU225" s="19"/>
      <c r="IIV225" s="19"/>
      <c r="IIW225" s="19"/>
      <c r="IIX225" s="19"/>
      <c r="IIY225" s="19"/>
      <c r="IIZ225" s="19"/>
      <c r="IJA225" s="19"/>
      <c r="IJB225" s="19"/>
      <c r="IJC225" s="19"/>
      <c r="IJD225" s="19"/>
      <c r="IJE225" s="19"/>
      <c r="IJF225" s="19"/>
      <c r="IJG225" s="19"/>
      <c r="IJH225" s="19"/>
      <c r="IJI225" s="19"/>
      <c r="IJJ225" s="19"/>
      <c r="IJK225" s="19"/>
      <c r="IJL225" s="19"/>
      <c r="IJM225" s="19"/>
      <c r="IJN225" s="19"/>
      <c r="IJO225" s="19"/>
      <c r="IJP225" s="19"/>
      <c r="IJQ225" s="19"/>
      <c r="IJR225" s="19"/>
      <c r="IJS225" s="19"/>
      <c r="IJT225" s="19"/>
      <c r="IJU225" s="19"/>
      <c r="IJV225" s="19"/>
      <c r="IJW225" s="19"/>
      <c r="IJX225" s="19"/>
      <c r="IJY225" s="19"/>
      <c r="IJZ225" s="19"/>
      <c r="IKA225" s="19"/>
      <c r="IKB225" s="19"/>
      <c r="IKC225" s="19"/>
      <c r="IKD225" s="19"/>
      <c r="IKE225" s="19"/>
      <c r="IKF225" s="19"/>
      <c r="IKG225" s="19"/>
      <c r="IKH225" s="19"/>
      <c r="IKI225" s="19"/>
      <c r="IKJ225" s="19"/>
      <c r="IKK225" s="19"/>
      <c r="IKL225" s="19"/>
      <c r="IKM225" s="19"/>
      <c r="IKN225" s="19"/>
      <c r="IKO225" s="19"/>
      <c r="IKP225" s="19"/>
      <c r="IKQ225" s="19"/>
      <c r="IKR225" s="19"/>
      <c r="IKS225" s="19"/>
      <c r="IKT225" s="19"/>
      <c r="IKU225" s="19"/>
      <c r="IKV225" s="19"/>
      <c r="IKW225" s="19"/>
      <c r="IKX225" s="19"/>
      <c r="IKY225" s="19"/>
      <c r="IKZ225" s="19"/>
      <c r="ILA225" s="19"/>
      <c r="ILB225" s="19"/>
      <c r="ILC225" s="19"/>
      <c r="ILD225" s="19"/>
      <c r="ILE225" s="19"/>
      <c r="ILF225" s="19"/>
      <c r="ILG225" s="19"/>
      <c r="ILH225" s="19"/>
      <c r="ILI225" s="19"/>
      <c r="ILJ225" s="19"/>
      <c r="ILK225" s="19"/>
      <c r="ILL225" s="19"/>
      <c r="ILM225" s="19"/>
      <c r="ILN225" s="19"/>
      <c r="ILO225" s="19"/>
      <c r="ILP225" s="19"/>
      <c r="ILQ225" s="19"/>
      <c r="ILR225" s="19"/>
      <c r="ILS225" s="19"/>
      <c r="ILT225" s="19"/>
      <c r="ILU225" s="19"/>
      <c r="ILV225" s="19"/>
      <c r="ILW225" s="19"/>
      <c r="ILX225" s="19"/>
      <c r="ILY225" s="19"/>
      <c r="ILZ225" s="19"/>
      <c r="IMA225" s="19"/>
      <c r="IMB225" s="19"/>
      <c r="IMC225" s="19"/>
      <c r="IMD225" s="19"/>
      <c r="IME225" s="19"/>
      <c r="IMF225" s="19"/>
      <c r="IMG225" s="19"/>
      <c r="IMH225" s="19"/>
      <c r="IMI225" s="19"/>
      <c r="IMJ225" s="19"/>
      <c r="IMK225" s="19"/>
      <c r="IML225" s="19"/>
      <c r="IMM225" s="19"/>
      <c r="IMN225" s="19"/>
      <c r="IMO225" s="19"/>
      <c r="IMP225" s="19"/>
      <c r="IMQ225" s="19"/>
      <c r="IMR225" s="19"/>
      <c r="IMS225" s="19"/>
      <c r="IMT225" s="19"/>
      <c r="IMU225" s="19"/>
      <c r="IMV225" s="19"/>
      <c r="IMW225" s="19"/>
      <c r="IMX225" s="19"/>
      <c r="IMY225" s="19"/>
      <c r="IMZ225" s="19"/>
      <c r="INA225" s="19"/>
      <c r="INB225" s="19"/>
      <c r="INC225" s="19"/>
      <c r="IND225" s="19"/>
      <c r="INE225" s="19"/>
      <c r="INF225" s="19"/>
      <c r="ING225" s="19"/>
      <c r="INH225" s="19"/>
      <c r="INI225" s="19"/>
      <c r="INJ225" s="19"/>
      <c r="INK225" s="19"/>
      <c r="INL225" s="19"/>
      <c r="INM225" s="19"/>
      <c r="INN225" s="19"/>
      <c r="INO225" s="19"/>
      <c r="INP225" s="19"/>
      <c r="INQ225" s="19"/>
      <c r="INR225" s="19"/>
      <c r="INS225" s="19"/>
      <c r="INT225" s="19"/>
      <c r="INU225" s="19"/>
      <c r="INV225" s="19"/>
      <c r="INW225" s="19"/>
      <c r="INX225" s="19"/>
      <c r="INY225" s="19"/>
      <c r="INZ225" s="19"/>
      <c r="IOA225" s="19"/>
      <c r="IOB225" s="19"/>
      <c r="IOC225" s="19"/>
      <c r="IOD225" s="19"/>
      <c r="IOE225" s="19"/>
      <c r="IOF225" s="19"/>
      <c r="IOG225" s="19"/>
      <c r="IOH225" s="19"/>
      <c r="IOI225" s="19"/>
      <c r="IOJ225" s="19"/>
      <c r="IOK225" s="19"/>
      <c r="IOL225" s="19"/>
      <c r="IOM225" s="19"/>
      <c r="ION225" s="19"/>
      <c r="IOO225" s="19"/>
      <c r="IOP225" s="19"/>
      <c r="IOQ225" s="19"/>
      <c r="IOR225" s="19"/>
      <c r="IOS225" s="19"/>
      <c r="IOT225" s="19"/>
      <c r="IOU225" s="19"/>
      <c r="IOV225" s="19"/>
      <c r="IOW225" s="19"/>
      <c r="IOX225" s="19"/>
      <c r="IOY225" s="19"/>
      <c r="IOZ225" s="19"/>
      <c r="IPA225" s="19"/>
      <c r="IPB225" s="19"/>
      <c r="IPC225" s="19"/>
      <c r="IPD225" s="19"/>
      <c r="IPE225" s="19"/>
      <c r="IPF225" s="19"/>
      <c r="IPG225" s="19"/>
      <c r="IPH225" s="19"/>
      <c r="IPI225" s="19"/>
      <c r="IPJ225" s="19"/>
      <c r="IPK225" s="19"/>
      <c r="IPL225" s="19"/>
      <c r="IPM225" s="19"/>
      <c r="IPN225" s="19"/>
      <c r="IPO225" s="19"/>
      <c r="IPP225" s="19"/>
      <c r="IPQ225" s="19"/>
      <c r="IPR225" s="19"/>
      <c r="IPS225" s="19"/>
      <c r="IPT225" s="19"/>
      <c r="IPU225" s="19"/>
      <c r="IPV225" s="19"/>
      <c r="IPW225" s="19"/>
      <c r="IPX225" s="19"/>
      <c r="IPY225" s="19"/>
      <c r="IPZ225" s="19"/>
      <c r="IQA225" s="19"/>
      <c r="IQB225" s="19"/>
      <c r="IQC225" s="19"/>
      <c r="IQD225" s="19"/>
      <c r="IQE225" s="19"/>
      <c r="IQF225" s="19"/>
      <c r="IQG225" s="19"/>
      <c r="IQH225" s="19"/>
      <c r="IQI225" s="19"/>
      <c r="IQJ225" s="19"/>
      <c r="IQK225" s="19"/>
      <c r="IQL225" s="19"/>
      <c r="IQM225" s="19"/>
      <c r="IQN225" s="19"/>
      <c r="IQO225" s="19"/>
      <c r="IQP225" s="19"/>
      <c r="IQQ225" s="19"/>
      <c r="IQR225" s="19"/>
      <c r="IQS225" s="19"/>
      <c r="IQT225" s="19"/>
      <c r="IQU225" s="19"/>
      <c r="IQV225" s="19"/>
      <c r="IQW225" s="19"/>
      <c r="IQX225" s="19"/>
      <c r="IQY225" s="19"/>
      <c r="IQZ225" s="19"/>
      <c r="IRA225" s="19"/>
      <c r="IRB225" s="19"/>
      <c r="IRC225" s="19"/>
      <c r="IRD225" s="19"/>
      <c r="IRE225" s="19"/>
      <c r="IRF225" s="19"/>
      <c r="IRG225" s="19"/>
      <c r="IRH225" s="19"/>
      <c r="IRI225" s="19"/>
      <c r="IRJ225" s="19"/>
      <c r="IRK225" s="19"/>
      <c r="IRL225" s="19"/>
      <c r="IRM225" s="19"/>
      <c r="IRN225" s="19"/>
      <c r="IRO225" s="19"/>
      <c r="IRP225" s="19"/>
      <c r="IRQ225" s="19"/>
      <c r="IRR225" s="19"/>
      <c r="IRS225" s="19"/>
      <c r="IRT225" s="19"/>
      <c r="IRU225" s="19"/>
      <c r="IRV225" s="19"/>
      <c r="IRW225" s="19"/>
      <c r="IRX225" s="19"/>
      <c r="IRY225" s="19"/>
      <c r="IRZ225" s="19"/>
      <c r="ISA225" s="19"/>
      <c r="ISB225" s="19"/>
      <c r="ISC225" s="19"/>
      <c r="ISD225" s="19"/>
      <c r="ISE225" s="19"/>
      <c r="ISF225" s="19"/>
      <c r="ISG225" s="19"/>
      <c r="ISH225" s="19"/>
      <c r="ISI225" s="19"/>
      <c r="ISJ225" s="19"/>
      <c r="ISK225" s="19"/>
      <c r="ISL225" s="19"/>
      <c r="ISM225" s="19"/>
      <c r="ISN225" s="19"/>
      <c r="ISO225" s="19"/>
      <c r="ISP225" s="19"/>
      <c r="ISQ225" s="19"/>
      <c r="ISR225" s="19"/>
      <c r="ISS225" s="19"/>
      <c r="IST225" s="19"/>
      <c r="ISU225" s="19"/>
      <c r="ISV225" s="19"/>
      <c r="ISW225" s="19"/>
      <c r="ISX225" s="19"/>
      <c r="ISY225" s="19"/>
      <c r="ISZ225" s="19"/>
      <c r="ITA225" s="19"/>
      <c r="ITB225" s="19"/>
      <c r="ITC225" s="19"/>
      <c r="ITD225" s="19"/>
      <c r="ITE225" s="19"/>
      <c r="ITF225" s="19"/>
      <c r="ITG225" s="19"/>
      <c r="ITH225" s="19"/>
      <c r="ITI225" s="19"/>
      <c r="ITJ225" s="19"/>
      <c r="ITK225" s="19"/>
      <c r="ITL225" s="19"/>
      <c r="ITM225" s="19"/>
      <c r="ITN225" s="19"/>
      <c r="ITO225" s="19"/>
      <c r="ITP225" s="19"/>
      <c r="ITQ225" s="19"/>
      <c r="ITR225" s="19"/>
      <c r="ITS225" s="19"/>
      <c r="ITT225" s="19"/>
      <c r="ITU225" s="19"/>
      <c r="ITV225" s="19"/>
      <c r="ITW225" s="19"/>
      <c r="ITX225" s="19"/>
      <c r="ITY225" s="19"/>
      <c r="ITZ225" s="19"/>
      <c r="IUA225" s="19"/>
      <c r="IUB225" s="19"/>
      <c r="IUC225" s="19"/>
      <c r="IUD225" s="19"/>
      <c r="IUE225" s="19"/>
      <c r="IUF225" s="19"/>
      <c r="IUG225" s="19"/>
      <c r="IUH225" s="19"/>
      <c r="IUI225" s="19"/>
      <c r="IUJ225" s="19"/>
      <c r="IUK225" s="19"/>
      <c r="IUL225" s="19"/>
      <c r="IUM225" s="19"/>
      <c r="IUN225" s="19"/>
      <c r="IUO225" s="19"/>
      <c r="IUP225" s="19"/>
      <c r="IUQ225" s="19"/>
      <c r="IUR225" s="19"/>
      <c r="IUS225" s="19"/>
      <c r="IUT225" s="19"/>
      <c r="IUU225" s="19"/>
      <c r="IUV225" s="19"/>
      <c r="IUW225" s="19"/>
      <c r="IUX225" s="19"/>
      <c r="IUY225" s="19"/>
      <c r="IUZ225" s="19"/>
      <c r="IVA225" s="19"/>
      <c r="IVB225" s="19"/>
      <c r="IVC225" s="19"/>
      <c r="IVD225" s="19"/>
      <c r="IVE225" s="19"/>
      <c r="IVF225" s="19"/>
      <c r="IVG225" s="19"/>
      <c r="IVH225" s="19"/>
      <c r="IVI225" s="19"/>
      <c r="IVJ225" s="19"/>
      <c r="IVK225" s="19"/>
      <c r="IVL225" s="19"/>
      <c r="IVM225" s="19"/>
      <c r="IVN225" s="19"/>
      <c r="IVO225" s="19"/>
      <c r="IVP225" s="19"/>
      <c r="IVQ225" s="19"/>
      <c r="IVR225" s="19"/>
      <c r="IVS225" s="19"/>
      <c r="IVT225" s="19"/>
      <c r="IVU225" s="19"/>
      <c r="IVV225" s="19"/>
      <c r="IVW225" s="19"/>
      <c r="IVX225" s="19"/>
      <c r="IVY225" s="19"/>
      <c r="IVZ225" s="19"/>
      <c r="IWA225" s="19"/>
      <c r="IWB225" s="19"/>
      <c r="IWC225" s="19"/>
      <c r="IWD225" s="19"/>
      <c r="IWE225" s="19"/>
      <c r="IWF225" s="19"/>
      <c r="IWG225" s="19"/>
      <c r="IWH225" s="19"/>
      <c r="IWI225" s="19"/>
      <c r="IWJ225" s="19"/>
      <c r="IWK225" s="19"/>
      <c r="IWL225" s="19"/>
      <c r="IWM225" s="19"/>
      <c r="IWN225" s="19"/>
      <c r="IWO225" s="19"/>
      <c r="IWP225" s="19"/>
      <c r="IWQ225" s="19"/>
      <c r="IWR225" s="19"/>
      <c r="IWS225" s="19"/>
      <c r="IWT225" s="19"/>
      <c r="IWU225" s="19"/>
      <c r="IWV225" s="19"/>
      <c r="IWW225" s="19"/>
      <c r="IWX225" s="19"/>
      <c r="IWY225" s="19"/>
      <c r="IWZ225" s="19"/>
      <c r="IXA225" s="19"/>
      <c r="IXB225" s="19"/>
      <c r="IXC225" s="19"/>
      <c r="IXD225" s="19"/>
      <c r="IXE225" s="19"/>
      <c r="IXF225" s="19"/>
      <c r="IXG225" s="19"/>
      <c r="IXH225" s="19"/>
      <c r="IXI225" s="19"/>
      <c r="IXJ225" s="19"/>
      <c r="IXK225" s="19"/>
      <c r="IXL225" s="19"/>
      <c r="IXM225" s="19"/>
      <c r="IXN225" s="19"/>
      <c r="IXO225" s="19"/>
      <c r="IXP225" s="19"/>
      <c r="IXQ225" s="19"/>
      <c r="IXR225" s="19"/>
      <c r="IXS225" s="19"/>
      <c r="IXT225" s="19"/>
      <c r="IXU225" s="19"/>
      <c r="IXV225" s="19"/>
      <c r="IXW225" s="19"/>
      <c r="IXX225" s="19"/>
      <c r="IXY225" s="19"/>
      <c r="IXZ225" s="19"/>
      <c r="IYA225" s="19"/>
      <c r="IYB225" s="19"/>
      <c r="IYC225" s="19"/>
      <c r="IYD225" s="19"/>
      <c r="IYE225" s="19"/>
      <c r="IYF225" s="19"/>
      <c r="IYG225" s="19"/>
      <c r="IYH225" s="19"/>
      <c r="IYI225" s="19"/>
      <c r="IYJ225" s="19"/>
      <c r="IYK225" s="19"/>
      <c r="IYL225" s="19"/>
      <c r="IYM225" s="19"/>
      <c r="IYN225" s="19"/>
      <c r="IYO225" s="19"/>
      <c r="IYP225" s="19"/>
      <c r="IYQ225" s="19"/>
      <c r="IYR225" s="19"/>
      <c r="IYS225" s="19"/>
      <c r="IYT225" s="19"/>
      <c r="IYU225" s="19"/>
      <c r="IYV225" s="19"/>
      <c r="IYW225" s="19"/>
      <c r="IYX225" s="19"/>
      <c r="IYY225" s="19"/>
      <c r="IYZ225" s="19"/>
      <c r="IZA225" s="19"/>
      <c r="IZB225" s="19"/>
      <c r="IZC225" s="19"/>
      <c r="IZD225" s="19"/>
      <c r="IZE225" s="19"/>
      <c r="IZF225" s="19"/>
      <c r="IZG225" s="19"/>
      <c r="IZH225" s="19"/>
      <c r="IZI225" s="19"/>
      <c r="IZJ225" s="19"/>
      <c r="IZK225" s="19"/>
      <c r="IZL225" s="19"/>
      <c r="IZM225" s="19"/>
      <c r="IZN225" s="19"/>
      <c r="IZO225" s="19"/>
      <c r="IZP225" s="19"/>
      <c r="IZQ225" s="19"/>
      <c r="IZR225" s="19"/>
      <c r="IZS225" s="19"/>
      <c r="IZT225" s="19"/>
      <c r="IZU225" s="19"/>
      <c r="IZV225" s="19"/>
      <c r="IZW225" s="19"/>
      <c r="IZX225" s="19"/>
      <c r="IZY225" s="19"/>
      <c r="IZZ225" s="19"/>
      <c r="JAA225" s="19"/>
      <c r="JAB225" s="19"/>
      <c r="JAC225" s="19"/>
      <c r="JAD225" s="19"/>
      <c r="JAE225" s="19"/>
      <c r="JAF225" s="19"/>
      <c r="JAG225" s="19"/>
      <c r="JAH225" s="19"/>
      <c r="JAI225" s="19"/>
      <c r="JAJ225" s="19"/>
      <c r="JAK225" s="19"/>
      <c r="JAL225" s="19"/>
      <c r="JAM225" s="19"/>
      <c r="JAN225" s="19"/>
      <c r="JAO225" s="19"/>
      <c r="JAP225" s="19"/>
      <c r="JAQ225" s="19"/>
      <c r="JAR225" s="19"/>
      <c r="JAS225" s="19"/>
      <c r="JAT225" s="19"/>
      <c r="JAU225" s="19"/>
      <c r="JAV225" s="19"/>
      <c r="JAW225" s="19"/>
      <c r="JAX225" s="19"/>
      <c r="JAY225" s="19"/>
      <c r="JAZ225" s="19"/>
      <c r="JBA225" s="19"/>
      <c r="JBB225" s="19"/>
      <c r="JBC225" s="19"/>
      <c r="JBD225" s="19"/>
      <c r="JBE225" s="19"/>
      <c r="JBF225" s="19"/>
      <c r="JBG225" s="19"/>
      <c r="JBH225" s="19"/>
      <c r="JBI225" s="19"/>
      <c r="JBJ225" s="19"/>
      <c r="JBK225" s="19"/>
      <c r="JBL225" s="19"/>
      <c r="JBM225" s="19"/>
      <c r="JBN225" s="19"/>
      <c r="JBO225" s="19"/>
      <c r="JBP225" s="19"/>
      <c r="JBQ225" s="19"/>
      <c r="JBR225" s="19"/>
      <c r="JBS225" s="19"/>
      <c r="JBT225" s="19"/>
      <c r="JBU225" s="19"/>
      <c r="JBV225" s="19"/>
      <c r="JBW225" s="19"/>
      <c r="JBX225" s="19"/>
      <c r="JBY225" s="19"/>
      <c r="JBZ225" s="19"/>
      <c r="JCA225" s="19"/>
      <c r="JCB225" s="19"/>
      <c r="JCC225" s="19"/>
      <c r="JCD225" s="19"/>
      <c r="JCE225" s="19"/>
      <c r="JCF225" s="19"/>
      <c r="JCG225" s="19"/>
      <c r="JCH225" s="19"/>
      <c r="JCI225" s="19"/>
      <c r="JCJ225" s="19"/>
      <c r="JCK225" s="19"/>
      <c r="JCL225" s="19"/>
      <c r="JCM225" s="19"/>
      <c r="JCN225" s="19"/>
      <c r="JCO225" s="19"/>
      <c r="JCP225" s="19"/>
      <c r="JCQ225" s="19"/>
      <c r="JCR225" s="19"/>
      <c r="JCS225" s="19"/>
      <c r="JCT225" s="19"/>
      <c r="JCU225" s="19"/>
      <c r="JCV225" s="19"/>
      <c r="JCW225" s="19"/>
      <c r="JCX225" s="19"/>
      <c r="JCY225" s="19"/>
      <c r="JCZ225" s="19"/>
      <c r="JDA225" s="19"/>
      <c r="JDB225" s="19"/>
      <c r="JDC225" s="19"/>
      <c r="JDD225" s="19"/>
      <c r="JDE225" s="19"/>
      <c r="JDF225" s="19"/>
      <c r="JDG225" s="19"/>
      <c r="JDH225" s="19"/>
      <c r="JDI225" s="19"/>
      <c r="JDJ225" s="19"/>
      <c r="JDK225" s="19"/>
      <c r="JDL225" s="19"/>
      <c r="JDM225" s="19"/>
      <c r="JDN225" s="19"/>
      <c r="JDO225" s="19"/>
      <c r="JDP225" s="19"/>
      <c r="JDQ225" s="19"/>
      <c r="JDR225" s="19"/>
      <c r="JDS225" s="19"/>
      <c r="JDT225" s="19"/>
      <c r="JDU225" s="19"/>
      <c r="JDV225" s="19"/>
      <c r="JDW225" s="19"/>
      <c r="JDX225" s="19"/>
      <c r="JDY225" s="19"/>
      <c r="JDZ225" s="19"/>
      <c r="JEA225" s="19"/>
      <c r="JEB225" s="19"/>
      <c r="JEC225" s="19"/>
      <c r="JED225" s="19"/>
      <c r="JEE225" s="19"/>
      <c r="JEF225" s="19"/>
      <c r="JEG225" s="19"/>
      <c r="JEH225" s="19"/>
      <c r="JEI225" s="19"/>
      <c r="JEJ225" s="19"/>
      <c r="JEK225" s="19"/>
      <c r="JEL225" s="19"/>
      <c r="JEM225" s="19"/>
      <c r="JEN225" s="19"/>
      <c r="JEO225" s="19"/>
      <c r="JEP225" s="19"/>
      <c r="JEQ225" s="19"/>
      <c r="JER225" s="19"/>
      <c r="JES225" s="19"/>
      <c r="JET225" s="19"/>
      <c r="JEU225" s="19"/>
      <c r="JEV225" s="19"/>
      <c r="JEW225" s="19"/>
      <c r="JEX225" s="19"/>
      <c r="JEY225" s="19"/>
      <c r="JEZ225" s="19"/>
      <c r="JFA225" s="19"/>
      <c r="JFB225" s="19"/>
      <c r="JFC225" s="19"/>
      <c r="JFD225" s="19"/>
      <c r="JFE225" s="19"/>
      <c r="JFF225" s="19"/>
      <c r="JFG225" s="19"/>
      <c r="JFH225" s="19"/>
      <c r="JFI225" s="19"/>
      <c r="JFJ225" s="19"/>
      <c r="JFK225" s="19"/>
      <c r="JFL225" s="19"/>
      <c r="JFM225" s="19"/>
      <c r="JFN225" s="19"/>
      <c r="JFO225" s="19"/>
      <c r="JFP225" s="19"/>
      <c r="JFQ225" s="19"/>
      <c r="JFR225" s="19"/>
      <c r="JFS225" s="19"/>
      <c r="JFT225" s="19"/>
      <c r="JFU225" s="19"/>
      <c r="JFV225" s="19"/>
      <c r="JFW225" s="19"/>
      <c r="JFX225" s="19"/>
      <c r="JFY225" s="19"/>
      <c r="JFZ225" s="19"/>
      <c r="JGA225" s="19"/>
      <c r="JGB225" s="19"/>
      <c r="JGC225" s="19"/>
      <c r="JGD225" s="19"/>
      <c r="JGE225" s="19"/>
      <c r="JGF225" s="19"/>
      <c r="JGG225" s="19"/>
      <c r="JGH225" s="19"/>
      <c r="JGI225" s="19"/>
      <c r="JGJ225" s="19"/>
      <c r="JGK225" s="19"/>
      <c r="JGL225" s="19"/>
      <c r="JGM225" s="19"/>
      <c r="JGN225" s="19"/>
      <c r="JGO225" s="19"/>
      <c r="JGP225" s="19"/>
      <c r="JGQ225" s="19"/>
      <c r="JGR225" s="19"/>
      <c r="JGS225" s="19"/>
      <c r="JGT225" s="19"/>
      <c r="JGU225" s="19"/>
      <c r="JGV225" s="19"/>
      <c r="JGW225" s="19"/>
      <c r="JGX225" s="19"/>
      <c r="JGY225" s="19"/>
      <c r="JGZ225" s="19"/>
      <c r="JHA225" s="19"/>
      <c r="JHB225" s="19"/>
      <c r="JHC225" s="19"/>
      <c r="JHD225" s="19"/>
      <c r="JHE225" s="19"/>
      <c r="JHF225" s="19"/>
      <c r="JHG225" s="19"/>
      <c r="JHH225" s="19"/>
      <c r="JHI225" s="19"/>
      <c r="JHJ225" s="19"/>
      <c r="JHK225" s="19"/>
      <c r="JHL225" s="19"/>
      <c r="JHM225" s="19"/>
      <c r="JHN225" s="19"/>
      <c r="JHO225" s="19"/>
      <c r="JHP225" s="19"/>
      <c r="JHQ225" s="19"/>
      <c r="JHR225" s="19"/>
      <c r="JHS225" s="19"/>
      <c r="JHT225" s="19"/>
      <c r="JHU225" s="19"/>
      <c r="JHV225" s="19"/>
      <c r="JHW225" s="19"/>
      <c r="JHX225" s="19"/>
      <c r="JHY225" s="19"/>
      <c r="JHZ225" s="19"/>
      <c r="JIA225" s="19"/>
      <c r="JIB225" s="19"/>
      <c r="JIC225" s="19"/>
      <c r="JID225" s="19"/>
      <c r="JIE225" s="19"/>
      <c r="JIF225" s="19"/>
      <c r="JIG225" s="19"/>
      <c r="JIH225" s="19"/>
      <c r="JII225" s="19"/>
      <c r="JIJ225" s="19"/>
      <c r="JIK225" s="19"/>
      <c r="JIL225" s="19"/>
      <c r="JIM225" s="19"/>
      <c r="JIN225" s="19"/>
      <c r="JIO225" s="19"/>
      <c r="JIP225" s="19"/>
      <c r="JIQ225" s="19"/>
      <c r="JIR225" s="19"/>
      <c r="JIS225" s="19"/>
      <c r="JIT225" s="19"/>
      <c r="JIU225" s="19"/>
      <c r="JIV225" s="19"/>
      <c r="JIW225" s="19"/>
      <c r="JIX225" s="19"/>
      <c r="JIY225" s="19"/>
      <c r="JIZ225" s="19"/>
      <c r="JJA225" s="19"/>
      <c r="JJB225" s="19"/>
      <c r="JJC225" s="19"/>
      <c r="JJD225" s="19"/>
      <c r="JJE225" s="19"/>
      <c r="JJF225" s="19"/>
      <c r="JJG225" s="19"/>
      <c r="JJH225" s="19"/>
      <c r="JJI225" s="19"/>
      <c r="JJJ225" s="19"/>
      <c r="JJK225" s="19"/>
      <c r="JJL225" s="19"/>
      <c r="JJM225" s="19"/>
      <c r="JJN225" s="19"/>
      <c r="JJO225" s="19"/>
      <c r="JJP225" s="19"/>
      <c r="JJQ225" s="19"/>
      <c r="JJR225" s="19"/>
      <c r="JJS225" s="19"/>
      <c r="JJT225" s="19"/>
      <c r="JJU225" s="19"/>
      <c r="JJV225" s="19"/>
      <c r="JJW225" s="19"/>
      <c r="JJX225" s="19"/>
      <c r="JJY225" s="19"/>
      <c r="JJZ225" s="19"/>
      <c r="JKA225" s="19"/>
      <c r="JKB225" s="19"/>
      <c r="JKC225" s="19"/>
      <c r="JKD225" s="19"/>
      <c r="JKE225" s="19"/>
      <c r="JKF225" s="19"/>
      <c r="JKG225" s="19"/>
      <c r="JKH225" s="19"/>
      <c r="JKI225" s="19"/>
      <c r="JKJ225" s="19"/>
      <c r="JKK225" s="19"/>
      <c r="JKL225" s="19"/>
      <c r="JKM225" s="19"/>
      <c r="JKN225" s="19"/>
      <c r="JKO225" s="19"/>
      <c r="JKP225" s="19"/>
      <c r="JKQ225" s="19"/>
      <c r="JKR225" s="19"/>
      <c r="JKS225" s="19"/>
      <c r="JKT225" s="19"/>
      <c r="JKU225" s="19"/>
      <c r="JKV225" s="19"/>
      <c r="JKW225" s="19"/>
      <c r="JKX225" s="19"/>
      <c r="JKY225" s="19"/>
      <c r="JKZ225" s="19"/>
      <c r="JLA225" s="19"/>
      <c r="JLB225" s="19"/>
      <c r="JLC225" s="19"/>
      <c r="JLD225" s="19"/>
      <c r="JLE225" s="19"/>
      <c r="JLF225" s="19"/>
      <c r="JLG225" s="19"/>
      <c r="JLH225" s="19"/>
      <c r="JLI225" s="19"/>
      <c r="JLJ225" s="19"/>
      <c r="JLK225" s="19"/>
      <c r="JLL225" s="19"/>
      <c r="JLM225" s="19"/>
      <c r="JLN225" s="19"/>
      <c r="JLO225" s="19"/>
      <c r="JLP225" s="19"/>
      <c r="JLQ225" s="19"/>
      <c r="JLR225" s="19"/>
      <c r="JLS225" s="19"/>
      <c r="JLT225" s="19"/>
      <c r="JLU225" s="19"/>
      <c r="JLV225" s="19"/>
      <c r="JLW225" s="19"/>
      <c r="JLX225" s="19"/>
      <c r="JLY225" s="19"/>
      <c r="JLZ225" s="19"/>
      <c r="JMA225" s="19"/>
      <c r="JMB225" s="19"/>
      <c r="JMC225" s="19"/>
      <c r="JMD225" s="19"/>
      <c r="JME225" s="19"/>
      <c r="JMF225" s="19"/>
      <c r="JMG225" s="19"/>
      <c r="JMH225" s="19"/>
      <c r="JMI225" s="19"/>
      <c r="JMJ225" s="19"/>
      <c r="JMK225" s="19"/>
      <c r="JML225" s="19"/>
      <c r="JMM225" s="19"/>
      <c r="JMN225" s="19"/>
      <c r="JMO225" s="19"/>
      <c r="JMP225" s="19"/>
      <c r="JMQ225" s="19"/>
      <c r="JMR225" s="19"/>
      <c r="JMS225" s="19"/>
      <c r="JMT225" s="19"/>
      <c r="JMU225" s="19"/>
      <c r="JMV225" s="19"/>
      <c r="JMW225" s="19"/>
      <c r="JMX225" s="19"/>
      <c r="JMY225" s="19"/>
      <c r="JMZ225" s="19"/>
      <c r="JNA225" s="19"/>
      <c r="JNB225" s="19"/>
      <c r="JNC225" s="19"/>
      <c r="JND225" s="19"/>
      <c r="JNE225" s="19"/>
      <c r="JNF225" s="19"/>
      <c r="JNG225" s="19"/>
      <c r="JNH225" s="19"/>
      <c r="JNI225" s="19"/>
      <c r="JNJ225" s="19"/>
      <c r="JNK225" s="19"/>
      <c r="JNL225" s="19"/>
      <c r="JNM225" s="19"/>
      <c r="JNN225" s="19"/>
      <c r="JNO225" s="19"/>
      <c r="JNP225" s="19"/>
      <c r="JNQ225" s="19"/>
      <c r="JNR225" s="19"/>
      <c r="JNS225" s="19"/>
      <c r="JNT225" s="19"/>
      <c r="JNU225" s="19"/>
      <c r="JNV225" s="19"/>
      <c r="JNW225" s="19"/>
      <c r="JNX225" s="19"/>
      <c r="JNY225" s="19"/>
      <c r="JNZ225" s="19"/>
      <c r="JOA225" s="19"/>
      <c r="JOB225" s="19"/>
      <c r="JOC225" s="19"/>
      <c r="JOD225" s="19"/>
      <c r="JOE225" s="19"/>
      <c r="JOF225" s="19"/>
      <c r="JOG225" s="19"/>
      <c r="JOH225" s="19"/>
      <c r="JOI225" s="19"/>
      <c r="JOJ225" s="19"/>
      <c r="JOK225" s="19"/>
      <c r="JOL225" s="19"/>
      <c r="JOM225" s="19"/>
      <c r="JON225" s="19"/>
      <c r="JOO225" s="19"/>
      <c r="JOP225" s="19"/>
      <c r="JOQ225" s="19"/>
      <c r="JOR225" s="19"/>
      <c r="JOS225" s="19"/>
      <c r="JOT225" s="19"/>
      <c r="JOU225" s="19"/>
      <c r="JOV225" s="19"/>
      <c r="JOW225" s="19"/>
      <c r="JOX225" s="19"/>
      <c r="JOY225" s="19"/>
      <c r="JOZ225" s="19"/>
      <c r="JPA225" s="19"/>
      <c r="JPB225" s="19"/>
      <c r="JPC225" s="19"/>
      <c r="JPD225" s="19"/>
      <c r="JPE225" s="19"/>
      <c r="JPF225" s="19"/>
      <c r="JPG225" s="19"/>
      <c r="JPH225" s="19"/>
      <c r="JPI225" s="19"/>
      <c r="JPJ225" s="19"/>
      <c r="JPK225" s="19"/>
      <c r="JPL225" s="19"/>
      <c r="JPM225" s="19"/>
      <c r="JPN225" s="19"/>
      <c r="JPO225" s="19"/>
      <c r="JPP225" s="19"/>
      <c r="JPQ225" s="19"/>
      <c r="JPR225" s="19"/>
      <c r="JPS225" s="19"/>
      <c r="JPT225" s="19"/>
      <c r="JPU225" s="19"/>
      <c r="JPV225" s="19"/>
      <c r="JPW225" s="19"/>
      <c r="JPX225" s="19"/>
      <c r="JPY225" s="19"/>
      <c r="JPZ225" s="19"/>
      <c r="JQA225" s="19"/>
      <c r="JQB225" s="19"/>
      <c r="JQC225" s="19"/>
      <c r="JQD225" s="19"/>
      <c r="JQE225" s="19"/>
      <c r="JQF225" s="19"/>
      <c r="JQG225" s="19"/>
      <c r="JQH225" s="19"/>
      <c r="JQI225" s="19"/>
      <c r="JQJ225" s="19"/>
      <c r="JQK225" s="19"/>
      <c r="JQL225" s="19"/>
      <c r="JQM225" s="19"/>
      <c r="JQN225" s="19"/>
      <c r="JQO225" s="19"/>
      <c r="JQP225" s="19"/>
      <c r="JQQ225" s="19"/>
      <c r="JQR225" s="19"/>
      <c r="JQS225" s="19"/>
      <c r="JQT225" s="19"/>
      <c r="JQU225" s="19"/>
      <c r="JQV225" s="19"/>
      <c r="JQW225" s="19"/>
      <c r="JQX225" s="19"/>
      <c r="JQY225" s="19"/>
      <c r="JQZ225" s="19"/>
      <c r="JRA225" s="19"/>
      <c r="JRB225" s="19"/>
      <c r="JRC225" s="19"/>
      <c r="JRD225" s="19"/>
      <c r="JRE225" s="19"/>
      <c r="JRF225" s="19"/>
      <c r="JRG225" s="19"/>
      <c r="JRH225" s="19"/>
      <c r="JRI225" s="19"/>
      <c r="JRJ225" s="19"/>
      <c r="JRK225" s="19"/>
      <c r="JRL225" s="19"/>
      <c r="JRM225" s="19"/>
      <c r="JRN225" s="19"/>
      <c r="JRO225" s="19"/>
      <c r="JRP225" s="19"/>
      <c r="JRQ225" s="19"/>
      <c r="JRR225" s="19"/>
      <c r="JRS225" s="19"/>
      <c r="JRT225" s="19"/>
      <c r="JRU225" s="19"/>
      <c r="JRV225" s="19"/>
      <c r="JRW225" s="19"/>
      <c r="JRX225" s="19"/>
      <c r="JRY225" s="19"/>
      <c r="JRZ225" s="19"/>
      <c r="JSA225" s="19"/>
      <c r="JSB225" s="19"/>
      <c r="JSC225" s="19"/>
      <c r="JSD225" s="19"/>
      <c r="JSE225" s="19"/>
      <c r="JSF225" s="19"/>
      <c r="JSG225" s="19"/>
      <c r="JSH225" s="19"/>
      <c r="JSI225" s="19"/>
      <c r="JSJ225" s="19"/>
      <c r="JSK225" s="19"/>
      <c r="JSL225" s="19"/>
      <c r="JSM225" s="19"/>
      <c r="JSN225" s="19"/>
      <c r="JSO225" s="19"/>
      <c r="JSP225" s="19"/>
      <c r="JSQ225" s="19"/>
      <c r="JSR225" s="19"/>
      <c r="JSS225" s="19"/>
      <c r="JST225" s="19"/>
      <c r="JSU225" s="19"/>
      <c r="JSV225" s="19"/>
      <c r="JSW225" s="19"/>
      <c r="JSX225" s="19"/>
      <c r="JSY225" s="19"/>
      <c r="JSZ225" s="19"/>
      <c r="JTA225" s="19"/>
      <c r="JTB225" s="19"/>
      <c r="JTC225" s="19"/>
      <c r="JTD225" s="19"/>
      <c r="JTE225" s="19"/>
      <c r="JTF225" s="19"/>
      <c r="JTG225" s="19"/>
      <c r="JTH225" s="19"/>
      <c r="JTI225" s="19"/>
      <c r="JTJ225" s="19"/>
      <c r="JTK225" s="19"/>
      <c r="JTL225" s="19"/>
      <c r="JTM225" s="19"/>
      <c r="JTN225" s="19"/>
      <c r="JTO225" s="19"/>
      <c r="JTP225" s="19"/>
      <c r="JTQ225" s="19"/>
      <c r="JTR225" s="19"/>
      <c r="JTS225" s="19"/>
      <c r="JTT225" s="19"/>
      <c r="JTU225" s="19"/>
      <c r="JTV225" s="19"/>
      <c r="JTW225" s="19"/>
      <c r="JTX225" s="19"/>
      <c r="JTY225" s="19"/>
      <c r="JTZ225" s="19"/>
      <c r="JUA225" s="19"/>
      <c r="JUB225" s="19"/>
      <c r="JUC225" s="19"/>
      <c r="JUD225" s="19"/>
      <c r="JUE225" s="19"/>
      <c r="JUF225" s="19"/>
      <c r="JUG225" s="19"/>
      <c r="JUH225" s="19"/>
      <c r="JUI225" s="19"/>
      <c r="JUJ225" s="19"/>
      <c r="JUK225" s="19"/>
      <c r="JUL225" s="19"/>
      <c r="JUM225" s="19"/>
      <c r="JUN225" s="19"/>
      <c r="JUO225" s="19"/>
      <c r="JUP225" s="19"/>
      <c r="JUQ225" s="19"/>
      <c r="JUR225" s="19"/>
      <c r="JUS225" s="19"/>
      <c r="JUT225" s="19"/>
      <c r="JUU225" s="19"/>
      <c r="JUV225" s="19"/>
      <c r="JUW225" s="19"/>
      <c r="JUX225" s="19"/>
      <c r="JUY225" s="19"/>
      <c r="JUZ225" s="19"/>
      <c r="JVA225" s="19"/>
      <c r="JVB225" s="19"/>
      <c r="JVC225" s="19"/>
      <c r="JVD225" s="19"/>
      <c r="JVE225" s="19"/>
      <c r="JVF225" s="19"/>
      <c r="JVG225" s="19"/>
      <c r="JVH225" s="19"/>
      <c r="JVI225" s="19"/>
      <c r="JVJ225" s="19"/>
      <c r="JVK225" s="19"/>
      <c r="JVL225" s="19"/>
      <c r="JVM225" s="19"/>
      <c r="JVN225" s="19"/>
      <c r="JVO225" s="19"/>
      <c r="JVP225" s="19"/>
      <c r="JVQ225" s="19"/>
      <c r="JVR225" s="19"/>
      <c r="JVS225" s="19"/>
      <c r="JVT225" s="19"/>
      <c r="JVU225" s="19"/>
      <c r="JVV225" s="19"/>
      <c r="JVW225" s="19"/>
      <c r="JVX225" s="19"/>
      <c r="JVY225" s="19"/>
      <c r="JVZ225" s="19"/>
      <c r="JWA225" s="19"/>
      <c r="JWB225" s="19"/>
      <c r="JWC225" s="19"/>
      <c r="JWD225" s="19"/>
      <c r="JWE225" s="19"/>
      <c r="JWF225" s="19"/>
      <c r="JWG225" s="19"/>
      <c r="JWH225" s="19"/>
      <c r="JWI225" s="19"/>
      <c r="JWJ225" s="19"/>
      <c r="JWK225" s="19"/>
      <c r="JWL225" s="19"/>
      <c r="JWM225" s="19"/>
      <c r="JWN225" s="19"/>
      <c r="JWO225" s="19"/>
      <c r="JWP225" s="19"/>
      <c r="JWQ225" s="19"/>
      <c r="JWR225" s="19"/>
      <c r="JWS225" s="19"/>
      <c r="JWT225" s="19"/>
      <c r="JWU225" s="19"/>
      <c r="JWV225" s="19"/>
      <c r="JWW225" s="19"/>
      <c r="JWX225" s="19"/>
      <c r="JWY225" s="19"/>
      <c r="JWZ225" s="19"/>
      <c r="JXA225" s="19"/>
      <c r="JXB225" s="19"/>
      <c r="JXC225" s="19"/>
      <c r="JXD225" s="19"/>
      <c r="JXE225" s="19"/>
      <c r="JXF225" s="19"/>
      <c r="JXG225" s="19"/>
      <c r="JXH225" s="19"/>
      <c r="JXI225" s="19"/>
      <c r="JXJ225" s="19"/>
      <c r="JXK225" s="19"/>
      <c r="JXL225" s="19"/>
      <c r="JXM225" s="19"/>
      <c r="JXN225" s="19"/>
      <c r="JXO225" s="19"/>
      <c r="JXP225" s="19"/>
      <c r="JXQ225" s="19"/>
      <c r="JXR225" s="19"/>
      <c r="JXS225" s="19"/>
      <c r="JXT225" s="19"/>
      <c r="JXU225" s="19"/>
      <c r="JXV225" s="19"/>
      <c r="JXW225" s="19"/>
      <c r="JXX225" s="19"/>
      <c r="JXY225" s="19"/>
      <c r="JXZ225" s="19"/>
      <c r="JYA225" s="19"/>
      <c r="JYB225" s="19"/>
      <c r="JYC225" s="19"/>
      <c r="JYD225" s="19"/>
      <c r="JYE225" s="19"/>
      <c r="JYF225" s="19"/>
      <c r="JYG225" s="19"/>
      <c r="JYH225" s="19"/>
      <c r="JYI225" s="19"/>
      <c r="JYJ225" s="19"/>
      <c r="JYK225" s="19"/>
      <c r="JYL225" s="19"/>
      <c r="JYM225" s="19"/>
      <c r="JYN225" s="19"/>
      <c r="JYO225" s="19"/>
      <c r="JYP225" s="19"/>
      <c r="JYQ225" s="19"/>
      <c r="JYR225" s="19"/>
      <c r="JYS225" s="19"/>
      <c r="JYT225" s="19"/>
      <c r="JYU225" s="19"/>
      <c r="JYV225" s="19"/>
      <c r="JYW225" s="19"/>
      <c r="JYX225" s="19"/>
      <c r="JYY225" s="19"/>
      <c r="JYZ225" s="19"/>
      <c r="JZA225" s="19"/>
      <c r="JZB225" s="19"/>
      <c r="JZC225" s="19"/>
      <c r="JZD225" s="19"/>
      <c r="JZE225" s="19"/>
      <c r="JZF225" s="19"/>
      <c r="JZG225" s="19"/>
      <c r="JZH225" s="19"/>
      <c r="JZI225" s="19"/>
      <c r="JZJ225" s="19"/>
      <c r="JZK225" s="19"/>
      <c r="JZL225" s="19"/>
      <c r="JZM225" s="19"/>
      <c r="JZN225" s="19"/>
      <c r="JZO225" s="19"/>
      <c r="JZP225" s="19"/>
      <c r="JZQ225" s="19"/>
      <c r="JZR225" s="19"/>
      <c r="JZS225" s="19"/>
      <c r="JZT225" s="19"/>
      <c r="JZU225" s="19"/>
      <c r="JZV225" s="19"/>
      <c r="JZW225" s="19"/>
      <c r="JZX225" s="19"/>
      <c r="JZY225" s="19"/>
      <c r="JZZ225" s="19"/>
      <c r="KAA225" s="19"/>
      <c r="KAB225" s="19"/>
      <c r="KAC225" s="19"/>
      <c r="KAD225" s="19"/>
      <c r="KAE225" s="19"/>
      <c r="KAF225" s="19"/>
      <c r="KAG225" s="19"/>
      <c r="KAH225" s="19"/>
      <c r="KAI225" s="19"/>
      <c r="KAJ225" s="19"/>
      <c r="KAK225" s="19"/>
      <c r="KAL225" s="19"/>
      <c r="KAM225" s="19"/>
      <c r="KAN225" s="19"/>
      <c r="KAO225" s="19"/>
      <c r="KAP225" s="19"/>
      <c r="KAQ225" s="19"/>
      <c r="KAR225" s="19"/>
      <c r="KAS225" s="19"/>
      <c r="KAT225" s="19"/>
      <c r="KAU225" s="19"/>
      <c r="KAV225" s="19"/>
      <c r="KAW225" s="19"/>
      <c r="KAX225" s="19"/>
      <c r="KAY225" s="19"/>
      <c r="KAZ225" s="19"/>
      <c r="KBA225" s="19"/>
      <c r="KBB225" s="19"/>
      <c r="KBC225" s="19"/>
      <c r="KBD225" s="19"/>
      <c r="KBE225" s="19"/>
      <c r="KBF225" s="19"/>
      <c r="KBG225" s="19"/>
      <c r="KBH225" s="19"/>
      <c r="KBI225" s="19"/>
      <c r="KBJ225" s="19"/>
      <c r="KBK225" s="19"/>
      <c r="KBL225" s="19"/>
      <c r="KBM225" s="19"/>
      <c r="KBN225" s="19"/>
      <c r="KBO225" s="19"/>
      <c r="KBP225" s="19"/>
      <c r="KBQ225" s="19"/>
      <c r="KBR225" s="19"/>
      <c r="KBS225" s="19"/>
      <c r="KBT225" s="19"/>
      <c r="KBU225" s="19"/>
      <c r="KBV225" s="19"/>
      <c r="KBW225" s="19"/>
      <c r="KBX225" s="19"/>
      <c r="KBY225" s="19"/>
      <c r="KBZ225" s="19"/>
      <c r="KCA225" s="19"/>
      <c r="KCB225" s="19"/>
      <c r="KCC225" s="19"/>
      <c r="KCD225" s="19"/>
      <c r="KCE225" s="19"/>
      <c r="KCF225" s="19"/>
      <c r="KCG225" s="19"/>
      <c r="KCH225" s="19"/>
      <c r="KCI225" s="19"/>
      <c r="KCJ225" s="19"/>
      <c r="KCK225" s="19"/>
      <c r="KCL225" s="19"/>
      <c r="KCM225" s="19"/>
      <c r="KCN225" s="19"/>
      <c r="KCO225" s="19"/>
      <c r="KCP225" s="19"/>
      <c r="KCQ225" s="19"/>
      <c r="KCR225" s="19"/>
      <c r="KCS225" s="19"/>
      <c r="KCT225" s="19"/>
      <c r="KCU225" s="19"/>
      <c r="KCV225" s="19"/>
      <c r="KCW225" s="19"/>
      <c r="KCX225" s="19"/>
      <c r="KCY225" s="19"/>
      <c r="KCZ225" s="19"/>
      <c r="KDA225" s="19"/>
      <c r="KDB225" s="19"/>
      <c r="KDC225" s="19"/>
      <c r="KDD225" s="19"/>
      <c r="KDE225" s="19"/>
      <c r="KDF225" s="19"/>
      <c r="KDG225" s="19"/>
      <c r="KDH225" s="19"/>
      <c r="KDI225" s="19"/>
      <c r="KDJ225" s="19"/>
      <c r="KDK225" s="19"/>
      <c r="KDL225" s="19"/>
      <c r="KDM225" s="19"/>
      <c r="KDN225" s="19"/>
      <c r="KDO225" s="19"/>
      <c r="KDP225" s="19"/>
      <c r="KDQ225" s="19"/>
      <c r="KDR225" s="19"/>
      <c r="KDS225" s="19"/>
      <c r="KDT225" s="19"/>
      <c r="KDU225" s="19"/>
      <c r="KDV225" s="19"/>
      <c r="KDW225" s="19"/>
      <c r="KDX225" s="19"/>
      <c r="KDY225" s="19"/>
      <c r="KDZ225" s="19"/>
      <c r="KEA225" s="19"/>
      <c r="KEB225" s="19"/>
      <c r="KEC225" s="19"/>
      <c r="KED225" s="19"/>
      <c r="KEE225" s="19"/>
      <c r="KEF225" s="19"/>
      <c r="KEG225" s="19"/>
      <c r="KEH225" s="19"/>
      <c r="KEI225" s="19"/>
      <c r="KEJ225" s="19"/>
      <c r="KEK225" s="19"/>
      <c r="KEL225" s="19"/>
      <c r="KEM225" s="19"/>
      <c r="KEN225" s="19"/>
      <c r="KEO225" s="19"/>
      <c r="KEP225" s="19"/>
      <c r="KEQ225" s="19"/>
      <c r="KER225" s="19"/>
      <c r="KES225" s="19"/>
      <c r="KET225" s="19"/>
      <c r="KEU225" s="19"/>
      <c r="KEV225" s="19"/>
      <c r="KEW225" s="19"/>
      <c r="KEX225" s="19"/>
      <c r="KEY225" s="19"/>
      <c r="KEZ225" s="19"/>
      <c r="KFA225" s="19"/>
      <c r="KFB225" s="19"/>
      <c r="KFC225" s="19"/>
      <c r="KFD225" s="19"/>
      <c r="KFE225" s="19"/>
      <c r="KFF225" s="19"/>
      <c r="KFG225" s="19"/>
      <c r="KFH225" s="19"/>
      <c r="KFI225" s="19"/>
      <c r="KFJ225" s="19"/>
      <c r="KFK225" s="19"/>
      <c r="KFL225" s="19"/>
      <c r="KFM225" s="19"/>
      <c r="KFN225" s="19"/>
      <c r="KFO225" s="19"/>
      <c r="KFP225" s="19"/>
      <c r="KFQ225" s="19"/>
      <c r="KFR225" s="19"/>
      <c r="KFS225" s="19"/>
      <c r="KFT225" s="19"/>
      <c r="KFU225" s="19"/>
      <c r="KFV225" s="19"/>
      <c r="KFW225" s="19"/>
      <c r="KFX225" s="19"/>
      <c r="KFY225" s="19"/>
      <c r="KFZ225" s="19"/>
      <c r="KGA225" s="19"/>
      <c r="KGB225" s="19"/>
      <c r="KGC225" s="19"/>
      <c r="KGD225" s="19"/>
      <c r="KGE225" s="19"/>
      <c r="KGF225" s="19"/>
      <c r="KGG225" s="19"/>
      <c r="KGH225" s="19"/>
      <c r="KGI225" s="19"/>
      <c r="KGJ225" s="19"/>
      <c r="KGK225" s="19"/>
      <c r="KGL225" s="19"/>
      <c r="KGM225" s="19"/>
      <c r="KGN225" s="19"/>
      <c r="KGO225" s="19"/>
      <c r="KGP225" s="19"/>
      <c r="KGQ225" s="19"/>
      <c r="KGR225" s="19"/>
      <c r="KGS225" s="19"/>
      <c r="KGT225" s="19"/>
      <c r="KGU225" s="19"/>
      <c r="KGV225" s="19"/>
      <c r="KGW225" s="19"/>
      <c r="KGX225" s="19"/>
      <c r="KGY225" s="19"/>
      <c r="KGZ225" s="19"/>
      <c r="KHA225" s="19"/>
      <c r="KHB225" s="19"/>
      <c r="KHC225" s="19"/>
      <c r="KHD225" s="19"/>
      <c r="KHE225" s="19"/>
      <c r="KHF225" s="19"/>
      <c r="KHG225" s="19"/>
      <c r="KHH225" s="19"/>
      <c r="KHI225" s="19"/>
      <c r="KHJ225" s="19"/>
      <c r="KHK225" s="19"/>
      <c r="KHL225" s="19"/>
      <c r="KHM225" s="19"/>
      <c r="KHN225" s="19"/>
      <c r="KHO225" s="19"/>
      <c r="KHP225" s="19"/>
      <c r="KHQ225" s="19"/>
      <c r="KHR225" s="19"/>
      <c r="KHS225" s="19"/>
      <c r="KHT225" s="19"/>
      <c r="KHU225" s="19"/>
      <c r="KHV225" s="19"/>
      <c r="KHW225" s="19"/>
      <c r="KHX225" s="19"/>
      <c r="KHY225" s="19"/>
      <c r="KHZ225" s="19"/>
      <c r="KIA225" s="19"/>
      <c r="KIB225" s="19"/>
      <c r="KIC225" s="19"/>
      <c r="KID225" s="19"/>
      <c r="KIE225" s="19"/>
      <c r="KIF225" s="19"/>
      <c r="KIG225" s="19"/>
      <c r="KIH225" s="19"/>
      <c r="KII225" s="19"/>
      <c r="KIJ225" s="19"/>
      <c r="KIK225" s="19"/>
      <c r="KIL225" s="19"/>
      <c r="KIM225" s="19"/>
      <c r="KIN225" s="19"/>
      <c r="KIO225" s="19"/>
      <c r="KIP225" s="19"/>
      <c r="KIQ225" s="19"/>
      <c r="KIR225" s="19"/>
      <c r="KIS225" s="19"/>
      <c r="KIT225" s="19"/>
      <c r="KIU225" s="19"/>
      <c r="KIV225" s="19"/>
      <c r="KIW225" s="19"/>
      <c r="KIX225" s="19"/>
      <c r="KIY225" s="19"/>
      <c r="KIZ225" s="19"/>
      <c r="KJA225" s="19"/>
      <c r="KJB225" s="19"/>
      <c r="KJC225" s="19"/>
      <c r="KJD225" s="19"/>
      <c r="KJE225" s="19"/>
      <c r="KJF225" s="19"/>
      <c r="KJG225" s="19"/>
      <c r="KJH225" s="19"/>
      <c r="KJI225" s="19"/>
      <c r="KJJ225" s="19"/>
      <c r="KJK225" s="19"/>
      <c r="KJL225" s="19"/>
      <c r="KJM225" s="19"/>
      <c r="KJN225" s="19"/>
      <c r="KJO225" s="19"/>
      <c r="KJP225" s="19"/>
      <c r="KJQ225" s="19"/>
      <c r="KJR225" s="19"/>
      <c r="KJS225" s="19"/>
      <c r="KJT225" s="19"/>
      <c r="KJU225" s="19"/>
      <c r="KJV225" s="19"/>
      <c r="KJW225" s="19"/>
      <c r="KJX225" s="19"/>
      <c r="KJY225" s="19"/>
      <c r="KJZ225" s="19"/>
      <c r="KKA225" s="19"/>
      <c r="KKB225" s="19"/>
      <c r="KKC225" s="19"/>
      <c r="KKD225" s="19"/>
      <c r="KKE225" s="19"/>
      <c r="KKF225" s="19"/>
      <c r="KKG225" s="19"/>
      <c r="KKH225" s="19"/>
      <c r="KKI225" s="19"/>
      <c r="KKJ225" s="19"/>
      <c r="KKK225" s="19"/>
      <c r="KKL225" s="19"/>
      <c r="KKM225" s="19"/>
      <c r="KKN225" s="19"/>
      <c r="KKO225" s="19"/>
      <c r="KKP225" s="19"/>
      <c r="KKQ225" s="19"/>
      <c r="KKR225" s="19"/>
      <c r="KKS225" s="19"/>
      <c r="KKT225" s="19"/>
      <c r="KKU225" s="19"/>
      <c r="KKV225" s="19"/>
      <c r="KKW225" s="19"/>
      <c r="KKX225" s="19"/>
      <c r="KKY225" s="19"/>
      <c r="KKZ225" s="19"/>
      <c r="KLA225" s="19"/>
      <c r="KLB225" s="19"/>
      <c r="KLC225" s="19"/>
      <c r="KLD225" s="19"/>
      <c r="KLE225" s="19"/>
      <c r="KLF225" s="19"/>
      <c r="KLG225" s="19"/>
      <c r="KLH225" s="19"/>
      <c r="KLI225" s="19"/>
      <c r="KLJ225" s="19"/>
      <c r="KLK225" s="19"/>
      <c r="KLL225" s="19"/>
      <c r="KLM225" s="19"/>
      <c r="KLN225" s="19"/>
      <c r="KLO225" s="19"/>
      <c r="KLP225" s="19"/>
      <c r="KLQ225" s="19"/>
      <c r="KLR225" s="19"/>
      <c r="KLS225" s="19"/>
      <c r="KLT225" s="19"/>
      <c r="KLU225" s="19"/>
      <c r="KLV225" s="19"/>
      <c r="KLW225" s="19"/>
      <c r="KLX225" s="19"/>
      <c r="KLY225" s="19"/>
      <c r="KLZ225" s="19"/>
      <c r="KMA225" s="19"/>
      <c r="KMB225" s="19"/>
      <c r="KMC225" s="19"/>
      <c r="KMD225" s="19"/>
      <c r="KME225" s="19"/>
      <c r="KMF225" s="19"/>
      <c r="KMG225" s="19"/>
      <c r="KMH225" s="19"/>
      <c r="KMI225" s="19"/>
      <c r="KMJ225" s="19"/>
      <c r="KMK225" s="19"/>
      <c r="KML225" s="19"/>
      <c r="KMM225" s="19"/>
      <c r="KMN225" s="19"/>
      <c r="KMO225" s="19"/>
      <c r="KMP225" s="19"/>
      <c r="KMQ225" s="19"/>
      <c r="KMR225" s="19"/>
      <c r="KMS225" s="19"/>
      <c r="KMT225" s="19"/>
      <c r="KMU225" s="19"/>
      <c r="KMV225" s="19"/>
      <c r="KMW225" s="19"/>
      <c r="KMX225" s="19"/>
      <c r="KMY225" s="19"/>
      <c r="KMZ225" s="19"/>
      <c r="KNA225" s="19"/>
      <c r="KNB225" s="19"/>
      <c r="KNC225" s="19"/>
      <c r="KND225" s="19"/>
      <c r="KNE225" s="19"/>
      <c r="KNF225" s="19"/>
      <c r="KNG225" s="19"/>
      <c r="KNH225" s="19"/>
      <c r="KNI225" s="19"/>
      <c r="KNJ225" s="19"/>
      <c r="KNK225" s="19"/>
      <c r="KNL225" s="19"/>
      <c r="KNM225" s="19"/>
      <c r="KNN225" s="19"/>
      <c r="KNO225" s="19"/>
      <c r="KNP225" s="19"/>
      <c r="KNQ225" s="19"/>
      <c r="KNR225" s="19"/>
      <c r="KNS225" s="19"/>
      <c r="KNT225" s="19"/>
      <c r="KNU225" s="19"/>
      <c r="KNV225" s="19"/>
      <c r="KNW225" s="19"/>
      <c r="KNX225" s="19"/>
      <c r="KNY225" s="19"/>
      <c r="KNZ225" s="19"/>
      <c r="KOA225" s="19"/>
      <c r="KOB225" s="19"/>
      <c r="KOC225" s="19"/>
      <c r="KOD225" s="19"/>
      <c r="KOE225" s="19"/>
      <c r="KOF225" s="19"/>
      <c r="KOG225" s="19"/>
      <c r="KOH225" s="19"/>
      <c r="KOI225" s="19"/>
      <c r="KOJ225" s="19"/>
      <c r="KOK225" s="19"/>
      <c r="KOL225" s="19"/>
      <c r="KOM225" s="19"/>
      <c r="KON225" s="19"/>
      <c r="KOO225" s="19"/>
      <c r="KOP225" s="19"/>
      <c r="KOQ225" s="19"/>
      <c r="KOR225" s="19"/>
      <c r="KOS225" s="19"/>
      <c r="KOT225" s="19"/>
      <c r="KOU225" s="19"/>
      <c r="KOV225" s="19"/>
      <c r="KOW225" s="19"/>
      <c r="KOX225" s="19"/>
      <c r="KOY225" s="19"/>
      <c r="KOZ225" s="19"/>
      <c r="KPA225" s="19"/>
      <c r="KPB225" s="19"/>
      <c r="KPC225" s="19"/>
      <c r="KPD225" s="19"/>
      <c r="KPE225" s="19"/>
      <c r="KPF225" s="19"/>
      <c r="KPG225" s="19"/>
      <c r="KPH225" s="19"/>
      <c r="KPI225" s="19"/>
      <c r="KPJ225" s="19"/>
      <c r="KPK225" s="19"/>
      <c r="KPL225" s="19"/>
      <c r="KPM225" s="19"/>
      <c r="KPN225" s="19"/>
      <c r="KPO225" s="19"/>
      <c r="KPP225" s="19"/>
      <c r="KPQ225" s="19"/>
      <c r="KPR225" s="19"/>
      <c r="KPS225" s="19"/>
      <c r="KPT225" s="19"/>
      <c r="KPU225" s="19"/>
      <c r="KPV225" s="19"/>
      <c r="KPW225" s="19"/>
      <c r="KPX225" s="19"/>
      <c r="KPY225" s="19"/>
      <c r="KPZ225" s="19"/>
      <c r="KQA225" s="19"/>
      <c r="KQB225" s="19"/>
      <c r="KQC225" s="19"/>
      <c r="KQD225" s="19"/>
      <c r="KQE225" s="19"/>
      <c r="KQF225" s="19"/>
      <c r="KQG225" s="19"/>
      <c r="KQH225" s="19"/>
      <c r="KQI225" s="19"/>
      <c r="KQJ225" s="19"/>
      <c r="KQK225" s="19"/>
      <c r="KQL225" s="19"/>
      <c r="KQM225" s="19"/>
      <c r="KQN225" s="19"/>
      <c r="KQO225" s="19"/>
      <c r="KQP225" s="19"/>
      <c r="KQQ225" s="19"/>
      <c r="KQR225" s="19"/>
      <c r="KQS225" s="19"/>
      <c r="KQT225" s="19"/>
      <c r="KQU225" s="19"/>
      <c r="KQV225" s="19"/>
      <c r="KQW225" s="19"/>
      <c r="KQX225" s="19"/>
      <c r="KQY225" s="19"/>
      <c r="KQZ225" s="19"/>
      <c r="KRA225" s="19"/>
      <c r="KRB225" s="19"/>
      <c r="KRC225" s="19"/>
      <c r="KRD225" s="19"/>
      <c r="KRE225" s="19"/>
      <c r="KRF225" s="19"/>
      <c r="KRG225" s="19"/>
      <c r="KRH225" s="19"/>
      <c r="KRI225" s="19"/>
      <c r="KRJ225" s="19"/>
      <c r="KRK225" s="19"/>
      <c r="KRL225" s="19"/>
      <c r="KRM225" s="19"/>
      <c r="KRN225" s="19"/>
      <c r="KRO225" s="19"/>
      <c r="KRP225" s="19"/>
      <c r="KRQ225" s="19"/>
      <c r="KRR225" s="19"/>
      <c r="KRS225" s="19"/>
      <c r="KRT225" s="19"/>
      <c r="KRU225" s="19"/>
      <c r="KRV225" s="19"/>
      <c r="KRW225" s="19"/>
      <c r="KRX225" s="19"/>
      <c r="KRY225" s="19"/>
      <c r="KRZ225" s="19"/>
      <c r="KSA225" s="19"/>
      <c r="KSB225" s="19"/>
      <c r="KSC225" s="19"/>
      <c r="KSD225" s="19"/>
      <c r="KSE225" s="19"/>
      <c r="KSF225" s="19"/>
      <c r="KSG225" s="19"/>
      <c r="KSH225" s="19"/>
      <c r="KSI225" s="19"/>
      <c r="KSJ225" s="19"/>
      <c r="KSK225" s="19"/>
      <c r="KSL225" s="19"/>
      <c r="KSM225" s="19"/>
      <c r="KSN225" s="19"/>
      <c r="KSO225" s="19"/>
      <c r="KSP225" s="19"/>
      <c r="KSQ225" s="19"/>
      <c r="KSR225" s="19"/>
      <c r="KSS225" s="19"/>
      <c r="KST225" s="19"/>
      <c r="KSU225" s="19"/>
      <c r="KSV225" s="19"/>
      <c r="KSW225" s="19"/>
      <c r="KSX225" s="19"/>
      <c r="KSY225" s="19"/>
      <c r="KSZ225" s="19"/>
      <c r="KTA225" s="19"/>
      <c r="KTB225" s="19"/>
      <c r="KTC225" s="19"/>
      <c r="KTD225" s="19"/>
      <c r="KTE225" s="19"/>
      <c r="KTF225" s="19"/>
      <c r="KTG225" s="19"/>
      <c r="KTH225" s="19"/>
      <c r="KTI225" s="19"/>
      <c r="KTJ225" s="19"/>
      <c r="KTK225" s="19"/>
      <c r="KTL225" s="19"/>
      <c r="KTM225" s="19"/>
      <c r="KTN225" s="19"/>
      <c r="KTO225" s="19"/>
      <c r="KTP225" s="19"/>
      <c r="KTQ225" s="19"/>
      <c r="KTR225" s="19"/>
      <c r="KTS225" s="19"/>
      <c r="KTT225" s="19"/>
      <c r="KTU225" s="19"/>
      <c r="KTV225" s="19"/>
      <c r="KTW225" s="19"/>
      <c r="KTX225" s="19"/>
      <c r="KTY225" s="19"/>
      <c r="KTZ225" s="19"/>
      <c r="KUA225" s="19"/>
      <c r="KUB225" s="19"/>
      <c r="KUC225" s="19"/>
      <c r="KUD225" s="19"/>
      <c r="KUE225" s="19"/>
      <c r="KUF225" s="19"/>
      <c r="KUG225" s="19"/>
      <c r="KUH225" s="19"/>
      <c r="KUI225" s="19"/>
      <c r="KUJ225" s="19"/>
      <c r="KUK225" s="19"/>
      <c r="KUL225" s="19"/>
      <c r="KUM225" s="19"/>
      <c r="KUN225" s="19"/>
      <c r="KUO225" s="19"/>
      <c r="KUP225" s="19"/>
      <c r="KUQ225" s="19"/>
      <c r="KUR225" s="19"/>
      <c r="KUS225" s="19"/>
      <c r="KUT225" s="19"/>
      <c r="KUU225" s="19"/>
      <c r="KUV225" s="19"/>
      <c r="KUW225" s="19"/>
      <c r="KUX225" s="19"/>
      <c r="KUY225" s="19"/>
      <c r="KUZ225" s="19"/>
      <c r="KVA225" s="19"/>
      <c r="KVB225" s="19"/>
      <c r="KVC225" s="19"/>
      <c r="KVD225" s="19"/>
      <c r="KVE225" s="19"/>
      <c r="KVF225" s="19"/>
      <c r="KVG225" s="19"/>
      <c r="KVH225" s="19"/>
      <c r="KVI225" s="19"/>
      <c r="KVJ225" s="19"/>
      <c r="KVK225" s="19"/>
      <c r="KVL225" s="19"/>
      <c r="KVM225" s="19"/>
      <c r="KVN225" s="19"/>
      <c r="KVO225" s="19"/>
      <c r="KVP225" s="19"/>
      <c r="KVQ225" s="19"/>
      <c r="KVR225" s="19"/>
      <c r="KVS225" s="19"/>
      <c r="KVT225" s="19"/>
      <c r="KVU225" s="19"/>
      <c r="KVV225" s="19"/>
      <c r="KVW225" s="19"/>
      <c r="KVX225" s="19"/>
      <c r="KVY225" s="19"/>
      <c r="KVZ225" s="19"/>
      <c r="KWA225" s="19"/>
      <c r="KWB225" s="19"/>
      <c r="KWC225" s="19"/>
      <c r="KWD225" s="19"/>
      <c r="KWE225" s="19"/>
      <c r="KWF225" s="19"/>
      <c r="KWG225" s="19"/>
      <c r="KWH225" s="19"/>
      <c r="KWI225" s="19"/>
      <c r="KWJ225" s="19"/>
      <c r="KWK225" s="19"/>
      <c r="KWL225" s="19"/>
      <c r="KWM225" s="19"/>
      <c r="KWN225" s="19"/>
      <c r="KWO225" s="19"/>
      <c r="KWP225" s="19"/>
      <c r="KWQ225" s="19"/>
      <c r="KWR225" s="19"/>
      <c r="KWS225" s="19"/>
      <c r="KWT225" s="19"/>
      <c r="KWU225" s="19"/>
      <c r="KWV225" s="19"/>
      <c r="KWW225" s="19"/>
      <c r="KWX225" s="19"/>
      <c r="KWY225" s="19"/>
      <c r="KWZ225" s="19"/>
      <c r="KXA225" s="19"/>
      <c r="KXB225" s="19"/>
      <c r="KXC225" s="19"/>
      <c r="KXD225" s="19"/>
      <c r="KXE225" s="19"/>
      <c r="KXF225" s="19"/>
      <c r="KXG225" s="19"/>
      <c r="KXH225" s="19"/>
      <c r="KXI225" s="19"/>
      <c r="KXJ225" s="19"/>
      <c r="KXK225" s="19"/>
      <c r="KXL225" s="19"/>
      <c r="KXM225" s="19"/>
      <c r="KXN225" s="19"/>
      <c r="KXO225" s="19"/>
      <c r="KXP225" s="19"/>
      <c r="KXQ225" s="19"/>
      <c r="KXR225" s="19"/>
      <c r="KXS225" s="19"/>
      <c r="KXT225" s="19"/>
      <c r="KXU225" s="19"/>
      <c r="KXV225" s="19"/>
      <c r="KXW225" s="19"/>
      <c r="KXX225" s="19"/>
      <c r="KXY225" s="19"/>
      <c r="KXZ225" s="19"/>
      <c r="KYA225" s="19"/>
      <c r="KYB225" s="19"/>
      <c r="KYC225" s="19"/>
      <c r="KYD225" s="19"/>
      <c r="KYE225" s="19"/>
      <c r="KYF225" s="19"/>
      <c r="KYG225" s="19"/>
      <c r="KYH225" s="19"/>
      <c r="KYI225" s="19"/>
      <c r="KYJ225" s="19"/>
      <c r="KYK225" s="19"/>
      <c r="KYL225" s="19"/>
      <c r="KYM225" s="19"/>
      <c r="KYN225" s="19"/>
      <c r="KYO225" s="19"/>
      <c r="KYP225" s="19"/>
      <c r="KYQ225" s="19"/>
      <c r="KYR225" s="19"/>
      <c r="KYS225" s="19"/>
      <c r="KYT225" s="19"/>
      <c r="KYU225" s="19"/>
      <c r="KYV225" s="19"/>
      <c r="KYW225" s="19"/>
      <c r="KYX225" s="19"/>
      <c r="KYY225" s="19"/>
      <c r="KYZ225" s="19"/>
      <c r="KZA225" s="19"/>
      <c r="KZB225" s="19"/>
      <c r="KZC225" s="19"/>
      <c r="KZD225" s="19"/>
      <c r="KZE225" s="19"/>
      <c r="KZF225" s="19"/>
      <c r="KZG225" s="19"/>
      <c r="KZH225" s="19"/>
      <c r="KZI225" s="19"/>
      <c r="KZJ225" s="19"/>
      <c r="KZK225" s="19"/>
      <c r="KZL225" s="19"/>
      <c r="KZM225" s="19"/>
      <c r="KZN225" s="19"/>
      <c r="KZO225" s="19"/>
      <c r="KZP225" s="19"/>
      <c r="KZQ225" s="19"/>
      <c r="KZR225" s="19"/>
      <c r="KZS225" s="19"/>
      <c r="KZT225" s="19"/>
      <c r="KZU225" s="19"/>
      <c r="KZV225" s="19"/>
      <c r="KZW225" s="19"/>
      <c r="KZX225" s="19"/>
      <c r="KZY225" s="19"/>
      <c r="KZZ225" s="19"/>
      <c r="LAA225" s="19"/>
      <c r="LAB225" s="19"/>
      <c r="LAC225" s="19"/>
      <c r="LAD225" s="19"/>
      <c r="LAE225" s="19"/>
      <c r="LAF225" s="19"/>
      <c r="LAG225" s="19"/>
      <c r="LAH225" s="19"/>
      <c r="LAI225" s="19"/>
      <c r="LAJ225" s="19"/>
      <c r="LAK225" s="19"/>
      <c r="LAL225" s="19"/>
      <c r="LAM225" s="19"/>
      <c r="LAN225" s="19"/>
      <c r="LAO225" s="19"/>
      <c r="LAP225" s="19"/>
      <c r="LAQ225" s="19"/>
      <c r="LAR225" s="19"/>
      <c r="LAS225" s="19"/>
      <c r="LAT225" s="19"/>
      <c r="LAU225" s="19"/>
      <c r="LAV225" s="19"/>
      <c r="LAW225" s="19"/>
      <c r="LAX225" s="19"/>
      <c r="LAY225" s="19"/>
      <c r="LAZ225" s="19"/>
      <c r="LBA225" s="19"/>
      <c r="LBB225" s="19"/>
      <c r="LBC225" s="19"/>
      <c r="LBD225" s="19"/>
      <c r="LBE225" s="19"/>
      <c r="LBF225" s="19"/>
      <c r="LBG225" s="19"/>
      <c r="LBH225" s="19"/>
      <c r="LBI225" s="19"/>
      <c r="LBJ225" s="19"/>
      <c r="LBK225" s="19"/>
      <c r="LBL225" s="19"/>
      <c r="LBM225" s="19"/>
      <c r="LBN225" s="19"/>
      <c r="LBO225" s="19"/>
      <c r="LBP225" s="19"/>
      <c r="LBQ225" s="19"/>
      <c r="LBR225" s="19"/>
      <c r="LBS225" s="19"/>
      <c r="LBT225" s="19"/>
      <c r="LBU225" s="19"/>
      <c r="LBV225" s="19"/>
      <c r="LBW225" s="19"/>
      <c r="LBX225" s="19"/>
      <c r="LBY225" s="19"/>
      <c r="LBZ225" s="19"/>
      <c r="LCA225" s="19"/>
      <c r="LCB225" s="19"/>
      <c r="LCC225" s="19"/>
      <c r="LCD225" s="19"/>
      <c r="LCE225" s="19"/>
      <c r="LCF225" s="19"/>
      <c r="LCG225" s="19"/>
      <c r="LCH225" s="19"/>
      <c r="LCI225" s="19"/>
      <c r="LCJ225" s="19"/>
      <c r="LCK225" s="19"/>
      <c r="LCL225" s="19"/>
      <c r="LCM225" s="19"/>
      <c r="LCN225" s="19"/>
      <c r="LCO225" s="19"/>
      <c r="LCP225" s="19"/>
      <c r="LCQ225" s="19"/>
      <c r="LCR225" s="19"/>
      <c r="LCS225" s="19"/>
      <c r="LCT225" s="19"/>
      <c r="LCU225" s="19"/>
      <c r="LCV225" s="19"/>
      <c r="LCW225" s="19"/>
      <c r="LCX225" s="19"/>
      <c r="LCY225" s="19"/>
      <c r="LCZ225" s="19"/>
      <c r="LDA225" s="19"/>
      <c r="LDB225" s="19"/>
      <c r="LDC225" s="19"/>
      <c r="LDD225" s="19"/>
      <c r="LDE225" s="19"/>
      <c r="LDF225" s="19"/>
      <c r="LDG225" s="19"/>
      <c r="LDH225" s="19"/>
      <c r="LDI225" s="19"/>
      <c r="LDJ225" s="19"/>
      <c r="LDK225" s="19"/>
      <c r="LDL225" s="19"/>
      <c r="LDM225" s="19"/>
      <c r="LDN225" s="19"/>
      <c r="LDO225" s="19"/>
      <c r="LDP225" s="19"/>
      <c r="LDQ225" s="19"/>
      <c r="LDR225" s="19"/>
      <c r="LDS225" s="19"/>
      <c r="LDT225" s="19"/>
      <c r="LDU225" s="19"/>
      <c r="LDV225" s="19"/>
      <c r="LDW225" s="19"/>
      <c r="LDX225" s="19"/>
      <c r="LDY225" s="19"/>
      <c r="LDZ225" s="19"/>
      <c r="LEA225" s="19"/>
      <c r="LEB225" s="19"/>
      <c r="LEC225" s="19"/>
      <c r="LED225" s="19"/>
      <c r="LEE225" s="19"/>
      <c r="LEF225" s="19"/>
      <c r="LEG225" s="19"/>
      <c r="LEH225" s="19"/>
      <c r="LEI225" s="19"/>
      <c r="LEJ225" s="19"/>
      <c r="LEK225" s="19"/>
      <c r="LEL225" s="19"/>
      <c r="LEM225" s="19"/>
      <c r="LEN225" s="19"/>
      <c r="LEO225" s="19"/>
      <c r="LEP225" s="19"/>
      <c r="LEQ225" s="19"/>
      <c r="LER225" s="19"/>
      <c r="LES225" s="19"/>
      <c r="LET225" s="19"/>
      <c r="LEU225" s="19"/>
      <c r="LEV225" s="19"/>
      <c r="LEW225" s="19"/>
      <c r="LEX225" s="19"/>
      <c r="LEY225" s="19"/>
      <c r="LEZ225" s="19"/>
      <c r="LFA225" s="19"/>
      <c r="LFB225" s="19"/>
      <c r="LFC225" s="19"/>
      <c r="LFD225" s="19"/>
      <c r="LFE225" s="19"/>
      <c r="LFF225" s="19"/>
      <c r="LFG225" s="19"/>
      <c r="LFH225" s="19"/>
      <c r="LFI225" s="19"/>
      <c r="LFJ225" s="19"/>
      <c r="LFK225" s="19"/>
      <c r="LFL225" s="19"/>
      <c r="LFM225" s="19"/>
      <c r="LFN225" s="19"/>
      <c r="LFO225" s="19"/>
      <c r="LFP225" s="19"/>
      <c r="LFQ225" s="19"/>
      <c r="LFR225" s="19"/>
      <c r="LFS225" s="19"/>
      <c r="LFT225" s="19"/>
      <c r="LFU225" s="19"/>
      <c r="LFV225" s="19"/>
      <c r="LFW225" s="19"/>
      <c r="LFX225" s="19"/>
      <c r="LFY225" s="19"/>
      <c r="LFZ225" s="19"/>
      <c r="LGA225" s="19"/>
      <c r="LGB225" s="19"/>
      <c r="LGC225" s="19"/>
      <c r="LGD225" s="19"/>
      <c r="LGE225" s="19"/>
      <c r="LGF225" s="19"/>
      <c r="LGG225" s="19"/>
      <c r="LGH225" s="19"/>
      <c r="LGI225" s="19"/>
      <c r="LGJ225" s="19"/>
      <c r="LGK225" s="19"/>
      <c r="LGL225" s="19"/>
      <c r="LGM225" s="19"/>
      <c r="LGN225" s="19"/>
      <c r="LGO225" s="19"/>
      <c r="LGP225" s="19"/>
      <c r="LGQ225" s="19"/>
      <c r="LGR225" s="19"/>
      <c r="LGS225" s="19"/>
      <c r="LGT225" s="19"/>
      <c r="LGU225" s="19"/>
      <c r="LGV225" s="19"/>
      <c r="LGW225" s="19"/>
      <c r="LGX225" s="19"/>
      <c r="LGY225" s="19"/>
      <c r="LGZ225" s="19"/>
      <c r="LHA225" s="19"/>
      <c r="LHB225" s="19"/>
      <c r="LHC225" s="19"/>
      <c r="LHD225" s="19"/>
      <c r="LHE225" s="19"/>
      <c r="LHF225" s="19"/>
      <c r="LHG225" s="19"/>
      <c r="LHH225" s="19"/>
      <c r="LHI225" s="19"/>
      <c r="LHJ225" s="19"/>
      <c r="LHK225" s="19"/>
      <c r="LHL225" s="19"/>
      <c r="LHM225" s="19"/>
      <c r="LHN225" s="19"/>
      <c r="LHO225" s="19"/>
      <c r="LHP225" s="19"/>
      <c r="LHQ225" s="19"/>
      <c r="LHR225" s="19"/>
      <c r="LHS225" s="19"/>
      <c r="LHT225" s="19"/>
      <c r="LHU225" s="19"/>
      <c r="LHV225" s="19"/>
      <c r="LHW225" s="19"/>
      <c r="LHX225" s="19"/>
      <c r="LHY225" s="19"/>
      <c r="LHZ225" s="19"/>
      <c r="LIA225" s="19"/>
      <c r="LIB225" s="19"/>
      <c r="LIC225" s="19"/>
      <c r="LID225" s="19"/>
      <c r="LIE225" s="19"/>
      <c r="LIF225" s="19"/>
      <c r="LIG225" s="19"/>
      <c r="LIH225" s="19"/>
      <c r="LII225" s="19"/>
      <c r="LIJ225" s="19"/>
      <c r="LIK225" s="19"/>
      <c r="LIL225" s="19"/>
      <c r="LIM225" s="19"/>
      <c r="LIN225" s="19"/>
      <c r="LIO225" s="19"/>
      <c r="LIP225" s="19"/>
      <c r="LIQ225" s="19"/>
      <c r="LIR225" s="19"/>
      <c r="LIS225" s="19"/>
      <c r="LIT225" s="19"/>
      <c r="LIU225" s="19"/>
      <c r="LIV225" s="19"/>
      <c r="LIW225" s="19"/>
      <c r="LIX225" s="19"/>
      <c r="LIY225" s="19"/>
      <c r="LIZ225" s="19"/>
      <c r="LJA225" s="19"/>
      <c r="LJB225" s="19"/>
      <c r="LJC225" s="19"/>
      <c r="LJD225" s="19"/>
      <c r="LJE225" s="19"/>
      <c r="LJF225" s="19"/>
      <c r="LJG225" s="19"/>
      <c r="LJH225" s="19"/>
      <c r="LJI225" s="19"/>
      <c r="LJJ225" s="19"/>
      <c r="LJK225" s="19"/>
      <c r="LJL225" s="19"/>
      <c r="LJM225" s="19"/>
      <c r="LJN225" s="19"/>
      <c r="LJO225" s="19"/>
      <c r="LJP225" s="19"/>
      <c r="LJQ225" s="19"/>
      <c r="LJR225" s="19"/>
      <c r="LJS225" s="19"/>
      <c r="LJT225" s="19"/>
      <c r="LJU225" s="19"/>
      <c r="LJV225" s="19"/>
      <c r="LJW225" s="19"/>
      <c r="LJX225" s="19"/>
      <c r="LJY225" s="19"/>
      <c r="LJZ225" s="19"/>
      <c r="LKA225" s="19"/>
      <c r="LKB225" s="19"/>
      <c r="LKC225" s="19"/>
      <c r="LKD225" s="19"/>
      <c r="LKE225" s="19"/>
      <c r="LKF225" s="19"/>
      <c r="LKG225" s="19"/>
      <c r="LKH225" s="19"/>
      <c r="LKI225" s="19"/>
      <c r="LKJ225" s="19"/>
      <c r="LKK225" s="19"/>
      <c r="LKL225" s="19"/>
      <c r="LKM225" s="19"/>
      <c r="LKN225" s="19"/>
      <c r="LKO225" s="19"/>
      <c r="LKP225" s="19"/>
      <c r="LKQ225" s="19"/>
      <c r="LKR225" s="19"/>
      <c r="LKS225" s="19"/>
      <c r="LKT225" s="19"/>
      <c r="LKU225" s="19"/>
      <c r="LKV225" s="19"/>
      <c r="LKW225" s="19"/>
      <c r="LKX225" s="19"/>
      <c r="LKY225" s="19"/>
      <c r="LKZ225" s="19"/>
      <c r="LLA225" s="19"/>
      <c r="LLB225" s="19"/>
      <c r="LLC225" s="19"/>
      <c r="LLD225" s="19"/>
      <c r="LLE225" s="19"/>
      <c r="LLF225" s="19"/>
      <c r="LLG225" s="19"/>
      <c r="LLH225" s="19"/>
      <c r="LLI225" s="19"/>
      <c r="LLJ225" s="19"/>
      <c r="LLK225" s="19"/>
      <c r="LLL225" s="19"/>
      <c r="LLM225" s="19"/>
      <c r="LLN225" s="19"/>
      <c r="LLO225" s="19"/>
      <c r="LLP225" s="19"/>
      <c r="LLQ225" s="19"/>
      <c r="LLR225" s="19"/>
      <c r="LLS225" s="19"/>
      <c r="LLT225" s="19"/>
      <c r="LLU225" s="19"/>
      <c r="LLV225" s="19"/>
      <c r="LLW225" s="19"/>
      <c r="LLX225" s="19"/>
      <c r="LLY225" s="19"/>
      <c r="LLZ225" s="19"/>
      <c r="LMA225" s="19"/>
      <c r="LMB225" s="19"/>
      <c r="LMC225" s="19"/>
      <c r="LMD225" s="19"/>
      <c r="LME225" s="19"/>
      <c r="LMF225" s="19"/>
      <c r="LMG225" s="19"/>
      <c r="LMH225" s="19"/>
      <c r="LMI225" s="19"/>
      <c r="LMJ225" s="19"/>
      <c r="LMK225" s="19"/>
      <c r="LML225" s="19"/>
      <c r="LMM225" s="19"/>
      <c r="LMN225" s="19"/>
      <c r="LMO225" s="19"/>
      <c r="LMP225" s="19"/>
      <c r="LMQ225" s="19"/>
      <c r="LMR225" s="19"/>
      <c r="LMS225" s="19"/>
      <c r="LMT225" s="19"/>
      <c r="LMU225" s="19"/>
      <c r="LMV225" s="19"/>
      <c r="LMW225" s="19"/>
      <c r="LMX225" s="19"/>
      <c r="LMY225" s="19"/>
      <c r="LMZ225" s="19"/>
      <c r="LNA225" s="19"/>
      <c r="LNB225" s="19"/>
      <c r="LNC225" s="19"/>
      <c r="LND225" s="19"/>
      <c r="LNE225" s="19"/>
      <c r="LNF225" s="19"/>
      <c r="LNG225" s="19"/>
      <c r="LNH225" s="19"/>
      <c r="LNI225" s="19"/>
      <c r="LNJ225" s="19"/>
      <c r="LNK225" s="19"/>
      <c r="LNL225" s="19"/>
      <c r="LNM225" s="19"/>
      <c r="LNN225" s="19"/>
      <c r="LNO225" s="19"/>
      <c r="LNP225" s="19"/>
      <c r="LNQ225" s="19"/>
      <c r="LNR225" s="19"/>
      <c r="LNS225" s="19"/>
      <c r="LNT225" s="19"/>
      <c r="LNU225" s="19"/>
      <c r="LNV225" s="19"/>
      <c r="LNW225" s="19"/>
      <c r="LNX225" s="19"/>
      <c r="LNY225" s="19"/>
      <c r="LNZ225" s="19"/>
      <c r="LOA225" s="19"/>
      <c r="LOB225" s="19"/>
      <c r="LOC225" s="19"/>
      <c r="LOD225" s="19"/>
      <c r="LOE225" s="19"/>
      <c r="LOF225" s="19"/>
      <c r="LOG225" s="19"/>
      <c r="LOH225" s="19"/>
      <c r="LOI225" s="19"/>
      <c r="LOJ225" s="19"/>
      <c r="LOK225" s="19"/>
      <c r="LOL225" s="19"/>
      <c r="LOM225" s="19"/>
      <c r="LON225" s="19"/>
      <c r="LOO225" s="19"/>
      <c r="LOP225" s="19"/>
      <c r="LOQ225" s="19"/>
      <c r="LOR225" s="19"/>
      <c r="LOS225" s="19"/>
      <c r="LOT225" s="19"/>
      <c r="LOU225" s="19"/>
      <c r="LOV225" s="19"/>
      <c r="LOW225" s="19"/>
      <c r="LOX225" s="19"/>
      <c r="LOY225" s="19"/>
      <c r="LOZ225" s="19"/>
      <c r="LPA225" s="19"/>
      <c r="LPB225" s="19"/>
      <c r="LPC225" s="19"/>
      <c r="LPD225" s="19"/>
      <c r="LPE225" s="19"/>
      <c r="LPF225" s="19"/>
      <c r="LPG225" s="19"/>
      <c r="LPH225" s="19"/>
      <c r="LPI225" s="19"/>
      <c r="LPJ225" s="19"/>
      <c r="LPK225" s="19"/>
      <c r="LPL225" s="19"/>
      <c r="LPM225" s="19"/>
      <c r="LPN225" s="19"/>
      <c r="LPO225" s="19"/>
      <c r="LPP225" s="19"/>
      <c r="LPQ225" s="19"/>
      <c r="LPR225" s="19"/>
      <c r="LPS225" s="19"/>
      <c r="LPT225" s="19"/>
      <c r="LPU225" s="19"/>
      <c r="LPV225" s="19"/>
      <c r="LPW225" s="19"/>
      <c r="LPX225" s="19"/>
      <c r="LPY225" s="19"/>
      <c r="LPZ225" s="19"/>
      <c r="LQA225" s="19"/>
      <c r="LQB225" s="19"/>
      <c r="LQC225" s="19"/>
      <c r="LQD225" s="19"/>
      <c r="LQE225" s="19"/>
      <c r="LQF225" s="19"/>
      <c r="LQG225" s="19"/>
      <c r="LQH225" s="19"/>
      <c r="LQI225" s="19"/>
      <c r="LQJ225" s="19"/>
      <c r="LQK225" s="19"/>
      <c r="LQL225" s="19"/>
      <c r="LQM225" s="19"/>
      <c r="LQN225" s="19"/>
      <c r="LQO225" s="19"/>
      <c r="LQP225" s="19"/>
      <c r="LQQ225" s="19"/>
      <c r="LQR225" s="19"/>
      <c r="LQS225" s="19"/>
      <c r="LQT225" s="19"/>
      <c r="LQU225" s="19"/>
      <c r="LQV225" s="19"/>
      <c r="LQW225" s="19"/>
      <c r="LQX225" s="19"/>
      <c r="LQY225" s="19"/>
      <c r="LQZ225" s="19"/>
      <c r="LRA225" s="19"/>
      <c r="LRB225" s="19"/>
      <c r="LRC225" s="19"/>
      <c r="LRD225" s="19"/>
      <c r="LRE225" s="19"/>
      <c r="LRF225" s="19"/>
      <c r="LRG225" s="19"/>
      <c r="LRH225" s="19"/>
      <c r="LRI225" s="19"/>
      <c r="LRJ225" s="19"/>
      <c r="LRK225" s="19"/>
      <c r="LRL225" s="19"/>
      <c r="LRM225" s="19"/>
      <c r="LRN225" s="19"/>
      <c r="LRO225" s="19"/>
      <c r="LRP225" s="19"/>
      <c r="LRQ225" s="19"/>
      <c r="LRR225" s="19"/>
      <c r="LRS225" s="19"/>
      <c r="LRT225" s="19"/>
      <c r="LRU225" s="19"/>
      <c r="LRV225" s="19"/>
      <c r="LRW225" s="19"/>
      <c r="LRX225" s="19"/>
      <c r="LRY225" s="19"/>
      <c r="LRZ225" s="19"/>
      <c r="LSA225" s="19"/>
      <c r="LSB225" s="19"/>
      <c r="LSC225" s="19"/>
      <c r="LSD225" s="19"/>
      <c r="LSE225" s="19"/>
      <c r="LSF225" s="19"/>
      <c r="LSG225" s="19"/>
      <c r="LSH225" s="19"/>
      <c r="LSI225" s="19"/>
      <c r="LSJ225" s="19"/>
      <c r="LSK225" s="19"/>
      <c r="LSL225" s="19"/>
      <c r="LSM225" s="19"/>
      <c r="LSN225" s="19"/>
      <c r="LSO225" s="19"/>
      <c r="LSP225" s="19"/>
      <c r="LSQ225" s="19"/>
      <c r="LSR225" s="19"/>
      <c r="LSS225" s="19"/>
      <c r="LST225" s="19"/>
      <c r="LSU225" s="19"/>
      <c r="LSV225" s="19"/>
      <c r="LSW225" s="19"/>
      <c r="LSX225" s="19"/>
      <c r="LSY225" s="19"/>
      <c r="LSZ225" s="19"/>
      <c r="LTA225" s="19"/>
      <c r="LTB225" s="19"/>
      <c r="LTC225" s="19"/>
      <c r="LTD225" s="19"/>
      <c r="LTE225" s="19"/>
      <c r="LTF225" s="19"/>
      <c r="LTG225" s="19"/>
      <c r="LTH225" s="19"/>
      <c r="LTI225" s="19"/>
      <c r="LTJ225" s="19"/>
      <c r="LTK225" s="19"/>
      <c r="LTL225" s="19"/>
      <c r="LTM225" s="19"/>
      <c r="LTN225" s="19"/>
      <c r="LTO225" s="19"/>
      <c r="LTP225" s="19"/>
      <c r="LTQ225" s="19"/>
      <c r="LTR225" s="19"/>
      <c r="LTS225" s="19"/>
      <c r="LTT225" s="19"/>
      <c r="LTU225" s="19"/>
      <c r="LTV225" s="19"/>
      <c r="LTW225" s="19"/>
      <c r="LTX225" s="19"/>
      <c r="LTY225" s="19"/>
      <c r="LTZ225" s="19"/>
      <c r="LUA225" s="19"/>
      <c r="LUB225" s="19"/>
      <c r="LUC225" s="19"/>
      <c r="LUD225" s="19"/>
      <c r="LUE225" s="19"/>
      <c r="LUF225" s="19"/>
      <c r="LUG225" s="19"/>
      <c r="LUH225" s="19"/>
      <c r="LUI225" s="19"/>
      <c r="LUJ225" s="19"/>
      <c r="LUK225" s="19"/>
      <c r="LUL225" s="19"/>
      <c r="LUM225" s="19"/>
      <c r="LUN225" s="19"/>
      <c r="LUO225" s="19"/>
      <c r="LUP225" s="19"/>
      <c r="LUQ225" s="19"/>
      <c r="LUR225" s="19"/>
      <c r="LUS225" s="19"/>
      <c r="LUT225" s="19"/>
      <c r="LUU225" s="19"/>
      <c r="LUV225" s="19"/>
      <c r="LUW225" s="19"/>
      <c r="LUX225" s="19"/>
      <c r="LUY225" s="19"/>
      <c r="LUZ225" s="19"/>
      <c r="LVA225" s="19"/>
      <c r="LVB225" s="19"/>
      <c r="LVC225" s="19"/>
      <c r="LVD225" s="19"/>
      <c r="LVE225" s="19"/>
      <c r="LVF225" s="19"/>
      <c r="LVG225" s="19"/>
      <c r="LVH225" s="19"/>
      <c r="LVI225" s="19"/>
      <c r="LVJ225" s="19"/>
      <c r="LVK225" s="19"/>
      <c r="LVL225" s="19"/>
      <c r="LVM225" s="19"/>
      <c r="LVN225" s="19"/>
      <c r="LVO225" s="19"/>
      <c r="LVP225" s="19"/>
      <c r="LVQ225" s="19"/>
      <c r="LVR225" s="19"/>
      <c r="LVS225" s="19"/>
      <c r="LVT225" s="19"/>
      <c r="LVU225" s="19"/>
      <c r="LVV225" s="19"/>
      <c r="LVW225" s="19"/>
      <c r="LVX225" s="19"/>
      <c r="LVY225" s="19"/>
      <c r="LVZ225" s="19"/>
      <c r="LWA225" s="19"/>
      <c r="LWB225" s="19"/>
      <c r="LWC225" s="19"/>
      <c r="LWD225" s="19"/>
      <c r="LWE225" s="19"/>
      <c r="LWF225" s="19"/>
      <c r="LWG225" s="19"/>
      <c r="LWH225" s="19"/>
      <c r="LWI225" s="19"/>
      <c r="LWJ225" s="19"/>
      <c r="LWK225" s="19"/>
      <c r="LWL225" s="19"/>
      <c r="LWM225" s="19"/>
      <c r="LWN225" s="19"/>
      <c r="LWO225" s="19"/>
      <c r="LWP225" s="19"/>
      <c r="LWQ225" s="19"/>
      <c r="LWR225" s="19"/>
      <c r="LWS225" s="19"/>
      <c r="LWT225" s="19"/>
      <c r="LWU225" s="19"/>
      <c r="LWV225" s="19"/>
      <c r="LWW225" s="19"/>
      <c r="LWX225" s="19"/>
      <c r="LWY225" s="19"/>
      <c r="LWZ225" s="19"/>
      <c r="LXA225" s="19"/>
      <c r="LXB225" s="19"/>
      <c r="LXC225" s="19"/>
      <c r="LXD225" s="19"/>
      <c r="LXE225" s="19"/>
      <c r="LXF225" s="19"/>
      <c r="LXG225" s="19"/>
      <c r="LXH225" s="19"/>
      <c r="LXI225" s="19"/>
      <c r="LXJ225" s="19"/>
      <c r="LXK225" s="19"/>
      <c r="LXL225" s="19"/>
      <c r="LXM225" s="19"/>
      <c r="LXN225" s="19"/>
      <c r="LXO225" s="19"/>
      <c r="LXP225" s="19"/>
      <c r="LXQ225" s="19"/>
      <c r="LXR225" s="19"/>
      <c r="LXS225" s="19"/>
      <c r="LXT225" s="19"/>
      <c r="LXU225" s="19"/>
      <c r="LXV225" s="19"/>
      <c r="LXW225" s="19"/>
      <c r="LXX225" s="19"/>
      <c r="LXY225" s="19"/>
      <c r="LXZ225" s="19"/>
      <c r="LYA225" s="19"/>
      <c r="LYB225" s="19"/>
      <c r="LYC225" s="19"/>
      <c r="LYD225" s="19"/>
      <c r="LYE225" s="19"/>
      <c r="LYF225" s="19"/>
      <c r="LYG225" s="19"/>
      <c r="LYH225" s="19"/>
      <c r="LYI225" s="19"/>
      <c r="LYJ225" s="19"/>
      <c r="LYK225" s="19"/>
      <c r="LYL225" s="19"/>
      <c r="LYM225" s="19"/>
      <c r="LYN225" s="19"/>
      <c r="LYO225" s="19"/>
      <c r="LYP225" s="19"/>
      <c r="LYQ225" s="19"/>
      <c r="LYR225" s="19"/>
      <c r="LYS225" s="19"/>
      <c r="LYT225" s="19"/>
      <c r="LYU225" s="19"/>
      <c r="LYV225" s="19"/>
      <c r="LYW225" s="19"/>
      <c r="LYX225" s="19"/>
      <c r="LYY225" s="19"/>
      <c r="LYZ225" s="19"/>
      <c r="LZA225" s="19"/>
      <c r="LZB225" s="19"/>
      <c r="LZC225" s="19"/>
      <c r="LZD225" s="19"/>
      <c r="LZE225" s="19"/>
      <c r="LZF225" s="19"/>
      <c r="LZG225" s="19"/>
      <c r="LZH225" s="19"/>
      <c r="LZI225" s="19"/>
      <c r="LZJ225" s="19"/>
      <c r="LZK225" s="19"/>
      <c r="LZL225" s="19"/>
      <c r="LZM225" s="19"/>
      <c r="LZN225" s="19"/>
      <c r="LZO225" s="19"/>
      <c r="LZP225" s="19"/>
      <c r="LZQ225" s="19"/>
      <c r="LZR225" s="19"/>
      <c r="LZS225" s="19"/>
      <c r="LZT225" s="19"/>
      <c r="LZU225" s="19"/>
      <c r="LZV225" s="19"/>
      <c r="LZW225" s="19"/>
      <c r="LZX225" s="19"/>
      <c r="LZY225" s="19"/>
      <c r="LZZ225" s="19"/>
      <c r="MAA225" s="19"/>
      <c r="MAB225" s="19"/>
      <c r="MAC225" s="19"/>
      <c r="MAD225" s="19"/>
      <c r="MAE225" s="19"/>
      <c r="MAF225" s="19"/>
      <c r="MAG225" s="19"/>
      <c r="MAH225" s="19"/>
      <c r="MAI225" s="19"/>
      <c r="MAJ225" s="19"/>
      <c r="MAK225" s="19"/>
      <c r="MAL225" s="19"/>
      <c r="MAM225" s="19"/>
      <c r="MAN225" s="19"/>
      <c r="MAO225" s="19"/>
      <c r="MAP225" s="19"/>
      <c r="MAQ225" s="19"/>
      <c r="MAR225" s="19"/>
      <c r="MAS225" s="19"/>
      <c r="MAT225" s="19"/>
      <c r="MAU225" s="19"/>
      <c r="MAV225" s="19"/>
      <c r="MAW225" s="19"/>
      <c r="MAX225" s="19"/>
      <c r="MAY225" s="19"/>
      <c r="MAZ225" s="19"/>
      <c r="MBA225" s="19"/>
      <c r="MBB225" s="19"/>
      <c r="MBC225" s="19"/>
      <c r="MBD225" s="19"/>
      <c r="MBE225" s="19"/>
      <c r="MBF225" s="19"/>
      <c r="MBG225" s="19"/>
      <c r="MBH225" s="19"/>
      <c r="MBI225" s="19"/>
      <c r="MBJ225" s="19"/>
      <c r="MBK225" s="19"/>
      <c r="MBL225" s="19"/>
      <c r="MBM225" s="19"/>
      <c r="MBN225" s="19"/>
      <c r="MBO225" s="19"/>
      <c r="MBP225" s="19"/>
      <c r="MBQ225" s="19"/>
      <c r="MBR225" s="19"/>
      <c r="MBS225" s="19"/>
      <c r="MBT225" s="19"/>
      <c r="MBU225" s="19"/>
      <c r="MBV225" s="19"/>
      <c r="MBW225" s="19"/>
      <c r="MBX225" s="19"/>
      <c r="MBY225" s="19"/>
      <c r="MBZ225" s="19"/>
      <c r="MCA225" s="19"/>
      <c r="MCB225" s="19"/>
      <c r="MCC225" s="19"/>
      <c r="MCD225" s="19"/>
      <c r="MCE225" s="19"/>
      <c r="MCF225" s="19"/>
      <c r="MCG225" s="19"/>
      <c r="MCH225" s="19"/>
      <c r="MCI225" s="19"/>
      <c r="MCJ225" s="19"/>
      <c r="MCK225" s="19"/>
      <c r="MCL225" s="19"/>
      <c r="MCM225" s="19"/>
      <c r="MCN225" s="19"/>
      <c r="MCO225" s="19"/>
      <c r="MCP225" s="19"/>
      <c r="MCQ225" s="19"/>
      <c r="MCR225" s="19"/>
      <c r="MCS225" s="19"/>
      <c r="MCT225" s="19"/>
      <c r="MCU225" s="19"/>
      <c r="MCV225" s="19"/>
      <c r="MCW225" s="19"/>
      <c r="MCX225" s="19"/>
      <c r="MCY225" s="19"/>
      <c r="MCZ225" s="19"/>
      <c r="MDA225" s="19"/>
      <c r="MDB225" s="19"/>
      <c r="MDC225" s="19"/>
      <c r="MDD225" s="19"/>
      <c r="MDE225" s="19"/>
      <c r="MDF225" s="19"/>
      <c r="MDG225" s="19"/>
      <c r="MDH225" s="19"/>
      <c r="MDI225" s="19"/>
      <c r="MDJ225" s="19"/>
      <c r="MDK225" s="19"/>
      <c r="MDL225" s="19"/>
      <c r="MDM225" s="19"/>
      <c r="MDN225" s="19"/>
      <c r="MDO225" s="19"/>
      <c r="MDP225" s="19"/>
      <c r="MDQ225" s="19"/>
      <c r="MDR225" s="19"/>
      <c r="MDS225" s="19"/>
      <c r="MDT225" s="19"/>
      <c r="MDU225" s="19"/>
      <c r="MDV225" s="19"/>
      <c r="MDW225" s="19"/>
      <c r="MDX225" s="19"/>
      <c r="MDY225" s="19"/>
      <c r="MDZ225" s="19"/>
      <c r="MEA225" s="19"/>
      <c r="MEB225" s="19"/>
      <c r="MEC225" s="19"/>
      <c r="MED225" s="19"/>
      <c r="MEE225" s="19"/>
      <c r="MEF225" s="19"/>
      <c r="MEG225" s="19"/>
      <c r="MEH225" s="19"/>
      <c r="MEI225" s="19"/>
      <c r="MEJ225" s="19"/>
      <c r="MEK225" s="19"/>
      <c r="MEL225" s="19"/>
      <c r="MEM225" s="19"/>
      <c r="MEN225" s="19"/>
      <c r="MEO225" s="19"/>
      <c r="MEP225" s="19"/>
      <c r="MEQ225" s="19"/>
      <c r="MER225" s="19"/>
      <c r="MES225" s="19"/>
      <c r="MET225" s="19"/>
      <c r="MEU225" s="19"/>
      <c r="MEV225" s="19"/>
      <c r="MEW225" s="19"/>
      <c r="MEX225" s="19"/>
      <c r="MEY225" s="19"/>
      <c r="MEZ225" s="19"/>
      <c r="MFA225" s="19"/>
      <c r="MFB225" s="19"/>
      <c r="MFC225" s="19"/>
      <c r="MFD225" s="19"/>
      <c r="MFE225" s="19"/>
      <c r="MFF225" s="19"/>
      <c r="MFG225" s="19"/>
      <c r="MFH225" s="19"/>
      <c r="MFI225" s="19"/>
      <c r="MFJ225" s="19"/>
      <c r="MFK225" s="19"/>
      <c r="MFL225" s="19"/>
      <c r="MFM225" s="19"/>
      <c r="MFN225" s="19"/>
      <c r="MFO225" s="19"/>
      <c r="MFP225" s="19"/>
      <c r="MFQ225" s="19"/>
      <c r="MFR225" s="19"/>
      <c r="MFS225" s="19"/>
      <c r="MFT225" s="19"/>
      <c r="MFU225" s="19"/>
      <c r="MFV225" s="19"/>
      <c r="MFW225" s="19"/>
      <c r="MFX225" s="19"/>
      <c r="MFY225" s="19"/>
      <c r="MFZ225" s="19"/>
      <c r="MGA225" s="19"/>
      <c r="MGB225" s="19"/>
      <c r="MGC225" s="19"/>
      <c r="MGD225" s="19"/>
      <c r="MGE225" s="19"/>
      <c r="MGF225" s="19"/>
      <c r="MGG225" s="19"/>
      <c r="MGH225" s="19"/>
      <c r="MGI225" s="19"/>
      <c r="MGJ225" s="19"/>
      <c r="MGK225" s="19"/>
      <c r="MGL225" s="19"/>
      <c r="MGM225" s="19"/>
      <c r="MGN225" s="19"/>
      <c r="MGO225" s="19"/>
      <c r="MGP225" s="19"/>
      <c r="MGQ225" s="19"/>
      <c r="MGR225" s="19"/>
      <c r="MGS225" s="19"/>
      <c r="MGT225" s="19"/>
      <c r="MGU225" s="19"/>
      <c r="MGV225" s="19"/>
      <c r="MGW225" s="19"/>
      <c r="MGX225" s="19"/>
      <c r="MGY225" s="19"/>
      <c r="MGZ225" s="19"/>
      <c r="MHA225" s="19"/>
      <c r="MHB225" s="19"/>
      <c r="MHC225" s="19"/>
      <c r="MHD225" s="19"/>
      <c r="MHE225" s="19"/>
      <c r="MHF225" s="19"/>
      <c r="MHG225" s="19"/>
      <c r="MHH225" s="19"/>
      <c r="MHI225" s="19"/>
      <c r="MHJ225" s="19"/>
      <c r="MHK225" s="19"/>
      <c r="MHL225" s="19"/>
      <c r="MHM225" s="19"/>
      <c r="MHN225" s="19"/>
      <c r="MHO225" s="19"/>
      <c r="MHP225" s="19"/>
      <c r="MHQ225" s="19"/>
      <c r="MHR225" s="19"/>
      <c r="MHS225" s="19"/>
      <c r="MHT225" s="19"/>
      <c r="MHU225" s="19"/>
      <c r="MHV225" s="19"/>
      <c r="MHW225" s="19"/>
      <c r="MHX225" s="19"/>
      <c r="MHY225" s="19"/>
      <c r="MHZ225" s="19"/>
      <c r="MIA225" s="19"/>
      <c r="MIB225" s="19"/>
      <c r="MIC225" s="19"/>
      <c r="MID225" s="19"/>
      <c r="MIE225" s="19"/>
      <c r="MIF225" s="19"/>
      <c r="MIG225" s="19"/>
      <c r="MIH225" s="19"/>
      <c r="MII225" s="19"/>
      <c r="MIJ225" s="19"/>
      <c r="MIK225" s="19"/>
      <c r="MIL225" s="19"/>
      <c r="MIM225" s="19"/>
      <c r="MIN225" s="19"/>
      <c r="MIO225" s="19"/>
      <c r="MIP225" s="19"/>
      <c r="MIQ225" s="19"/>
      <c r="MIR225" s="19"/>
      <c r="MIS225" s="19"/>
      <c r="MIT225" s="19"/>
      <c r="MIU225" s="19"/>
      <c r="MIV225" s="19"/>
      <c r="MIW225" s="19"/>
      <c r="MIX225" s="19"/>
      <c r="MIY225" s="19"/>
      <c r="MIZ225" s="19"/>
      <c r="MJA225" s="19"/>
      <c r="MJB225" s="19"/>
      <c r="MJC225" s="19"/>
      <c r="MJD225" s="19"/>
      <c r="MJE225" s="19"/>
      <c r="MJF225" s="19"/>
      <c r="MJG225" s="19"/>
      <c r="MJH225" s="19"/>
      <c r="MJI225" s="19"/>
      <c r="MJJ225" s="19"/>
      <c r="MJK225" s="19"/>
      <c r="MJL225" s="19"/>
      <c r="MJM225" s="19"/>
      <c r="MJN225" s="19"/>
      <c r="MJO225" s="19"/>
      <c r="MJP225" s="19"/>
      <c r="MJQ225" s="19"/>
      <c r="MJR225" s="19"/>
      <c r="MJS225" s="19"/>
      <c r="MJT225" s="19"/>
      <c r="MJU225" s="19"/>
      <c r="MJV225" s="19"/>
      <c r="MJW225" s="19"/>
      <c r="MJX225" s="19"/>
      <c r="MJY225" s="19"/>
      <c r="MJZ225" s="19"/>
      <c r="MKA225" s="19"/>
      <c r="MKB225" s="19"/>
      <c r="MKC225" s="19"/>
      <c r="MKD225" s="19"/>
      <c r="MKE225" s="19"/>
      <c r="MKF225" s="19"/>
      <c r="MKG225" s="19"/>
      <c r="MKH225" s="19"/>
      <c r="MKI225" s="19"/>
      <c r="MKJ225" s="19"/>
      <c r="MKK225" s="19"/>
      <c r="MKL225" s="19"/>
      <c r="MKM225" s="19"/>
      <c r="MKN225" s="19"/>
      <c r="MKO225" s="19"/>
      <c r="MKP225" s="19"/>
      <c r="MKQ225" s="19"/>
      <c r="MKR225" s="19"/>
      <c r="MKS225" s="19"/>
      <c r="MKT225" s="19"/>
      <c r="MKU225" s="19"/>
      <c r="MKV225" s="19"/>
      <c r="MKW225" s="19"/>
      <c r="MKX225" s="19"/>
      <c r="MKY225" s="19"/>
      <c r="MKZ225" s="19"/>
      <c r="MLA225" s="19"/>
      <c r="MLB225" s="19"/>
      <c r="MLC225" s="19"/>
      <c r="MLD225" s="19"/>
      <c r="MLE225" s="19"/>
      <c r="MLF225" s="19"/>
      <c r="MLG225" s="19"/>
      <c r="MLH225" s="19"/>
      <c r="MLI225" s="19"/>
      <c r="MLJ225" s="19"/>
      <c r="MLK225" s="19"/>
      <c r="MLL225" s="19"/>
      <c r="MLM225" s="19"/>
      <c r="MLN225" s="19"/>
      <c r="MLO225" s="19"/>
      <c r="MLP225" s="19"/>
      <c r="MLQ225" s="19"/>
      <c r="MLR225" s="19"/>
      <c r="MLS225" s="19"/>
      <c r="MLT225" s="19"/>
      <c r="MLU225" s="19"/>
      <c r="MLV225" s="19"/>
      <c r="MLW225" s="19"/>
      <c r="MLX225" s="19"/>
      <c r="MLY225" s="19"/>
      <c r="MLZ225" s="19"/>
      <c r="MMA225" s="19"/>
      <c r="MMB225" s="19"/>
      <c r="MMC225" s="19"/>
      <c r="MMD225" s="19"/>
      <c r="MME225" s="19"/>
      <c r="MMF225" s="19"/>
      <c r="MMG225" s="19"/>
      <c r="MMH225" s="19"/>
      <c r="MMI225" s="19"/>
      <c r="MMJ225" s="19"/>
      <c r="MMK225" s="19"/>
      <c r="MML225" s="19"/>
      <c r="MMM225" s="19"/>
      <c r="MMN225" s="19"/>
      <c r="MMO225" s="19"/>
      <c r="MMP225" s="19"/>
      <c r="MMQ225" s="19"/>
      <c r="MMR225" s="19"/>
      <c r="MMS225" s="19"/>
      <c r="MMT225" s="19"/>
      <c r="MMU225" s="19"/>
      <c r="MMV225" s="19"/>
      <c r="MMW225" s="19"/>
      <c r="MMX225" s="19"/>
      <c r="MMY225" s="19"/>
      <c r="MMZ225" s="19"/>
      <c r="MNA225" s="19"/>
      <c r="MNB225" s="19"/>
      <c r="MNC225" s="19"/>
      <c r="MND225" s="19"/>
      <c r="MNE225" s="19"/>
      <c r="MNF225" s="19"/>
      <c r="MNG225" s="19"/>
      <c r="MNH225" s="19"/>
      <c r="MNI225" s="19"/>
      <c r="MNJ225" s="19"/>
      <c r="MNK225" s="19"/>
      <c r="MNL225" s="19"/>
      <c r="MNM225" s="19"/>
      <c r="MNN225" s="19"/>
      <c r="MNO225" s="19"/>
      <c r="MNP225" s="19"/>
      <c r="MNQ225" s="19"/>
      <c r="MNR225" s="19"/>
      <c r="MNS225" s="19"/>
      <c r="MNT225" s="19"/>
      <c r="MNU225" s="19"/>
      <c r="MNV225" s="19"/>
      <c r="MNW225" s="19"/>
      <c r="MNX225" s="19"/>
      <c r="MNY225" s="19"/>
      <c r="MNZ225" s="19"/>
      <c r="MOA225" s="19"/>
      <c r="MOB225" s="19"/>
      <c r="MOC225" s="19"/>
      <c r="MOD225" s="19"/>
      <c r="MOE225" s="19"/>
      <c r="MOF225" s="19"/>
      <c r="MOG225" s="19"/>
      <c r="MOH225" s="19"/>
      <c r="MOI225" s="19"/>
      <c r="MOJ225" s="19"/>
      <c r="MOK225" s="19"/>
      <c r="MOL225" s="19"/>
      <c r="MOM225" s="19"/>
      <c r="MON225" s="19"/>
      <c r="MOO225" s="19"/>
      <c r="MOP225" s="19"/>
      <c r="MOQ225" s="19"/>
      <c r="MOR225" s="19"/>
      <c r="MOS225" s="19"/>
      <c r="MOT225" s="19"/>
      <c r="MOU225" s="19"/>
      <c r="MOV225" s="19"/>
      <c r="MOW225" s="19"/>
      <c r="MOX225" s="19"/>
      <c r="MOY225" s="19"/>
      <c r="MOZ225" s="19"/>
      <c r="MPA225" s="19"/>
      <c r="MPB225" s="19"/>
      <c r="MPC225" s="19"/>
      <c r="MPD225" s="19"/>
      <c r="MPE225" s="19"/>
      <c r="MPF225" s="19"/>
      <c r="MPG225" s="19"/>
      <c r="MPH225" s="19"/>
      <c r="MPI225" s="19"/>
      <c r="MPJ225" s="19"/>
      <c r="MPK225" s="19"/>
      <c r="MPL225" s="19"/>
      <c r="MPM225" s="19"/>
      <c r="MPN225" s="19"/>
      <c r="MPO225" s="19"/>
      <c r="MPP225" s="19"/>
      <c r="MPQ225" s="19"/>
      <c r="MPR225" s="19"/>
      <c r="MPS225" s="19"/>
      <c r="MPT225" s="19"/>
      <c r="MPU225" s="19"/>
      <c r="MPV225" s="19"/>
      <c r="MPW225" s="19"/>
      <c r="MPX225" s="19"/>
      <c r="MPY225" s="19"/>
      <c r="MPZ225" s="19"/>
      <c r="MQA225" s="19"/>
      <c r="MQB225" s="19"/>
      <c r="MQC225" s="19"/>
      <c r="MQD225" s="19"/>
      <c r="MQE225" s="19"/>
      <c r="MQF225" s="19"/>
      <c r="MQG225" s="19"/>
      <c r="MQH225" s="19"/>
      <c r="MQI225" s="19"/>
      <c r="MQJ225" s="19"/>
      <c r="MQK225" s="19"/>
      <c r="MQL225" s="19"/>
      <c r="MQM225" s="19"/>
      <c r="MQN225" s="19"/>
      <c r="MQO225" s="19"/>
      <c r="MQP225" s="19"/>
      <c r="MQQ225" s="19"/>
      <c r="MQR225" s="19"/>
      <c r="MQS225" s="19"/>
      <c r="MQT225" s="19"/>
      <c r="MQU225" s="19"/>
      <c r="MQV225" s="19"/>
      <c r="MQW225" s="19"/>
      <c r="MQX225" s="19"/>
      <c r="MQY225" s="19"/>
      <c r="MQZ225" s="19"/>
      <c r="MRA225" s="19"/>
      <c r="MRB225" s="19"/>
      <c r="MRC225" s="19"/>
      <c r="MRD225" s="19"/>
      <c r="MRE225" s="19"/>
      <c r="MRF225" s="19"/>
      <c r="MRG225" s="19"/>
      <c r="MRH225" s="19"/>
      <c r="MRI225" s="19"/>
      <c r="MRJ225" s="19"/>
      <c r="MRK225" s="19"/>
      <c r="MRL225" s="19"/>
      <c r="MRM225" s="19"/>
      <c r="MRN225" s="19"/>
      <c r="MRO225" s="19"/>
      <c r="MRP225" s="19"/>
      <c r="MRQ225" s="19"/>
      <c r="MRR225" s="19"/>
      <c r="MRS225" s="19"/>
      <c r="MRT225" s="19"/>
      <c r="MRU225" s="19"/>
      <c r="MRV225" s="19"/>
      <c r="MRW225" s="19"/>
      <c r="MRX225" s="19"/>
      <c r="MRY225" s="19"/>
      <c r="MRZ225" s="19"/>
      <c r="MSA225" s="19"/>
      <c r="MSB225" s="19"/>
      <c r="MSC225" s="19"/>
      <c r="MSD225" s="19"/>
      <c r="MSE225" s="19"/>
      <c r="MSF225" s="19"/>
      <c r="MSG225" s="19"/>
      <c r="MSH225" s="19"/>
      <c r="MSI225" s="19"/>
      <c r="MSJ225" s="19"/>
      <c r="MSK225" s="19"/>
      <c r="MSL225" s="19"/>
      <c r="MSM225" s="19"/>
      <c r="MSN225" s="19"/>
      <c r="MSO225" s="19"/>
      <c r="MSP225" s="19"/>
      <c r="MSQ225" s="19"/>
      <c r="MSR225" s="19"/>
      <c r="MSS225" s="19"/>
      <c r="MST225" s="19"/>
      <c r="MSU225" s="19"/>
      <c r="MSV225" s="19"/>
      <c r="MSW225" s="19"/>
      <c r="MSX225" s="19"/>
      <c r="MSY225" s="19"/>
      <c r="MSZ225" s="19"/>
      <c r="MTA225" s="19"/>
      <c r="MTB225" s="19"/>
      <c r="MTC225" s="19"/>
      <c r="MTD225" s="19"/>
      <c r="MTE225" s="19"/>
      <c r="MTF225" s="19"/>
      <c r="MTG225" s="19"/>
      <c r="MTH225" s="19"/>
      <c r="MTI225" s="19"/>
      <c r="MTJ225" s="19"/>
      <c r="MTK225" s="19"/>
      <c r="MTL225" s="19"/>
      <c r="MTM225" s="19"/>
      <c r="MTN225" s="19"/>
      <c r="MTO225" s="19"/>
      <c r="MTP225" s="19"/>
      <c r="MTQ225" s="19"/>
      <c r="MTR225" s="19"/>
      <c r="MTS225" s="19"/>
      <c r="MTT225" s="19"/>
      <c r="MTU225" s="19"/>
      <c r="MTV225" s="19"/>
      <c r="MTW225" s="19"/>
      <c r="MTX225" s="19"/>
      <c r="MTY225" s="19"/>
      <c r="MTZ225" s="19"/>
      <c r="MUA225" s="19"/>
      <c r="MUB225" s="19"/>
      <c r="MUC225" s="19"/>
      <c r="MUD225" s="19"/>
      <c r="MUE225" s="19"/>
      <c r="MUF225" s="19"/>
      <c r="MUG225" s="19"/>
      <c r="MUH225" s="19"/>
      <c r="MUI225" s="19"/>
      <c r="MUJ225" s="19"/>
      <c r="MUK225" s="19"/>
      <c r="MUL225" s="19"/>
      <c r="MUM225" s="19"/>
      <c r="MUN225" s="19"/>
      <c r="MUO225" s="19"/>
      <c r="MUP225" s="19"/>
      <c r="MUQ225" s="19"/>
      <c r="MUR225" s="19"/>
      <c r="MUS225" s="19"/>
      <c r="MUT225" s="19"/>
      <c r="MUU225" s="19"/>
      <c r="MUV225" s="19"/>
      <c r="MUW225" s="19"/>
      <c r="MUX225" s="19"/>
      <c r="MUY225" s="19"/>
      <c r="MUZ225" s="19"/>
      <c r="MVA225" s="19"/>
      <c r="MVB225" s="19"/>
      <c r="MVC225" s="19"/>
      <c r="MVD225" s="19"/>
      <c r="MVE225" s="19"/>
      <c r="MVF225" s="19"/>
      <c r="MVG225" s="19"/>
      <c r="MVH225" s="19"/>
      <c r="MVI225" s="19"/>
      <c r="MVJ225" s="19"/>
      <c r="MVK225" s="19"/>
      <c r="MVL225" s="19"/>
      <c r="MVM225" s="19"/>
      <c r="MVN225" s="19"/>
      <c r="MVO225" s="19"/>
      <c r="MVP225" s="19"/>
      <c r="MVQ225" s="19"/>
      <c r="MVR225" s="19"/>
      <c r="MVS225" s="19"/>
      <c r="MVT225" s="19"/>
      <c r="MVU225" s="19"/>
      <c r="MVV225" s="19"/>
      <c r="MVW225" s="19"/>
      <c r="MVX225" s="19"/>
      <c r="MVY225" s="19"/>
      <c r="MVZ225" s="19"/>
      <c r="MWA225" s="19"/>
      <c r="MWB225" s="19"/>
      <c r="MWC225" s="19"/>
      <c r="MWD225" s="19"/>
      <c r="MWE225" s="19"/>
      <c r="MWF225" s="19"/>
      <c r="MWG225" s="19"/>
      <c r="MWH225" s="19"/>
      <c r="MWI225" s="19"/>
      <c r="MWJ225" s="19"/>
      <c r="MWK225" s="19"/>
      <c r="MWL225" s="19"/>
      <c r="MWM225" s="19"/>
      <c r="MWN225" s="19"/>
      <c r="MWO225" s="19"/>
      <c r="MWP225" s="19"/>
      <c r="MWQ225" s="19"/>
      <c r="MWR225" s="19"/>
      <c r="MWS225" s="19"/>
      <c r="MWT225" s="19"/>
      <c r="MWU225" s="19"/>
      <c r="MWV225" s="19"/>
      <c r="MWW225" s="19"/>
      <c r="MWX225" s="19"/>
      <c r="MWY225" s="19"/>
      <c r="MWZ225" s="19"/>
      <c r="MXA225" s="19"/>
      <c r="MXB225" s="19"/>
      <c r="MXC225" s="19"/>
      <c r="MXD225" s="19"/>
      <c r="MXE225" s="19"/>
      <c r="MXF225" s="19"/>
      <c r="MXG225" s="19"/>
      <c r="MXH225" s="19"/>
      <c r="MXI225" s="19"/>
      <c r="MXJ225" s="19"/>
      <c r="MXK225" s="19"/>
      <c r="MXL225" s="19"/>
      <c r="MXM225" s="19"/>
      <c r="MXN225" s="19"/>
      <c r="MXO225" s="19"/>
      <c r="MXP225" s="19"/>
      <c r="MXQ225" s="19"/>
      <c r="MXR225" s="19"/>
      <c r="MXS225" s="19"/>
      <c r="MXT225" s="19"/>
      <c r="MXU225" s="19"/>
      <c r="MXV225" s="19"/>
      <c r="MXW225" s="19"/>
      <c r="MXX225" s="19"/>
      <c r="MXY225" s="19"/>
      <c r="MXZ225" s="19"/>
      <c r="MYA225" s="19"/>
      <c r="MYB225" s="19"/>
      <c r="MYC225" s="19"/>
      <c r="MYD225" s="19"/>
      <c r="MYE225" s="19"/>
      <c r="MYF225" s="19"/>
      <c r="MYG225" s="19"/>
      <c r="MYH225" s="19"/>
      <c r="MYI225" s="19"/>
      <c r="MYJ225" s="19"/>
      <c r="MYK225" s="19"/>
      <c r="MYL225" s="19"/>
      <c r="MYM225" s="19"/>
      <c r="MYN225" s="19"/>
      <c r="MYO225" s="19"/>
      <c r="MYP225" s="19"/>
      <c r="MYQ225" s="19"/>
      <c r="MYR225" s="19"/>
      <c r="MYS225" s="19"/>
      <c r="MYT225" s="19"/>
      <c r="MYU225" s="19"/>
      <c r="MYV225" s="19"/>
      <c r="MYW225" s="19"/>
      <c r="MYX225" s="19"/>
      <c r="MYY225" s="19"/>
      <c r="MYZ225" s="19"/>
      <c r="MZA225" s="19"/>
      <c r="MZB225" s="19"/>
      <c r="MZC225" s="19"/>
      <c r="MZD225" s="19"/>
      <c r="MZE225" s="19"/>
      <c r="MZF225" s="19"/>
      <c r="MZG225" s="19"/>
      <c r="MZH225" s="19"/>
      <c r="MZI225" s="19"/>
      <c r="MZJ225" s="19"/>
      <c r="MZK225" s="19"/>
      <c r="MZL225" s="19"/>
      <c r="MZM225" s="19"/>
      <c r="MZN225" s="19"/>
      <c r="MZO225" s="19"/>
      <c r="MZP225" s="19"/>
      <c r="MZQ225" s="19"/>
      <c r="MZR225" s="19"/>
      <c r="MZS225" s="19"/>
      <c r="MZT225" s="19"/>
      <c r="MZU225" s="19"/>
      <c r="MZV225" s="19"/>
      <c r="MZW225" s="19"/>
      <c r="MZX225" s="19"/>
      <c r="MZY225" s="19"/>
      <c r="MZZ225" s="19"/>
      <c r="NAA225" s="19"/>
      <c r="NAB225" s="19"/>
      <c r="NAC225" s="19"/>
      <c r="NAD225" s="19"/>
      <c r="NAE225" s="19"/>
      <c r="NAF225" s="19"/>
      <c r="NAG225" s="19"/>
      <c r="NAH225" s="19"/>
      <c r="NAI225" s="19"/>
      <c r="NAJ225" s="19"/>
      <c r="NAK225" s="19"/>
      <c r="NAL225" s="19"/>
      <c r="NAM225" s="19"/>
      <c r="NAN225" s="19"/>
      <c r="NAO225" s="19"/>
      <c r="NAP225" s="19"/>
      <c r="NAQ225" s="19"/>
      <c r="NAR225" s="19"/>
      <c r="NAS225" s="19"/>
      <c r="NAT225" s="19"/>
      <c r="NAU225" s="19"/>
      <c r="NAV225" s="19"/>
      <c r="NAW225" s="19"/>
      <c r="NAX225" s="19"/>
      <c r="NAY225" s="19"/>
      <c r="NAZ225" s="19"/>
      <c r="NBA225" s="19"/>
      <c r="NBB225" s="19"/>
      <c r="NBC225" s="19"/>
      <c r="NBD225" s="19"/>
      <c r="NBE225" s="19"/>
      <c r="NBF225" s="19"/>
      <c r="NBG225" s="19"/>
      <c r="NBH225" s="19"/>
      <c r="NBI225" s="19"/>
      <c r="NBJ225" s="19"/>
      <c r="NBK225" s="19"/>
      <c r="NBL225" s="19"/>
      <c r="NBM225" s="19"/>
      <c r="NBN225" s="19"/>
      <c r="NBO225" s="19"/>
      <c r="NBP225" s="19"/>
      <c r="NBQ225" s="19"/>
      <c r="NBR225" s="19"/>
      <c r="NBS225" s="19"/>
      <c r="NBT225" s="19"/>
      <c r="NBU225" s="19"/>
      <c r="NBV225" s="19"/>
      <c r="NBW225" s="19"/>
      <c r="NBX225" s="19"/>
      <c r="NBY225" s="19"/>
      <c r="NBZ225" s="19"/>
      <c r="NCA225" s="19"/>
      <c r="NCB225" s="19"/>
      <c r="NCC225" s="19"/>
      <c r="NCD225" s="19"/>
      <c r="NCE225" s="19"/>
      <c r="NCF225" s="19"/>
      <c r="NCG225" s="19"/>
      <c r="NCH225" s="19"/>
      <c r="NCI225" s="19"/>
      <c r="NCJ225" s="19"/>
      <c r="NCK225" s="19"/>
      <c r="NCL225" s="19"/>
      <c r="NCM225" s="19"/>
      <c r="NCN225" s="19"/>
      <c r="NCO225" s="19"/>
      <c r="NCP225" s="19"/>
      <c r="NCQ225" s="19"/>
      <c r="NCR225" s="19"/>
      <c r="NCS225" s="19"/>
      <c r="NCT225" s="19"/>
      <c r="NCU225" s="19"/>
      <c r="NCV225" s="19"/>
      <c r="NCW225" s="19"/>
      <c r="NCX225" s="19"/>
      <c r="NCY225" s="19"/>
      <c r="NCZ225" s="19"/>
      <c r="NDA225" s="19"/>
      <c r="NDB225" s="19"/>
      <c r="NDC225" s="19"/>
      <c r="NDD225" s="19"/>
      <c r="NDE225" s="19"/>
      <c r="NDF225" s="19"/>
      <c r="NDG225" s="19"/>
      <c r="NDH225" s="19"/>
      <c r="NDI225" s="19"/>
      <c r="NDJ225" s="19"/>
      <c r="NDK225" s="19"/>
      <c r="NDL225" s="19"/>
      <c r="NDM225" s="19"/>
      <c r="NDN225" s="19"/>
      <c r="NDO225" s="19"/>
      <c r="NDP225" s="19"/>
      <c r="NDQ225" s="19"/>
      <c r="NDR225" s="19"/>
      <c r="NDS225" s="19"/>
      <c r="NDT225" s="19"/>
      <c r="NDU225" s="19"/>
      <c r="NDV225" s="19"/>
      <c r="NDW225" s="19"/>
      <c r="NDX225" s="19"/>
      <c r="NDY225" s="19"/>
      <c r="NDZ225" s="19"/>
      <c r="NEA225" s="19"/>
      <c r="NEB225" s="19"/>
      <c r="NEC225" s="19"/>
      <c r="NED225" s="19"/>
      <c r="NEE225" s="19"/>
      <c r="NEF225" s="19"/>
      <c r="NEG225" s="19"/>
      <c r="NEH225" s="19"/>
      <c r="NEI225" s="19"/>
      <c r="NEJ225" s="19"/>
      <c r="NEK225" s="19"/>
      <c r="NEL225" s="19"/>
      <c r="NEM225" s="19"/>
      <c r="NEN225" s="19"/>
      <c r="NEO225" s="19"/>
      <c r="NEP225" s="19"/>
      <c r="NEQ225" s="19"/>
      <c r="NER225" s="19"/>
      <c r="NES225" s="19"/>
      <c r="NET225" s="19"/>
      <c r="NEU225" s="19"/>
      <c r="NEV225" s="19"/>
      <c r="NEW225" s="19"/>
      <c r="NEX225" s="19"/>
      <c r="NEY225" s="19"/>
      <c r="NEZ225" s="19"/>
      <c r="NFA225" s="19"/>
      <c r="NFB225" s="19"/>
      <c r="NFC225" s="19"/>
      <c r="NFD225" s="19"/>
      <c r="NFE225" s="19"/>
      <c r="NFF225" s="19"/>
      <c r="NFG225" s="19"/>
      <c r="NFH225" s="19"/>
      <c r="NFI225" s="19"/>
      <c r="NFJ225" s="19"/>
      <c r="NFK225" s="19"/>
      <c r="NFL225" s="19"/>
      <c r="NFM225" s="19"/>
      <c r="NFN225" s="19"/>
      <c r="NFO225" s="19"/>
      <c r="NFP225" s="19"/>
      <c r="NFQ225" s="19"/>
      <c r="NFR225" s="19"/>
      <c r="NFS225" s="19"/>
      <c r="NFT225" s="19"/>
      <c r="NFU225" s="19"/>
      <c r="NFV225" s="19"/>
      <c r="NFW225" s="19"/>
      <c r="NFX225" s="19"/>
      <c r="NFY225" s="19"/>
      <c r="NFZ225" s="19"/>
      <c r="NGA225" s="19"/>
      <c r="NGB225" s="19"/>
      <c r="NGC225" s="19"/>
      <c r="NGD225" s="19"/>
      <c r="NGE225" s="19"/>
      <c r="NGF225" s="19"/>
      <c r="NGG225" s="19"/>
      <c r="NGH225" s="19"/>
      <c r="NGI225" s="19"/>
      <c r="NGJ225" s="19"/>
      <c r="NGK225" s="19"/>
      <c r="NGL225" s="19"/>
      <c r="NGM225" s="19"/>
      <c r="NGN225" s="19"/>
      <c r="NGO225" s="19"/>
      <c r="NGP225" s="19"/>
      <c r="NGQ225" s="19"/>
      <c r="NGR225" s="19"/>
      <c r="NGS225" s="19"/>
      <c r="NGT225" s="19"/>
      <c r="NGU225" s="19"/>
      <c r="NGV225" s="19"/>
      <c r="NGW225" s="19"/>
      <c r="NGX225" s="19"/>
      <c r="NGY225" s="19"/>
      <c r="NGZ225" s="19"/>
      <c r="NHA225" s="19"/>
      <c r="NHB225" s="19"/>
      <c r="NHC225" s="19"/>
      <c r="NHD225" s="19"/>
      <c r="NHE225" s="19"/>
      <c r="NHF225" s="19"/>
      <c r="NHG225" s="19"/>
      <c r="NHH225" s="19"/>
      <c r="NHI225" s="19"/>
      <c r="NHJ225" s="19"/>
      <c r="NHK225" s="19"/>
      <c r="NHL225" s="19"/>
      <c r="NHM225" s="19"/>
      <c r="NHN225" s="19"/>
      <c r="NHO225" s="19"/>
      <c r="NHP225" s="19"/>
      <c r="NHQ225" s="19"/>
      <c r="NHR225" s="19"/>
      <c r="NHS225" s="19"/>
      <c r="NHT225" s="19"/>
      <c r="NHU225" s="19"/>
      <c r="NHV225" s="19"/>
      <c r="NHW225" s="19"/>
      <c r="NHX225" s="19"/>
      <c r="NHY225" s="19"/>
      <c r="NHZ225" s="19"/>
      <c r="NIA225" s="19"/>
      <c r="NIB225" s="19"/>
      <c r="NIC225" s="19"/>
      <c r="NID225" s="19"/>
      <c r="NIE225" s="19"/>
      <c r="NIF225" s="19"/>
      <c r="NIG225" s="19"/>
      <c r="NIH225" s="19"/>
      <c r="NII225" s="19"/>
      <c r="NIJ225" s="19"/>
      <c r="NIK225" s="19"/>
      <c r="NIL225" s="19"/>
      <c r="NIM225" s="19"/>
      <c r="NIN225" s="19"/>
      <c r="NIO225" s="19"/>
      <c r="NIP225" s="19"/>
      <c r="NIQ225" s="19"/>
      <c r="NIR225" s="19"/>
      <c r="NIS225" s="19"/>
      <c r="NIT225" s="19"/>
      <c r="NIU225" s="19"/>
      <c r="NIV225" s="19"/>
      <c r="NIW225" s="19"/>
      <c r="NIX225" s="19"/>
      <c r="NIY225" s="19"/>
      <c r="NIZ225" s="19"/>
      <c r="NJA225" s="19"/>
      <c r="NJB225" s="19"/>
      <c r="NJC225" s="19"/>
      <c r="NJD225" s="19"/>
      <c r="NJE225" s="19"/>
      <c r="NJF225" s="19"/>
      <c r="NJG225" s="19"/>
      <c r="NJH225" s="19"/>
      <c r="NJI225" s="19"/>
      <c r="NJJ225" s="19"/>
      <c r="NJK225" s="19"/>
      <c r="NJL225" s="19"/>
      <c r="NJM225" s="19"/>
      <c r="NJN225" s="19"/>
      <c r="NJO225" s="19"/>
      <c r="NJP225" s="19"/>
      <c r="NJQ225" s="19"/>
      <c r="NJR225" s="19"/>
      <c r="NJS225" s="19"/>
      <c r="NJT225" s="19"/>
      <c r="NJU225" s="19"/>
      <c r="NJV225" s="19"/>
      <c r="NJW225" s="19"/>
      <c r="NJX225" s="19"/>
      <c r="NJY225" s="19"/>
      <c r="NJZ225" s="19"/>
      <c r="NKA225" s="19"/>
      <c r="NKB225" s="19"/>
      <c r="NKC225" s="19"/>
      <c r="NKD225" s="19"/>
      <c r="NKE225" s="19"/>
      <c r="NKF225" s="19"/>
      <c r="NKG225" s="19"/>
      <c r="NKH225" s="19"/>
      <c r="NKI225" s="19"/>
      <c r="NKJ225" s="19"/>
      <c r="NKK225" s="19"/>
      <c r="NKL225" s="19"/>
      <c r="NKM225" s="19"/>
      <c r="NKN225" s="19"/>
      <c r="NKO225" s="19"/>
      <c r="NKP225" s="19"/>
      <c r="NKQ225" s="19"/>
      <c r="NKR225" s="19"/>
      <c r="NKS225" s="19"/>
      <c r="NKT225" s="19"/>
      <c r="NKU225" s="19"/>
      <c r="NKV225" s="19"/>
      <c r="NKW225" s="19"/>
      <c r="NKX225" s="19"/>
      <c r="NKY225" s="19"/>
      <c r="NKZ225" s="19"/>
      <c r="NLA225" s="19"/>
      <c r="NLB225" s="19"/>
      <c r="NLC225" s="19"/>
      <c r="NLD225" s="19"/>
      <c r="NLE225" s="19"/>
      <c r="NLF225" s="19"/>
      <c r="NLG225" s="19"/>
      <c r="NLH225" s="19"/>
      <c r="NLI225" s="19"/>
      <c r="NLJ225" s="19"/>
      <c r="NLK225" s="19"/>
      <c r="NLL225" s="19"/>
      <c r="NLM225" s="19"/>
      <c r="NLN225" s="19"/>
      <c r="NLO225" s="19"/>
      <c r="NLP225" s="19"/>
      <c r="NLQ225" s="19"/>
      <c r="NLR225" s="19"/>
      <c r="NLS225" s="19"/>
      <c r="NLT225" s="19"/>
      <c r="NLU225" s="19"/>
      <c r="NLV225" s="19"/>
      <c r="NLW225" s="19"/>
      <c r="NLX225" s="19"/>
      <c r="NLY225" s="19"/>
      <c r="NLZ225" s="19"/>
      <c r="NMA225" s="19"/>
      <c r="NMB225" s="19"/>
      <c r="NMC225" s="19"/>
      <c r="NMD225" s="19"/>
      <c r="NME225" s="19"/>
      <c r="NMF225" s="19"/>
      <c r="NMG225" s="19"/>
      <c r="NMH225" s="19"/>
      <c r="NMI225" s="19"/>
      <c r="NMJ225" s="19"/>
      <c r="NMK225" s="19"/>
      <c r="NML225" s="19"/>
      <c r="NMM225" s="19"/>
      <c r="NMN225" s="19"/>
      <c r="NMO225" s="19"/>
      <c r="NMP225" s="19"/>
      <c r="NMQ225" s="19"/>
      <c r="NMR225" s="19"/>
      <c r="NMS225" s="19"/>
      <c r="NMT225" s="19"/>
      <c r="NMU225" s="19"/>
      <c r="NMV225" s="19"/>
      <c r="NMW225" s="19"/>
      <c r="NMX225" s="19"/>
      <c r="NMY225" s="19"/>
      <c r="NMZ225" s="19"/>
      <c r="NNA225" s="19"/>
      <c r="NNB225" s="19"/>
      <c r="NNC225" s="19"/>
      <c r="NND225" s="19"/>
      <c r="NNE225" s="19"/>
      <c r="NNF225" s="19"/>
      <c r="NNG225" s="19"/>
      <c r="NNH225" s="19"/>
      <c r="NNI225" s="19"/>
      <c r="NNJ225" s="19"/>
      <c r="NNK225" s="19"/>
      <c r="NNL225" s="19"/>
      <c r="NNM225" s="19"/>
      <c r="NNN225" s="19"/>
      <c r="NNO225" s="19"/>
      <c r="NNP225" s="19"/>
      <c r="NNQ225" s="19"/>
      <c r="NNR225" s="19"/>
      <c r="NNS225" s="19"/>
      <c r="NNT225" s="19"/>
      <c r="NNU225" s="19"/>
      <c r="NNV225" s="19"/>
      <c r="NNW225" s="19"/>
      <c r="NNX225" s="19"/>
      <c r="NNY225" s="19"/>
      <c r="NNZ225" s="19"/>
      <c r="NOA225" s="19"/>
      <c r="NOB225" s="19"/>
      <c r="NOC225" s="19"/>
      <c r="NOD225" s="19"/>
      <c r="NOE225" s="19"/>
      <c r="NOF225" s="19"/>
      <c r="NOG225" s="19"/>
      <c r="NOH225" s="19"/>
      <c r="NOI225" s="19"/>
      <c r="NOJ225" s="19"/>
      <c r="NOK225" s="19"/>
      <c r="NOL225" s="19"/>
      <c r="NOM225" s="19"/>
      <c r="NON225" s="19"/>
      <c r="NOO225" s="19"/>
      <c r="NOP225" s="19"/>
      <c r="NOQ225" s="19"/>
      <c r="NOR225" s="19"/>
      <c r="NOS225" s="19"/>
      <c r="NOT225" s="19"/>
      <c r="NOU225" s="19"/>
      <c r="NOV225" s="19"/>
      <c r="NOW225" s="19"/>
      <c r="NOX225" s="19"/>
      <c r="NOY225" s="19"/>
      <c r="NOZ225" s="19"/>
      <c r="NPA225" s="19"/>
      <c r="NPB225" s="19"/>
      <c r="NPC225" s="19"/>
      <c r="NPD225" s="19"/>
      <c r="NPE225" s="19"/>
      <c r="NPF225" s="19"/>
      <c r="NPG225" s="19"/>
      <c r="NPH225" s="19"/>
      <c r="NPI225" s="19"/>
      <c r="NPJ225" s="19"/>
      <c r="NPK225" s="19"/>
      <c r="NPL225" s="19"/>
      <c r="NPM225" s="19"/>
      <c r="NPN225" s="19"/>
      <c r="NPO225" s="19"/>
      <c r="NPP225" s="19"/>
      <c r="NPQ225" s="19"/>
      <c r="NPR225" s="19"/>
      <c r="NPS225" s="19"/>
      <c r="NPT225" s="19"/>
      <c r="NPU225" s="19"/>
      <c r="NPV225" s="19"/>
      <c r="NPW225" s="19"/>
      <c r="NPX225" s="19"/>
      <c r="NPY225" s="19"/>
      <c r="NPZ225" s="19"/>
      <c r="NQA225" s="19"/>
      <c r="NQB225" s="19"/>
      <c r="NQC225" s="19"/>
      <c r="NQD225" s="19"/>
      <c r="NQE225" s="19"/>
      <c r="NQF225" s="19"/>
      <c r="NQG225" s="19"/>
      <c r="NQH225" s="19"/>
      <c r="NQI225" s="19"/>
      <c r="NQJ225" s="19"/>
      <c r="NQK225" s="19"/>
      <c r="NQL225" s="19"/>
      <c r="NQM225" s="19"/>
      <c r="NQN225" s="19"/>
      <c r="NQO225" s="19"/>
      <c r="NQP225" s="19"/>
      <c r="NQQ225" s="19"/>
      <c r="NQR225" s="19"/>
      <c r="NQS225" s="19"/>
      <c r="NQT225" s="19"/>
      <c r="NQU225" s="19"/>
      <c r="NQV225" s="19"/>
      <c r="NQW225" s="19"/>
      <c r="NQX225" s="19"/>
      <c r="NQY225" s="19"/>
      <c r="NQZ225" s="19"/>
      <c r="NRA225" s="19"/>
      <c r="NRB225" s="19"/>
      <c r="NRC225" s="19"/>
      <c r="NRD225" s="19"/>
      <c r="NRE225" s="19"/>
      <c r="NRF225" s="19"/>
      <c r="NRG225" s="19"/>
      <c r="NRH225" s="19"/>
      <c r="NRI225" s="19"/>
      <c r="NRJ225" s="19"/>
      <c r="NRK225" s="19"/>
      <c r="NRL225" s="19"/>
      <c r="NRM225" s="19"/>
      <c r="NRN225" s="19"/>
      <c r="NRO225" s="19"/>
      <c r="NRP225" s="19"/>
      <c r="NRQ225" s="19"/>
      <c r="NRR225" s="19"/>
      <c r="NRS225" s="19"/>
      <c r="NRT225" s="19"/>
      <c r="NRU225" s="19"/>
      <c r="NRV225" s="19"/>
      <c r="NRW225" s="19"/>
      <c r="NRX225" s="19"/>
      <c r="NRY225" s="19"/>
      <c r="NRZ225" s="19"/>
      <c r="NSA225" s="19"/>
      <c r="NSB225" s="19"/>
      <c r="NSC225" s="19"/>
      <c r="NSD225" s="19"/>
      <c r="NSE225" s="19"/>
      <c r="NSF225" s="19"/>
      <c r="NSG225" s="19"/>
      <c r="NSH225" s="19"/>
      <c r="NSI225" s="19"/>
      <c r="NSJ225" s="19"/>
      <c r="NSK225" s="19"/>
      <c r="NSL225" s="19"/>
      <c r="NSM225" s="19"/>
      <c r="NSN225" s="19"/>
      <c r="NSO225" s="19"/>
      <c r="NSP225" s="19"/>
      <c r="NSQ225" s="19"/>
      <c r="NSR225" s="19"/>
      <c r="NSS225" s="19"/>
      <c r="NST225" s="19"/>
      <c r="NSU225" s="19"/>
      <c r="NSV225" s="19"/>
      <c r="NSW225" s="19"/>
      <c r="NSX225" s="19"/>
      <c r="NSY225" s="19"/>
      <c r="NSZ225" s="19"/>
      <c r="NTA225" s="19"/>
      <c r="NTB225" s="19"/>
      <c r="NTC225" s="19"/>
      <c r="NTD225" s="19"/>
      <c r="NTE225" s="19"/>
      <c r="NTF225" s="19"/>
      <c r="NTG225" s="19"/>
      <c r="NTH225" s="19"/>
      <c r="NTI225" s="19"/>
      <c r="NTJ225" s="19"/>
      <c r="NTK225" s="19"/>
      <c r="NTL225" s="19"/>
      <c r="NTM225" s="19"/>
      <c r="NTN225" s="19"/>
      <c r="NTO225" s="19"/>
      <c r="NTP225" s="19"/>
      <c r="NTQ225" s="19"/>
      <c r="NTR225" s="19"/>
      <c r="NTS225" s="19"/>
      <c r="NTT225" s="19"/>
      <c r="NTU225" s="19"/>
      <c r="NTV225" s="19"/>
      <c r="NTW225" s="19"/>
      <c r="NTX225" s="19"/>
      <c r="NTY225" s="19"/>
      <c r="NTZ225" s="19"/>
      <c r="NUA225" s="19"/>
      <c r="NUB225" s="19"/>
      <c r="NUC225" s="19"/>
      <c r="NUD225" s="19"/>
      <c r="NUE225" s="19"/>
      <c r="NUF225" s="19"/>
      <c r="NUG225" s="19"/>
      <c r="NUH225" s="19"/>
      <c r="NUI225" s="19"/>
      <c r="NUJ225" s="19"/>
      <c r="NUK225" s="19"/>
      <c r="NUL225" s="19"/>
      <c r="NUM225" s="19"/>
      <c r="NUN225" s="19"/>
      <c r="NUO225" s="19"/>
      <c r="NUP225" s="19"/>
      <c r="NUQ225" s="19"/>
      <c r="NUR225" s="19"/>
      <c r="NUS225" s="19"/>
      <c r="NUT225" s="19"/>
      <c r="NUU225" s="19"/>
      <c r="NUV225" s="19"/>
      <c r="NUW225" s="19"/>
      <c r="NUX225" s="19"/>
      <c r="NUY225" s="19"/>
      <c r="NUZ225" s="19"/>
      <c r="NVA225" s="19"/>
      <c r="NVB225" s="19"/>
      <c r="NVC225" s="19"/>
      <c r="NVD225" s="19"/>
      <c r="NVE225" s="19"/>
      <c r="NVF225" s="19"/>
      <c r="NVG225" s="19"/>
      <c r="NVH225" s="19"/>
      <c r="NVI225" s="19"/>
      <c r="NVJ225" s="19"/>
      <c r="NVK225" s="19"/>
      <c r="NVL225" s="19"/>
      <c r="NVM225" s="19"/>
      <c r="NVN225" s="19"/>
      <c r="NVO225" s="19"/>
      <c r="NVP225" s="19"/>
      <c r="NVQ225" s="19"/>
      <c r="NVR225" s="19"/>
      <c r="NVS225" s="19"/>
      <c r="NVT225" s="19"/>
      <c r="NVU225" s="19"/>
      <c r="NVV225" s="19"/>
      <c r="NVW225" s="19"/>
      <c r="NVX225" s="19"/>
      <c r="NVY225" s="19"/>
      <c r="NVZ225" s="19"/>
      <c r="NWA225" s="19"/>
      <c r="NWB225" s="19"/>
      <c r="NWC225" s="19"/>
      <c r="NWD225" s="19"/>
      <c r="NWE225" s="19"/>
      <c r="NWF225" s="19"/>
      <c r="NWG225" s="19"/>
      <c r="NWH225" s="19"/>
      <c r="NWI225" s="19"/>
      <c r="NWJ225" s="19"/>
      <c r="NWK225" s="19"/>
      <c r="NWL225" s="19"/>
      <c r="NWM225" s="19"/>
      <c r="NWN225" s="19"/>
      <c r="NWO225" s="19"/>
      <c r="NWP225" s="19"/>
      <c r="NWQ225" s="19"/>
      <c r="NWR225" s="19"/>
      <c r="NWS225" s="19"/>
      <c r="NWT225" s="19"/>
      <c r="NWU225" s="19"/>
      <c r="NWV225" s="19"/>
      <c r="NWW225" s="19"/>
      <c r="NWX225" s="19"/>
      <c r="NWY225" s="19"/>
      <c r="NWZ225" s="19"/>
      <c r="NXA225" s="19"/>
      <c r="NXB225" s="19"/>
      <c r="NXC225" s="19"/>
      <c r="NXD225" s="19"/>
      <c r="NXE225" s="19"/>
      <c r="NXF225" s="19"/>
      <c r="NXG225" s="19"/>
      <c r="NXH225" s="19"/>
      <c r="NXI225" s="19"/>
      <c r="NXJ225" s="19"/>
      <c r="NXK225" s="19"/>
      <c r="NXL225" s="19"/>
      <c r="NXM225" s="19"/>
      <c r="NXN225" s="19"/>
      <c r="NXO225" s="19"/>
      <c r="NXP225" s="19"/>
      <c r="NXQ225" s="19"/>
      <c r="NXR225" s="19"/>
      <c r="NXS225" s="19"/>
      <c r="NXT225" s="19"/>
      <c r="NXU225" s="19"/>
      <c r="NXV225" s="19"/>
      <c r="NXW225" s="19"/>
      <c r="NXX225" s="19"/>
      <c r="NXY225" s="19"/>
      <c r="NXZ225" s="19"/>
      <c r="NYA225" s="19"/>
      <c r="NYB225" s="19"/>
      <c r="NYC225" s="19"/>
      <c r="NYD225" s="19"/>
      <c r="NYE225" s="19"/>
      <c r="NYF225" s="19"/>
      <c r="NYG225" s="19"/>
      <c r="NYH225" s="19"/>
      <c r="NYI225" s="19"/>
      <c r="NYJ225" s="19"/>
      <c r="NYK225" s="19"/>
      <c r="NYL225" s="19"/>
      <c r="NYM225" s="19"/>
      <c r="NYN225" s="19"/>
      <c r="NYO225" s="19"/>
      <c r="NYP225" s="19"/>
      <c r="NYQ225" s="19"/>
      <c r="NYR225" s="19"/>
      <c r="NYS225" s="19"/>
      <c r="NYT225" s="19"/>
      <c r="NYU225" s="19"/>
      <c r="NYV225" s="19"/>
      <c r="NYW225" s="19"/>
      <c r="NYX225" s="19"/>
      <c r="NYY225" s="19"/>
      <c r="NYZ225" s="19"/>
      <c r="NZA225" s="19"/>
      <c r="NZB225" s="19"/>
      <c r="NZC225" s="19"/>
      <c r="NZD225" s="19"/>
      <c r="NZE225" s="19"/>
      <c r="NZF225" s="19"/>
      <c r="NZG225" s="19"/>
      <c r="NZH225" s="19"/>
      <c r="NZI225" s="19"/>
      <c r="NZJ225" s="19"/>
      <c r="NZK225" s="19"/>
      <c r="NZL225" s="19"/>
      <c r="NZM225" s="19"/>
      <c r="NZN225" s="19"/>
      <c r="NZO225" s="19"/>
      <c r="NZP225" s="19"/>
      <c r="NZQ225" s="19"/>
      <c r="NZR225" s="19"/>
      <c r="NZS225" s="19"/>
      <c r="NZT225" s="19"/>
      <c r="NZU225" s="19"/>
      <c r="NZV225" s="19"/>
      <c r="NZW225" s="19"/>
      <c r="NZX225" s="19"/>
      <c r="NZY225" s="19"/>
      <c r="NZZ225" s="19"/>
      <c r="OAA225" s="19"/>
      <c r="OAB225" s="19"/>
      <c r="OAC225" s="19"/>
      <c r="OAD225" s="19"/>
      <c r="OAE225" s="19"/>
      <c r="OAF225" s="19"/>
      <c r="OAG225" s="19"/>
      <c r="OAH225" s="19"/>
      <c r="OAI225" s="19"/>
      <c r="OAJ225" s="19"/>
      <c r="OAK225" s="19"/>
      <c r="OAL225" s="19"/>
      <c r="OAM225" s="19"/>
      <c r="OAN225" s="19"/>
      <c r="OAO225" s="19"/>
      <c r="OAP225" s="19"/>
      <c r="OAQ225" s="19"/>
      <c r="OAR225" s="19"/>
      <c r="OAS225" s="19"/>
      <c r="OAT225" s="19"/>
      <c r="OAU225" s="19"/>
      <c r="OAV225" s="19"/>
      <c r="OAW225" s="19"/>
      <c r="OAX225" s="19"/>
      <c r="OAY225" s="19"/>
      <c r="OAZ225" s="19"/>
      <c r="OBA225" s="19"/>
      <c r="OBB225" s="19"/>
      <c r="OBC225" s="19"/>
      <c r="OBD225" s="19"/>
      <c r="OBE225" s="19"/>
      <c r="OBF225" s="19"/>
      <c r="OBG225" s="19"/>
      <c r="OBH225" s="19"/>
      <c r="OBI225" s="19"/>
      <c r="OBJ225" s="19"/>
      <c r="OBK225" s="19"/>
      <c r="OBL225" s="19"/>
      <c r="OBM225" s="19"/>
      <c r="OBN225" s="19"/>
      <c r="OBO225" s="19"/>
      <c r="OBP225" s="19"/>
      <c r="OBQ225" s="19"/>
      <c r="OBR225" s="19"/>
      <c r="OBS225" s="19"/>
      <c r="OBT225" s="19"/>
      <c r="OBU225" s="19"/>
      <c r="OBV225" s="19"/>
      <c r="OBW225" s="19"/>
      <c r="OBX225" s="19"/>
      <c r="OBY225" s="19"/>
      <c r="OBZ225" s="19"/>
      <c r="OCA225" s="19"/>
      <c r="OCB225" s="19"/>
      <c r="OCC225" s="19"/>
      <c r="OCD225" s="19"/>
      <c r="OCE225" s="19"/>
      <c r="OCF225" s="19"/>
      <c r="OCG225" s="19"/>
      <c r="OCH225" s="19"/>
      <c r="OCI225" s="19"/>
      <c r="OCJ225" s="19"/>
      <c r="OCK225" s="19"/>
      <c r="OCL225" s="19"/>
      <c r="OCM225" s="19"/>
      <c r="OCN225" s="19"/>
      <c r="OCO225" s="19"/>
      <c r="OCP225" s="19"/>
      <c r="OCQ225" s="19"/>
      <c r="OCR225" s="19"/>
      <c r="OCS225" s="19"/>
      <c r="OCT225" s="19"/>
      <c r="OCU225" s="19"/>
      <c r="OCV225" s="19"/>
      <c r="OCW225" s="19"/>
      <c r="OCX225" s="19"/>
      <c r="OCY225" s="19"/>
      <c r="OCZ225" s="19"/>
      <c r="ODA225" s="19"/>
      <c r="ODB225" s="19"/>
      <c r="ODC225" s="19"/>
      <c r="ODD225" s="19"/>
      <c r="ODE225" s="19"/>
      <c r="ODF225" s="19"/>
      <c r="ODG225" s="19"/>
      <c r="ODH225" s="19"/>
      <c r="ODI225" s="19"/>
      <c r="ODJ225" s="19"/>
      <c r="ODK225" s="19"/>
      <c r="ODL225" s="19"/>
      <c r="ODM225" s="19"/>
      <c r="ODN225" s="19"/>
      <c r="ODO225" s="19"/>
      <c r="ODP225" s="19"/>
      <c r="ODQ225" s="19"/>
      <c r="ODR225" s="19"/>
      <c r="ODS225" s="19"/>
      <c r="ODT225" s="19"/>
      <c r="ODU225" s="19"/>
      <c r="ODV225" s="19"/>
      <c r="ODW225" s="19"/>
      <c r="ODX225" s="19"/>
      <c r="ODY225" s="19"/>
      <c r="ODZ225" s="19"/>
      <c r="OEA225" s="19"/>
      <c r="OEB225" s="19"/>
      <c r="OEC225" s="19"/>
      <c r="OED225" s="19"/>
      <c r="OEE225" s="19"/>
      <c r="OEF225" s="19"/>
      <c r="OEG225" s="19"/>
      <c r="OEH225" s="19"/>
      <c r="OEI225" s="19"/>
      <c r="OEJ225" s="19"/>
      <c r="OEK225" s="19"/>
      <c r="OEL225" s="19"/>
      <c r="OEM225" s="19"/>
      <c r="OEN225" s="19"/>
      <c r="OEO225" s="19"/>
      <c r="OEP225" s="19"/>
      <c r="OEQ225" s="19"/>
      <c r="OER225" s="19"/>
      <c r="OES225" s="19"/>
      <c r="OET225" s="19"/>
      <c r="OEU225" s="19"/>
      <c r="OEV225" s="19"/>
      <c r="OEW225" s="19"/>
      <c r="OEX225" s="19"/>
      <c r="OEY225" s="19"/>
      <c r="OEZ225" s="19"/>
      <c r="OFA225" s="19"/>
      <c r="OFB225" s="19"/>
      <c r="OFC225" s="19"/>
      <c r="OFD225" s="19"/>
      <c r="OFE225" s="19"/>
      <c r="OFF225" s="19"/>
      <c r="OFG225" s="19"/>
      <c r="OFH225" s="19"/>
      <c r="OFI225" s="19"/>
      <c r="OFJ225" s="19"/>
      <c r="OFK225" s="19"/>
      <c r="OFL225" s="19"/>
      <c r="OFM225" s="19"/>
      <c r="OFN225" s="19"/>
      <c r="OFO225" s="19"/>
      <c r="OFP225" s="19"/>
      <c r="OFQ225" s="19"/>
      <c r="OFR225" s="19"/>
      <c r="OFS225" s="19"/>
      <c r="OFT225" s="19"/>
      <c r="OFU225" s="19"/>
      <c r="OFV225" s="19"/>
      <c r="OFW225" s="19"/>
      <c r="OFX225" s="19"/>
      <c r="OFY225" s="19"/>
      <c r="OFZ225" s="19"/>
      <c r="OGA225" s="19"/>
      <c r="OGB225" s="19"/>
      <c r="OGC225" s="19"/>
      <c r="OGD225" s="19"/>
      <c r="OGE225" s="19"/>
      <c r="OGF225" s="19"/>
      <c r="OGG225" s="19"/>
      <c r="OGH225" s="19"/>
      <c r="OGI225" s="19"/>
      <c r="OGJ225" s="19"/>
      <c r="OGK225" s="19"/>
      <c r="OGL225" s="19"/>
      <c r="OGM225" s="19"/>
      <c r="OGN225" s="19"/>
      <c r="OGO225" s="19"/>
      <c r="OGP225" s="19"/>
      <c r="OGQ225" s="19"/>
      <c r="OGR225" s="19"/>
      <c r="OGS225" s="19"/>
      <c r="OGT225" s="19"/>
      <c r="OGU225" s="19"/>
      <c r="OGV225" s="19"/>
      <c r="OGW225" s="19"/>
      <c r="OGX225" s="19"/>
      <c r="OGY225" s="19"/>
      <c r="OGZ225" s="19"/>
      <c r="OHA225" s="19"/>
      <c r="OHB225" s="19"/>
      <c r="OHC225" s="19"/>
      <c r="OHD225" s="19"/>
      <c r="OHE225" s="19"/>
      <c r="OHF225" s="19"/>
      <c r="OHG225" s="19"/>
      <c r="OHH225" s="19"/>
      <c r="OHI225" s="19"/>
      <c r="OHJ225" s="19"/>
      <c r="OHK225" s="19"/>
      <c r="OHL225" s="19"/>
      <c r="OHM225" s="19"/>
      <c r="OHN225" s="19"/>
      <c r="OHO225" s="19"/>
      <c r="OHP225" s="19"/>
      <c r="OHQ225" s="19"/>
      <c r="OHR225" s="19"/>
      <c r="OHS225" s="19"/>
      <c r="OHT225" s="19"/>
      <c r="OHU225" s="19"/>
      <c r="OHV225" s="19"/>
      <c r="OHW225" s="19"/>
      <c r="OHX225" s="19"/>
      <c r="OHY225" s="19"/>
      <c r="OHZ225" s="19"/>
      <c r="OIA225" s="19"/>
      <c r="OIB225" s="19"/>
      <c r="OIC225" s="19"/>
      <c r="OID225" s="19"/>
      <c r="OIE225" s="19"/>
      <c r="OIF225" s="19"/>
      <c r="OIG225" s="19"/>
      <c r="OIH225" s="19"/>
      <c r="OII225" s="19"/>
      <c r="OIJ225" s="19"/>
      <c r="OIK225" s="19"/>
      <c r="OIL225" s="19"/>
      <c r="OIM225" s="19"/>
      <c r="OIN225" s="19"/>
      <c r="OIO225" s="19"/>
      <c r="OIP225" s="19"/>
      <c r="OIQ225" s="19"/>
      <c r="OIR225" s="19"/>
      <c r="OIS225" s="19"/>
      <c r="OIT225" s="19"/>
      <c r="OIU225" s="19"/>
      <c r="OIV225" s="19"/>
      <c r="OIW225" s="19"/>
      <c r="OIX225" s="19"/>
      <c r="OIY225" s="19"/>
      <c r="OIZ225" s="19"/>
      <c r="OJA225" s="19"/>
      <c r="OJB225" s="19"/>
      <c r="OJC225" s="19"/>
      <c r="OJD225" s="19"/>
      <c r="OJE225" s="19"/>
      <c r="OJF225" s="19"/>
      <c r="OJG225" s="19"/>
      <c r="OJH225" s="19"/>
      <c r="OJI225" s="19"/>
      <c r="OJJ225" s="19"/>
      <c r="OJK225" s="19"/>
      <c r="OJL225" s="19"/>
      <c r="OJM225" s="19"/>
      <c r="OJN225" s="19"/>
      <c r="OJO225" s="19"/>
      <c r="OJP225" s="19"/>
      <c r="OJQ225" s="19"/>
      <c r="OJR225" s="19"/>
      <c r="OJS225" s="19"/>
      <c r="OJT225" s="19"/>
      <c r="OJU225" s="19"/>
      <c r="OJV225" s="19"/>
      <c r="OJW225" s="19"/>
      <c r="OJX225" s="19"/>
      <c r="OJY225" s="19"/>
      <c r="OJZ225" s="19"/>
      <c r="OKA225" s="19"/>
      <c r="OKB225" s="19"/>
      <c r="OKC225" s="19"/>
      <c r="OKD225" s="19"/>
      <c r="OKE225" s="19"/>
      <c r="OKF225" s="19"/>
      <c r="OKG225" s="19"/>
      <c r="OKH225" s="19"/>
      <c r="OKI225" s="19"/>
      <c r="OKJ225" s="19"/>
      <c r="OKK225" s="19"/>
      <c r="OKL225" s="19"/>
      <c r="OKM225" s="19"/>
      <c r="OKN225" s="19"/>
      <c r="OKO225" s="19"/>
      <c r="OKP225" s="19"/>
      <c r="OKQ225" s="19"/>
      <c r="OKR225" s="19"/>
      <c r="OKS225" s="19"/>
      <c r="OKT225" s="19"/>
      <c r="OKU225" s="19"/>
      <c r="OKV225" s="19"/>
      <c r="OKW225" s="19"/>
      <c r="OKX225" s="19"/>
      <c r="OKY225" s="19"/>
      <c r="OKZ225" s="19"/>
      <c r="OLA225" s="19"/>
      <c r="OLB225" s="19"/>
      <c r="OLC225" s="19"/>
      <c r="OLD225" s="19"/>
      <c r="OLE225" s="19"/>
      <c r="OLF225" s="19"/>
      <c r="OLG225" s="19"/>
      <c r="OLH225" s="19"/>
      <c r="OLI225" s="19"/>
      <c r="OLJ225" s="19"/>
      <c r="OLK225" s="19"/>
      <c r="OLL225" s="19"/>
      <c r="OLM225" s="19"/>
      <c r="OLN225" s="19"/>
      <c r="OLO225" s="19"/>
      <c r="OLP225" s="19"/>
      <c r="OLQ225" s="19"/>
      <c r="OLR225" s="19"/>
      <c r="OLS225" s="19"/>
      <c r="OLT225" s="19"/>
      <c r="OLU225" s="19"/>
      <c r="OLV225" s="19"/>
      <c r="OLW225" s="19"/>
      <c r="OLX225" s="19"/>
      <c r="OLY225" s="19"/>
      <c r="OLZ225" s="19"/>
      <c r="OMA225" s="19"/>
      <c r="OMB225" s="19"/>
      <c r="OMC225" s="19"/>
      <c r="OMD225" s="19"/>
      <c r="OME225" s="19"/>
      <c r="OMF225" s="19"/>
      <c r="OMG225" s="19"/>
      <c r="OMH225" s="19"/>
      <c r="OMI225" s="19"/>
      <c r="OMJ225" s="19"/>
      <c r="OMK225" s="19"/>
      <c r="OML225" s="19"/>
      <c r="OMM225" s="19"/>
      <c r="OMN225" s="19"/>
      <c r="OMO225" s="19"/>
      <c r="OMP225" s="19"/>
      <c r="OMQ225" s="19"/>
      <c r="OMR225" s="19"/>
      <c r="OMS225" s="19"/>
      <c r="OMT225" s="19"/>
      <c r="OMU225" s="19"/>
      <c r="OMV225" s="19"/>
      <c r="OMW225" s="19"/>
      <c r="OMX225" s="19"/>
      <c r="OMY225" s="19"/>
      <c r="OMZ225" s="19"/>
      <c r="ONA225" s="19"/>
      <c r="ONB225" s="19"/>
      <c r="ONC225" s="19"/>
      <c r="OND225" s="19"/>
      <c r="ONE225" s="19"/>
      <c r="ONF225" s="19"/>
      <c r="ONG225" s="19"/>
      <c r="ONH225" s="19"/>
      <c r="ONI225" s="19"/>
      <c r="ONJ225" s="19"/>
      <c r="ONK225" s="19"/>
      <c r="ONL225" s="19"/>
      <c r="ONM225" s="19"/>
      <c r="ONN225" s="19"/>
      <c r="ONO225" s="19"/>
      <c r="ONP225" s="19"/>
      <c r="ONQ225" s="19"/>
      <c r="ONR225" s="19"/>
      <c r="ONS225" s="19"/>
      <c r="ONT225" s="19"/>
      <c r="ONU225" s="19"/>
      <c r="ONV225" s="19"/>
      <c r="ONW225" s="19"/>
      <c r="ONX225" s="19"/>
      <c r="ONY225" s="19"/>
      <c r="ONZ225" s="19"/>
      <c r="OOA225" s="19"/>
      <c r="OOB225" s="19"/>
      <c r="OOC225" s="19"/>
      <c r="OOD225" s="19"/>
      <c r="OOE225" s="19"/>
      <c r="OOF225" s="19"/>
      <c r="OOG225" s="19"/>
      <c r="OOH225" s="19"/>
      <c r="OOI225" s="19"/>
      <c r="OOJ225" s="19"/>
      <c r="OOK225" s="19"/>
      <c r="OOL225" s="19"/>
      <c r="OOM225" s="19"/>
      <c r="OON225" s="19"/>
      <c r="OOO225" s="19"/>
      <c r="OOP225" s="19"/>
      <c r="OOQ225" s="19"/>
      <c r="OOR225" s="19"/>
      <c r="OOS225" s="19"/>
      <c r="OOT225" s="19"/>
      <c r="OOU225" s="19"/>
      <c r="OOV225" s="19"/>
      <c r="OOW225" s="19"/>
      <c r="OOX225" s="19"/>
      <c r="OOY225" s="19"/>
      <c r="OOZ225" s="19"/>
      <c r="OPA225" s="19"/>
      <c r="OPB225" s="19"/>
      <c r="OPC225" s="19"/>
      <c r="OPD225" s="19"/>
      <c r="OPE225" s="19"/>
      <c r="OPF225" s="19"/>
      <c r="OPG225" s="19"/>
      <c r="OPH225" s="19"/>
      <c r="OPI225" s="19"/>
      <c r="OPJ225" s="19"/>
      <c r="OPK225" s="19"/>
      <c r="OPL225" s="19"/>
      <c r="OPM225" s="19"/>
      <c r="OPN225" s="19"/>
      <c r="OPO225" s="19"/>
      <c r="OPP225" s="19"/>
      <c r="OPQ225" s="19"/>
      <c r="OPR225" s="19"/>
      <c r="OPS225" s="19"/>
      <c r="OPT225" s="19"/>
      <c r="OPU225" s="19"/>
      <c r="OPV225" s="19"/>
      <c r="OPW225" s="19"/>
      <c r="OPX225" s="19"/>
      <c r="OPY225" s="19"/>
      <c r="OPZ225" s="19"/>
      <c r="OQA225" s="19"/>
      <c r="OQB225" s="19"/>
      <c r="OQC225" s="19"/>
      <c r="OQD225" s="19"/>
      <c r="OQE225" s="19"/>
      <c r="OQF225" s="19"/>
      <c r="OQG225" s="19"/>
      <c r="OQH225" s="19"/>
      <c r="OQI225" s="19"/>
      <c r="OQJ225" s="19"/>
      <c r="OQK225" s="19"/>
      <c r="OQL225" s="19"/>
      <c r="OQM225" s="19"/>
      <c r="OQN225" s="19"/>
      <c r="OQO225" s="19"/>
      <c r="OQP225" s="19"/>
      <c r="OQQ225" s="19"/>
      <c r="OQR225" s="19"/>
      <c r="OQS225" s="19"/>
      <c r="OQT225" s="19"/>
      <c r="OQU225" s="19"/>
      <c r="OQV225" s="19"/>
      <c r="OQW225" s="19"/>
      <c r="OQX225" s="19"/>
      <c r="OQY225" s="19"/>
      <c r="OQZ225" s="19"/>
      <c r="ORA225" s="19"/>
      <c r="ORB225" s="19"/>
      <c r="ORC225" s="19"/>
      <c r="ORD225" s="19"/>
      <c r="ORE225" s="19"/>
      <c r="ORF225" s="19"/>
      <c r="ORG225" s="19"/>
      <c r="ORH225" s="19"/>
      <c r="ORI225" s="19"/>
      <c r="ORJ225" s="19"/>
      <c r="ORK225" s="19"/>
      <c r="ORL225" s="19"/>
      <c r="ORM225" s="19"/>
      <c r="ORN225" s="19"/>
      <c r="ORO225" s="19"/>
      <c r="ORP225" s="19"/>
      <c r="ORQ225" s="19"/>
      <c r="ORR225" s="19"/>
      <c r="ORS225" s="19"/>
      <c r="ORT225" s="19"/>
      <c r="ORU225" s="19"/>
      <c r="ORV225" s="19"/>
      <c r="ORW225" s="19"/>
      <c r="ORX225" s="19"/>
      <c r="ORY225" s="19"/>
      <c r="ORZ225" s="19"/>
      <c r="OSA225" s="19"/>
      <c r="OSB225" s="19"/>
      <c r="OSC225" s="19"/>
      <c r="OSD225" s="19"/>
      <c r="OSE225" s="19"/>
      <c r="OSF225" s="19"/>
      <c r="OSG225" s="19"/>
      <c r="OSH225" s="19"/>
      <c r="OSI225" s="19"/>
      <c r="OSJ225" s="19"/>
      <c r="OSK225" s="19"/>
      <c r="OSL225" s="19"/>
      <c r="OSM225" s="19"/>
      <c r="OSN225" s="19"/>
      <c r="OSO225" s="19"/>
      <c r="OSP225" s="19"/>
      <c r="OSQ225" s="19"/>
      <c r="OSR225" s="19"/>
      <c r="OSS225" s="19"/>
      <c r="OST225" s="19"/>
      <c r="OSU225" s="19"/>
      <c r="OSV225" s="19"/>
      <c r="OSW225" s="19"/>
      <c r="OSX225" s="19"/>
      <c r="OSY225" s="19"/>
      <c r="OSZ225" s="19"/>
      <c r="OTA225" s="19"/>
      <c r="OTB225" s="19"/>
      <c r="OTC225" s="19"/>
      <c r="OTD225" s="19"/>
      <c r="OTE225" s="19"/>
      <c r="OTF225" s="19"/>
      <c r="OTG225" s="19"/>
      <c r="OTH225" s="19"/>
      <c r="OTI225" s="19"/>
      <c r="OTJ225" s="19"/>
      <c r="OTK225" s="19"/>
      <c r="OTL225" s="19"/>
      <c r="OTM225" s="19"/>
      <c r="OTN225" s="19"/>
      <c r="OTO225" s="19"/>
      <c r="OTP225" s="19"/>
      <c r="OTQ225" s="19"/>
      <c r="OTR225" s="19"/>
      <c r="OTS225" s="19"/>
      <c r="OTT225" s="19"/>
      <c r="OTU225" s="19"/>
      <c r="OTV225" s="19"/>
      <c r="OTW225" s="19"/>
      <c r="OTX225" s="19"/>
      <c r="OTY225" s="19"/>
      <c r="OTZ225" s="19"/>
      <c r="OUA225" s="19"/>
      <c r="OUB225" s="19"/>
      <c r="OUC225" s="19"/>
      <c r="OUD225" s="19"/>
      <c r="OUE225" s="19"/>
      <c r="OUF225" s="19"/>
      <c r="OUG225" s="19"/>
      <c r="OUH225" s="19"/>
      <c r="OUI225" s="19"/>
      <c r="OUJ225" s="19"/>
      <c r="OUK225" s="19"/>
      <c r="OUL225" s="19"/>
      <c r="OUM225" s="19"/>
      <c r="OUN225" s="19"/>
      <c r="OUO225" s="19"/>
      <c r="OUP225" s="19"/>
      <c r="OUQ225" s="19"/>
      <c r="OUR225" s="19"/>
      <c r="OUS225" s="19"/>
      <c r="OUT225" s="19"/>
      <c r="OUU225" s="19"/>
      <c r="OUV225" s="19"/>
      <c r="OUW225" s="19"/>
      <c r="OUX225" s="19"/>
      <c r="OUY225" s="19"/>
      <c r="OUZ225" s="19"/>
      <c r="OVA225" s="19"/>
      <c r="OVB225" s="19"/>
      <c r="OVC225" s="19"/>
      <c r="OVD225" s="19"/>
      <c r="OVE225" s="19"/>
      <c r="OVF225" s="19"/>
      <c r="OVG225" s="19"/>
      <c r="OVH225" s="19"/>
      <c r="OVI225" s="19"/>
      <c r="OVJ225" s="19"/>
      <c r="OVK225" s="19"/>
      <c r="OVL225" s="19"/>
      <c r="OVM225" s="19"/>
      <c r="OVN225" s="19"/>
      <c r="OVO225" s="19"/>
      <c r="OVP225" s="19"/>
      <c r="OVQ225" s="19"/>
      <c r="OVR225" s="19"/>
      <c r="OVS225" s="19"/>
      <c r="OVT225" s="19"/>
      <c r="OVU225" s="19"/>
      <c r="OVV225" s="19"/>
      <c r="OVW225" s="19"/>
      <c r="OVX225" s="19"/>
      <c r="OVY225" s="19"/>
      <c r="OVZ225" s="19"/>
      <c r="OWA225" s="19"/>
      <c r="OWB225" s="19"/>
      <c r="OWC225" s="19"/>
      <c r="OWD225" s="19"/>
      <c r="OWE225" s="19"/>
      <c r="OWF225" s="19"/>
      <c r="OWG225" s="19"/>
      <c r="OWH225" s="19"/>
      <c r="OWI225" s="19"/>
      <c r="OWJ225" s="19"/>
      <c r="OWK225" s="19"/>
      <c r="OWL225" s="19"/>
      <c r="OWM225" s="19"/>
      <c r="OWN225" s="19"/>
      <c r="OWO225" s="19"/>
      <c r="OWP225" s="19"/>
      <c r="OWQ225" s="19"/>
      <c r="OWR225" s="19"/>
      <c r="OWS225" s="19"/>
      <c r="OWT225" s="19"/>
      <c r="OWU225" s="19"/>
      <c r="OWV225" s="19"/>
      <c r="OWW225" s="19"/>
      <c r="OWX225" s="19"/>
      <c r="OWY225" s="19"/>
      <c r="OWZ225" s="19"/>
      <c r="OXA225" s="19"/>
      <c r="OXB225" s="19"/>
      <c r="OXC225" s="19"/>
      <c r="OXD225" s="19"/>
      <c r="OXE225" s="19"/>
      <c r="OXF225" s="19"/>
      <c r="OXG225" s="19"/>
      <c r="OXH225" s="19"/>
      <c r="OXI225" s="19"/>
      <c r="OXJ225" s="19"/>
      <c r="OXK225" s="19"/>
      <c r="OXL225" s="19"/>
      <c r="OXM225" s="19"/>
      <c r="OXN225" s="19"/>
      <c r="OXO225" s="19"/>
      <c r="OXP225" s="19"/>
      <c r="OXQ225" s="19"/>
      <c r="OXR225" s="19"/>
      <c r="OXS225" s="19"/>
      <c r="OXT225" s="19"/>
      <c r="OXU225" s="19"/>
      <c r="OXV225" s="19"/>
      <c r="OXW225" s="19"/>
      <c r="OXX225" s="19"/>
      <c r="OXY225" s="19"/>
      <c r="OXZ225" s="19"/>
      <c r="OYA225" s="19"/>
      <c r="OYB225" s="19"/>
      <c r="OYC225" s="19"/>
      <c r="OYD225" s="19"/>
      <c r="OYE225" s="19"/>
      <c r="OYF225" s="19"/>
      <c r="OYG225" s="19"/>
      <c r="OYH225" s="19"/>
      <c r="OYI225" s="19"/>
      <c r="OYJ225" s="19"/>
      <c r="OYK225" s="19"/>
      <c r="OYL225" s="19"/>
      <c r="OYM225" s="19"/>
      <c r="OYN225" s="19"/>
      <c r="OYO225" s="19"/>
      <c r="OYP225" s="19"/>
      <c r="OYQ225" s="19"/>
      <c r="OYR225" s="19"/>
      <c r="OYS225" s="19"/>
      <c r="OYT225" s="19"/>
      <c r="OYU225" s="19"/>
      <c r="OYV225" s="19"/>
      <c r="OYW225" s="19"/>
      <c r="OYX225" s="19"/>
      <c r="OYY225" s="19"/>
      <c r="OYZ225" s="19"/>
      <c r="OZA225" s="19"/>
      <c r="OZB225" s="19"/>
      <c r="OZC225" s="19"/>
      <c r="OZD225" s="19"/>
      <c r="OZE225" s="19"/>
      <c r="OZF225" s="19"/>
      <c r="OZG225" s="19"/>
      <c r="OZH225" s="19"/>
      <c r="OZI225" s="19"/>
      <c r="OZJ225" s="19"/>
      <c r="OZK225" s="19"/>
      <c r="OZL225" s="19"/>
      <c r="OZM225" s="19"/>
      <c r="OZN225" s="19"/>
      <c r="OZO225" s="19"/>
      <c r="OZP225" s="19"/>
      <c r="OZQ225" s="19"/>
      <c r="OZR225" s="19"/>
      <c r="OZS225" s="19"/>
      <c r="OZT225" s="19"/>
      <c r="OZU225" s="19"/>
      <c r="OZV225" s="19"/>
      <c r="OZW225" s="19"/>
      <c r="OZX225" s="19"/>
      <c r="OZY225" s="19"/>
      <c r="OZZ225" s="19"/>
      <c r="PAA225" s="19"/>
      <c r="PAB225" s="19"/>
      <c r="PAC225" s="19"/>
      <c r="PAD225" s="19"/>
      <c r="PAE225" s="19"/>
      <c r="PAF225" s="19"/>
      <c r="PAG225" s="19"/>
      <c r="PAH225" s="19"/>
      <c r="PAI225" s="19"/>
      <c r="PAJ225" s="19"/>
      <c r="PAK225" s="19"/>
      <c r="PAL225" s="19"/>
      <c r="PAM225" s="19"/>
      <c r="PAN225" s="19"/>
      <c r="PAO225" s="19"/>
      <c r="PAP225" s="19"/>
      <c r="PAQ225" s="19"/>
      <c r="PAR225" s="19"/>
      <c r="PAS225" s="19"/>
      <c r="PAT225" s="19"/>
      <c r="PAU225" s="19"/>
      <c r="PAV225" s="19"/>
      <c r="PAW225" s="19"/>
      <c r="PAX225" s="19"/>
      <c r="PAY225" s="19"/>
      <c r="PAZ225" s="19"/>
      <c r="PBA225" s="19"/>
      <c r="PBB225" s="19"/>
      <c r="PBC225" s="19"/>
      <c r="PBD225" s="19"/>
      <c r="PBE225" s="19"/>
      <c r="PBF225" s="19"/>
      <c r="PBG225" s="19"/>
      <c r="PBH225" s="19"/>
      <c r="PBI225" s="19"/>
      <c r="PBJ225" s="19"/>
      <c r="PBK225" s="19"/>
      <c r="PBL225" s="19"/>
      <c r="PBM225" s="19"/>
      <c r="PBN225" s="19"/>
      <c r="PBO225" s="19"/>
      <c r="PBP225" s="19"/>
      <c r="PBQ225" s="19"/>
      <c r="PBR225" s="19"/>
      <c r="PBS225" s="19"/>
      <c r="PBT225" s="19"/>
      <c r="PBU225" s="19"/>
      <c r="PBV225" s="19"/>
      <c r="PBW225" s="19"/>
      <c r="PBX225" s="19"/>
      <c r="PBY225" s="19"/>
      <c r="PBZ225" s="19"/>
      <c r="PCA225" s="19"/>
      <c r="PCB225" s="19"/>
      <c r="PCC225" s="19"/>
      <c r="PCD225" s="19"/>
      <c r="PCE225" s="19"/>
      <c r="PCF225" s="19"/>
      <c r="PCG225" s="19"/>
      <c r="PCH225" s="19"/>
      <c r="PCI225" s="19"/>
      <c r="PCJ225" s="19"/>
      <c r="PCK225" s="19"/>
      <c r="PCL225" s="19"/>
      <c r="PCM225" s="19"/>
      <c r="PCN225" s="19"/>
      <c r="PCO225" s="19"/>
      <c r="PCP225" s="19"/>
      <c r="PCQ225" s="19"/>
      <c r="PCR225" s="19"/>
      <c r="PCS225" s="19"/>
      <c r="PCT225" s="19"/>
      <c r="PCU225" s="19"/>
      <c r="PCV225" s="19"/>
      <c r="PCW225" s="19"/>
      <c r="PCX225" s="19"/>
      <c r="PCY225" s="19"/>
      <c r="PCZ225" s="19"/>
      <c r="PDA225" s="19"/>
      <c r="PDB225" s="19"/>
      <c r="PDC225" s="19"/>
      <c r="PDD225" s="19"/>
      <c r="PDE225" s="19"/>
      <c r="PDF225" s="19"/>
      <c r="PDG225" s="19"/>
      <c r="PDH225" s="19"/>
      <c r="PDI225" s="19"/>
      <c r="PDJ225" s="19"/>
      <c r="PDK225" s="19"/>
      <c r="PDL225" s="19"/>
      <c r="PDM225" s="19"/>
      <c r="PDN225" s="19"/>
      <c r="PDO225" s="19"/>
      <c r="PDP225" s="19"/>
      <c r="PDQ225" s="19"/>
      <c r="PDR225" s="19"/>
      <c r="PDS225" s="19"/>
      <c r="PDT225" s="19"/>
      <c r="PDU225" s="19"/>
      <c r="PDV225" s="19"/>
      <c r="PDW225" s="19"/>
      <c r="PDX225" s="19"/>
      <c r="PDY225" s="19"/>
      <c r="PDZ225" s="19"/>
      <c r="PEA225" s="19"/>
      <c r="PEB225" s="19"/>
      <c r="PEC225" s="19"/>
      <c r="PED225" s="19"/>
      <c r="PEE225" s="19"/>
      <c r="PEF225" s="19"/>
      <c r="PEG225" s="19"/>
      <c r="PEH225" s="19"/>
      <c r="PEI225" s="19"/>
      <c r="PEJ225" s="19"/>
      <c r="PEK225" s="19"/>
      <c r="PEL225" s="19"/>
      <c r="PEM225" s="19"/>
      <c r="PEN225" s="19"/>
      <c r="PEO225" s="19"/>
      <c r="PEP225" s="19"/>
      <c r="PEQ225" s="19"/>
      <c r="PER225" s="19"/>
      <c r="PES225" s="19"/>
      <c r="PET225" s="19"/>
      <c r="PEU225" s="19"/>
      <c r="PEV225" s="19"/>
      <c r="PEW225" s="19"/>
      <c r="PEX225" s="19"/>
      <c r="PEY225" s="19"/>
      <c r="PEZ225" s="19"/>
      <c r="PFA225" s="19"/>
      <c r="PFB225" s="19"/>
      <c r="PFC225" s="19"/>
      <c r="PFD225" s="19"/>
      <c r="PFE225" s="19"/>
      <c r="PFF225" s="19"/>
      <c r="PFG225" s="19"/>
      <c r="PFH225" s="19"/>
      <c r="PFI225" s="19"/>
      <c r="PFJ225" s="19"/>
      <c r="PFK225" s="19"/>
      <c r="PFL225" s="19"/>
      <c r="PFM225" s="19"/>
      <c r="PFN225" s="19"/>
      <c r="PFO225" s="19"/>
      <c r="PFP225" s="19"/>
      <c r="PFQ225" s="19"/>
      <c r="PFR225" s="19"/>
      <c r="PFS225" s="19"/>
      <c r="PFT225" s="19"/>
      <c r="PFU225" s="19"/>
      <c r="PFV225" s="19"/>
      <c r="PFW225" s="19"/>
      <c r="PFX225" s="19"/>
      <c r="PFY225" s="19"/>
      <c r="PFZ225" s="19"/>
      <c r="PGA225" s="19"/>
      <c r="PGB225" s="19"/>
      <c r="PGC225" s="19"/>
      <c r="PGD225" s="19"/>
      <c r="PGE225" s="19"/>
      <c r="PGF225" s="19"/>
      <c r="PGG225" s="19"/>
      <c r="PGH225" s="19"/>
      <c r="PGI225" s="19"/>
      <c r="PGJ225" s="19"/>
      <c r="PGK225" s="19"/>
      <c r="PGL225" s="19"/>
      <c r="PGM225" s="19"/>
      <c r="PGN225" s="19"/>
      <c r="PGO225" s="19"/>
      <c r="PGP225" s="19"/>
      <c r="PGQ225" s="19"/>
      <c r="PGR225" s="19"/>
      <c r="PGS225" s="19"/>
      <c r="PGT225" s="19"/>
      <c r="PGU225" s="19"/>
      <c r="PGV225" s="19"/>
      <c r="PGW225" s="19"/>
      <c r="PGX225" s="19"/>
      <c r="PGY225" s="19"/>
      <c r="PGZ225" s="19"/>
      <c r="PHA225" s="19"/>
      <c r="PHB225" s="19"/>
      <c r="PHC225" s="19"/>
      <c r="PHD225" s="19"/>
      <c r="PHE225" s="19"/>
      <c r="PHF225" s="19"/>
      <c r="PHG225" s="19"/>
      <c r="PHH225" s="19"/>
      <c r="PHI225" s="19"/>
      <c r="PHJ225" s="19"/>
      <c r="PHK225" s="19"/>
      <c r="PHL225" s="19"/>
      <c r="PHM225" s="19"/>
      <c r="PHN225" s="19"/>
      <c r="PHO225" s="19"/>
      <c r="PHP225" s="19"/>
      <c r="PHQ225" s="19"/>
      <c r="PHR225" s="19"/>
      <c r="PHS225" s="19"/>
      <c r="PHT225" s="19"/>
      <c r="PHU225" s="19"/>
      <c r="PHV225" s="19"/>
      <c r="PHW225" s="19"/>
      <c r="PHX225" s="19"/>
      <c r="PHY225" s="19"/>
      <c r="PHZ225" s="19"/>
      <c r="PIA225" s="19"/>
      <c r="PIB225" s="19"/>
      <c r="PIC225" s="19"/>
      <c r="PID225" s="19"/>
      <c r="PIE225" s="19"/>
      <c r="PIF225" s="19"/>
      <c r="PIG225" s="19"/>
      <c r="PIH225" s="19"/>
      <c r="PII225" s="19"/>
      <c r="PIJ225" s="19"/>
      <c r="PIK225" s="19"/>
      <c r="PIL225" s="19"/>
      <c r="PIM225" s="19"/>
      <c r="PIN225" s="19"/>
      <c r="PIO225" s="19"/>
      <c r="PIP225" s="19"/>
      <c r="PIQ225" s="19"/>
      <c r="PIR225" s="19"/>
      <c r="PIS225" s="19"/>
      <c r="PIT225" s="19"/>
      <c r="PIU225" s="19"/>
      <c r="PIV225" s="19"/>
      <c r="PIW225" s="19"/>
      <c r="PIX225" s="19"/>
      <c r="PIY225" s="19"/>
      <c r="PIZ225" s="19"/>
      <c r="PJA225" s="19"/>
      <c r="PJB225" s="19"/>
      <c r="PJC225" s="19"/>
      <c r="PJD225" s="19"/>
      <c r="PJE225" s="19"/>
      <c r="PJF225" s="19"/>
      <c r="PJG225" s="19"/>
      <c r="PJH225" s="19"/>
      <c r="PJI225" s="19"/>
      <c r="PJJ225" s="19"/>
      <c r="PJK225" s="19"/>
      <c r="PJL225" s="19"/>
      <c r="PJM225" s="19"/>
      <c r="PJN225" s="19"/>
      <c r="PJO225" s="19"/>
      <c r="PJP225" s="19"/>
      <c r="PJQ225" s="19"/>
      <c r="PJR225" s="19"/>
      <c r="PJS225" s="19"/>
      <c r="PJT225" s="19"/>
      <c r="PJU225" s="19"/>
      <c r="PJV225" s="19"/>
      <c r="PJW225" s="19"/>
      <c r="PJX225" s="19"/>
      <c r="PJY225" s="19"/>
      <c r="PJZ225" s="19"/>
      <c r="PKA225" s="19"/>
      <c r="PKB225" s="19"/>
      <c r="PKC225" s="19"/>
      <c r="PKD225" s="19"/>
      <c r="PKE225" s="19"/>
      <c r="PKF225" s="19"/>
      <c r="PKG225" s="19"/>
      <c r="PKH225" s="19"/>
      <c r="PKI225" s="19"/>
      <c r="PKJ225" s="19"/>
      <c r="PKK225" s="19"/>
      <c r="PKL225" s="19"/>
      <c r="PKM225" s="19"/>
      <c r="PKN225" s="19"/>
      <c r="PKO225" s="19"/>
      <c r="PKP225" s="19"/>
      <c r="PKQ225" s="19"/>
      <c r="PKR225" s="19"/>
      <c r="PKS225" s="19"/>
      <c r="PKT225" s="19"/>
      <c r="PKU225" s="19"/>
      <c r="PKV225" s="19"/>
      <c r="PKW225" s="19"/>
      <c r="PKX225" s="19"/>
      <c r="PKY225" s="19"/>
      <c r="PKZ225" s="19"/>
      <c r="PLA225" s="19"/>
      <c r="PLB225" s="19"/>
      <c r="PLC225" s="19"/>
      <c r="PLD225" s="19"/>
      <c r="PLE225" s="19"/>
      <c r="PLF225" s="19"/>
      <c r="PLG225" s="19"/>
      <c r="PLH225" s="19"/>
      <c r="PLI225" s="19"/>
      <c r="PLJ225" s="19"/>
      <c r="PLK225" s="19"/>
      <c r="PLL225" s="19"/>
      <c r="PLM225" s="19"/>
      <c r="PLN225" s="19"/>
      <c r="PLO225" s="19"/>
      <c r="PLP225" s="19"/>
      <c r="PLQ225" s="19"/>
      <c r="PLR225" s="19"/>
      <c r="PLS225" s="19"/>
      <c r="PLT225" s="19"/>
      <c r="PLU225" s="19"/>
      <c r="PLV225" s="19"/>
      <c r="PLW225" s="19"/>
      <c r="PLX225" s="19"/>
      <c r="PLY225" s="19"/>
      <c r="PLZ225" s="19"/>
      <c r="PMA225" s="19"/>
      <c r="PMB225" s="19"/>
      <c r="PMC225" s="19"/>
      <c r="PMD225" s="19"/>
      <c r="PME225" s="19"/>
      <c r="PMF225" s="19"/>
      <c r="PMG225" s="19"/>
      <c r="PMH225" s="19"/>
      <c r="PMI225" s="19"/>
      <c r="PMJ225" s="19"/>
      <c r="PMK225" s="19"/>
      <c r="PML225" s="19"/>
      <c r="PMM225" s="19"/>
      <c r="PMN225" s="19"/>
      <c r="PMO225" s="19"/>
      <c r="PMP225" s="19"/>
      <c r="PMQ225" s="19"/>
      <c r="PMR225" s="19"/>
      <c r="PMS225" s="19"/>
      <c r="PMT225" s="19"/>
      <c r="PMU225" s="19"/>
      <c r="PMV225" s="19"/>
      <c r="PMW225" s="19"/>
      <c r="PMX225" s="19"/>
      <c r="PMY225" s="19"/>
      <c r="PMZ225" s="19"/>
      <c r="PNA225" s="19"/>
      <c r="PNB225" s="19"/>
      <c r="PNC225" s="19"/>
      <c r="PND225" s="19"/>
      <c r="PNE225" s="19"/>
      <c r="PNF225" s="19"/>
      <c r="PNG225" s="19"/>
      <c r="PNH225" s="19"/>
      <c r="PNI225" s="19"/>
      <c r="PNJ225" s="19"/>
      <c r="PNK225" s="19"/>
      <c r="PNL225" s="19"/>
      <c r="PNM225" s="19"/>
      <c r="PNN225" s="19"/>
      <c r="PNO225" s="19"/>
      <c r="PNP225" s="19"/>
      <c r="PNQ225" s="19"/>
      <c r="PNR225" s="19"/>
      <c r="PNS225" s="19"/>
      <c r="PNT225" s="19"/>
      <c r="PNU225" s="19"/>
      <c r="PNV225" s="19"/>
      <c r="PNW225" s="19"/>
      <c r="PNX225" s="19"/>
      <c r="PNY225" s="19"/>
      <c r="PNZ225" s="19"/>
      <c r="POA225" s="19"/>
      <c r="POB225" s="19"/>
      <c r="POC225" s="19"/>
      <c r="POD225" s="19"/>
      <c r="POE225" s="19"/>
      <c r="POF225" s="19"/>
      <c r="POG225" s="19"/>
      <c r="POH225" s="19"/>
      <c r="POI225" s="19"/>
      <c r="POJ225" s="19"/>
      <c r="POK225" s="19"/>
      <c r="POL225" s="19"/>
      <c r="POM225" s="19"/>
      <c r="PON225" s="19"/>
      <c r="POO225" s="19"/>
      <c r="POP225" s="19"/>
      <c r="POQ225" s="19"/>
      <c r="POR225" s="19"/>
      <c r="POS225" s="19"/>
      <c r="POT225" s="19"/>
      <c r="POU225" s="19"/>
      <c r="POV225" s="19"/>
      <c r="POW225" s="19"/>
      <c r="POX225" s="19"/>
      <c r="POY225" s="19"/>
      <c r="POZ225" s="19"/>
      <c r="PPA225" s="19"/>
      <c r="PPB225" s="19"/>
      <c r="PPC225" s="19"/>
      <c r="PPD225" s="19"/>
      <c r="PPE225" s="19"/>
      <c r="PPF225" s="19"/>
      <c r="PPG225" s="19"/>
      <c r="PPH225" s="19"/>
      <c r="PPI225" s="19"/>
      <c r="PPJ225" s="19"/>
      <c r="PPK225" s="19"/>
      <c r="PPL225" s="19"/>
      <c r="PPM225" s="19"/>
      <c r="PPN225" s="19"/>
      <c r="PPO225" s="19"/>
      <c r="PPP225" s="19"/>
      <c r="PPQ225" s="19"/>
      <c r="PPR225" s="19"/>
      <c r="PPS225" s="19"/>
      <c r="PPT225" s="19"/>
      <c r="PPU225" s="19"/>
      <c r="PPV225" s="19"/>
      <c r="PPW225" s="19"/>
      <c r="PPX225" s="19"/>
      <c r="PPY225" s="19"/>
      <c r="PPZ225" s="19"/>
      <c r="PQA225" s="19"/>
      <c r="PQB225" s="19"/>
      <c r="PQC225" s="19"/>
      <c r="PQD225" s="19"/>
      <c r="PQE225" s="19"/>
      <c r="PQF225" s="19"/>
      <c r="PQG225" s="19"/>
      <c r="PQH225" s="19"/>
      <c r="PQI225" s="19"/>
      <c r="PQJ225" s="19"/>
      <c r="PQK225" s="19"/>
      <c r="PQL225" s="19"/>
      <c r="PQM225" s="19"/>
      <c r="PQN225" s="19"/>
      <c r="PQO225" s="19"/>
      <c r="PQP225" s="19"/>
      <c r="PQQ225" s="19"/>
      <c r="PQR225" s="19"/>
      <c r="PQS225" s="19"/>
      <c r="PQT225" s="19"/>
      <c r="PQU225" s="19"/>
      <c r="PQV225" s="19"/>
      <c r="PQW225" s="19"/>
      <c r="PQX225" s="19"/>
      <c r="PQY225" s="19"/>
      <c r="PQZ225" s="19"/>
      <c r="PRA225" s="19"/>
      <c r="PRB225" s="19"/>
      <c r="PRC225" s="19"/>
      <c r="PRD225" s="19"/>
      <c r="PRE225" s="19"/>
      <c r="PRF225" s="19"/>
      <c r="PRG225" s="19"/>
      <c r="PRH225" s="19"/>
      <c r="PRI225" s="19"/>
      <c r="PRJ225" s="19"/>
      <c r="PRK225" s="19"/>
      <c r="PRL225" s="19"/>
      <c r="PRM225" s="19"/>
      <c r="PRN225" s="19"/>
      <c r="PRO225" s="19"/>
      <c r="PRP225" s="19"/>
      <c r="PRQ225" s="19"/>
      <c r="PRR225" s="19"/>
      <c r="PRS225" s="19"/>
      <c r="PRT225" s="19"/>
      <c r="PRU225" s="19"/>
      <c r="PRV225" s="19"/>
      <c r="PRW225" s="19"/>
      <c r="PRX225" s="19"/>
      <c r="PRY225" s="19"/>
      <c r="PRZ225" s="19"/>
      <c r="PSA225" s="19"/>
      <c r="PSB225" s="19"/>
      <c r="PSC225" s="19"/>
      <c r="PSD225" s="19"/>
      <c r="PSE225" s="19"/>
      <c r="PSF225" s="19"/>
      <c r="PSG225" s="19"/>
      <c r="PSH225" s="19"/>
      <c r="PSI225" s="19"/>
      <c r="PSJ225" s="19"/>
      <c r="PSK225" s="19"/>
      <c r="PSL225" s="19"/>
      <c r="PSM225" s="19"/>
      <c r="PSN225" s="19"/>
      <c r="PSO225" s="19"/>
      <c r="PSP225" s="19"/>
      <c r="PSQ225" s="19"/>
      <c r="PSR225" s="19"/>
      <c r="PSS225" s="19"/>
      <c r="PST225" s="19"/>
      <c r="PSU225" s="19"/>
      <c r="PSV225" s="19"/>
      <c r="PSW225" s="19"/>
      <c r="PSX225" s="19"/>
      <c r="PSY225" s="19"/>
      <c r="PSZ225" s="19"/>
      <c r="PTA225" s="19"/>
      <c r="PTB225" s="19"/>
      <c r="PTC225" s="19"/>
      <c r="PTD225" s="19"/>
      <c r="PTE225" s="19"/>
      <c r="PTF225" s="19"/>
      <c r="PTG225" s="19"/>
      <c r="PTH225" s="19"/>
      <c r="PTI225" s="19"/>
      <c r="PTJ225" s="19"/>
      <c r="PTK225" s="19"/>
      <c r="PTL225" s="19"/>
      <c r="PTM225" s="19"/>
      <c r="PTN225" s="19"/>
      <c r="PTO225" s="19"/>
      <c r="PTP225" s="19"/>
      <c r="PTQ225" s="19"/>
      <c r="PTR225" s="19"/>
      <c r="PTS225" s="19"/>
      <c r="PTT225" s="19"/>
      <c r="PTU225" s="19"/>
      <c r="PTV225" s="19"/>
      <c r="PTW225" s="19"/>
      <c r="PTX225" s="19"/>
      <c r="PTY225" s="19"/>
      <c r="PTZ225" s="19"/>
      <c r="PUA225" s="19"/>
      <c r="PUB225" s="19"/>
      <c r="PUC225" s="19"/>
      <c r="PUD225" s="19"/>
      <c r="PUE225" s="19"/>
      <c r="PUF225" s="19"/>
      <c r="PUG225" s="19"/>
      <c r="PUH225" s="19"/>
      <c r="PUI225" s="19"/>
      <c r="PUJ225" s="19"/>
      <c r="PUK225" s="19"/>
      <c r="PUL225" s="19"/>
      <c r="PUM225" s="19"/>
      <c r="PUN225" s="19"/>
      <c r="PUO225" s="19"/>
      <c r="PUP225" s="19"/>
      <c r="PUQ225" s="19"/>
      <c r="PUR225" s="19"/>
      <c r="PUS225" s="19"/>
      <c r="PUT225" s="19"/>
      <c r="PUU225" s="19"/>
      <c r="PUV225" s="19"/>
      <c r="PUW225" s="19"/>
      <c r="PUX225" s="19"/>
      <c r="PUY225" s="19"/>
      <c r="PUZ225" s="19"/>
      <c r="PVA225" s="19"/>
      <c r="PVB225" s="19"/>
      <c r="PVC225" s="19"/>
      <c r="PVD225" s="19"/>
      <c r="PVE225" s="19"/>
      <c r="PVF225" s="19"/>
      <c r="PVG225" s="19"/>
      <c r="PVH225" s="19"/>
      <c r="PVI225" s="19"/>
      <c r="PVJ225" s="19"/>
      <c r="PVK225" s="19"/>
      <c r="PVL225" s="19"/>
      <c r="PVM225" s="19"/>
      <c r="PVN225" s="19"/>
      <c r="PVO225" s="19"/>
      <c r="PVP225" s="19"/>
      <c r="PVQ225" s="19"/>
      <c r="PVR225" s="19"/>
      <c r="PVS225" s="19"/>
      <c r="PVT225" s="19"/>
      <c r="PVU225" s="19"/>
      <c r="PVV225" s="19"/>
      <c r="PVW225" s="19"/>
      <c r="PVX225" s="19"/>
      <c r="PVY225" s="19"/>
      <c r="PVZ225" s="19"/>
      <c r="PWA225" s="19"/>
      <c r="PWB225" s="19"/>
      <c r="PWC225" s="19"/>
      <c r="PWD225" s="19"/>
      <c r="PWE225" s="19"/>
      <c r="PWF225" s="19"/>
      <c r="PWG225" s="19"/>
      <c r="PWH225" s="19"/>
      <c r="PWI225" s="19"/>
      <c r="PWJ225" s="19"/>
      <c r="PWK225" s="19"/>
      <c r="PWL225" s="19"/>
      <c r="PWM225" s="19"/>
      <c r="PWN225" s="19"/>
      <c r="PWO225" s="19"/>
      <c r="PWP225" s="19"/>
      <c r="PWQ225" s="19"/>
      <c r="PWR225" s="19"/>
      <c r="PWS225" s="19"/>
      <c r="PWT225" s="19"/>
      <c r="PWU225" s="19"/>
      <c r="PWV225" s="19"/>
      <c r="PWW225" s="19"/>
      <c r="PWX225" s="19"/>
      <c r="PWY225" s="19"/>
      <c r="PWZ225" s="19"/>
      <c r="PXA225" s="19"/>
      <c r="PXB225" s="19"/>
      <c r="PXC225" s="19"/>
      <c r="PXD225" s="19"/>
      <c r="PXE225" s="19"/>
      <c r="PXF225" s="19"/>
      <c r="PXG225" s="19"/>
      <c r="PXH225" s="19"/>
      <c r="PXI225" s="19"/>
      <c r="PXJ225" s="19"/>
      <c r="PXK225" s="19"/>
      <c r="PXL225" s="19"/>
      <c r="PXM225" s="19"/>
      <c r="PXN225" s="19"/>
      <c r="PXO225" s="19"/>
      <c r="PXP225" s="19"/>
      <c r="PXQ225" s="19"/>
      <c r="PXR225" s="19"/>
      <c r="PXS225" s="19"/>
      <c r="PXT225" s="19"/>
      <c r="PXU225" s="19"/>
      <c r="PXV225" s="19"/>
      <c r="PXW225" s="19"/>
      <c r="PXX225" s="19"/>
      <c r="PXY225" s="19"/>
      <c r="PXZ225" s="19"/>
      <c r="PYA225" s="19"/>
      <c r="PYB225" s="19"/>
      <c r="PYC225" s="19"/>
      <c r="PYD225" s="19"/>
      <c r="PYE225" s="19"/>
      <c r="PYF225" s="19"/>
      <c r="PYG225" s="19"/>
      <c r="PYH225" s="19"/>
      <c r="PYI225" s="19"/>
      <c r="PYJ225" s="19"/>
      <c r="PYK225" s="19"/>
      <c r="PYL225" s="19"/>
      <c r="PYM225" s="19"/>
      <c r="PYN225" s="19"/>
      <c r="PYO225" s="19"/>
      <c r="PYP225" s="19"/>
      <c r="PYQ225" s="19"/>
      <c r="PYR225" s="19"/>
      <c r="PYS225" s="19"/>
      <c r="PYT225" s="19"/>
      <c r="PYU225" s="19"/>
      <c r="PYV225" s="19"/>
      <c r="PYW225" s="19"/>
      <c r="PYX225" s="19"/>
      <c r="PYY225" s="19"/>
      <c r="PYZ225" s="19"/>
      <c r="PZA225" s="19"/>
      <c r="PZB225" s="19"/>
      <c r="PZC225" s="19"/>
      <c r="PZD225" s="19"/>
      <c r="PZE225" s="19"/>
      <c r="PZF225" s="19"/>
      <c r="PZG225" s="19"/>
      <c r="PZH225" s="19"/>
      <c r="PZI225" s="19"/>
      <c r="PZJ225" s="19"/>
      <c r="PZK225" s="19"/>
      <c r="PZL225" s="19"/>
      <c r="PZM225" s="19"/>
      <c r="PZN225" s="19"/>
      <c r="PZO225" s="19"/>
      <c r="PZP225" s="19"/>
      <c r="PZQ225" s="19"/>
      <c r="PZR225" s="19"/>
      <c r="PZS225" s="19"/>
      <c r="PZT225" s="19"/>
      <c r="PZU225" s="19"/>
      <c r="PZV225" s="19"/>
      <c r="PZW225" s="19"/>
      <c r="PZX225" s="19"/>
      <c r="PZY225" s="19"/>
      <c r="PZZ225" s="19"/>
      <c r="QAA225" s="19"/>
      <c r="QAB225" s="19"/>
      <c r="QAC225" s="19"/>
      <c r="QAD225" s="19"/>
      <c r="QAE225" s="19"/>
      <c r="QAF225" s="19"/>
      <c r="QAG225" s="19"/>
      <c r="QAH225" s="19"/>
      <c r="QAI225" s="19"/>
      <c r="QAJ225" s="19"/>
      <c r="QAK225" s="19"/>
      <c r="QAL225" s="19"/>
      <c r="QAM225" s="19"/>
      <c r="QAN225" s="19"/>
      <c r="QAO225" s="19"/>
      <c r="QAP225" s="19"/>
      <c r="QAQ225" s="19"/>
      <c r="QAR225" s="19"/>
      <c r="QAS225" s="19"/>
      <c r="QAT225" s="19"/>
      <c r="QAU225" s="19"/>
      <c r="QAV225" s="19"/>
      <c r="QAW225" s="19"/>
      <c r="QAX225" s="19"/>
      <c r="QAY225" s="19"/>
      <c r="QAZ225" s="19"/>
      <c r="QBA225" s="19"/>
      <c r="QBB225" s="19"/>
      <c r="QBC225" s="19"/>
      <c r="QBD225" s="19"/>
      <c r="QBE225" s="19"/>
      <c r="QBF225" s="19"/>
      <c r="QBG225" s="19"/>
      <c r="QBH225" s="19"/>
      <c r="QBI225" s="19"/>
      <c r="QBJ225" s="19"/>
      <c r="QBK225" s="19"/>
      <c r="QBL225" s="19"/>
      <c r="QBM225" s="19"/>
      <c r="QBN225" s="19"/>
      <c r="QBO225" s="19"/>
      <c r="QBP225" s="19"/>
      <c r="QBQ225" s="19"/>
      <c r="QBR225" s="19"/>
      <c r="QBS225" s="19"/>
      <c r="QBT225" s="19"/>
      <c r="QBU225" s="19"/>
      <c r="QBV225" s="19"/>
      <c r="QBW225" s="19"/>
      <c r="QBX225" s="19"/>
      <c r="QBY225" s="19"/>
      <c r="QBZ225" s="19"/>
      <c r="QCA225" s="19"/>
      <c r="QCB225" s="19"/>
      <c r="QCC225" s="19"/>
      <c r="QCD225" s="19"/>
      <c r="QCE225" s="19"/>
      <c r="QCF225" s="19"/>
      <c r="QCG225" s="19"/>
      <c r="QCH225" s="19"/>
      <c r="QCI225" s="19"/>
      <c r="QCJ225" s="19"/>
      <c r="QCK225" s="19"/>
      <c r="QCL225" s="19"/>
      <c r="QCM225" s="19"/>
      <c r="QCN225" s="19"/>
      <c r="QCO225" s="19"/>
      <c r="QCP225" s="19"/>
      <c r="QCQ225" s="19"/>
      <c r="QCR225" s="19"/>
      <c r="QCS225" s="19"/>
      <c r="QCT225" s="19"/>
      <c r="QCU225" s="19"/>
      <c r="QCV225" s="19"/>
      <c r="QCW225" s="19"/>
      <c r="QCX225" s="19"/>
      <c r="QCY225" s="19"/>
      <c r="QCZ225" s="19"/>
      <c r="QDA225" s="19"/>
      <c r="QDB225" s="19"/>
      <c r="QDC225" s="19"/>
      <c r="QDD225" s="19"/>
      <c r="QDE225" s="19"/>
      <c r="QDF225" s="19"/>
      <c r="QDG225" s="19"/>
      <c r="QDH225" s="19"/>
      <c r="QDI225" s="19"/>
      <c r="QDJ225" s="19"/>
      <c r="QDK225" s="19"/>
      <c r="QDL225" s="19"/>
      <c r="QDM225" s="19"/>
      <c r="QDN225" s="19"/>
      <c r="QDO225" s="19"/>
      <c r="QDP225" s="19"/>
      <c r="QDQ225" s="19"/>
      <c r="QDR225" s="19"/>
      <c r="QDS225" s="19"/>
      <c r="QDT225" s="19"/>
      <c r="QDU225" s="19"/>
      <c r="QDV225" s="19"/>
      <c r="QDW225" s="19"/>
      <c r="QDX225" s="19"/>
      <c r="QDY225" s="19"/>
      <c r="QDZ225" s="19"/>
      <c r="QEA225" s="19"/>
      <c r="QEB225" s="19"/>
      <c r="QEC225" s="19"/>
      <c r="QED225" s="19"/>
      <c r="QEE225" s="19"/>
      <c r="QEF225" s="19"/>
      <c r="QEG225" s="19"/>
      <c r="QEH225" s="19"/>
      <c r="QEI225" s="19"/>
      <c r="QEJ225" s="19"/>
      <c r="QEK225" s="19"/>
      <c r="QEL225" s="19"/>
      <c r="QEM225" s="19"/>
      <c r="QEN225" s="19"/>
      <c r="QEO225" s="19"/>
      <c r="QEP225" s="19"/>
      <c r="QEQ225" s="19"/>
      <c r="QER225" s="19"/>
      <c r="QES225" s="19"/>
      <c r="QET225" s="19"/>
      <c r="QEU225" s="19"/>
      <c r="QEV225" s="19"/>
      <c r="QEW225" s="19"/>
      <c r="QEX225" s="19"/>
      <c r="QEY225" s="19"/>
      <c r="QEZ225" s="19"/>
      <c r="QFA225" s="19"/>
      <c r="QFB225" s="19"/>
      <c r="QFC225" s="19"/>
      <c r="QFD225" s="19"/>
      <c r="QFE225" s="19"/>
      <c r="QFF225" s="19"/>
      <c r="QFG225" s="19"/>
      <c r="QFH225" s="19"/>
      <c r="QFI225" s="19"/>
      <c r="QFJ225" s="19"/>
      <c r="QFK225" s="19"/>
      <c r="QFL225" s="19"/>
      <c r="QFM225" s="19"/>
      <c r="QFN225" s="19"/>
      <c r="QFO225" s="19"/>
      <c r="QFP225" s="19"/>
      <c r="QFQ225" s="19"/>
      <c r="QFR225" s="19"/>
      <c r="QFS225" s="19"/>
      <c r="QFT225" s="19"/>
      <c r="QFU225" s="19"/>
      <c r="QFV225" s="19"/>
      <c r="QFW225" s="19"/>
      <c r="QFX225" s="19"/>
      <c r="QFY225" s="19"/>
      <c r="QFZ225" s="19"/>
      <c r="QGA225" s="19"/>
      <c r="QGB225" s="19"/>
      <c r="QGC225" s="19"/>
      <c r="QGD225" s="19"/>
      <c r="QGE225" s="19"/>
      <c r="QGF225" s="19"/>
      <c r="QGG225" s="19"/>
      <c r="QGH225" s="19"/>
      <c r="QGI225" s="19"/>
      <c r="QGJ225" s="19"/>
      <c r="QGK225" s="19"/>
      <c r="QGL225" s="19"/>
      <c r="QGM225" s="19"/>
      <c r="QGN225" s="19"/>
      <c r="QGO225" s="19"/>
      <c r="QGP225" s="19"/>
      <c r="QGQ225" s="19"/>
      <c r="QGR225" s="19"/>
      <c r="QGS225" s="19"/>
      <c r="QGT225" s="19"/>
      <c r="QGU225" s="19"/>
      <c r="QGV225" s="19"/>
      <c r="QGW225" s="19"/>
      <c r="QGX225" s="19"/>
      <c r="QGY225" s="19"/>
      <c r="QGZ225" s="19"/>
      <c r="QHA225" s="19"/>
      <c r="QHB225" s="19"/>
      <c r="QHC225" s="19"/>
      <c r="QHD225" s="19"/>
      <c r="QHE225" s="19"/>
      <c r="QHF225" s="19"/>
      <c r="QHG225" s="19"/>
      <c r="QHH225" s="19"/>
      <c r="QHI225" s="19"/>
      <c r="QHJ225" s="19"/>
      <c r="QHK225" s="19"/>
      <c r="QHL225" s="19"/>
      <c r="QHM225" s="19"/>
      <c r="QHN225" s="19"/>
      <c r="QHO225" s="19"/>
      <c r="QHP225" s="19"/>
      <c r="QHQ225" s="19"/>
      <c r="QHR225" s="19"/>
      <c r="QHS225" s="19"/>
      <c r="QHT225" s="19"/>
      <c r="QHU225" s="19"/>
      <c r="QHV225" s="19"/>
      <c r="QHW225" s="19"/>
      <c r="QHX225" s="19"/>
      <c r="QHY225" s="19"/>
      <c r="QHZ225" s="19"/>
      <c r="QIA225" s="19"/>
      <c r="QIB225" s="19"/>
      <c r="QIC225" s="19"/>
      <c r="QID225" s="19"/>
      <c r="QIE225" s="19"/>
      <c r="QIF225" s="19"/>
      <c r="QIG225" s="19"/>
      <c r="QIH225" s="19"/>
      <c r="QII225" s="19"/>
      <c r="QIJ225" s="19"/>
      <c r="QIK225" s="19"/>
      <c r="QIL225" s="19"/>
      <c r="QIM225" s="19"/>
      <c r="QIN225" s="19"/>
      <c r="QIO225" s="19"/>
      <c r="QIP225" s="19"/>
      <c r="QIQ225" s="19"/>
      <c r="QIR225" s="19"/>
      <c r="QIS225" s="19"/>
      <c r="QIT225" s="19"/>
      <c r="QIU225" s="19"/>
      <c r="QIV225" s="19"/>
      <c r="QIW225" s="19"/>
      <c r="QIX225" s="19"/>
      <c r="QIY225" s="19"/>
      <c r="QIZ225" s="19"/>
      <c r="QJA225" s="19"/>
      <c r="QJB225" s="19"/>
      <c r="QJC225" s="19"/>
      <c r="QJD225" s="19"/>
      <c r="QJE225" s="19"/>
      <c r="QJF225" s="19"/>
      <c r="QJG225" s="19"/>
      <c r="QJH225" s="19"/>
      <c r="QJI225" s="19"/>
      <c r="QJJ225" s="19"/>
      <c r="QJK225" s="19"/>
      <c r="QJL225" s="19"/>
      <c r="QJM225" s="19"/>
      <c r="QJN225" s="19"/>
      <c r="QJO225" s="19"/>
      <c r="QJP225" s="19"/>
      <c r="QJQ225" s="19"/>
      <c r="QJR225" s="19"/>
      <c r="QJS225" s="19"/>
      <c r="QJT225" s="19"/>
      <c r="QJU225" s="19"/>
      <c r="QJV225" s="19"/>
      <c r="QJW225" s="19"/>
      <c r="QJX225" s="19"/>
      <c r="QJY225" s="19"/>
      <c r="QJZ225" s="19"/>
      <c r="QKA225" s="19"/>
      <c r="QKB225" s="19"/>
      <c r="QKC225" s="19"/>
      <c r="QKD225" s="19"/>
      <c r="QKE225" s="19"/>
      <c r="QKF225" s="19"/>
      <c r="QKG225" s="19"/>
      <c r="QKH225" s="19"/>
      <c r="QKI225" s="19"/>
      <c r="QKJ225" s="19"/>
      <c r="QKK225" s="19"/>
      <c r="QKL225" s="19"/>
      <c r="QKM225" s="19"/>
      <c r="QKN225" s="19"/>
      <c r="QKO225" s="19"/>
      <c r="QKP225" s="19"/>
      <c r="QKQ225" s="19"/>
      <c r="QKR225" s="19"/>
      <c r="QKS225" s="19"/>
      <c r="QKT225" s="19"/>
      <c r="QKU225" s="19"/>
      <c r="QKV225" s="19"/>
      <c r="QKW225" s="19"/>
      <c r="QKX225" s="19"/>
      <c r="QKY225" s="19"/>
      <c r="QKZ225" s="19"/>
      <c r="QLA225" s="19"/>
      <c r="QLB225" s="19"/>
      <c r="QLC225" s="19"/>
      <c r="QLD225" s="19"/>
      <c r="QLE225" s="19"/>
      <c r="QLF225" s="19"/>
      <c r="QLG225" s="19"/>
      <c r="QLH225" s="19"/>
      <c r="QLI225" s="19"/>
      <c r="QLJ225" s="19"/>
      <c r="QLK225" s="19"/>
      <c r="QLL225" s="19"/>
      <c r="QLM225" s="19"/>
      <c r="QLN225" s="19"/>
      <c r="QLO225" s="19"/>
      <c r="QLP225" s="19"/>
      <c r="QLQ225" s="19"/>
      <c r="QLR225" s="19"/>
      <c r="QLS225" s="19"/>
      <c r="QLT225" s="19"/>
      <c r="QLU225" s="19"/>
      <c r="QLV225" s="19"/>
      <c r="QLW225" s="19"/>
      <c r="QLX225" s="19"/>
      <c r="QLY225" s="19"/>
      <c r="QLZ225" s="19"/>
      <c r="QMA225" s="19"/>
      <c r="QMB225" s="19"/>
      <c r="QMC225" s="19"/>
      <c r="QMD225" s="19"/>
      <c r="QME225" s="19"/>
      <c r="QMF225" s="19"/>
      <c r="QMG225" s="19"/>
      <c r="QMH225" s="19"/>
      <c r="QMI225" s="19"/>
      <c r="QMJ225" s="19"/>
      <c r="QMK225" s="19"/>
      <c r="QML225" s="19"/>
      <c r="QMM225" s="19"/>
      <c r="QMN225" s="19"/>
      <c r="QMO225" s="19"/>
      <c r="QMP225" s="19"/>
      <c r="QMQ225" s="19"/>
      <c r="QMR225" s="19"/>
      <c r="QMS225" s="19"/>
      <c r="QMT225" s="19"/>
      <c r="QMU225" s="19"/>
      <c r="QMV225" s="19"/>
      <c r="QMW225" s="19"/>
      <c r="QMX225" s="19"/>
      <c r="QMY225" s="19"/>
      <c r="QMZ225" s="19"/>
      <c r="QNA225" s="19"/>
      <c r="QNB225" s="19"/>
      <c r="QNC225" s="19"/>
      <c r="QND225" s="19"/>
      <c r="QNE225" s="19"/>
      <c r="QNF225" s="19"/>
      <c r="QNG225" s="19"/>
      <c r="QNH225" s="19"/>
      <c r="QNI225" s="19"/>
      <c r="QNJ225" s="19"/>
      <c r="QNK225" s="19"/>
      <c r="QNL225" s="19"/>
      <c r="QNM225" s="19"/>
      <c r="QNN225" s="19"/>
      <c r="QNO225" s="19"/>
      <c r="QNP225" s="19"/>
      <c r="QNQ225" s="19"/>
      <c r="QNR225" s="19"/>
      <c r="QNS225" s="19"/>
      <c r="QNT225" s="19"/>
      <c r="QNU225" s="19"/>
      <c r="QNV225" s="19"/>
      <c r="QNW225" s="19"/>
      <c r="QNX225" s="19"/>
      <c r="QNY225" s="19"/>
      <c r="QNZ225" s="19"/>
      <c r="QOA225" s="19"/>
      <c r="QOB225" s="19"/>
      <c r="QOC225" s="19"/>
      <c r="QOD225" s="19"/>
      <c r="QOE225" s="19"/>
      <c r="QOF225" s="19"/>
      <c r="QOG225" s="19"/>
      <c r="QOH225" s="19"/>
      <c r="QOI225" s="19"/>
      <c r="QOJ225" s="19"/>
      <c r="QOK225" s="19"/>
      <c r="QOL225" s="19"/>
      <c r="QOM225" s="19"/>
      <c r="QON225" s="19"/>
      <c r="QOO225" s="19"/>
      <c r="QOP225" s="19"/>
      <c r="QOQ225" s="19"/>
      <c r="QOR225" s="19"/>
      <c r="QOS225" s="19"/>
      <c r="QOT225" s="19"/>
      <c r="QOU225" s="19"/>
      <c r="QOV225" s="19"/>
      <c r="QOW225" s="19"/>
      <c r="QOX225" s="19"/>
      <c r="QOY225" s="19"/>
      <c r="QOZ225" s="19"/>
      <c r="QPA225" s="19"/>
      <c r="QPB225" s="19"/>
      <c r="QPC225" s="19"/>
      <c r="QPD225" s="19"/>
      <c r="QPE225" s="19"/>
      <c r="QPF225" s="19"/>
      <c r="QPG225" s="19"/>
      <c r="QPH225" s="19"/>
      <c r="QPI225" s="19"/>
      <c r="QPJ225" s="19"/>
      <c r="QPK225" s="19"/>
      <c r="QPL225" s="19"/>
      <c r="QPM225" s="19"/>
      <c r="QPN225" s="19"/>
      <c r="QPO225" s="19"/>
      <c r="QPP225" s="19"/>
      <c r="QPQ225" s="19"/>
      <c r="QPR225" s="19"/>
      <c r="QPS225" s="19"/>
      <c r="QPT225" s="19"/>
      <c r="QPU225" s="19"/>
      <c r="QPV225" s="19"/>
      <c r="QPW225" s="19"/>
      <c r="QPX225" s="19"/>
      <c r="QPY225" s="19"/>
      <c r="QPZ225" s="19"/>
      <c r="QQA225" s="19"/>
      <c r="QQB225" s="19"/>
      <c r="QQC225" s="19"/>
      <c r="QQD225" s="19"/>
      <c r="QQE225" s="19"/>
      <c r="QQF225" s="19"/>
      <c r="QQG225" s="19"/>
      <c r="QQH225" s="19"/>
      <c r="QQI225" s="19"/>
      <c r="QQJ225" s="19"/>
      <c r="QQK225" s="19"/>
      <c r="QQL225" s="19"/>
      <c r="QQM225" s="19"/>
      <c r="QQN225" s="19"/>
      <c r="QQO225" s="19"/>
      <c r="QQP225" s="19"/>
      <c r="QQQ225" s="19"/>
      <c r="QQR225" s="19"/>
      <c r="QQS225" s="19"/>
      <c r="QQT225" s="19"/>
      <c r="QQU225" s="19"/>
      <c r="QQV225" s="19"/>
      <c r="QQW225" s="19"/>
      <c r="QQX225" s="19"/>
      <c r="QQY225" s="19"/>
      <c r="QQZ225" s="19"/>
      <c r="QRA225" s="19"/>
      <c r="QRB225" s="19"/>
      <c r="QRC225" s="19"/>
      <c r="QRD225" s="19"/>
      <c r="QRE225" s="19"/>
      <c r="QRF225" s="19"/>
      <c r="QRG225" s="19"/>
      <c r="QRH225" s="19"/>
      <c r="QRI225" s="19"/>
      <c r="QRJ225" s="19"/>
      <c r="QRK225" s="19"/>
      <c r="QRL225" s="19"/>
      <c r="QRM225" s="19"/>
      <c r="QRN225" s="19"/>
      <c r="QRO225" s="19"/>
      <c r="QRP225" s="19"/>
      <c r="QRQ225" s="19"/>
      <c r="QRR225" s="19"/>
      <c r="QRS225" s="19"/>
      <c r="QRT225" s="19"/>
      <c r="QRU225" s="19"/>
      <c r="QRV225" s="19"/>
      <c r="QRW225" s="19"/>
      <c r="QRX225" s="19"/>
      <c r="QRY225" s="19"/>
      <c r="QRZ225" s="19"/>
      <c r="QSA225" s="19"/>
      <c r="QSB225" s="19"/>
      <c r="QSC225" s="19"/>
      <c r="QSD225" s="19"/>
      <c r="QSE225" s="19"/>
      <c r="QSF225" s="19"/>
      <c r="QSG225" s="19"/>
      <c r="QSH225" s="19"/>
      <c r="QSI225" s="19"/>
      <c r="QSJ225" s="19"/>
      <c r="QSK225" s="19"/>
      <c r="QSL225" s="19"/>
      <c r="QSM225" s="19"/>
      <c r="QSN225" s="19"/>
      <c r="QSO225" s="19"/>
      <c r="QSP225" s="19"/>
      <c r="QSQ225" s="19"/>
      <c r="QSR225" s="19"/>
      <c r="QSS225" s="19"/>
      <c r="QST225" s="19"/>
      <c r="QSU225" s="19"/>
      <c r="QSV225" s="19"/>
      <c r="QSW225" s="19"/>
      <c r="QSX225" s="19"/>
      <c r="QSY225" s="19"/>
      <c r="QSZ225" s="19"/>
      <c r="QTA225" s="19"/>
      <c r="QTB225" s="19"/>
      <c r="QTC225" s="19"/>
      <c r="QTD225" s="19"/>
      <c r="QTE225" s="19"/>
      <c r="QTF225" s="19"/>
      <c r="QTG225" s="19"/>
      <c r="QTH225" s="19"/>
      <c r="QTI225" s="19"/>
      <c r="QTJ225" s="19"/>
      <c r="QTK225" s="19"/>
      <c r="QTL225" s="19"/>
      <c r="QTM225" s="19"/>
      <c r="QTN225" s="19"/>
      <c r="QTO225" s="19"/>
      <c r="QTP225" s="19"/>
      <c r="QTQ225" s="19"/>
      <c r="QTR225" s="19"/>
      <c r="QTS225" s="19"/>
      <c r="QTT225" s="19"/>
      <c r="QTU225" s="19"/>
      <c r="QTV225" s="19"/>
      <c r="QTW225" s="19"/>
      <c r="QTX225" s="19"/>
      <c r="QTY225" s="19"/>
      <c r="QTZ225" s="19"/>
      <c r="QUA225" s="19"/>
      <c r="QUB225" s="19"/>
      <c r="QUC225" s="19"/>
      <c r="QUD225" s="19"/>
      <c r="QUE225" s="19"/>
      <c r="QUF225" s="19"/>
      <c r="QUG225" s="19"/>
      <c r="QUH225" s="19"/>
      <c r="QUI225" s="19"/>
      <c r="QUJ225" s="19"/>
      <c r="QUK225" s="19"/>
      <c r="QUL225" s="19"/>
      <c r="QUM225" s="19"/>
      <c r="QUN225" s="19"/>
      <c r="QUO225" s="19"/>
      <c r="QUP225" s="19"/>
      <c r="QUQ225" s="19"/>
      <c r="QUR225" s="19"/>
      <c r="QUS225" s="19"/>
      <c r="QUT225" s="19"/>
      <c r="QUU225" s="19"/>
      <c r="QUV225" s="19"/>
      <c r="QUW225" s="19"/>
      <c r="QUX225" s="19"/>
      <c r="QUY225" s="19"/>
      <c r="QUZ225" s="19"/>
      <c r="QVA225" s="19"/>
      <c r="QVB225" s="19"/>
      <c r="QVC225" s="19"/>
      <c r="QVD225" s="19"/>
      <c r="QVE225" s="19"/>
      <c r="QVF225" s="19"/>
      <c r="QVG225" s="19"/>
      <c r="QVH225" s="19"/>
      <c r="QVI225" s="19"/>
      <c r="QVJ225" s="19"/>
      <c r="QVK225" s="19"/>
      <c r="QVL225" s="19"/>
      <c r="QVM225" s="19"/>
      <c r="QVN225" s="19"/>
      <c r="QVO225" s="19"/>
      <c r="QVP225" s="19"/>
      <c r="QVQ225" s="19"/>
      <c r="QVR225" s="19"/>
      <c r="QVS225" s="19"/>
      <c r="QVT225" s="19"/>
      <c r="QVU225" s="19"/>
      <c r="QVV225" s="19"/>
      <c r="QVW225" s="19"/>
      <c r="QVX225" s="19"/>
      <c r="QVY225" s="19"/>
      <c r="QVZ225" s="19"/>
      <c r="QWA225" s="19"/>
      <c r="QWB225" s="19"/>
      <c r="QWC225" s="19"/>
      <c r="QWD225" s="19"/>
      <c r="QWE225" s="19"/>
      <c r="QWF225" s="19"/>
      <c r="QWG225" s="19"/>
      <c r="QWH225" s="19"/>
      <c r="QWI225" s="19"/>
      <c r="QWJ225" s="19"/>
      <c r="QWK225" s="19"/>
      <c r="QWL225" s="19"/>
      <c r="QWM225" s="19"/>
      <c r="QWN225" s="19"/>
      <c r="QWO225" s="19"/>
      <c r="QWP225" s="19"/>
      <c r="QWQ225" s="19"/>
      <c r="QWR225" s="19"/>
      <c r="QWS225" s="19"/>
      <c r="QWT225" s="19"/>
      <c r="QWU225" s="19"/>
      <c r="QWV225" s="19"/>
      <c r="QWW225" s="19"/>
      <c r="QWX225" s="19"/>
      <c r="QWY225" s="19"/>
      <c r="QWZ225" s="19"/>
      <c r="QXA225" s="19"/>
      <c r="QXB225" s="19"/>
      <c r="QXC225" s="19"/>
      <c r="QXD225" s="19"/>
      <c r="QXE225" s="19"/>
      <c r="QXF225" s="19"/>
      <c r="QXG225" s="19"/>
      <c r="QXH225" s="19"/>
      <c r="QXI225" s="19"/>
      <c r="QXJ225" s="19"/>
      <c r="QXK225" s="19"/>
      <c r="QXL225" s="19"/>
      <c r="QXM225" s="19"/>
      <c r="QXN225" s="19"/>
      <c r="QXO225" s="19"/>
      <c r="QXP225" s="19"/>
      <c r="QXQ225" s="19"/>
      <c r="QXR225" s="19"/>
      <c r="QXS225" s="19"/>
      <c r="QXT225" s="19"/>
      <c r="QXU225" s="19"/>
      <c r="QXV225" s="19"/>
      <c r="QXW225" s="19"/>
      <c r="QXX225" s="19"/>
      <c r="QXY225" s="19"/>
      <c r="QXZ225" s="19"/>
      <c r="QYA225" s="19"/>
      <c r="QYB225" s="19"/>
      <c r="QYC225" s="19"/>
      <c r="QYD225" s="19"/>
      <c r="QYE225" s="19"/>
      <c r="QYF225" s="19"/>
      <c r="QYG225" s="19"/>
      <c r="QYH225" s="19"/>
      <c r="QYI225" s="19"/>
      <c r="QYJ225" s="19"/>
      <c r="QYK225" s="19"/>
      <c r="QYL225" s="19"/>
      <c r="QYM225" s="19"/>
      <c r="QYN225" s="19"/>
      <c r="QYO225" s="19"/>
      <c r="QYP225" s="19"/>
      <c r="QYQ225" s="19"/>
      <c r="QYR225" s="19"/>
      <c r="QYS225" s="19"/>
      <c r="QYT225" s="19"/>
      <c r="QYU225" s="19"/>
      <c r="QYV225" s="19"/>
      <c r="QYW225" s="19"/>
      <c r="QYX225" s="19"/>
      <c r="QYY225" s="19"/>
      <c r="QYZ225" s="19"/>
      <c r="QZA225" s="19"/>
      <c r="QZB225" s="19"/>
      <c r="QZC225" s="19"/>
      <c r="QZD225" s="19"/>
      <c r="QZE225" s="19"/>
      <c r="QZF225" s="19"/>
      <c r="QZG225" s="19"/>
      <c r="QZH225" s="19"/>
      <c r="QZI225" s="19"/>
      <c r="QZJ225" s="19"/>
      <c r="QZK225" s="19"/>
      <c r="QZL225" s="19"/>
      <c r="QZM225" s="19"/>
      <c r="QZN225" s="19"/>
      <c r="QZO225" s="19"/>
      <c r="QZP225" s="19"/>
      <c r="QZQ225" s="19"/>
      <c r="QZR225" s="19"/>
      <c r="QZS225" s="19"/>
      <c r="QZT225" s="19"/>
      <c r="QZU225" s="19"/>
      <c r="QZV225" s="19"/>
      <c r="QZW225" s="19"/>
      <c r="QZX225" s="19"/>
      <c r="QZY225" s="19"/>
      <c r="QZZ225" s="19"/>
      <c r="RAA225" s="19"/>
      <c r="RAB225" s="19"/>
      <c r="RAC225" s="19"/>
      <c r="RAD225" s="19"/>
      <c r="RAE225" s="19"/>
      <c r="RAF225" s="19"/>
      <c r="RAG225" s="19"/>
      <c r="RAH225" s="19"/>
      <c r="RAI225" s="19"/>
      <c r="RAJ225" s="19"/>
      <c r="RAK225" s="19"/>
      <c r="RAL225" s="19"/>
      <c r="RAM225" s="19"/>
      <c r="RAN225" s="19"/>
      <c r="RAO225" s="19"/>
      <c r="RAP225" s="19"/>
      <c r="RAQ225" s="19"/>
      <c r="RAR225" s="19"/>
      <c r="RAS225" s="19"/>
      <c r="RAT225" s="19"/>
      <c r="RAU225" s="19"/>
      <c r="RAV225" s="19"/>
      <c r="RAW225" s="19"/>
      <c r="RAX225" s="19"/>
      <c r="RAY225" s="19"/>
      <c r="RAZ225" s="19"/>
      <c r="RBA225" s="19"/>
      <c r="RBB225" s="19"/>
      <c r="RBC225" s="19"/>
      <c r="RBD225" s="19"/>
      <c r="RBE225" s="19"/>
      <c r="RBF225" s="19"/>
      <c r="RBG225" s="19"/>
      <c r="RBH225" s="19"/>
      <c r="RBI225" s="19"/>
      <c r="RBJ225" s="19"/>
      <c r="RBK225" s="19"/>
      <c r="RBL225" s="19"/>
      <c r="RBM225" s="19"/>
      <c r="RBN225" s="19"/>
      <c r="RBO225" s="19"/>
      <c r="RBP225" s="19"/>
      <c r="RBQ225" s="19"/>
      <c r="RBR225" s="19"/>
      <c r="RBS225" s="19"/>
      <c r="RBT225" s="19"/>
      <c r="RBU225" s="19"/>
      <c r="RBV225" s="19"/>
      <c r="RBW225" s="19"/>
      <c r="RBX225" s="19"/>
      <c r="RBY225" s="19"/>
      <c r="RBZ225" s="19"/>
      <c r="RCA225" s="19"/>
      <c r="RCB225" s="19"/>
      <c r="RCC225" s="19"/>
      <c r="RCD225" s="19"/>
      <c r="RCE225" s="19"/>
      <c r="RCF225" s="19"/>
      <c r="RCG225" s="19"/>
      <c r="RCH225" s="19"/>
      <c r="RCI225" s="19"/>
      <c r="RCJ225" s="19"/>
      <c r="RCK225" s="19"/>
      <c r="RCL225" s="19"/>
      <c r="RCM225" s="19"/>
      <c r="RCN225" s="19"/>
      <c r="RCO225" s="19"/>
      <c r="RCP225" s="19"/>
      <c r="RCQ225" s="19"/>
      <c r="RCR225" s="19"/>
      <c r="RCS225" s="19"/>
      <c r="RCT225" s="19"/>
      <c r="RCU225" s="19"/>
      <c r="RCV225" s="19"/>
      <c r="RCW225" s="19"/>
      <c r="RCX225" s="19"/>
      <c r="RCY225" s="19"/>
      <c r="RCZ225" s="19"/>
      <c r="RDA225" s="19"/>
      <c r="RDB225" s="19"/>
      <c r="RDC225" s="19"/>
      <c r="RDD225" s="19"/>
      <c r="RDE225" s="19"/>
      <c r="RDF225" s="19"/>
      <c r="RDG225" s="19"/>
      <c r="RDH225" s="19"/>
      <c r="RDI225" s="19"/>
      <c r="RDJ225" s="19"/>
      <c r="RDK225" s="19"/>
      <c r="RDL225" s="19"/>
      <c r="RDM225" s="19"/>
      <c r="RDN225" s="19"/>
      <c r="RDO225" s="19"/>
      <c r="RDP225" s="19"/>
      <c r="RDQ225" s="19"/>
      <c r="RDR225" s="19"/>
      <c r="RDS225" s="19"/>
      <c r="RDT225" s="19"/>
      <c r="RDU225" s="19"/>
      <c r="RDV225" s="19"/>
      <c r="RDW225" s="19"/>
      <c r="RDX225" s="19"/>
      <c r="RDY225" s="19"/>
      <c r="RDZ225" s="19"/>
      <c r="REA225" s="19"/>
      <c r="REB225" s="19"/>
      <c r="REC225" s="19"/>
      <c r="RED225" s="19"/>
      <c r="REE225" s="19"/>
      <c r="REF225" s="19"/>
      <c r="REG225" s="19"/>
      <c r="REH225" s="19"/>
      <c r="REI225" s="19"/>
      <c r="REJ225" s="19"/>
      <c r="REK225" s="19"/>
      <c r="REL225" s="19"/>
      <c r="REM225" s="19"/>
      <c r="REN225" s="19"/>
      <c r="REO225" s="19"/>
      <c r="REP225" s="19"/>
      <c r="REQ225" s="19"/>
      <c r="RER225" s="19"/>
      <c r="RES225" s="19"/>
      <c r="RET225" s="19"/>
      <c r="REU225" s="19"/>
      <c r="REV225" s="19"/>
      <c r="REW225" s="19"/>
      <c r="REX225" s="19"/>
      <c r="REY225" s="19"/>
      <c r="REZ225" s="19"/>
      <c r="RFA225" s="19"/>
      <c r="RFB225" s="19"/>
      <c r="RFC225" s="19"/>
      <c r="RFD225" s="19"/>
      <c r="RFE225" s="19"/>
      <c r="RFF225" s="19"/>
      <c r="RFG225" s="19"/>
      <c r="RFH225" s="19"/>
      <c r="RFI225" s="19"/>
      <c r="RFJ225" s="19"/>
      <c r="RFK225" s="19"/>
      <c r="RFL225" s="19"/>
      <c r="RFM225" s="19"/>
      <c r="RFN225" s="19"/>
      <c r="RFO225" s="19"/>
      <c r="RFP225" s="19"/>
      <c r="RFQ225" s="19"/>
      <c r="RFR225" s="19"/>
      <c r="RFS225" s="19"/>
      <c r="RFT225" s="19"/>
      <c r="RFU225" s="19"/>
      <c r="RFV225" s="19"/>
      <c r="RFW225" s="19"/>
      <c r="RFX225" s="19"/>
      <c r="RFY225" s="19"/>
      <c r="RFZ225" s="19"/>
      <c r="RGA225" s="19"/>
      <c r="RGB225" s="19"/>
      <c r="RGC225" s="19"/>
      <c r="RGD225" s="19"/>
      <c r="RGE225" s="19"/>
      <c r="RGF225" s="19"/>
      <c r="RGG225" s="19"/>
      <c r="RGH225" s="19"/>
      <c r="RGI225" s="19"/>
      <c r="RGJ225" s="19"/>
      <c r="RGK225" s="19"/>
      <c r="RGL225" s="19"/>
      <c r="RGM225" s="19"/>
      <c r="RGN225" s="19"/>
      <c r="RGO225" s="19"/>
      <c r="RGP225" s="19"/>
      <c r="RGQ225" s="19"/>
      <c r="RGR225" s="19"/>
      <c r="RGS225" s="19"/>
      <c r="RGT225" s="19"/>
      <c r="RGU225" s="19"/>
      <c r="RGV225" s="19"/>
      <c r="RGW225" s="19"/>
      <c r="RGX225" s="19"/>
      <c r="RGY225" s="19"/>
      <c r="RGZ225" s="19"/>
      <c r="RHA225" s="19"/>
      <c r="RHB225" s="19"/>
      <c r="RHC225" s="19"/>
      <c r="RHD225" s="19"/>
      <c r="RHE225" s="19"/>
      <c r="RHF225" s="19"/>
      <c r="RHG225" s="19"/>
      <c r="RHH225" s="19"/>
      <c r="RHI225" s="19"/>
      <c r="RHJ225" s="19"/>
      <c r="RHK225" s="19"/>
      <c r="RHL225" s="19"/>
      <c r="RHM225" s="19"/>
      <c r="RHN225" s="19"/>
      <c r="RHO225" s="19"/>
      <c r="RHP225" s="19"/>
      <c r="RHQ225" s="19"/>
      <c r="RHR225" s="19"/>
      <c r="RHS225" s="19"/>
      <c r="RHT225" s="19"/>
      <c r="RHU225" s="19"/>
      <c r="RHV225" s="19"/>
      <c r="RHW225" s="19"/>
      <c r="RHX225" s="19"/>
      <c r="RHY225" s="19"/>
      <c r="RHZ225" s="19"/>
      <c r="RIA225" s="19"/>
      <c r="RIB225" s="19"/>
      <c r="RIC225" s="19"/>
      <c r="RID225" s="19"/>
      <c r="RIE225" s="19"/>
      <c r="RIF225" s="19"/>
      <c r="RIG225" s="19"/>
      <c r="RIH225" s="19"/>
      <c r="RII225" s="19"/>
      <c r="RIJ225" s="19"/>
      <c r="RIK225" s="19"/>
      <c r="RIL225" s="19"/>
      <c r="RIM225" s="19"/>
      <c r="RIN225" s="19"/>
      <c r="RIO225" s="19"/>
      <c r="RIP225" s="19"/>
      <c r="RIQ225" s="19"/>
      <c r="RIR225" s="19"/>
      <c r="RIS225" s="19"/>
      <c r="RIT225" s="19"/>
      <c r="RIU225" s="19"/>
      <c r="RIV225" s="19"/>
      <c r="RIW225" s="19"/>
      <c r="RIX225" s="19"/>
      <c r="RIY225" s="19"/>
      <c r="RIZ225" s="19"/>
      <c r="RJA225" s="19"/>
      <c r="RJB225" s="19"/>
      <c r="RJC225" s="19"/>
      <c r="RJD225" s="19"/>
      <c r="RJE225" s="19"/>
      <c r="RJF225" s="19"/>
      <c r="RJG225" s="19"/>
      <c r="RJH225" s="19"/>
      <c r="RJI225" s="19"/>
      <c r="RJJ225" s="19"/>
      <c r="RJK225" s="19"/>
      <c r="RJL225" s="19"/>
      <c r="RJM225" s="19"/>
      <c r="RJN225" s="19"/>
      <c r="RJO225" s="19"/>
      <c r="RJP225" s="19"/>
      <c r="RJQ225" s="19"/>
      <c r="RJR225" s="19"/>
      <c r="RJS225" s="19"/>
      <c r="RJT225" s="19"/>
      <c r="RJU225" s="19"/>
      <c r="RJV225" s="19"/>
      <c r="RJW225" s="19"/>
      <c r="RJX225" s="19"/>
      <c r="RJY225" s="19"/>
      <c r="RJZ225" s="19"/>
      <c r="RKA225" s="19"/>
      <c r="RKB225" s="19"/>
      <c r="RKC225" s="19"/>
      <c r="RKD225" s="19"/>
      <c r="RKE225" s="19"/>
      <c r="RKF225" s="19"/>
      <c r="RKG225" s="19"/>
      <c r="RKH225" s="19"/>
      <c r="RKI225" s="19"/>
      <c r="RKJ225" s="19"/>
      <c r="RKK225" s="19"/>
      <c r="RKL225" s="19"/>
      <c r="RKM225" s="19"/>
      <c r="RKN225" s="19"/>
      <c r="RKO225" s="19"/>
      <c r="RKP225" s="19"/>
      <c r="RKQ225" s="19"/>
      <c r="RKR225" s="19"/>
      <c r="RKS225" s="19"/>
      <c r="RKT225" s="19"/>
      <c r="RKU225" s="19"/>
      <c r="RKV225" s="19"/>
      <c r="RKW225" s="19"/>
      <c r="RKX225" s="19"/>
      <c r="RKY225" s="19"/>
      <c r="RKZ225" s="19"/>
      <c r="RLA225" s="19"/>
      <c r="RLB225" s="19"/>
      <c r="RLC225" s="19"/>
      <c r="RLD225" s="19"/>
      <c r="RLE225" s="19"/>
      <c r="RLF225" s="19"/>
      <c r="RLG225" s="19"/>
      <c r="RLH225" s="19"/>
      <c r="RLI225" s="19"/>
      <c r="RLJ225" s="19"/>
      <c r="RLK225" s="19"/>
      <c r="RLL225" s="19"/>
      <c r="RLM225" s="19"/>
      <c r="RLN225" s="19"/>
      <c r="RLO225" s="19"/>
      <c r="RLP225" s="19"/>
      <c r="RLQ225" s="19"/>
      <c r="RLR225" s="19"/>
      <c r="RLS225" s="19"/>
      <c r="RLT225" s="19"/>
      <c r="RLU225" s="19"/>
      <c r="RLV225" s="19"/>
      <c r="RLW225" s="19"/>
      <c r="RLX225" s="19"/>
      <c r="RLY225" s="19"/>
      <c r="RLZ225" s="19"/>
      <c r="RMA225" s="19"/>
      <c r="RMB225" s="19"/>
      <c r="RMC225" s="19"/>
      <c r="RMD225" s="19"/>
      <c r="RME225" s="19"/>
      <c r="RMF225" s="19"/>
      <c r="RMG225" s="19"/>
      <c r="RMH225" s="19"/>
      <c r="RMI225" s="19"/>
      <c r="RMJ225" s="19"/>
      <c r="RMK225" s="19"/>
      <c r="RML225" s="19"/>
      <c r="RMM225" s="19"/>
      <c r="RMN225" s="19"/>
      <c r="RMO225" s="19"/>
      <c r="RMP225" s="19"/>
      <c r="RMQ225" s="19"/>
      <c r="RMR225" s="19"/>
      <c r="RMS225" s="19"/>
      <c r="RMT225" s="19"/>
      <c r="RMU225" s="19"/>
      <c r="RMV225" s="19"/>
      <c r="RMW225" s="19"/>
      <c r="RMX225" s="19"/>
      <c r="RMY225" s="19"/>
      <c r="RMZ225" s="19"/>
      <c r="RNA225" s="19"/>
      <c r="RNB225" s="19"/>
      <c r="RNC225" s="19"/>
      <c r="RND225" s="19"/>
      <c r="RNE225" s="19"/>
      <c r="RNF225" s="19"/>
      <c r="RNG225" s="19"/>
      <c r="RNH225" s="19"/>
      <c r="RNI225" s="19"/>
      <c r="RNJ225" s="19"/>
      <c r="RNK225" s="19"/>
      <c r="RNL225" s="19"/>
      <c r="RNM225" s="19"/>
      <c r="RNN225" s="19"/>
      <c r="RNO225" s="19"/>
      <c r="RNP225" s="19"/>
      <c r="RNQ225" s="19"/>
      <c r="RNR225" s="19"/>
      <c r="RNS225" s="19"/>
      <c r="RNT225" s="19"/>
      <c r="RNU225" s="19"/>
      <c r="RNV225" s="19"/>
      <c r="RNW225" s="19"/>
      <c r="RNX225" s="19"/>
      <c r="RNY225" s="19"/>
      <c r="RNZ225" s="19"/>
      <c r="ROA225" s="19"/>
      <c r="ROB225" s="19"/>
      <c r="ROC225" s="19"/>
      <c r="ROD225" s="19"/>
      <c r="ROE225" s="19"/>
      <c r="ROF225" s="19"/>
      <c r="ROG225" s="19"/>
      <c r="ROH225" s="19"/>
      <c r="ROI225" s="19"/>
      <c r="ROJ225" s="19"/>
      <c r="ROK225" s="19"/>
      <c r="ROL225" s="19"/>
      <c r="ROM225" s="19"/>
      <c r="RON225" s="19"/>
      <c r="ROO225" s="19"/>
      <c r="ROP225" s="19"/>
      <c r="ROQ225" s="19"/>
      <c r="ROR225" s="19"/>
      <c r="ROS225" s="19"/>
      <c r="ROT225" s="19"/>
      <c r="ROU225" s="19"/>
      <c r="ROV225" s="19"/>
      <c r="ROW225" s="19"/>
      <c r="ROX225" s="19"/>
      <c r="ROY225" s="19"/>
      <c r="ROZ225" s="19"/>
      <c r="RPA225" s="19"/>
      <c r="RPB225" s="19"/>
      <c r="RPC225" s="19"/>
      <c r="RPD225" s="19"/>
      <c r="RPE225" s="19"/>
      <c r="RPF225" s="19"/>
      <c r="RPG225" s="19"/>
      <c r="RPH225" s="19"/>
      <c r="RPI225" s="19"/>
      <c r="RPJ225" s="19"/>
      <c r="RPK225" s="19"/>
      <c r="RPL225" s="19"/>
      <c r="RPM225" s="19"/>
      <c r="RPN225" s="19"/>
      <c r="RPO225" s="19"/>
      <c r="RPP225" s="19"/>
      <c r="RPQ225" s="19"/>
      <c r="RPR225" s="19"/>
      <c r="RPS225" s="19"/>
      <c r="RPT225" s="19"/>
      <c r="RPU225" s="19"/>
      <c r="RPV225" s="19"/>
      <c r="RPW225" s="19"/>
      <c r="RPX225" s="19"/>
      <c r="RPY225" s="19"/>
      <c r="RPZ225" s="19"/>
      <c r="RQA225" s="19"/>
      <c r="RQB225" s="19"/>
      <c r="RQC225" s="19"/>
      <c r="RQD225" s="19"/>
      <c r="RQE225" s="19"/>
      <c r="RQF225" s="19"/>
      <c r="RQG225" s="19"/>
      <c r="RQH225" s="19"/>
      <c r="RQI225" s="19"/>
      <c r="RQJ225" s="19"/>
      <c r="RQK225" s="19"/>
      <c r="RQL225" s="19"/>
      <c r="RQM225" s="19"/>
      <c r="RQN225" s="19"/>
      <c r="RQO225" s="19"/>
      <c r="RQP225" s="19"/>
      <c r="RQQ225" s="19"/>
      <c r="RQR225" s="19"/>
      <c r="RQS225" s="19"/>
      <c r="RQT225" s="19"/>
      <c r="RQU225" s="19"/>
      <c r="RQV225" s="19"/>
      <c r="RQW225" s="19"/>
      <c r="RQX225" s="19"/>
      <c r="RQY225" s="19"/>
      <c r="RQZ225" s="19"/>
      <c r="RRA225" s="19"/>
      <c r="RRB225" s="19"/>
      <c r="RRC225" s="19"/>
      <c r="RRD225" s="19"/>
      <c r="RRE225" s="19"/>
      <c r="RRF225" s="19"/>
      <c r="RRG225" s="19"/>
      <c r="RRH225" s="19"/>
      <c r="RRI225" s="19"/>
      <c r="RRJ225" s="19"/>
      <c r="RRK225" s="19"/>
      <c r="RRL225" s="19"/>
      <c r="RRM225" s="19"/>
      <c r="RRN225" s="19"/>
      <c r="RRO225" s="19"/>
      <c r="RRP225" s="19"/>
      <c r="RRQ225" s="19"/>
      <c r="RRR225" s="19"/>
      <c r="RRS225" s="19"/>
      <c r="RRT225" s="19"/>
      <c r="RRU225" s="19"/>
      <c r="RRV225" s="19"/>
      <c r="RRW225" s="19"/>
      <c r="RRX225" s="19"/>
      <c r="RRY225" s="19"/>
      <c r="RRZ225" s="19"/>
      <c r="RSA225" s="19"/>
      <c r="RSB225" s="19"/>
      <c r="RSC225" s="19"/>
      <c r="RSD225" s="19"/>
      <c r="RSE225" s="19"/>
      <c r="RSF225" s="19"/>
      <c r="RSG225" s="19"/>
      <c r="RSH225" s="19"/>
      <c r="RSI225" s="19"/>
      <c r="RSJ225" s="19"/>
      <c r="RSK225" s="19"/>
      <c r="RSL225" s="19"/>
      <c r="RSM225" s="19"/>
      <c r="RSN225" s="19"/>
      <c r="RSO225" s="19"/>
      <c r="RSP225" s="19"/>
      <c r="RSQ225" s="19"/>
      <c r="RSR225" s="19"/>
      <c r="RSS225" s="19"/>
      <c r="RST225" s="19"/>
      <c r="RSU225" s="19"/>
      <c r="RSV225" s="19"/>
      <c r="RSW225" s="19"/>
      <c r="RSX225" s="19"/>
      <c r="RSY225" s="19"/>
      <c r="RSZ225" s="19"/>
      <c r="RTA225" s="19"/>
      <c r="RTB225" s="19"/>
      <c r="RTC225" s="19"/>
      <c r="RTD225" s="19"/>
      <c r="RTE225" s="19"/>
      <c r="RTF225" s="19"/>
      <c r="RTG225" s="19"/>
      <c r="RTH225" s="19"/>
      <c r="RTI225" s="19"/>
      <c r="RTJ225" s="19"/>
      <c r="RTK225" s="19"/>
      <c r="RTL225" s="19"/>
      <c r="RTM225" s="19"/>
      <c r="RTN225" s="19"/>
      <c r="RTO225" s="19"/>
      <c r="RTP225" s="19"/>
      <c r="RTQ225" s="19"/>
      <c r="RTR225" s="19"/>
      <c r="RTS225" s="19"/>
      <c r="RTT225" s="19"/>
      <c r="RTU225" s="19"/>
      <c r="RTV225" s="19"/>
      <c r="RTW225" s="19"/>
      <c r="RTX225" s="19"/>
      <c r="RTY225" s="19"/>
      <c r="RTZ225" s="19"/>
      <c r="RUA225" s="19"/>
      <c r="RUB225" s="19"/>
      <c r="RUC225" s="19"/>
      <c r="RUD225" s="19"/>
      <c r="RUE225" s="19"/>
      <c r="RUF225" s="19"/>
      <c r="RUG225" s="19"/>
      <c r="RUH225" s="19"/>
      <c r="RUI225" s="19"/>
      <c r="RUJ225" s="19"/>
      <c r="RUK225" s="19"/>
      <c r="RUL225" s="19"/>
      <c r="RUM225" s="19"/>
      <c r="RUN225" s="19"/>
      <c r="RUO225" s="19"/>
      <c r="RUP225" s="19"/>
      <c r="RUQ225" s="19"/>
      <c r="RUR225" s="19"/>
      <c r="RUS225" s="19"/>
      <c r="RUT225" s="19"/>
      <c r="RUU225" s="19"/>
      <c r="RUV225" s="19"/>
      <c r="RUW225" s="19"/>
      <c r="RUX225" s="19"/>
      <c r="RUY225" s="19"/>
      <c r="RUZ225" s="19"/>
      <c r="RVA225" s="19"/>
      <c r="RVB225" s="19"/>
      <c r="RVC225" s="19"/>
      <c r="RVD225" s="19"/>
      <c r="RVE225" s="19"/>
      <c r="RVF225" s="19"/>
      <c r="RVG225" s="19"/>
      <c r="RVH225" s="19"/>
      <c r="RVI225" s="19"/>
      <c r="RVJ225" s="19"/>
      <c r="RVK225" s="19"/>
      <c r="RVL225" s="19"/>
      <c r="RVM225" s="19"/>
      <c r="RVN225" s="19"/>
      <c r="RVO225" s="19"/>
      <c r="RVP225" s="19"/>
      <c r="RVQ225" s="19"/>
      <c r="RVR225" s="19"/>
      <c r="RVS225" s="19"/>
      <c r="RVT225" s="19"/>
      <c r="RVU225" s="19"/>
      <c r="RVV225" s="19"/>
      <c r="RVW225" s="19"/>
      <c r="RVX225" s="19"/>
      <c r="RVY225" s="19"/>
      <c r="RVZ225" s="19"/>
      <c r="RWA225" s="19"/>
      <c r="RWB225" s="19"/>
      <c r="RWC225" s="19"/>
      <c r="RWD225" s="19"/>
      <c r="RWE225" s="19"/>
      <c r="RWF225" s="19"/>
      <c r="RWG225" s="19"/>
      <c r="RWH225" s="19"/>
      <c r="RWI225" s="19"/>
      <c r="RWJ225" s="19"/>
      <c r="RWK225" s="19"/>
      <c r="RWL225" s="19"/>
      <c r="RWM225" s="19"/>
      <c r="RWN225" s="19"/>
      <c r="RWO225" s="19"/>
      <c r="RWP225" s="19"/>
      <c r="RWQ225" s="19"/>
      <c r="RWR225" s="19"/>
      <c r="RWS225" s="19"/>
      <c r="RWT225" s="19"/>
      <c r="RWU225" s="19"/>
      <c r="RWV225" s="19"/>
      <c r="RWW225" s="19"/>
      <c r="RWX225" s="19"/>
      <c r="RWY225" s="19"/>
      <c r="RWZ225" s="19"/>
      <c r="RXA225" s="19"/>
      <c r="RXB225" s="19"/>
      <c r="RXC225" s="19"/>
      <c r="RXD225" s="19"/>
      <c r="RXE225" s="19"/>
      <c r="RXF225" s="19"/>
      <c r="RXG225" s="19"/>
      <c r="RXH225" s="19"/>
      <c r="RXI225" s="19"/>
      <c r="RXJ225" s="19"/>
      <c r="RXK225" s="19"/>
      <c r="RXL225" s="19"/>
      <c r="RXM225" s="19"/>
      <c r="RXN225" s="19"/>
      <c r="RXO225" s="19"/>
      <c r="RXP225" s="19"/>
      <c r="RXQ225" s="19"/>
      <c r="RXR225" s="19"/>
      <c r="RXS225" s="19"/>
      <c r="RXT225" s="19"/>
      <c r="RXU225" s="19"/>
      <c r="RXV225" s="19"/>
      <c r="RXW225" s="19"/>
      <c r="RXX225" s="19"/>
      <c r="RXY225" s="19"/>
      <c r="RXZ225" s="19"/>
      <c r="RYA225" s="19"/>
      <c r="RYB225" s="19"/>
      <c r="RYC225" s="19"/>
      <c r="RYD225" s="19"/>
      <c r="RYE225" s="19"/>
      <c r="RYF225" s="19"/>
      <c r="RYG225" s="19"/>
      <c r="RYH225" s="19"/>
      <c r="RYI225" s="19"/>
      <c r="RYJ225" s="19"/>
      <c r="RYK225" s="19"/>
      <c r="RYL225" s="19"/>
      <c r="RYM225" s="19"/>
      <c r="RYN225" s="19"/>
      <c r="RYO225" s="19"/>
      <c r="RYP225" s="19"/>
      <c r="RYQ225" s="19"/>
      <c r="RYR225" s="19"/>
      <c r="RYS225" s="19"/>
      <c r="RYT225" s="19"/>
      <c r="RYU225" s="19"/>
      <c r="RYV225" s="19"/>
      <c r="RYW225" s="19"/>
      <c r="RYX225" s="19"/>
      <c r="RYY225" s="19"/>
      <c r="RYZ225" s="19"/>
      <c r="RZA225" s="19"/>
      <c r="RZB225" s="19"/>
      <c r="RZC225" s="19"/>
      <c r="RZD225" s="19"/>
      <c r="RZE225" s="19"/>
      <c r="RZF225" s="19"/>
      <c r="RZG225" s="19"/>
      <c r="RZH225" s="19"/>
      <c r="RZI225" s="19"/>
      <c r="RZJ225" s="19"/>
      <c r="RZK225" s="19"/>
      <c r="RZL225" s="19"/>
      <c r="RZM225" s="19"/>
      <c r="RZN225" s="19"/>
      <c r="RZO225" s="19"/>
      <c r="RZP225" s="19"/>
      <c r="RZQ225" s="19"/>
      <c r="RZR225" s="19"/>
      <c r="RZS225" s="19"/>
      <c r="RZT225" s="19"/>
      <c r="RZU225" s="19"/>
      <c r="RZV225" s="19"/>
      <c r="RZW225" s="19"/>
      <c r="RZX225" s="19"/>
      <c r="RZY225" s="19"/>
      <c r="RZZ225" s="19"/>
      <c r="SAA225" s="19"/>
      <c r="SAB225" s="19"/>
      <c r="SAC225" s="19"/>
      <c r="SAD225" s="19"/>
      <c r="SAE225" s="19"/>
      <c r="SAF225" s="19"/>
      <c r="SAG225" s="19"/>
      <c r="SAH225" s="19"/>
      <c r="SAI225" s="19"/>
      <c r="SAJ225" s="19"/>
      <c r="SAK225" s="19"/>
      <c r="SAL225" s="19"/>
      <c r="SAM225" s="19"/>
      <c r="SAN225" s="19"/>
      <c r="SAO225" s="19"/>
      <c r="SAP225" s="19"/>
      <c r="SAQ225" s="19"/>
      <c r="SAR225" s="19"/>
      <c r="SAS225" s="19"/>
      <c r="SAT225" s="19"/>
      <c r="SAU225" s="19"/>
      <c r="SAV225" s="19"/>
      <c r="SAW225" s="19"/>
      <c r="SAX225" s="19"/>
      <c r="SAY225" s="19"/>
      <c r="SAZ225" s="19"/>
      <c r="SBA225" s="19"/>
      <c r="SBB225" s="19"/>
      <c r="SBC225" s="19"/>
      <c r="SBD225" s="19"/>
      <c r="SBE225" s="19"/>
      <c r="SBF225" s="19"/>
      <c r="SBG225" s="19"/>
      <c r="SBH225" s="19"/>
      <c r="SBI225" s="19"/>
      <c r="SBJ225" s="19"/>
      <c r="SBK225" s="19"/>
      <c r="SBL225" s="19"/>
      <c r="SBM225" s="19"/>
      <c r="SBN225" s="19"/>
      <c r="SBO225" s="19"/>
      <c r="SBP225" s="19"/>
      <c r="SBQ225" s="19"/>
      <c r="SBR225" s="19"/>
      <c r="SBS225" s="19"/>
      <c r="SBT225" s="19"/>
      <c r="SBU225" s="19"/>
      <c r="SBV225" s="19"/>
      <c r="SBW225" s="19"/>
      <c r="SBX225" s="19"/>
      <c r="SBY225" s="19"/>
      <c r="SBZ225" s="19"/>
      <c r="SCA225" s="19"/>
      <c r="SCB225" s="19"/>
      <c r="SCC225" s="19"/>
      <c r="SCD225" s="19"/>
      <c r="SCE225" s="19"/>
      <c r="SCF225" s="19"/>
      <c r="SCG225" s="19"/>
      <c r="SCH225" s="19"/>
      <c r="SCI225" s="19"/>
      <c r="SCJ225" s="19"/>
      <c r="SCK225" s="19"/>
      <c r="SCL225" s="19"/>
      <c r="SCM225" s="19"/>
      <c r="SCN225" s="19"/>
      <c r="SCO225" s="19"/>
      <c r="SCP225" s="19"/>
      <c r="SCQ225" s="19"/>
      <c r="SCR225" s="19"/>
      <c r="SCS225" s="19"/>
      <c r="SCT225" s="19"/>
      <c r="SCU225" s="19"/>
      <c r="SCV225" s="19"/>
      <c r="SCW225" s="19"/>
      <c r="SCX225" s="19"/>
      <c r="SCY225" s="19"/>
      <c r="SCZ225" s="19"/>
      <c r="SDA225" s="19"/>
      <c r="SDB225" s="19"/>
      <c r="SDC225" s="19"/>
      <c r="SDD225" s="19"/>
      <c r="SDE225" s="19"/>
      <c r="SDF225" s="19"/>
      <c r="SDG225" s="19"/>
      <c r="SDH225" s="19"/>
      <c r="SDI225" s="19"/>
      <c r="SDJ225" s="19"/>
      <c r="SDK225" s="19"/>
      <c r="SDL225" s="19"/>
      <c r="SDM225" s="19"/>
      <c r="SDN225" s="19"/>
      <c r="SDO225" s="19"/>
      <c r="SDP225" s="19"/>
      <c r="SDQ225" s="19"/>
      <c r="SDR225" s="19"/>
      <c r="SDS225" s="19"/>
      <c r="SDT225" s="19"/>
      <c r="SDU225" s="19"/>
      <c r="SDV225" s="19"/>
      <c r="SDW225" s="19"/>
      <c r="SDX225" s="19"/>
      <c r="SDY225" s="19"/>
      <c r="SDZ225" s="19"/>
      <c r="SEA225" s="19"/>
      <c r="SEB225" s="19"/>
      <c r="SEC225" s="19"/>
      <c r="SED225" s="19"/>
      <c r="SEE225" s="19"/>
      <c r="SEF225" s="19"/>
      <c r="SEG225" s="19"/>
      <c r="SEH225" s="19"/>
      <c r="SEI225" s="19"/>
      <c r="SEJ225" s="19"/>
      <c r="SEK225" s="19"/>
      <c r="SEL225" s="19"/>
      <c r="SEM225" s="19"/>
      <c r="SEN225" s="19"/>
      <c r="SEO225" s="19"/>
      <c r="SEP225" s="19"/>
      <c r="SEQ225" s="19"/>
      <c r="SER225" s="19"/>
      <c r="SES225" s="19"/>
      <c r="SET225" s="19"/>
      <c r="SEU225" s="19"/>
      <c r="SEV225" s="19"/>
      <c r="SEW225" s="19"/>
      <c r="SEX225" s="19"/>
      <c r="SEY225" s="19"/>
      <c r="SEZ225" s="19"/>
      <c r="SFA225" s="19"/>
      <c r="SFB225" s="19"/>
      <c r="SFC225" s="19"/>
      <c r="SFD225" s="19"/>
      <c r="SFE225" s="19"/>
      <c r="SFF225" s="19"/>
      <c r="SFG225" s="19"/>
      <c r="SFH225" s="19"/>
      <c r="SFI225" s="19"/>
      <c r="SFJ225" s="19"/>
      <c r="SFK225" s="19"/>
      <c r="SFL225" s="19"/>
      <c r="SFM225" s="19"/>
      <c r="SFN225" s="19"/>
      <c r="SFO225" s="19"/>
      <c r="SFP225" s="19"/>
      <c r="SFQ225" s="19"/>
      <c r="SFR225" s="19"/>
      <c r="SFS225" s="19"/>
      <c r="SFT225" s="19"/>
      <c r="SFU225" s="19"/>
      <c r="SFV225" s="19"/>
      <c r="SFW225" s="19"/>
      <c r="SFX225" s="19"/>
      <c r="SFY225" s="19"/>
      <c r="SFZ225" s="19"/>
      <c r="SGA225" s="19"/>
      <c r="SGB225" s="19"/>
      <c r="SGC225" s="19"/>
      <c r="SGD225" s="19"/>
      <c r="SGE225" s="19"/>
      <c r="SGF225" s="19"/>
      <c r="SGG225" s="19"/>
      <c r="SGH225" s="19"/>
      <c r="SGI225" s="19"/>
      <c r="SGJ225" s="19"/>
      <c r="SGK225" s="19"/>
      <c r="SGL225" s="19"/>
      <c r="SGM225" s="19"/>
      <c r="SGN225" s="19"/>
      <c r="SGO225" s="19"/>
      <c r="SGP225" s="19"/>
      <c r="SGQ225" s="19"/>
      <c r="SGR225" s="19"/>
      <c r="SGS225" s="19"/>
      <c r="SGT225" s="19"/>
      <c r="SGU225" s="19"/>
      <c r="SGV225" s="19"/>
      <c r="SGW225" s="19"/>
      <c r="SGX225" s="19"/>
      <c r="SGY225" s="19"/>
      <c r="SGZ225" s="19"/>
      <c r="SHA225" s="19"/>
      <c r="SHB225" s="19"/>
      <c r="SHC225" s="19"/>
      <c r="SHD225" s="19"/>
      <c r="SHE225" s="19"/>
      <c r="SHF225" s="19"/>
      <c r="SHG225" s="19"/>
      <c r="SHH225" s="19"/>
      <c r="SHI225" s="19"/>
      <c r="SHJ225" s="19"/>
      <c r="SHK225" s="19"/>
      <c r="SHL225" s="19"/>
      <c r="SHM225" s="19"/>
      <c r="SHN225" s="19"/>
      <c r="SHO225" s="19"/>
      <c r="SHP225" s="19"/>
      <c r="SHQ225" s="19"/>
      <c r="SHR225" s="19"/>
      <c r="SHS225" s="19"/>
      <c r="SHT225" s="19"/>
      <c r="SHU225" s="19"/>
      <c r="SHV225" s="19"/>
      <c r="SHW225" s="19"/>
      <c r="SHX225" s="19"/>
      <c r="SHY225" s="19"/>
      <c r="SHZ225" s="19"/>
      <c r="SIA225" s="19"/>
      <c r="SIB225" s="19"/>
      <c r="SIC225" s="19"/>
      <c r="SID225" s="19"/>
      <c r="SIE225" s="19"/>
      <c r="SIF225" s="19"/>
      <c r="SIG225" s="19"/>
      <c r="SIH225" s="19"/>
      <c r="SII225" s="19"/>
      <c r="SIJ225" s="19"/>
      <c r="SIK225" s="19"/>
      <c r="SIL225" s="19"/>
      <c r="SIM225" s="19"/>
      <c r="SIN225" s="19"/>
      <c r="SIO225" s="19"/>
      <c r="SIP225" s="19"/>
      <c r="SIQ225" s="19"/>
      <c r="SIR225" s="19"/>
      <c r="SIS225" s="19"/>
      <c r="SIT225" s="19"/>
      <c r="SIU225" s="19"/>
      <c r="SIV225" s="19"/>
      <c r="SIW225" s="19"/>
      <c r="SIX225" s="19"/>
      <c r="SIY225" s="19"/>
      <c r="SIZ225" s="19"/>
      <c r="SJA225" s="19"/>
      <c r="SJB225" s="19"/>
      <c r="SJC225" s="19"/>
      <c r="SJD225" s="19"/>
      <c r="SJE225" s="19"/>
      <c r="SJF225" s="19"/>
      <c r="SJG225" s="19"/>
      <c r="SJH225" s="19"/>
      <c r="SJI225" s="19"/>
      <c r="SJJ225" s="19"/>
      <c r="SJK225" s="19"/>
      <c r="SJL225" s="19"/>
      <c r="SJM225" s="19"/>
      <c r="SJN225" s="19"/>
      <c r="SJO225" s="19"/>
      <c r="SJP225" s="19"/>
      <c r="SJQ225" s="19"/>
      <c r="SJR225" s="19"/>
      <c r="SJS225" s="19"/>
      <c r="SJT225" s="19"/>
      <c r="SJU225" s="19"/>
      <c r="SJV225" s="19"/>
      <c r="SJW225" s="19"/>
      <c r="SJX225" s="19"/>
      <c r="SJY225" s="19"/>
      <c r="SJZ225" s="19"/>
      <c r="SKA225" s="19"/>
      <c r="SKB225" s="19"/>
      <c r="SKC225" s="19"/>
      <c r="SKD225" s="19"/>
      <c r="SKE225" s="19"/>
      <c r="SKF225" s="19"/>
      <c r="SKG225" s="19"/>
      <c r="SKH225" s="19"/>
      <c r="SKI225" s="19"/>
      <c r="SKJ225" s="19"/>
      <c r="SKK225" s="19"/>
      <c r="SKL225" s="19"/>
      <c r="SKM225" s="19"/>
      <c r="SKN225" s="19"/>
      <c r="SKO225" s="19"/>
      <c r="SKP225" s="19"/>
      <c r="SKQ225" s="19"/>
      <c r="SKR225" s="19"/>
      <c r="SKS225" s="19"/>
      <c r="SKT225" s="19"/>
      <c r="SKU225" s="19"/>
      <c r="SKV225" s="19"/>
      <c r="SKW225" s="19"/>
      <c r="SKX225" s="19"/>
      <c r="SKY225" s="19"/>
      <c r="SKZ225" s="19"/>
      <c r="SLA225" s="19"/>
      <c r="SLB225" s="19"/>
      <c r="SLC225" s="19"/>
      <c r="SLD225" s="19"/>
      <c r="SLE225" s="19"/>
      <c r="SLF225" s="19"/>
      <c r="SLG225" s="19"/>
      <c r="SLH225" s="19"/>
      <c r="SLI225" s="19"/>
      <c r="SLJ225" s="19"/>
      <c r="SLK225" s="19"/>
      <c r="SLL225" s="19"/>
      <c r="SLM225" s="19"/>
      <c r="SLN225" s="19"/>
      <c r="SLO225" s="19"/>
      <c r="SLP225" s="19"/>
      <c r="SLQ225" s="19"/>
      <c r="SLR225" s="19"/>
      <c r="SLS225" s="19"/>
      <c r="SLT225" s="19"/>
      <c r="SLU225" s="19"/>
      <c r="SLV225" s="19"/>
      <c r="SLW225" s="19"/>
      <c r="SLX225" s="19"/>
      <c r="SLY225" s="19"/>
      <c r="SLZ225" s="19"/>
      <c r="SMA225" s="19"/>
      <c r="SMB225" s="19"/>
      <c r="SMC225" s="19"/>
      <c r="SMD225" s="19"/>
      <c r="SME225" s="19"/>
      <c r="SMF225" s="19"/>
      <c r="SMG225" s="19"/>
      <c r="SMH225" s="19"/>
      <c r="SMI225" s="19"/>
      <c r="SMJ225" s="19"/>
      <c r="SMK225" s="19"/>
      <c r="SML225" s="19"/>
      <c r="SMM225" s="19"/>
      <c r="SMN225" s="19"/>
      <c r="SMO225" s="19"/>
      <c r="SMP225" s="19"/>
      <c r="SMQ225" s="19"/>
      <c r="SMR225" s="19"/>
      <c r="SMS225" s="19"/>
      <c r="SMT225" s="19"/>
      <c r="SMU225" s="19"/>
      <c r="SMV225" s="19"/>
      <c r="SMW225" s="19"/>
      <c r="SMX225" s="19"/>
      <c r="SMY225" s="19"/>
      <c r="SMZ225" s="19"/>
      <c r="SNA225" s="19"/>
      <c r="SNB225" s="19"/>
      <c r="SNC225" s="19"/>
      <c r="SND225" s="19"/>
      <c r="SNE225" s="19"/>
      <c r="SNF225" s="19"/>
      <c r="SNG225" s="19"/>
      <c r="SNH225" s="19"/>
      <c r="SNI225" s="19"/>
      <c r="SNJ225" s="19"/>
      <c r="SNK225" s="19"/>
      <c r="SNL225" s="19"/>
      <c r="SNM225" s="19"/>
      <c r="SNN225" s="19"/>
      <c r="SNO225" s="19"/>
      <c r="SNP225" s="19"/>
      <c r="SNQ225" s="19"/>
      <c r="SNR225" s="19"/>
      <c r="SNS225" s="19"/>
      <c r="SNT225" s="19"/>
      <c r="SNU225" s="19"/>
      <c r="SNV225" s="19"/>
      <c r="SNW225" s="19"/>
      <c r="SNX225" s="19"/>
      <c r="SNY225" s="19"/>
      <c r="SNZ225" s="19"/>
      <c r="SOA225" s="19"/>
      <c r="SOB225" s="19"/>
      <c r="SOC225" s="19"/>
      <c r="SOD225" s="19"/>
      <c r="SOE225" s="19"/>
      <c r="SOF225" s="19"/>
      <c r="SOG225" s="19"/>
      <c r="SOH225" s="19"/>
      <c r="SOI225" s="19"/>
      <c r="SOJ225" s="19"/>
      <c r="SOK225" s="19"/>
      <c r="SOL225" s="19"/>
      <c r="SOM225" s="19"/>
      <c r="SON225" s="19"/>
      <c r="SOO225" s="19"/>
      <c r="SOP225" s="19"/>
      <c r="SOQ225" s="19"/>
      <c r="SOR225" s="19"/>
      <c r="SOS225" s="19"/>
      <c r="SOT225" s="19"/>
      <c r="SOU225" s="19"/>
      <c r="SOV225" s="19"/>
      <c r="SOW225" s="19"/>
      <c r="SOX225" s="19"/>
      <c r="SOY225" s="19"/>
      <c r="SOZ225" s="19"/>
      <c r="SPA225" s="19"/>
      <c r="SPB225" s="19"/>
      <c r="SPC225" s="19"/>
      <c r="SPD225" s="19"/>
      <c r="SPE225" s="19"/>
      <c r="SPF225" s="19"/>
      <c r="SPG225" s="19"/>
      <c r="SPH225" s="19"/>
      <c r="SPI225" s="19"/>
      <c r="SPJ225" s="19"/>
      <c r="SPK225" s="19"/>
      <c r="SPL225" s="19"/>
      <c r="SPM225" s="19"/>
      <c r="SPN225" s="19"/>
      <c r="SPO225" s="19"/>
      <c r="SPP225" s="19"/>
      <c r="SPQ225" s="19"/>
      <c r="SPR225" s="19"/>
      <c r="SPS225" s="19"/>
      <c r="SPT225" s="19"/>
      <c r="SPU225" s="19"/>
      <c r="SPV225" s="19"/>
      <c r="SPW225" s="19"/>
      <c r="SPX225" s="19"/>
      <c r="SPY225" s="19"/>
      <c r="SPZ225" s="19"/>
      <c r="SQA225" s="19"/>
      <c r="SQB225" s="19"/>
      <c r="SQC225" s="19"/>
      <c r="SQD225" s="19"/>
      <c r="SQE225" s="19"/>
      <c r="SQF225" s="19"/>
      <c r="SQG225" s="19"/>
      <c r="SQH225" s="19"/>
      <c r="SQI225" s="19"/>
      <c r="SQJ225" s="19"/>
      <c r="SQK225" s="19"/>
      <c r="SQL225" s="19"/>
      <c r="SQM225" s="19"/>
      <c r="SQN225" s="19"/>
      <c r="SQO225" s="19"/>
      <c r="SQP225" s="19"/>
      <c r="SQQ225" s="19"/>
      <c r="SQR225" s="19"/>
      <c r="SQS225" s="19"/>
      <c r="SQT225" s="19"/>
      <c r="SQU225" s="19"/>
      <c r="SQV225" s="19"/>
      <c r="SQW225" s="19"/>
      <c r="SQX225" s="19"/>
      <c r="SQY225" s="19"/>
      <c r="SQZ225" s="19"/>
      <c r="SRA225" s="19"/>
      <c r="SRB225" s="19"/>
      <c r="SRC225" s="19"/>
      <c r="SRD225" s="19"/>
      <c r="SRE225" s="19"/>
      <c r="SRF225" s="19"/>
      <c r="SRG225" s="19"/>
      <c r="SRH225" s="19"/>
      <c r="SRI225" s="19"/>
      <c r="SRJ225" s="19"/>
      <c r="SRK225" s="19"/>
      <c r="SRL225" s="19"/>
      <c r="SRM225" s="19"/>
      <c r="SRN225" s="19"/>
      <c r="SRO225" s="19"/>
      <c r="SRP225" s="19"/>
      <c r="SRQ225" s="19"/>
      <c r="SRR225" s="19"/>
      <c r="SRS225" s="19"/>
      <c r="SRT225" s="19"/>
      <c r="SRU225" s="19"/>
      <c r="SRV225" s="19"/>
      <c r="SRW225" s="19"/>
      <c r="SRX225" s="19"/>
      <c r="SRY225" s="19"/>
      <c r="SRZ225" s="19"/>
      <c r="SSA225" s="19"/>
      <c r="SSB225" s="19"/>
      <c r="SSC225" s="19"/>
      <c r="SSD225" s="19"/>
      <c r="SSE225" s="19"/>
      <c r="SSF225" s="19"/>
      <c r="SSG225" s="19"/>
      <c r="SSH225" s="19"/>
      <c r="SSI225" s="19"/>
      <c r="SSJ225" s="19"/>
      <c r="SSK225" s="19"/>
      <c r="SSL225" s="19"/>
      <c r="SSM225" s="19"/>
      <c r="SSN225" s="19"/>
      <c r="SSO225" s="19"/>
      <c r="SSP225" s="19"/>
      <c r="SSQ225" s="19"/>
      <c r="SSR225" s="19"/>
      <c r="SSS225" s="19"/>
      <c r="SST225" s="19"/>
      <c r="SSU225" s="19"/>
      <c r="SSV225" s="19"/>
      <c r="SSW225" s="19"/>
      <c r="SSX225" s="19"/>
      <c r="SSY225" s="19"/>
      <c r="SSZ225" s="19"/>
      <c r="STA225" s="19"/>
      <c r="STB225" s="19"/>
      <c r="STC225" s="19"/>
      <c r="STD225" s="19"/>
      <c r="STE225" s="19"/>
      <c r="STF225" s="19"/>
      <c r="STG225" s="19"/>
      <c r="STH225" s="19"/>
      <c r="STI225" s="19"/>
      <c r="STJ225" s="19"/>
      <c r="STK225" s="19"/>
      <c r="STL225" s="19"/>
      <c r="STM225" s="19"/>
      <c r="STN225" s="19"/>
      <c r="STO225" s="19"/>
      <c r="STP225" s="19"/>
      <c r="STQ225" s="19"/>
      <c r="STR225" s="19"/>
      <c r="STS225" s="19"/>
      <c r="STT225" s="19"/>
      <c r="STU225" s="19"/>
      <c r="STV225" s="19"/>
      <c r="STW225" s="19"/>
      <c r="STX225" s="19"/>
      <c r="STY225" s="19"/>
      <c r="STZ225" s="19"/>
      <c r="SUA225" s="19"/>
      <c r="SUB225" s="19"/>
      <c r="SUC225" s="19"/>
      <c r="SUD225" s="19"/>
      <c r="SUE225" s="19"/>
      <c r="SUF225" s="19"/>
      <c r="SUG225" s="19"/>
      <c r="SUH225" s="19"/>
      <c r="SUI225" s="19"/>
      <c r="SUJ225" s="19"/>
      <c r="SUK225" s="19"/>
      <c r="SUL225" s="19"/>
      <c r="SUM225" s="19"/>
      <c r="SUN225" s="19"/>
      <c r="SUO225" s="19"/>
      <c r="SUP225" s="19"/>
      <c r="SUQ225" s="19"/>
      <c r="SUR225" s="19"/>
      <c r="SUS225" s="19"/>
      <c r="SUT225" s="19"/>
      <c r="SUU225" s="19"/>
      <c r="SUV225" s="19"/>
      <c r="SUW225" s="19"/>
      <c r="SUX225" s="19"/>
      <c r="SUY225" s="19"/>
      <c r="SUZ225" s="19"/>
      <c r="SVA225" s="19"/>
      <c r="SVB225" s="19"/>
      <c r="SVC225" s="19"/>
      <c r="SVD225" s="19"/>
      <c r="SVE225" s="19"/>
      <c r="SVF225" s="19"/>
      <c r="SVG225" s="19"/>
      <c r="SVH225" s="19"/>
      <c r="SVI225" s="19"/>
      <c r="SVJ225" s="19"/>
      <c r="SVK225" s="19"/>
      <c r="SVL225" s="19"/>
      <c r="SVM225" s="19"/>
      <c r="SVN225" s="19"/>
      <c r="SVO225" s="19"/>
      <c r="SVP225" s="19"/>
      <c r="SVQ225" s="19"/>
      <c r="SVR225" s="19"/>
      <c r="SVS225" s="19"/>
      <c r="SVT225" s="19"/>
      <c r="SVU225" s="19"/>
      <c r="SVV225" s="19"/>
      <c r="SVW225" s="19"/>
      <c r="SVX225" s="19"/>
      <c r="SVY225" s="19"/>
      <c r="SVZ225" s="19"/>
      <c r="SWA225" s="19"/>
      <c r="SWB225" s="19"/>
      <c r="SWC225" s="19"/>
      <c r="SWD225" s="19"/>
      <c r="SWE225" s="19"/>
      <c r="SWF225" s="19"/>
      <c r="SWG225" s="19"/>
      <c r="SWH225" s="19"/>
      <c r="SWI225" s="19"/>
      <c r="SWJ225" s="19"/>
      <c r="SWK225" s="19"/>
      <c r="SWL225" s="19"/>
      <c r="SWM225" s="19"/>
      <c r="SWN225" s="19"/>
      <c r="SWO225" s="19"/>
      <c r="SWP225" s="19"/>
      <c r="SWQ225" s="19"/>
      <c r="SWR225" s="19"/>
      <c r="SWS225" s="19"/>
      <c r="SWT225" s="19"/>
      <c r="SWU225" s="19"/>
      <c r="SWV225" s="19"/>
      <c r="SWW225" s="19"/>
      <c r="SWX225" s="19"/>
      <c r="SWY225" s="19"/>
      <c r="SWZ225" s="19"/>
      <c r="SXA225" s="19"/>
      <c r="SXB225" s="19"/>
      <c r="SXC225" s="19"/>
      <c r="SXD225" s="19"/>
      <c r="SXE225" s="19"/>
      <c r="SXF225" s="19"/>
      <c r="SXG225" s="19"/>
      <c r="SXH225" s="19"/>
      <c r="SXI225" s="19"/>
      <c r="SXJ225" s="19"/>
      <c r="SXK225" s="19"/>
      <c r="SXL225" s="19"/>
      <c r="SXM225" s="19"/>
      <c r="SXN225" s="19"/>
      <c r="SXO225" s="19"/>
      <c r="SXP225" s="19"/>
      <c r="SXQ225" s="19"/>
      <c r="SXR225" s="19"/>
      <c r="SXS225" s="19"/>
      <c r="SXT225" s="19"/>
      <c r="SXU225" s="19"/>
      <c r="SXV225" s="19"/>
      <c r="SXW225" s="19"/>
      <c r="SXX225" s="19"/>
      <c r="SXY225" s="19"/>
      <c r="SXZ225" s="19"/>
      <c r="SYA225" s="19"/>
      <c r="SYB225" s="19"/>
      <c r="SYC225" s="19"/>
      <c r="SYD225" s="19"/>
      <c r="SYE225" s="19"/>
      <c r="SYF225" s="19"/>
      <c r="SYG225" s="19"/>
      <c r="SYH225" s="19"/>
      <c r="SYI225" s="19"/>
      <c r="SYJ225" s="19"/>
      <c r="SYK225" s="19"/>
      <c r="SYL225" s="19"/>
      <c r="SYM225" s="19"/>
      <c r="SYN225" s="19"/>
      <c r="SYO225" s="19"/>
      <c r="SYP225" s="19"/>
      <c r="SYQ225" s="19"/>
      <c r="SYR225" s="19"/>
      <c r="SYS225" s="19"/>
      <c r="SYT225" s="19"/>
      <c r="SYU225" s="19"/>
      <c r="SYV225" s="19"/>
      <c r="SYW225" s="19"/>
      <c r="SYX225" s="19"/>
      <c r="SYY225" s="19"/>
      <c r="SYZ225" s="19"/>
      <c r="SZA225" s="19"/>
      <c r="SZB225" s="19"/>
      <c r="SZC225" s="19"/>
      <c r="SZD225" s="19"/>
      <c r="SZE225" s="19"/>
      <c r="SZF225" s="19"/>
      <c r="SZG225" s="19"/>
      <c r="SZH225" s="19"/>
      <c r="SZI225" s="19"/>
      <c r="SZJ225" s="19"/>
      <c r="SZK225" s="19"/>
      <c r="SZL225" s="19"/>
      <c r="SZM225" s="19"/>
      <c r="SZN225" s="19"/>
      <c r="SZO225" s="19"/>
      <c r="SZP225" s="19"/>
      <c r="SZQ225" s="19"/>
      <c r="SZR225" s="19"/>
      <c r="SZS225" s="19"/>
      <c r="SZT225" s="19"/>
      <c r="SZU225" s="19"/>
      <c r="SZV225" s="19"/>
      <c r="SZW225" s="19"/>
      <c r="SZX225" s="19"/>
      <c r="SZY225" s="19"/>
      <c r="SZZ225" s="19"/>
      <c r="TAA225" s="19"/>
      <c r="TAB225" s="19"/>
      <c r="TAC225" s="19"/>
      <c r="TAD225" s="19"/>
      <c r="TAE225" s="19"/>
      <c r="TAF225" s="19"/>
      <c r="TAG225" s="19"/>
      <c r="TAH225" s="19"/>
      <c r="TAI225" s="19"/>
      <c r="TAJ225" s="19"/>
      <c r="TAK225" s="19"/>
      <c r="TAL225" s="19"/>
      <c r="TAM225" s="19"/>
      <c r="TAN225" s="19"/>
      <c r="TAO225" s="19"/>
      <c r="TAP225" s="19"/>
      <c r="TAQ225" s="19"/>
      <c r="TAR225" s="19"/>
      <c r="TAS225" s="19"/>
      <c r="TAT225" s="19"/>
      <c r="TAU225" s="19"/>
      <c r="TAV225" s="19"/>
      <c r="TAW225" s="19"/>
      <c r="TAX225" s="19"/>
      <c r="TAY225" s="19"/>
      <c r="TAZ225" s="19"/>
      <c r="TBA225" s="19"/>
      <c r="TBB225" s="19"/>
      <c r="TBC225" s="19"/>
      <c r="TBD225" s="19"/>
      <c r="TBE225" s="19"/>
      <c r="TBF225" s="19"/>
      <c r="TBG225" s="19"/>
      <c r="TBH225" s="19"/>
      <c r="TBI225" s="19"/>
      <c r="TBJ225" s="19"/>
      <c r="TBK225" s="19"/>
      <c r="TBL225" s="19"/>
      <c r="TBM225" s="19"/>
      <c r="TBN225" s="19"/>
      <c r="TBO225" s="19"/>
      <c r="TBP225" s="19"/>
      <c r="TBQ225" s="19"/>
      <c r="TBR225" s="19"/>
      <c r="TBS225" s="19"/>
      <c r="TBT225" s="19"/>
      <c r="TBU225" s="19"/>
      <c r="TBV225" s="19"/>
      <c r="TBW225" s="19"/>
      <c r="TBX225" s="19"/>
      <c r="TBY225" s="19"/>
      <c r="TBZ225" s="19"/>
      <c r="TCA225" s="19"/>
      <c r="TCB225" s="19"/>
      <c r="TCC225" s="19"/>
      <c r="TCD225" s="19"/>
      <c r="TCE225" s="19"/>
      <c r="TCF225" s="19"/>
      <c r="TCG225" s="19"/>
      <c r="TCH225" s="19"/>
      <c r="TCI225" s="19"/>
      <c r="TCJ225" s="19"/>
      <c r="TCK225" s="19"/>
      <c r="TCL225" s="19"/>
      <c r="TCM225" s="19"/>
      <c r="TCN225" s="19"/>
      <c r="TCO225" s="19"/>
      <c r="TCP225" s="19"/>
      <c r="TCQ225" s="19"/>
      <c r="TCR225" s="19"/>
      <c r="TCS225" s="19"/>
      <c r="TCT225" s="19"/>
      <c r="TCU225" s="19"/>
      <c r="TCV225" s="19"/>
      <c r="TCW225" s="19"/>
      <c r="TCX225" s="19"/>
      <c r="TCY225" s="19"/>
      <c r="TCZ225" s="19"/>
      <c r="TDA225" s="19"/>
      <c r="TDB225" s="19"/>
      <c r="TDC225" s="19"/>
      <c r="TDD225" s="19"/>
      <c r="TDE225" s="19"/>
      <c r="TDF225" s="19"/>
      <c r="TDG225" s="19"/>
      <c r="TDH225" s="19"/>
      <c r="TDI225" s="19"/>
      <c r="TDJ225" s="19"/>
      <c r="TDK225" s="19"/>
      <c r="TDL225" s="19"/>
      <c r="TDM225" s="19"/>
      <c r="TDN225" s="19"/>
      <c r="TDO225" s="19"/>
      <c r="TDP225" s="19"/>
      <c r="TDQ225" s="19"/>
      <c r="TDR225" s="19"/>
      <c r="TDS225" s="19"/>
      <c r="TDT225" s="19"/>
      <c r="TDU225" s="19"/>
      <c r="TDV225" s="19"/>
      <c r="TDW225" s="19"/>
      <c r="TDX225" s="19"/>
      <c r="TDY225" s="19"/>
      <c r="TDZ225" s="19"/>
      <c r="TEA225" s="19"/>
      <c r="TEB225" s="19"/>
      <c r="TEC225" s="19"/>
      <c r="TED225" s="19"/>
      <c r="TEE225" s="19"/>
      <c r="TEF225" s="19"/>
      <c r="TEG225" s="19"/>
      <c r="TEH225" s="19"/>
      <c r="TEI225" s="19"/>
      <c r="TEJ225" s="19"/>
      <c r="TEK225" s="19"/>
      <c r="TEL225" s="19"/>
      <c r="TEM225" s="19"/>
      <c r="TEN225" s="19"/>
      <c r="TEO225" s="19"/>
      <c r="TEP225" s="19"/>
      <c r="TEQ225" s="19"/>
      <c r="TER225" s="19"/>
      <c r="TES225" s="19"/>
      <c r="TET225" s="19"/>
      <c r="TEU225" s="19"/>
      <c r="TEV225" s="19"/>
      <c r="TEW225" s="19"/>
      <c r="TEX225" s="19"/>
      <c r="TEY225" s="19"/>
      <c r="TEZ225" s="19"/>
      <c r="TFA225" s="19"/>
      <c r="TFB225" s="19"/>
      <c r="TFC225" s="19"/>
      <c r="TFD225" s="19"/>
      <c r="TFE225" s="19"/>
      <c r="TFF225" s="19"/>
      <c r="TFG225" s="19"/>
      <c r="TFH225" s="19"/>
      <c r="TFI225" s="19"/>
      <c r="TFJ225" s="19"/>
      <c r="TFK225" s="19"/>
      <c r="TFL225" s="19"/>
      <c r="TFM225" s="19"/>
      <c r="TFN225" s="19"/>
      <c r="TFO225" s="19"/>
      <c r="TFP225" s="19"/>
      <c r="TFQ225" s="19"/>
      <c r="TFR225" s="19"/>
      <c r="TFS225" s="19"/>
      <c r="TFT225" s="19"/>
      <c r="TFU225" s="19"/>
      <c r="TFV225" s="19"/>
      <c r="TFW225" s="19"/>
      <c r="TFX225" s="19"/>
      <c r="TFY225" s="19"/>
      <c r="TFZ225" s="19"/>
      <c r="TGA225" s="19"/>
      <c r="TGB225" s="19"/>
      <c r="TGC225" s="19"/>
      <c r="TGD225" s="19"/>
      <c r="TGE225" s="19"/>
      <c r="TGF225" s="19"/>
      <c r="TGG225" s="19"/>
      <c r="TGH225" s="19"/>
      <c r="TGI225" s="19"/>
      <c r="TGJ225" s="19"/>
      <c r="TGK225" s="19"/>
      <c r="TGL225" s="19"/>
      <c r="TGM225" s="19"/>
      <c r="TGN225" s="19"/>
      <c r="TGO225" s="19"/>
      <c r="TGP225" s="19"/>
      <c r="TGQ225" s="19"/>
      <c r="TGR225" s="19"/>
      <c r="TGS225" s="19"/>
      <c r="TGT225" s="19"/>
      <c r="TGU225" s="19"/>
      <c r="TGV225" s="19"/>
      <c r="TGW225" s="19"/>
      <c r="TGX225" s="19"/>
      <c r="TGY225" s="19"/>
      <c r="TGZ225" s="19"/>
      <c r="THA225" s="19"/>
      <c r="THB225" s="19"/>
      <c r="THC225" s="19"/>
      <c r="THD225" s="19"/>
      <c r="THE225" s="19"/>
      <c r="THF225" s="19"/>
      <c r="THG225" s="19"/>
      <c r="THH225" s="19"/>
      <c r="THI225" s="19"/>
      <c r="THJ225" s="19"/>
      <c r="THK225" s="19"/>
      <c r="THL225" s="19"/>
      <c r="THM225" s="19"/>
      <c r="THN225" s="19"/>
      <c r="THO225" s="19"/>
      <c r="THP225" s="19"/>
      <c r="THQ225" s="19"/>
      <c r="THR225" s="19"/>
      <c r="THS225" s="19"/>
      <c r="THT225" s="19"/>
      <c r="THU225" s="19"/>
      <c r="THV225" s="19"/>
      <c r="THW225" s="19"/>
      <c r="THX225" s="19"/>
      <c r="THY225" s="19"/>
      <c r="THZ225" s="19"/>
      <c r="TIA225" s="19"/>
      <c r="TIB225" s="19"/>
      <c r="TIC225" s="19"/>
      <c r="TID225" s="19"/>
      <c r="TIE225" s="19"/>
      <c r="TIF225" s="19"/>
      <c r="TIG225" s="19"/>
      <c r="TIH225" s="19"/>
      <c r="TII225" s="19"/>
      <c r="TIJ225" s="19"/>
      <c r="TIK225" s="19"/>
      <c r="TIL225" s="19"/>
      <c r="TIM225" s="19"/>
      <c r="TIN225" s="19"/>
      <c r="TIO225" s="19"/>
      <c r="TIP225" s="19"/>
      <c r="TIQ225" s="19"/>
      <c r="TIR225" s="19"/>
      <c r="TIS225" s="19"/>
      <c r="TIT225" s="19"/>
      <c r="TIU225" s="19"/>
      <c r="TIV225" s="19"/>
      <c r="TIW225" s="19"/>
      <c r="TIX225" s="19"/>
      <c r="TIY225" s="19"/>
      <c r="TIZ225" s="19"/>
      <c r="TJA225" s="19"/>
      <c r="TJB225" s="19"/>
      <c r="TJC225" s="19"/>
      <c r="TJD225" s="19"/>
      <c r="TJE225" s="19"/>
      <c r="TJF225" s="19"/>
      <c r="TJG225" s="19"/>
      <c r="TJH225" s="19"/>
      <c r="TJI225" s="19"/>
      <c r="TJJ225" s="19"/>
      <c r="TJK225" s="19"/>
      <c r="TJL225" s="19"/>
      <c r="TJM225" s="19"/>
      <c r="TJN225" s="19"/>
      <c r="TJO225" s="19"/>
      <c r="TJP225" s="19"/>
      <c r="TJQ225" s="19"/>
      <c r="TJR225" s="19"/>
      <c r="TJS225" s="19"/>
      <c r="TJT225" s="19"/>
      <c r="TJU225" s="19"/>
      <c r="TJV225" s="19"/>
      <c r="TJW225" s="19"/>
      <c r="TJX225" s="19"/>
      <c r="TJY225" s="19"/>
      <c r="TJZ225" s="19"/>
      <c r="TKA225" s="19"/>
      <c r="TKB225" s="19"/>
      <c r="TKC225" s="19"/>
      <c r="TKD225" s="19"/>
      <c r="TKE225" s="19"/>
      <c r="TKF225" s="19"/>
      <c r="TKG225" s="19"/>
      <c r="TKH225" s="19"/>
      <c r="TKI225" s="19"/>
      <c r="TKJ225" s="19"/>
      <c r="TKK225" s="19"/>
      <c r="TKL225" s="19"/>
      <c r="TKM225" s="19"/>
      <c r="TKN225" s="19"/>
      <c r="TKO225" s="19"/>
      <c r="TKP225" s="19"/>
      <c r="TKQ225" s="19"/>
      <c r="TKR225" s="19"/>
      <c r="TKS225" s="19"/>
      <c r="TKT225" s="19"/>
      <c r="TKU225" s="19"/>
      <c r="TKV225" s="19"/>
      <c r="TKW225" s="19"/>
      <c r="TKX225" s="19"/>
      <c r="TKY225" s="19"/>
      <c r="TKZ225" s="19"/>
      <c r="TLA225" s="19"/>
      <c r="TLB225" s="19"/>
      <c r="TLC225" s="19"/>
      <c r="TLD225" s="19"/>
      <c r="TLE225" s="19"/>
      <c r="TLF225" s="19"/>
      <c r="TLG225" s="19"/>
      <c r="TLH225" s="19"/>
      <c r="TLI225" s="19"/>
      <c r="TLJ225" s="19"/>
      <c r="TLK225" s="19"/>
      <c r="TLL225" s="19"/>
      <c r="TLM225" s="19"/>
      <c r="TLN225" s="19"/>
      <c r="TLO225" s="19"/>
      <c r="TLP225" s="19"/>
      <c r="TLQ225" s="19"/>
      <c r="TLR225" s="19"/>
      <c r="TLS225" s="19"/>
      <c r="TLT225" s="19"/>
      <c r="TLU225" s="19"/>
      <c r="TLV225" s="19"/>
      <c r="TLW225" s="19"/>
      <c r="TLX225" s="19"/>
      <c r="TLY225" s="19"/>
      <c r="TLZ225" s="19"/>
      <c r="TMA225" s="19"/>
      <c r="TMB225" s="19"/>
      <c r="TMC225" s="19"/>
      <c r="TMD225" s="19"/>
      <c r="TME225" s="19"/>
      <c r="TMF225" s="19"/>
      <c r="TMG225" s="19"/>
      <c r="TMH225" s="19"/>
      <c r="TMI225" s="19"/>
      <c r="TMJ225" s="19"/>
      <c r="TMK225" s="19"/>
      <c r="TML225" s="19"/>
      <c r="TMM225" s="19"/>
      <c r="TMN225" s="19"/>
      <c r="TMO225" s="19"/>
      <c r="TMP225" s="19"/>
      <c r="TMQ225" s="19"/>
      <c r="TMR225" s="19"/>
      <c r="TMS225" s="19"/>
      <c r="TMT225" s="19"/>
      <c r="TMU225" s="19"/>
      <c r="TMV225" s="19"/>
      <c r="TMW225" s="19"/>
      <c r="TMX225" s="19"/>
      <c r="TMY225" s="19"/>
      <c r="TMZ225" s="19"/>
      <c r="TNA225" s="19"/>
      <c r="TNB225" s="19"/>
      <c r="TNC225" s="19"/>
      <c r="TND225" s="19"/>
      <c r="TNE225" s="19"/>
      <c r="TNF225" s="19"/>
      <c r="TNG225" s="19"/>
      <c r="TNH225" s="19"/>
      <c r="TNI225" s="19"/>
      <c r="TNJ225" s="19"/>
      <c r="TNK225" s="19"/>
      <c r="TNL225" s="19"/>
      <c r="TNM225" s="19"/>
      <c r="TNN225" s="19"/>
      <c r="TNO225" s="19"/>
      <c r="TNP225" s="19"/>
      <c r="TNQ225" s="19"/>
      <c r="TNR225" s="19"/>
      <c r="TNS225" s="19"/>
      <c r="TNT225" s="19"/>
      <c r="TNU225" s="19"/>
      <c r="TNV225" s="19"/>
      <c r="TNW225" s="19"/>
      <c r="TNX225" s="19"/>
      <c r="TNY225" s="19"/>
      <c r="TNZ225" s="19"/>
      <c r="TOA225" s="19"/>
      <c r="TOB225" s="19"/>
      <c r="TOC225" s="19"/>
      <c r="TOD225" s="19"/>
      <c r="TOE225" s="19"/>
      <c r="TOF225" s="19"/>
      <c r="TOG225" s="19"/>
      <c r="TOH225" s="19"/>
      <c r="TOI225" s="19"/>
      <c r="TOJ225" s="19"/>
      <c r="TOK225" s="19"/>
      <c r="TOL225" s="19"/>
      <c r="TOM225" s="19"/>
      <c r="TON225" s="19"/>
      <c r="TOO225" s="19"/>
      <c r="TOP225" s="19"/>
      <c r="TOQ225" s="19"/>
      <c r="TOR225" s="19"/>
      <c r="TOS225" s="19"/>
      <c r="TOT225" s="19"/>
      <c r="TOU225" s="19"/>
      <c r="TOV225" s="19"/>
      <c r="TOW225" s="19"/>
      <c r="TOX225" s="19"/>
      <c r="TOY225" s="19"/>
      <c r="TOZ225" s="19"/>
      <c r="TPA225" s="19"/>
      <c r="TPB225" s="19"/>
      <c r="TPC225" s="19"/>
      <c r="TPD225" s="19"/>
      <c r="TPE225" s="19"/>
      <c r="TPF225" s="19"/>
      <c r="TPG225" s="19"/>
      <c r="TPH225" s="19"/>
      <c r="TPI225" s="19"/>
      <c r="TPJ225" s="19"/>
      <c r="TPK225" s="19"/>
      <c r="TPL225" s="19"/>
      <c r="TPM225" s="19"/>
      <c r="TPN225" s="19"/>
      <c r="TPO225" s="19"/>
      <c r="TPP225" s="19"/>
      <c r="TPQ225" s="19"/>
      <c r="TPR225" s="19"/>
      <c r="TPS225" s="19"/>
      <c r="TPT225" s="19"/>
      <c r="TPU225" s="19"/>
      <c r="TPV225" s="19"/>
      <c r="TPW225" s="19"/>
      <c r="TPX225" s="19"/>
      <c r="TPY225" s="19"/>
      <c r="TPZ225" s="19"/>
      <c r="TQA225" s="19"/>
      <c r="TQB225" s="19"/>
      <c r="TQC225" s="19"/>
      <c r="TQD225" s="19"/>
      <c r="TQE225" s="19"/>
      <c r="TQF225" s="19"/>
      <c r="TQG225" s="19"/>
      <c r="TQH225" s="19"/>
      <c r="TQI225" s="19"/>
      <c r="TQJ225" s="19"/>
      <c r="TQK225" s="19"/>
      <c r="TQL225" s="19"/>
      <c r="TQM225" s="19"/>
      <c r="TQN225" s="19"/>
      <c r="TQO225" s="19"/>
      <c r="TQP225" s="19"/>
      <c r="TQQ225" s="19"/>
      <c r="TQR225" s="19"/>
      <c r="TQS225" s="19"/>
      <c r="TQT225" s="19"/>
      <c r="TQU225" s="19"/>
      <c r="TQV225" s="19"/>
      <c r="TQW225" s="19"/>
      <c r="TQX225" s="19"/>
      <c r="TQY225" s="19"/>
      <c r="TQZ225" s="19"/>
      <c r="TRA225" s="19"/>
      <c r="TRB225" s="19"/>
      <c r="TRC225" s="19"/>
      <c r="TRD225" s="19"/>
      <c r="TRE225" s="19"/>
      <c r="TRF225" s="19"/>
      <c r="TRG225" s="19"/>
      <c r="TRH225" s="19"/>
      <c r="TRI225" s="19"/>
      <c r="TRJ225" s="19"/>
      <c r="TRK225" s="19"/>
      <c r="TRL225" s="19"/>
      <c r="TRM225" s="19"/>
      <c r="TRN225" s="19"/>
      <c r="TRO225" s="19"/>
      <c r="TRP225" s="19"/>
      <c r="TRQ225" s="19"/>
      <c r="TRR225" s="19"/>
      <c r="TRS225" s="19"/>
      <c r="TRT225" s="19"/>
      <c r="TRU225" s="19"/>
      <c r="TRV225" s="19"/>
      <c r="TRW225" s="19"/>
      <c r="TRX225" s="19"/>
      <c r="TRY225" s="19"/>
      <c r="TRZ225" s="19"/>
      <c r="TSA225" s="19"/>
      <c r="TSB225" s="19"/>
      <c r="TSC225" s="19"/>
      <c r="TSD225" s="19"/>
      <c r="TSE225" s="19"/>
      <c r="TSF225" s="19"/>
      <c r="TSG225" s="19"/>
      <c r="TSH225" s="19"/>
      <c r="TSI225" s="19"/>
      <c r="TSJ225" s="19"/>
      <c r="TSK225" s="19"/>
      <c r="TSL225" s="19"/>
      <c r="TSM225" s="19"/>
      <c r="TSN225" s="19"/>
      <c r="TSO225" s="19"/>
      <c r="TSP225" s="19"/>
      <c r="TSQ225" s="19"/>
      <c r="TSR225" s="19"/>
      <c r="TSS225" s="19"/>
      <c r="TST225" s="19"/>
      <c r="TSU225" s="19"/>
      <c r="TSV225" s="19"/>
      <c r="TSW225" s="19"/>
      <c r="TSX225" s="19"/>
      <c r="TSY225" s="19"/>
      <c r="TSZ225" s="19"/>
      <c r="TTA225" s="19"/>
      <c r="TTB225" s="19"/>
      <c r="TTC225" s="19"/>
      <c r="TTD225" s="19"/>
      <c r="TTE225" s="19"/>
      <c r="TTF225" s="19"/>
      <c r="TTG225" s="19"/>
      <c r="TTH225" s="19"/>
      <c r="TTI225" s="19"/>
      <c r="TTJ225" s="19"/>
      <c r="TTK225" s="19"/>
      <c r="TTL225" s="19"/>
      <c r="TTM225" s="19"/>
      <c r="TTN225" s="19"/>
      <c r="TTO225" s="19"/>
      <c r="TTP225" s="19"/>
      <c r="TTQ225" s="19"/>
      <c r="TTR225" s="19"/>
      <c r="TTS225" s="19"/>
      <c r="TTT225" s="19"/>
      <c r="TTU225" s="19"/>
      <c r="TTV225" s="19"/>
      <c r="TTW225" s="19"/>
      <c r="TTX225" s="19"/>
      <c r="TTY225" s="19"/>
      <c r="TTZ225" s="19"/>
      <c r="TUA225" s="19"/>
      <c r="TUB225" s="19"/>
      <c r="TUC225" s="19"/>
      <c r="TUD225" s="19"/>
      <c r="TUE225" s="19"/>
      <c r="TUF225" s="19"/>
      <c r="TUG225" s="19"/>
      <c r="TUH225" s="19"/>
      <c r="TUI225" s="19"/>
      <c r="TUJ225" s="19"/>
      <c r="TUK225" s="19"/>
      <c r="TUL225" s="19"/>
      <c r="TUM225" s="19"/>
      <c r="TUN225" s="19"/>
      <c r="TUO225" s="19"/>
      <c r="TUP225" s="19"/>
      <c r="TUQ225" s="19"/>
      <c r="TUR225" s="19"/>
      <c r="TUS225" s="19"/>
      <c r="TUT225" s="19"/>
      <c r="TUU225" s="19"/>
      <c r="TUV225" s="19"/>
      <c r="TUW225" s="19"/>
      <c r="TUX225" s="19"/>
      <c r="TUY225" s="19"/>
      <c r="TUZ225" s="19"/>
      <c r="TVA225" s="19"/>
      <c r="TVB225" s="19"/>
      <c r="TVC225" s="19"/>
      <c r="TVD225" s="19"/>
      <c r="TVE225" s="19"/>
      <c r="TVF225" s="19"/>
      <c r="TVG225" s="19"/>
      <c r="TVH225" s="19"/>
      <c r="TVI225" s="19"/>
      <c r="TVJ225" s="19"/>
      <c r="TVK225" s="19"/>
      <c r="TVL225" s="19"/>
      <c r="TVM225" s="19"/>
      <c r="TVN225" s="19"/>
      <c r="TVO225" s="19"/>
      <c r="TVP225" s="19"/>
      <c r="TVQ225" s="19"/>
      <c r="TVR225" s="19"/>
      <c r="TVS225" s="19"/>
      <c r="TVT225" s="19"/>
      <c r="TVU225" s="19"/>
      <c r="TVV225" s="19"/>
      <c r="TVW225" s="19"/>
      <c r="TVX225" s="19"/>
      <c r="TVY225" s="19"/>
      <c r="TVZ225" s="19"/>
      <c r="TWA225" s="19"/>
      <c r="TWB225" s="19"/>
      <c r="TWC225" s="19"/>
      <c r="TWD225" s="19"/>
      <c r="TWE225" s="19"/>
      <c r="TWF225" s="19"/>
      <c r="TWG225" s="19"/>
      <c r="TWH225" s="19"/>
      <c r="TWI225" s="19"/>
      <c r="TWJ225" s="19"/>
      <c r="TWK225" s="19"/>
      <c r="TWL225" s="19"/>
      <c r="TWM225" s="19"/>
      <c r="TWN225" s="19"/>
      <c r="TWO225" s="19"/>
      <c r="TWP225" s="19"/>
      <c r="TWQ225" s="19"/>
      <c r="TWR225" s="19"/>
      <c r="TWS225" s="19"/>
      <c r="TWT225" s="19"/>
      <c r="TWU225" s="19"/>
      <c r="TWV225" s="19"/>
      <c r="TWW225" s="19"/>
      <c r="TWX225" s="19"/>
      <c r="TWY225" s="19"/>
      <c r="TWZ225" s="19"/>
      <c r="TXA225" s="19"/>
      <c r="TXB225" s="19"/>
      <c r="TXC225" s="19"/>
      <c r="TXD225" s="19"/>
      <c r="TXE225" s="19"/>
      <c r="TXF225" s="19"/>
      <c r="TXG225" s="19"/>
      <c r="TXH225" s="19"/>
      <c r="TXI225" s="19"/>
      <c r="TXJ225" s="19"/>
      <c r="TXK225" s="19"/>
      <c r="TXL225" s="19"/>
      <c r="TXM225" s="19"/>
      <c r="TXN225" s="19"/>
      <c r="TXO225" s="19"/>
      <c r="TXP225" s="19"/>
      <c r="TXQ225" s="19"/>
      <c r="TXR225" s="19"/>
      <c r="TXS225" s="19"/>
      <c r="TXT225" s="19"/>
      <c r="TXU225" s="19"/>
      <c r="TXV225" s="19"/>
      <c r="TXW225" s="19"/>
      <c r="TXX225" s="19"/>
      <c r="TXY225" s="19"/>
      <c r="TXZ225" s="19"/>
      <c r="TYA225" s="19"/>
      <c r="TYB225" s="19"/>
      <c r="TYC225" s="19"/>
      <c r="TYD225" s="19"/>
      <c r="TYE225" s="19"/>
      <c r="TYF225" s="19"/>
      <c r="TYG225" s="19"/>
      <c r="TYH225" s="19"/>
      <c r="TYI225" s="19"/>
      <c r="TYJ225" s="19"/>
      <c r="TYK225" s="19"/>
      <c r="TYL225" s="19"/>
      <c r="TYM225" s="19"/>
      <c r="TYN225" s="19"/>
      <c r="TYO225" s="19"/>
      <c r="TYP225" s="19"/>
      <c r="TYQ225" s="19"/>
      <c r="TYR225" s="19"/>
      <c r="TYS225" s="19"/>
      <c r="TYT225" s="19"/>
      <c r="TYU225" s="19"/>
      <c r="TYV225" s="19"/>
      <c r="TYW225" s="19"/>
      <c r="TYX225" s="19"/>
      <c r="TYY225" s="19"/>
      <c r="TYZ225" s="19"/>
      <c r="TZA225" s="19"/>
      <c r="TZB225" s="19"/>
      <c r="TZC225" s="19"/>
      <c r="TZD225" s="19"/>
      <c r="TZE225" s="19"/>
      <c r="TZF225" s="19"/>
      <c r="TZG225" s="19"/>
      <c r="TZH225" s="19"/>
      <c r="TZI225" s="19"/>
      <c r="TZJ225" s="19"/>
      <c r="TZK225" s="19"/>
      <c r="TZL225" s="19"/>
      <c r="TZM225" s="19"/>
      <c r="TZN225" s="19"/>
      <c r="TZO225" s="19"/>
      <c r="TZP225" s="19"/>
      <c r="TZQ225" s="19"/>
      <c r="TZR225" s="19"/>
      <c r="TZS225" s="19"/>
      <c r="TZT225" s="19"/>
      <c r="TZU225" s="19"/>
      <c r="TZV225" s="19"/>
      <c r="TZW225" s="19"/>
      <c r="TZX225" s="19"/>
      <c r="TZY225" s="19"/>
      <c r="TZZ225" s="19"/>
      <c r="UAA225" s="19"/>
      <c r="UAB225" s="19"/>
      <c r="UAC225" s="19"/>
      <c r="UAD225" s="19"/>
      <c r="UAE225" s="19"/>
      <c r="UAF225" s="19"/>
      <c r="UAG225" s="19"/>
      <c r="UAH225" s="19"/>
      <c r="UAI225" s="19"/>
      <c r="UAJ225" s="19"/>
      <c r="UAK225" s="19"/>
      <c r="UAL225" s="19"/>
      <c r="UAM225" s="19"/>
      <c r="UAN225" s="19"/>
      <c r="UAO225" s="19"/>
      <c r="UAP225" s="19"/>
      <c r="UAQ225" s="19"/>
      <c r="UAR225" s="19"/>
      <c r="UAS225" s="19"/>
      <c r="UAT225" s="19"/>
      <c r="UAU225" s="19"/>
      <c r="UAV225" s="19"/>
      <c r="UAW225" s="19"/>
      <c r="UAX225" s="19"/>
      <c r="UAY225" s="19"/>
      <c r="UAZ225" s="19"/>
      <c r="UBA225" s="19"/>
      <c r="UBB225" s="19"/>
      <c r="UBC225" s="19"/>
      <c r="UBD225" s="19"/>
      <c r="UBE225" s="19"/>
      <c r="UBF225" s="19"/>
      <c r="UBG225" s="19"/>
      <c r="UBH225" s="19"/>
      <c r="UBI225" s="19"/>
      <c r="UBJ225" s="19"/>
      <c r="UBK225" s="19"/>
      <c r="UBL225" s="19"/>
      <c r="UBM225" s="19"/>
      <c r="UBN225" s="19"/>
      <c r="UBO225" s="19"/>
      <c r="UBP225" s="19"/>
      <c r="UBQ225" s="19"/>
      <c r="UBR225" s="19"/>
      <c r="UBS225" s="19"/>
      <c r="UBT225" s="19"/>
      <c r="UBU225" s="19"/>
      <c r="UBV225" s="19"/>
      <c r="UBW225" s="19"/>
      <c r="UBX225" s="19"/>
      <c r="UBY225" s="19"/>
      <c r="UBZ225" s="19"/>
      <c r="UCA225" s="19"/>
      <c r="UCB225" s="19"/>
      <c r="UCC225" s="19"/>
      <c r="UCD225" s="19"/>
      <c r="UCE225" s="19"/>
      <c r="UCF225" s="19"/>
      <c r="UCG225" s="19"/>
      <c r="UCH225" s="19"/>
      <c r="UCI225" s="19"/>
      <c r="UCJ225" s="19"/>
      <c r="UCK225" s="19"/>
      <c r="UCL225" s="19"/>
      <c r="UCM225" s="19"/>
      <c r="UCN225" s="19"/>
      <c r="UCO225" s="19"/>
      <c r="UCP225" s="19"/>
      <c r="UCQ225" s="19"/>
      <c r="UCR225" s="19"/>
      <c r="UCS225" s="19"/>
      <c r="UCT225" s="19"/>
      <c r="UCU225" s="19"/>
      <c r="UCV225" s="19"/>
      <c r="UCW225" s="19"/>
      <c r="UCX225" s="19"/>
      <c r="UCY225" s="19"/>
      <c r="UCZ225" s="19"/>
      <c r="UDA225" s="19"/>
      <c r="UDB225" s="19"/>
      <c r="UDC225" s="19"/>
      <c r="UDD225" s="19"/>
      <c r="UDE225" s="19"/>
      <c r="UDF225" s="19"/>
      <c r="UDG225" s="19"/>
      <c r="UDH225" s="19"/>
      <c r="UDI225" s="19"/>
      <c r="UDJ225" s="19"/>
      <c r="UDK225" s="19"/>
      <c r="UDL225" s="19"/>
      <c r="UDM225" s="19"/>
      <c r="UDN225" s="19"/>
      <c r="UDO225" s="19"/>
      <c r="UDP225" s="19"/>
      <c r="UDQ225" s="19"/>
      <c r="UDR225" s="19"/>
      <c r="UDS225" s="19"/>
      <c r="UDT225" s="19"/>
      <c r="UDU225" s="19"/>
      <c r="UDV225" s="19"/>
      <c r="UDW225" s="19"/>
      <c r="UDX225" s="19"/>
      <c r="UDY225" s="19"/>
      <c r="UDZ225" s="19"/>
      <c r="UEA225" s="19"/>
      <c r="UEB225" s="19"/>
      <c r="UEC225" s="19"/>
      <c r="UED225" s="19"/>
      <c r="UEE225" s="19"/>
      <c r="UEF225" s="19"/>
      <c r="UEG225" s="19"/>
      <c r="UEH225" s="19"/>
      <c r="UEI225" s="19"/>
      <c r="UEJ225" s="19"/>
      <c r="UEK225" s="19"/>
      <c r="UEL225" s="19"/>
      <c r="UEM225" s="19"/>
      <c r="UEN225" s="19"/>
      <c r="UEO225" s="19"/>
      <c r="UEP225" s="19"/>
      <c r="UEQ225" s="19"/>
      <c r="UER225" s="19"/>
      <c r="UES225" s="19"/>
      <c r="UET225" s="19"/>
      <c r="UEU225" s="19"/>
      <c r="UEV225" s="19"/>
      <c r="UEW225" s="19"/>
      <c r="UEX225" s="19"/>
      <c r="UEY225" s="19"/>
      <c r="UEZ225" s="19"/>
      <c r="UFA225" s="19"/>
      <c r="UFB225" s="19"/>
      <c r="UFC225" s="19"/>
      <c r="UFD225" s="19"/>
      <c r="UFE225" s="19"/>
      <c r="UFF225" s="19"/>
      <c r="UFG225" s="19"/>
      <c r="UFH225" s="19"/>
      <c r="UFI225" s="19"/>
      <c r="UFJ225" s="19"/>
      <c r="UFK225" s="19"/>
      <c r="UFL225" s="19"/>
      <c r="UFM225" s="19"/>
      <c r="UFN225" s="19"/>
      <c r="UFO225" s="19"/>
      <c r="UFP225" s="19"/>
      <c r="UFQ225" s="19"/>
      <c r="UFR225" s="19"/>
      <c r="UFS225" s="19"/>
      <c r="UFT225" s="19"/>
      <c r="UFU225" s="19"/>
      <c r="UFV225" s="19"/>
      <c r="UFW225" s="19"/>
      <c r="UFX225" s="19"/>
      <c r="UFY225" s="19"/>
      <c r="UFZ225" s="19"/>
      <c r="UGA225" s="19"/>
      <c r="UGB225" s="19"/>
      <c r="UGC225" s="19"/>
      <c r="UGD225" s="19"/>
      <c r="UGE225" s="19"/>
      <c r="UGF225" s="19"/>
      <c r="UGG225" s="19"/>
      <c r="UGH225" s="19"/>
      <c r="UGI225" s="19"/>
      <c r="UGJ225" s="19"/>
      <c r="UGK225" s="19"/>
      <c r="UGL225" s="19"/>
      <c r="UGM225" s="19"/>
      <c r="UGN225" s="19"/>
      <c r="UGO225" s="19"/>
      <c r="UGP225" s="19"/>
      <c r="UGQ225" s="19"/>
      <c r="UGR225" s="19"/>
      <c r="UGS225" s="19"/>
      <c r="UGT225" s="19"/>
      <c r="UGU225" s="19"/>
      <c r="UGV225" s="19"/>
      <c r="UGW225" s="19"/>
      <c r="UGX225" s="19"/>
      <c r="UGY225" s="19"/>
      <c r="UGZ225" s="19"/>
      <c r="UHA225" s="19"/>
      <c r="UHB225" s="19"/>
      <c r="UHC225" s="19"/>
      <c r="UHD225" s="19"/>
      <c r="UHE225" s="19"/>
      <c r="UHF225" s="19"/>
      <c r="UHG225" s="19"/>
      <c r="UHH225" s="19"/>
      <c r="UHI225" s="19"/>
      <c r="UHJ225" s="19"/>
      <c r="UHK225" s="19"/>
      <c r="UHL225" s="19"/>
      <c r="UHM225" s="19"/>
      <c r="UHN225" s="19"/>
      <c r="UHO225" s="19"/>
      <c r="UHP225" s="19"/>
      <c r="UHQ225" s="19"/>
      <c r="UHR225" s="19"/>
      <c r="UHS225" s="19"/>
      <c r="UHT225" s="19"/>
      <c r="UHU225" s="19"/>
      <c r="UHV225" s="19"/>
      <c r="UHW225" s="19"/>
      <c r="UHX225" s="19"/>
      <c r="UHY225" s="19"/>
      <c r="UHZ225" s="19"/>
      <c r="UIA225" s="19"/>
      <c r="UIB225" s="19"/>
      <c r="UIC225" s="19"/>
      <c r="UID225" s="19"/>
      <c r="UIE225" s="19"/>
      <c r="UIF225" s="19"/>
      <c r="UIG225" s="19"/>
      <c r="UIH225" s="19"/>
      <c r="UII225" s="19"/>
      <c r="UIJ225" s="19"/>
      <c r="UIK225" s="19"/>
      <c r="UIL225" s="19"/>
      <c r="UIM225" s="19"/>
      <c r="UIN225" s="19"/>
      <c r="UIO225" s="19"/>
      <c r="UIP225" s="19"/>
      <c r="UIQ225" s="19"/>
      <c r="UIR225" s="19"/>
      <c r="UIS225" s="19"/>
      <c r="UIT225" s="19"/>
      <c r="UIU225" s="19"/>
      <c r="UIV225" s="19"/>
      <c r="UIW225" s="19"/>
      <c r="UIX225" s="19"/>
      <c r="UIY225" s="19"/>
      <c r="UIZ225" s="19"/>
      <c r="UJA225" s="19"/>
      <c r="UJB225" s="19"/>
      <c r="UJC225" s="19"/>
      <c r="UJD225" s="19"/>
      <c r="UJE225" s="19"/>
      <c r="UJF225" s="19"/>
      <c r="UJG225" s="19"/>
      <c r="UJH225" s="19"/>
      <c r="UJI225" s="19"/>
      <c r="UJJ225" s="19"/>
      <c r="UJK225" s="19"/>
      <c r="UJL225" s="19"/>
      <c r="UJM225" s="19"/>
      <c r="UJN225" s="19"/>
      <c r="UJO225" s="19"/>
      <c r="UJP225" s="19"/>
      <c r="UJQ225" s="19"/>
      <c r="UJR225" s="19"/>
      <c r="UJS225" s="19"/>
      <c r="UJT225" s="19"/>
      <c r="UJU225" s="19"/>
      <c r="UJV225" s="19"/>
      <c r="UJW225" s="19"/>
      <c r="UJX225" s="19"/>
      <c r="UJY225" s="19"/>
      <c r="UJZ225" s="19"/>
      <c r="UKA225" s="19"/>
      <c r="UKB225" s="19"/>
      <c r="UKC225" s="19"/>
      <c r="UKD225" s="19"/>
      <c r="UKE225" s="19"/>
      <c r="UKF225" s="19"/>
      <c r="UKG225" s="19"/>
      <c r="UKH225" s="19"/>
      <c r="UKI225" s="19"/>
      <c r="UKJ225" s="19"/>
      <c r="UKK225" s="19"/>
      <c r="UKL225" s="19"/>
      <c r="UKM225" s="19"/>
      <c r="UKN225" s="19"/>
      <c r="UKO225" s="19"/>
      <c r="UKP225" s="19"/>
      <c r="UKQ225" s="19"/>
      <c r="UKR225" s="19"/>
      <c r="UKS225" s="19"/>
      <c r="UKT225" s="19"/>
      <c r="UKU225" s="19"/>
      <c r="UKV225" s="19"/>
      <c r="UKW225" s="19"/>
      <c r="UKX225" s="19"/>
      <c r="UKY225" s="19"/>
      <c r="UKZ225" s="19"/>
      <c r="ULA225" s="19"/>
      <c r="ULB225" s="19"/>
      <c r="ULC225" s="19"/>
      <c r="ULD225" s="19"/>
      <c r="ULE225" s="19"/>
      <c r="ULF225" s="19"/>
      <c r="ULG225" s="19"/>
      <c r="ULH225" s="19"/>
      <c r="ULI225" s="19"/>
      <c r="ULJ225" s="19"/>
      <c r="ULK225" s="19"/>
      <c r="ULL225" s="19"/>
      <c r="ULM225" s="19"/>
      <c r="ULN225" s="19"/>
      <c r="ULO225" s="19"/>
      <c r="ULP225" s="19"/>
      <c r="ULQ225" s="19"/>
      <c r="ULR225" s="19"/>
      <c r="ULS225" s="19"/>
      <c r="ULT225" s="19"/>
      <c r="ULU225" s="19"/>
      <c r="ULV225" s="19"/>
      <c r="ULW225" s="19"/>
      <c r="ULX225" s="19"/>
      <c r="ULY225" s="19"/>
      <c r="ULZ225" s="19"/>
      <c r="UMA225" s="19"/>
      <c r="UMB225" s="19"/>
      <c r="UMC225" s="19"/>
      <c r="UMD225" s="19"/>
      <c r="UME225" s="19"/>
      <c r="UMF225" s="19"/>
      <c r="UMG225" s="19"/>
      <c r="UMH225" s="19"/>
      <c r="UMI225" s="19"/>
      <c r="UMJ225" s="19"/>
      <c r="UMK225" s="19"/>
      <c r="UML225" s="19"/>
      <c r="UMM225" s="19"/>
      <c r="UMN225" s="19"/>
      <c r="UMO225" s="19"/>
      <c r="UMP225" s="19"/>
      <c r="UMQ225" s="19"/>
      <c r="UMR225" s="19"/>
      <c r="UMS225" s="19"/>
      <c r="UMT225" s="19"/>
      <c r="UMU225" s="19"/>
      <c r="UMV225" s="19"/>
      <c r="UMW225" s="19"/>
      <c r="UMX225" s="19"/>
      <c r="UMY225" s="19"/>
      <c r="UMZ225" s="19"/>
      <c r="UNA225" s="19"/>
      <c r="UNB225" s="19"/>
      <c r="UNC225" s="19"/>
      <c r="UND225" s="19"/>
      <c r="UNE225" s="19"/>
      <c r="UNF225" s="19"/>
      <c r="UNG225" s="19"/>
      <c r="UNH225" s="19"/>
      <c r="UNI225" s="19"/>
      <c r="UNJ225" s="19"/>
      <c r="UNK225" s="19"/>
      <c r="UNL225" s="19"/>
      <c r="UNM225" s="19"/>
      <c r="UNN225" s="19"/>
      <c r="UNO225" s="19"/>
      <c r="UNP225" s="19"/>
      <c r="UNQ225" s="19"/>
      <c r="UNR225" s="19"/>
      <c r="UNS225" s="19"/>
      <c r="UNT225" s="19"/>
      <c r="UNU225" s="19"/>
      <c r="UNV225" s="19"/>
      <c r="UNW225" s="19"/>
      <c r="UNX225" s="19"/>
      <c r="UNY225" s="19"/>
      <c r="UNZ225" s="19"/>
      <c r="UOA225" s="19"/>
      <c r="UOB225" s="19"/>
      <c r="UOC225" s="19"/>
      <c r="UOD225" s="19"/>
      <c r="UOE225" s="19"/>
      <c r="UOF225" s="19"/>
      <c r="UOG225" s="19"/>
      <c r="UOH225" s="19"/>
      <c r="UOI225" s="19"/>
      <c r="UOJ225" s="19"/>
      <c r="UOK225" s="19"/>
      <c r="UOL225" s="19"/>
      <c r="UOM225" s="19"/>
      <c r="UON225" s="19"/>
      <c r="UOO225" s="19"/>
      <c r="UOP225" s="19"/>
      <c r="UOQ225" s="19"/>
      <c r="UOR225" s="19"/>
      <c r="UOS225" s="19"/>
      <c r="UOT225" s="19"/>
      <c r="UOU225" s="19"/>
      <c r="UOV225" s="19"/>
      <c r="UOW225" s="19"/>
      <c r="UOX225" s="19"/>
      <c r="UOY225" s="19"/>
      <c r="UOZ225" s="19"/>
      <c r="UPA225" s="19"/>
      <c r="UPB225" s="19"/>
      <c r="UPC225" s="19"/>
      <c r="UPD225" s="19"/>
      <c r="UPE225" s="19"/>
      <c r="UPF225" s="19"/>
      <c r="UPG225" s="19"/>
      <c r="UPH225" s="19"/>
      <c r="UPI225" s="19"/>
      <c r="UPJ225" s="19"/>
      <c r="UPK225" s="19"/>
      <c r="UPL225" s="19"/>
      <c r="UPM225" s="19"/>
      <c r="UPN225" s="19"/>
      <c r="UPO225" s="19"/>
      <c r="UPP225" s="19"/>
      <c r="UPQ225" s="19"/>
      <c r="UPR225" s="19"/>
      <c r="UPS225" s="19"/>
      <c r="UPT225" s="19"/>
      <c r="UPU225" s="19"/>
      <c r="UPV225" s="19"/>
      <c r="UPW225" s="19"/>
      <c r="UPX225" s="19"/>
      <c r="UPY225" s="19"/>
      <c r="UPZ225" s="19"/>
      <c r="UQA225" s="19"/>
      <c r="UQB225" s="19"/>
      <c r="UQC225" s="19"/>
      <c r="UQD225" s="19"/>
      <c r="UQE225" s="19"/>
      <c r="UQF225" s="19"/>
      <c r="UQG225" s="19"/>
      <c r="UQH225" s="19"/>
      <c r="UQI225" s="19"/>
      <c r="UQJ225" s="19"/>
      <c r="UQK225" s="19"/>
      <c r="UQL225" s="19"/>
      <c r="UQM225" s="19"/>
      <c r="UQN225" s="19"/>
      <c r="UQO225" s="19"/>
      <c r="UQP225" s="19"/>
      <c r="UQQ225" s="19"/>
      <c r="UQR225" s="19"/>
      <c r="UQS225" s="19"/>
      <c r="UQT225" s="19"/>
      <c r="UQU225" s="19"/>
      <c r="UQV225" s="19"/>
      <c r="UQW225" s="19"/>
      <c r="UQX225" s="19"/>
      <c r="UQY225" s="19"/>
      <c r="UQZ225" s="19"/>
      <c r="URA225" s="19"/>
      <c r="URB225" s="19"/>
      <c r="URC225" s="19"/>
      <c r="URD225" s="19"/>
      <c r="URE225" s="19"/>
      <c r="URF225" s="19"/>
      <c r="URG225" s="19"/>
      <c r="URH225" s="19"/>
      <c r="URI225" s="19"/>
      <c r="URJ225" s="19"/>
      <c r="URK225" s="19"/>
      <c r="URL225" s="19"/>
      <c r="URM225" s="19"/>
      <c r="URN225" s="19"/>
      <c r="URO225" s="19"/>
      <c r="URP225" s="19"/>
      <c r="URQ225" s="19"/>
      <c r="URR225" s="19"/>
      <c r="URS225" s="19"/>
      <c r="URT225" s="19"/>
      <c r="URU225" s="19"/>
      <c r="URV225" s="19"/>
      <c r="URW225" s="19"/>
      <c r="URX225" s="19"/>
      <c r="URY225" s="19"/>
      <c r="URZ225" s="19"/>
      <c r="USA225" s="19"/>
      <c r="USB225" s="19"/>
      <c r="USC225" s="19"/>
      <c r="USD225" s="19"/>
      <c r="USE225" s="19"/>
      <c r="USF225" s="19"/>
      <c r="USG225" s="19"/>
      <c r="USH225" s="19"/>
      <c r="USI225" s="19"/>
      <c r="USJ225" s="19"/>
      <c r="USK225" s="19"/>
      <c r="USL225" s="19"/>
      <c r="USM225" s="19"/>
      <c r="USN225" s="19"/>
      <c r="USO225" s="19"/>
      <c r="USP225" s="19"/>
      <c r="USQ225" s="19"/>
      <c r="USR225" s="19"/>
      <c r="USS225" s="19"/>
      <c r="UST225" s="19"/>
      <c r="USU225" s="19"/>
      <c r="USV225" s="19"/>
      <c r="USW225" s="19"/>
      <c r="USX225" s="19"/>
      <c r="USY225" s="19"/>
      <c r="USZ225" s="19"/>
      <c r="UTA225" s="19"/>
      <c r="UTB225" s="19"/>
      <c r="UTC225" s="19"/>
      <c r="UTD225" s="19"/>
      <c r="UTE225" s="19"/>
      <c r="UTF225" s="19"/>
      <c r="UTG225" s="19"/>
      <c r="UTH225" s="19"/>
      <c r="UTI225" s="19"/>
      <c r="UTJ225" s="19"/>
      <c r="UTK225" s="19"/>
      <c r="UTL225" s="19"/>
      <c r="UTM225" s="19"/>
      <c r="UTN225" s="19"/>
      <c r="UTO225" s="19"/>
      <c r="UTP225" s="19"/>
      <c r="UTQ225" s="19"/>
      <c r="UTR225" s="19"/>
      <c r="UTS225" s="19"/>
      <c r="UTT225" s="19"/>
      <c r="UTU225" s="19"/>
      <c r="UTV225" s="19"/>
      <c r="UTW225" s="19"/>
      <c r="UTX225" s="19"/>
      <c r="UTY225" s="19"/>
      <c r="UTZ225" s="19"/>
      <c r="UUA225" s="19"/>
      <c r="UUB225" s="19"/>
      <c r="UUC225" s="19"/>
      <c r="UUD225" s="19"/>
      <c r="UUE225" s="19"/>
      <c r="UUF225" s="19"/>
      <c r="UUG225" s="19"/>
      <c r="UUH225" s="19"/>
      <c r="UUI225" s="19"/>
      <c r="UUJ225" s="19"/>
      <c r="UUK225" s="19"/>
      <c r="UUL225" s="19"/>
      <c r="UUM225" s="19"/>
      <c r="UUN225" s="19"/>
      <c r="UUO225" s="19"/>
      <c r="UUP225" s="19"/>
      <c r="UUQ225" s="19"/>
      <c r="UUR225" s="19"/>
      <c r="UUS225" s="19"/>
      <c r="UUT225" s="19"/>
      <c r="UUU225" s="19"/>
      <c r="UUV225" s="19"/>
      <c r="UUW225" s="19"/>
      <c r="UUX225" s="19"/>
      <c r="UUY225" s="19"/>
      <c r="UUZ225" s="19"/>
      <c r="UVA225" s="19"/>
      <c r="UVB225" s="19"/>
      <c r="UVC225" s="19"/>
      <c r="UVD225" s="19"/>
      <c r="UVE225" s="19"/>
      <c r="UVF225" s="19"/>
      <c r="UVG225" s="19"/>
      <c r="UVH225" s="19"/>
      <c r="UVI225" s="19"/>
      <c r="UVJ225" s="19"/>
      <c r="UVK225" s="19"/>
      <c r="UVL225" s="19"/>
      <c r="UVM225" s="19"/>
      <c r="UVN225" s="19"/>
      <c r="UVO225" s="19"/>
      <c r="UVP225" s="19"/>
      <c r="UVQ225" s="19"/>
      <c r="UVR225" s="19"/>
      <c r="UVS225" s="19"/>
      <c r="UVT225" s="19"/>
      <c r="UVU225" s="19"/>
      <c r="UVV225" s="19"/>
      <c r="UVW225" s="19"/>
      <c r="UVX225" s="19"/>
      <c r="UVY225" s="19"/>
      <c r="UVZ225" s="19"/>
      <c r="UWA225" s="19"/>
      <c r="UWB225" s="19"/>
      <c r="UWC225" s="19"/>
      <c r="UWD225" s="19"/>
      <c r="UWE225" s="19"/>
      <c r="UWF225" s="19"/>
      <c r="UWG225" s="19"/>
      <c r="UWH225" s="19"/>
      <c r="UWI225" s="19"/>
      <c r="UWJ225" s="19"/>
      <c r="UWK225" s="19"/>
      <c r="UWL225" s="19"/>
      <c r="UWM225" s="19"/>
      <c r="UWN225" s="19"/>
      <c r="UWO225" s="19"/>
      <c r="UWP225" s="19"/>
      <c r="UWQ225" s="19"/>
      <c r="UWR225" s="19"/>
      <c r="UWS225" s="19"/>
      <c r="UWT225" s="19"/>
      <c r="UWU225" s="19"/>
      <c r="UWV225" s="19"/>
      <c r="UWW225" s="19"/>
      <c r="UWX225" s="19"/>
      <c r="UWY225" s="19"/>
      <c r="UWZ225" s="19"/>
      <c r="UXA225" s="19"/>
      <c r="UXB225" s="19"/>
      <c r="UXC225" s="19"/>
      <c r="UXD225" s="19"/>
      <c r="UXE225" s="19"/>
      <c r="UXF225" s="19"/>
      <c r="UXG225" s="19"/>
      <c r="UXH225" s="19"/>
      <c r="UXI225" s="19"/>
      <c r="UXJ225" s="19"/>
      <c r="UXK225" s="19"/>
      <c r="UXL225" s="19"/>
      <c r="UXM225" s="19"/>
      <c r="UXN225" s="19"/>
      <c r="UXO225" s="19"/>
      <c r="UXP225" s="19"/>
      <c r="UXQ225" s="19"/>
      <c r="UXR225" s="19"/>
      <c r="UXS225" s="19"/>
      <c r="UXT225" s="19"/>
      <c r="UXU225" s="19"/>
      <c r="UXV225" s="19"/>
      <c r="UXW225" s="19"/>
      <c r="UXX225" s="19"/>
      <c r="UXY225" s="19"/>
      <c r="UXZ225" s="19"/>
      <c r="UYA225" s="19"/>
      <c r="UYB225" s="19"/>
      <c r="UYC225" s="19"/>
      <c r="UYD225" s="19"/>
      <c r="UYE225" s="19"/>
      <c r="UYF225" s="19"/>
      <c r="UYG225" s="19"/>
      <c r="UYH225" s="19"/>
      <c r="UYI225" s="19"/>
      <c r="UYJ225" s="19"/>
      <c r="UYK225" s="19"/>
      <c r="UYL225" s="19"/>
      <c r="UYM225" s="19"/>
      <c r="UYN225" s="19"/>
      <c r="UYO225" s="19"/>
      <c r="UYP225" s="19"/>
      <c r="UYQ225" s="19"/>
      <c r="UYR225" s="19"/>
      <c r="UYS225" s="19"/>
      <c r="UYT225" s="19"/>
      <c r="UYU225" s="19"/>
      <c r="UYV225" s="19"/>
      <c r="UYW225" s="19"/>
      <c r="UYX225" s="19"/>
      <c r="UYY225" s="19"/>
      <c r="UYZ225" s="19"/>
      <c r="UZA225" s="19"/>
      <c r="UZB225" s="19"/>
      <c r="UZC225" s="19"/>
      <c r="UZD225" s="19"/>
      <c r="UZE225" s="19"/>
      <c r="UZF225" s="19"/>
      <c r="UZG225" s="19"/>
      <c r="UZH225" s="19"/>
      <c r="UZI225" s="19"/>
      <c r="UZJ225" s="19"/>
      <c r="UZK225" s="19"/>
      <c r="UZL225" s="19"/>
      <c r="UZM225" s="19"/>
      <c r="UZN225" s="19"/>
      <c r="UZO225" s="19"/>
      <c r="UZP225" s="19"/>
      <c r="UZQ225" s="19"/>
      <c r="UZR225" s="19"/>
      <c r="UZS225" s="19"/>
      <c r="UZT225" s="19"/>
      <c r="UZU225" s="19"/>
      <c r="UZV225" s="19"/>
      <c r="UZW225" s="19"/>
      <c r="UZX225" s="19"/>
      <c r="UZY225" s="19"/>
      <c r="UZZ225" s="19"/>
      <c r="VAA225" s="19"/>
      <c r="VAB225" s="19"/>
      <c r="VAC225" s="19"/>
      <c r="VAD225" s="19"/>
      <c r="VAE225" s="19"/>
      <c r="VAF225" s="19"/>
      <c r="VAG225" s="19"/>
      <c r="VAH225" s="19"/>
      <c r="VAI225" s="19"/>
      <c r="VAJ225" s="19"/>
      <c r="VAK225" s="19"/>
      <c r="VAL225" s="19"/>
      <c r="VAM225" s="19"/>
      <c r="VAN225" s="19"/>
      <c r="VAO225" s="19"/>
      <c r="VAP225" s="19"/>
      <c r="VAQ225" s="19"/>
      <c r="VAR225" s="19"/>
      <c r="VAS225" s="19"/>
      <c r="VAT225" s="19"/>
      <c r="VAU225" s="19"/>
      <c r="VAV225" s="19"/>
      <c r="VAW225" s="19"/>
      <c r="VAX225" s="19"/>
      <c r="VAY225" s="19"/>
      <c r="VAZ225" s="19"/>
      <c r="VBA225" s="19"/>
      <c r="VBB225" s="19"/>
      <c r="VBC225" s="19"/>
      <c r="VBD225" s="19"/>
      <c r="VBE225" s="19"/>
      <c r="VBF225" s="19"/>
      <c r="VBG225" s="19"/>
      <c r="VBH225" s="19"/>
      <c r="VBI225" s="19"/>
      <c r="VBJ225" s="19"/>
      <c r="VBK225" s="19"/>
      <c r="VBL225" s="19"/>
      <c r="VBM225" s="19"/>
      <c r="VBN225" s="19"/>
      <c r="VBO225" s="19"/>
      <c r="VBP225" s="19"/>
      <c r="VBQ225" s="19"/>
      <c r="VBR225" s="19"/>
      <c r="VBS225" s="19"/>
      <c r="VBT225" s="19"/>
      <c r="VBU225" s="19"/>
      <c r="VBV225" s="19"/>
      <c r="VBW225" s="19"/>
      <c r="VBX225" s="19"/>
      <c r="VBY225" s="19"/>
      <c r="VBZ225" s="19"/>
      <c r="VCA225" s="19"/>
      <c r="VCB225" s="19"/>
      <c r="VCC225" s="19"/>
      <c r="VCD225" s="19"/>
      <c r="VCE225" s="19"/>
      <c r="VCF225" s="19"/>
      <c r="VCG225" s="19"/>
      <c r="VCH225" s="19"/>
      <c r="VCI225" s="19"/>
      <c r="VCJ225" s="19"/>
      <c r="VCK225" s="19"/>
      <c r="VCL225" s="19"/>
      <c r="VCM225" s="19"/>
      <c r="VCN225" s="19"/>
      <c r="VCO225" s="19"/>
      <c r="VCP225" s="19"/>
      <c r="VCQ225" s="19"/>
      <c r="VCR225" s="19"/>
      <c r="VCS225" s="19"/>
      <c r="VCT225" s="19"/>
      <c r="VCU225" s="19"/>
      <c r="VCV225" s="19"/>
      <c r="VCW225" s="19"/>
      <c r="VCX225" s="19"/>
      <c r="VCY225" s="19"/>
      <c r="VCZ225" s="19"/>
      <c r="VDA225" s="19"/>
      <c r="VDB225" s="19"/>
      <c r="VDC225" s="19"/>
      <c r="VDD225" s="19"/>
      <c r="VDE225" s="19"/>
      <c r="VDF225" s="19"/>
      <c r="VDG225" s="19"/>
      <c r="VDH225" s="19"/>
      <c r="VDI225" s="19"/>
      <c r="VDJ225" s="19"/>
      <c r="VDK225" s="19"/>
      <c r="VDL225" s="19"/>
      <c r="VDM225" s="19"/>
      <c r="VDN225" s="19"/>
      <c r="VDO225" s="19"/>
      <c r="VDP225" s="19"/>
      <c r="VDQ225" s="19"/>
      <c r="VDR225" s="19"/>
      <c r="VDS225" s="19"/>
      <c r="VDT225" s="19"/>
      <c r="VDU225" s="19"/>
      <c r="VDV225" s="19"/>
      <c r="VDW225" s="19"/>
      <c r="VDX225" s="19"/>
      <c r="VDY225" s="19"/>
      <c r="VDZ225" s="19"/>
      <c r="VEA225" s="19"/>
      <c r="VEB225" s="19"/>
      <c r="VEC225" s="19"/>
      <c r="VED225" s="19"/>
      <c r="VEE225" s="19"/>
      <c r="VEF225" s="19"/>
      <c r="VEG225" s="19"/>
      <c r="VEH225" s="19"/>
      <c r="VEI225" s="19"/>
      <c r="VEJ225" s="19"/>
      <c r="VEK225" s="19"/>
      <c r="VEL225" s="19"/>
      <c r="VEM225" s="19"/>
      <c r="VEN225" s="19"/>
      <c r="VEO225" s="19"/>
      <c r="VEP225" s="19"/>
      <c r="VEQ225" s="19"/>
      <c r="VER225" s="19"/>
      <c r="VES225" s="19"/>
      <c r="VET225" s="19"/>
      <c r="VEU225" s="19"/>
      <c r="VEV225" s="19"/>
      <c r="VEW225" s="19"/>
      <c r="VEX225" s="19"/>
      <c r="VEY225" s="19"/>
      <c r="VEZ225" s="19"/>
      <c r="VFA225" s="19"/>
      <c r="VFB225" s="19"/>
      <c r="VFC225" s="19"/>
      <c r="VFD225" s="19"/>
      <c r="VFE225" s="19"/>
      <c r="VFF225" s="19"/>
      <c r="VFG225" s="19"/>
      <c r="VFH225" s="19"/>
      <c r="VFI225" s="19"/>
      <c r="VFJ225" s="19"/>
      <c r="VFK225" s="19"/>
      <c r="VFL225" s="19"/>
      <c r="VFM225" s="19"/>
      <c r="VFN225" s="19"/>
      <c r="VFO225" s="19"/>
      <c r="VFP225" s="19"/>
      <c r="VFQ225" s="19"/>
      <c r="VFR225" s="19"/>
      <c r="VFS225" s="19"/>
      <c r="VFT225" s="19"/>
      <c r="VFU225" s="19"/>
      <c r="VFV225" s="19"/>
      <c r="VFW225" s="19"/>
      <c r="VFX225" s="19"/>
      <c r="VFY225" s="19"/>
      <c r="VFZ225" s="19"/>
      <c r="VGA225" s="19"/>
      <c r="VGB225" s="19"/>
      <c r="VGC225" s="19"/>
      <c r="VGD225" s="19"/>
      <c r="VGE225" s="19"/>
      <c r="VGF225" s="19"/>
      <c r="VGG225" s="19"/>
      <c r="VGH225" s="19"/>
      <c r="VGI225" s="19"/>
      <c r="VGJ225" s="19"/>
      <c r="VGK225" s="19"/>
      <c r="VGL225" s="19"/>
      <c r="VGM225" s="19"/>
      <c r="VGN225" s="19"/>
      <c r="VGO225" s="19"/>
      <c r="VGP225" s="19"/>
      <c r="VGQ225" s="19"/>
      <c r="VGR225" s="19"/>
      <c r="VGS225" s="19"/>
      <c r="VGT225" s="19"/>
      <c r="VGU225" s="19"/>
      <c r="VGV225" s="19"/>
      <c r="VGW225" s="19"/>
      <c r="VGX225" s="19"/>
      <c r="VGY225" s="19"/>
      <c r="VGZ225" s="19"/>
      <c r="VHA225" s="19"/>
      <c r="VHB225" s="19"/>
      <c r="VHC225" s="19"/>
      <c r="VHD225" s="19"/>
      <c r="VHE225" s="19"/>
      <c r="VHF225" s="19"/>
      <c r="VHG225" s="19"/>
      <c r="VHH225" s="19"/>
      <c r="VHI225" s="19"/>
      <c r="VHJ225" s="19"/>
      <c r="VHK225" s="19"/>
      <c r="VHL225" s="19"/>
      <c r="VHM225" s="19"/>
      <c r="VHN225" s="19"/>
      <c r="VHO225" s="19"/>
      <c r="VHP225" s="19"/>
      <c r="VHQ225" s="19"/>
      <c r="VHR225" s="19"/>
      <c r="VHS225" s="19"/>
      <c r="VHT225" s="19"/>
      <c r="VHU225" s="19"/>
      <c r="VHV225" s="19"/>
      <c r="VHW225" s="19"/>
      <c r="VHX225" s="19"/>
      <c r="VHY225" s="19"/>
      <c r="VHZ225" s="19"/>
      <c r="VIA225" s="19"/>
      <c r="VIB225" s="19"/>
      <c r="VIC225" s="19"/>
      <c r="VID225" s="19"/>
      <c r="VIE225" s="19"/>
      <c r="VIF225" s="19"/>
      <c r="VIG225" s="19"/>
      <c r="VIH225" s="19"/>
      <c r="VII225" s="19"/>
      <c r="VIJ225" s="19"/>
      <c r="VIK225" s="19"/>
      <c r="VIL225" s="19"/>
      <c r="VIM225" s="19"/>
      <c r="VIN225" s="19"/>
      <c r="VIO225" s="19"/>
      <c r="VIP225" s="19"/>
      <c r="VIQ225" s="19"/>
      <c r="VIR225" s="19"/>
      <c r="VIS225" s="19"/>
      <c r="VIT225" s="19"/>
      <c r="VIU225" s="19"/>
      <c r="VIV225" s="19"/>
      <c r="VIW225" s="19"/>
      <c r="VIX225" s="19"/>
      <c r="VIY225" s="19"/>
      <c r="VIZ225" s="19"/>
      <c r="VJA225" s="19"/>
      <c r="VJB225" s="19"/>
      <c r="VJC225" s="19"/>
      <c r="VJD225" s="19"/>
      <c r="VJE225" s="19"/>
      <c r="VJF225" s="19"/>
      <c r="VJG225" s="19"/>
      <c r="VJH225" s="19"/>
      <c r="VJI225" s="19"/>
      <c r="VJJ225" s="19"/>
      <c r="VJK225" s="19"/>
      <c r="VJL225" s="19"/>
      <c r="VJM225" s="19"/>
      <c r="VJN225" s="19"/>
      <c r="VJO225" s="19"/>
      <c r="VJP225" s="19"/>
      <c r="VJQ225" s="19"/>
      <c r="VJR225" s="19"/>
      <c r="VJS225" s="19"/>
      <c r="VJT225" s="19"/>
      <c r="VJU225" s="19"/>
      <c r="VJV225" s="19"/>
      <c r="VJW225" s="19"/>
      <c r="VJX225" s="19"/>
      <c r="VJY225" s="19"/>
      <c r="VJZ225" s="19"/>
      <c r="VKA225" s="19"/>
      <c r="VKB225" s="19"/>
      <c r="VKC225" s="19"/>
      <c r="VKD225" s="19"/>
      <c r="VKE225" s="19"/>
      <c r="VKF225" s="19"/>
      <c r="VKG225" s="19"/>
      <c r="VKH225" s="19"/>
      <c r="VKI225" s="19"/>
      <c r="VKJ225" s="19"/>
      <c r="VKK225" s="19"/>
      <c r="VKL225" s="19"/>
      <c r="VKM225" s="19"/>
      <c r="VKN225" s="19"/>
      <c r="VKO225" s="19"/>
      <c r="VKP225" s="19"/>
      <c r="VKQ225" s="19"/>
      <c r="VKR225" s="19"/>
      <c r="VKS225" s="19"/>
      <c r="VKT225" s="19"/>
      <c r="VKU225" s="19"/>
      <c r="VKV225" s="19"/>
      <c r="VKW225" s="19"/>
      <c r="VKX225" s="19"/>
      <c r="VKY225" s="19"/>
      <c r="VKZ225" s="19"/>
      <c r="VLA225" s="19"/>
      <c r="VLB225" s="19"/>
      <c r="VLC225" s="19"/>
      <c r="VLD225" s="19"/>
      <c r="VLE225" s="19"/>
      <c r="VLF225" s="19"/>
      <c r="VLG225" s="19"/>
      <c r="VLH225" s="19"/>
      <c r="VLI225" s="19"/>
      <c r="VLJ225" s="19"/>
      <c r="VLK225" s="19"/>
      <c r="VLL225" s="19"/>
      <c r="VLM225" s="19"/>
      <c r="VLN225" s="19"/>
      <c r="VLO225" s="19"/>
      <c r="VLP225" s="19"/>
      <c r="VLQ225" s="19"/>
      <c r="VLR225" s="19"/>
      <c r="VLS225" s="19"/>
      <c r="VLT225" s="19"/>
      <c r="VLU225" s="19"/>
      <c r="VLV225" s="19"/>
      <c r="VLW225" s="19"/>
      <c r="VLX225" s="19"/>
      <c r="VLY225" s="19"/>
      <c r="VLZ225" s="19"/>
      <c r="VMA225" s="19"/>
      <c r="VMB225" s="19"/>
      <c r="VMC225" s="19"/>
      <c r="VMD225" s="19"/>
      <c r="VME225" s="19"/>
      <c r="VMF225" s="19"/>
      <c r="VMG225" s="19"/>
      <c r="VMH225" s="19"/>
      <c r="VMI225" s="19"/>
      <c r="VMJ225" s="19"/>
      <c r="VMK225" s="19"/>
      <c r="VML225" s="19"/>
      <c r="VMM225" s="19"/>
      <c r="VMN225" s="19"/>
      <c r="VMO225" s="19"/>
      <c r="VMP225" s="19"/>
      <c r="VMQ225" s="19"/>
      <c r="VMR225" s="19"/>
      <c r="VMS225" s="19"/>
      <c r="VMT225" s="19"/>
      <c r="VMU225" s="19"/>
      <c r="VMV225" s="19"/>
      <c r="VMW225" s="19"/>
      <c r="VMX225" s="19"/>
      <c r="VMY225" s="19"/>
      <c r="VMZ225" s="19"/>
      <c r="VNA225" s="19"/>
      <c r="VNB225" s="19"/>
      <c r="VNC225" s="19"/>
      <c r="VND225" s="19"/>
      <c r="VNE225" s="19"/>
      <c r="VNF225" s="19"/>
      <c r="VNG225" s="19"/>
      <c r="VNH225" s="19"/>
      <c r="VNI225" s="19"/>
      <c r="VNJ225" s="19"/>
      <c r="VNK225" s="19"/>
      <c r="VNL225" s="19"/>
      <c r="VNM225" s="19"/>
      <c r="VNN225" s="19"/>
      <c r="VNO225" s="19"/>
      <c r="VNP225" s="19"/>
      <c r="VNQ225" s="19"/>
      <c r="VNR225" s="19"/>
      <c r="VNS225" s="19"/>
      <c r="VNT225" s="19"/>
      <c r="VNU225" s="19"/>
      <c r="VNV225" s="19"/>
      <c r="VNW225" s="19"/>
      <c r="VNX225" s="19"/>
      <c r="VNY225" s="19"/>
      <c r="VNZ225" s="19"/>
      <c r="VOA225" s="19"/>
      <c r="VOB225" s="19"/>
      <c r="VOC225" s="19"/>
      <c r="VOD225" s="19"/>
      <c r="VOE225" s="19"/>
      <c r="VOF225" s="19"/>
      <c r="VOG225" s="19"/>
      <c r="VOH225" s="19"/>
      <c r="VOI225" s="19"/>
      <c r="VOJ225" s="19"/>
      <c r="VOK225" s="19"/>
      <c r="VOL225" s="19"/>
      <c r="VOM225" s="19"/>
      <c r="VON225" s="19"/>
      <c r="VOO225" s="19"/>
      <c r="VOP225" s="19"/>
      <c r="VOQ225" s="19"/>
      <c r="VOR225" s="19"/>
      <c r="VOS225" s="19"/>
      <c r="VOT225" s="19"/>
      <c r="VOU225" s="19"/>
      <c r="VOV225" s="19"/>
      <c r="VOW225" s="19"/>
      <c r="VOX225" s="19"/>
      <c r="VOY225" s="19"/>
      <c r="VOZ225" s="19"/>
      <c r="VPA225" s="19"/>
      <c r="VPB225" s="19"/>
      <c r="VPC225" s="19"/>
      <c r="VPD225" s="19"/>
      <c r="VPE225" s="19"/>
      <c r="VPF225" s="19"/>
      <c r="VPG225" s="19"/>
      <c r="VPH225" s="19"/>
      <c r="VPI225" s="19"/>
      <c r="VPJ225" s="19"/>
      <c r="VPK225" s="19"/>
      <c r="VPL225" s="19"/>
      <c r="VPM225" s="19"/>
      <c r="VPN225" s="19"/>
      <c r="VPO225" s="19"/>
      <c r="VPP225" s="19"/>
      <c r="VPQ225" s="19"/>
      <c r="VPR225" s="19"/>
      <c r="VPS225" s="19"/>
      <c r="VPT225" s="19"/>
      <c r="VPU225" s="19"/>
      <c r="VPV225" s="19"/>
      <c r="VPW225" s="19"/>
      <c r="VPX225" s="19"/>
      <c r="VPY225" s="19"/>
      <c r="VPZ225" s="19"/>
      <c r="VQA225" s="19"/>
      <c r="VQB225" s="19"/>
      <c r="VQC225" s="19"/>
      <c r="VQD225" s="19"/>
      <c r="VQE225" s="19"/>
      <c r="VQF225" s="19"/>
      <c r="VQG225" s="19"/>
      <c r="VQH225" s="19"/>
      <c r="VQI225" s="19"/>
      <c r="VQJ225" s="19"/>
      <c r="VQK225" s="19"/>
      <c r="VQL225" s="19"/>
      <c r="VQM225" s="19"/>
      <c r="VQN225" s="19"/>
      <c r="VQO225" s="19"/>
      <c r="VQP225" s="19"/>
      <c r="VQQ225" s="19"/>
      <c r="VQR225" s="19"/>
      <c r="VQS225" s="19"/>
      <c r="VQT225" s="19"/>
      <c r="VQU225" s="19"/>
      <c r="VQV225" s="19"/>
      <c r="VQW225" s="19"/>
      <c r="VQX225" s="19"/>
      <c r="VQY225" s="19"/>
      <c r="VQZ225" s="19"/>
      <c r="VRA225" s="19"/>
      <c r="VRB225" s="19"/>
      <c r="VRC225" s="19"/>
      <c r="VRD225" s="19"/>
      <c r="VRE225" s="19"/>
      <c r="VRF225" s="19"/>
      <c r="VRG225" s="19"/>
      <c r="VRH225" s="19"/>
      <c r="VRI225" s="19"/>
      <c r="VRJ225" s="19"/>
      <c r="VRK225" s="19"/>
      <c r="VRL225" s="19"/>
      <c r="VRM225" s="19"/>
      <c r="VRN225" s="19"/>
      <c r="VRO225" s="19"/>
      <c r="VRP225" s="19"/>
      <c r="VRQ225" s="19"/>
      <c r="VRR225" s="19"/>
      <c r="VRS225" s="19"/>
      <c r="VRT225" s="19"/>
      <c r="VRU225" s="19"/>
      <c r="VRV225" s="19"/>
      <c r="VRW225" s="19"/>
      <c r="VRX225" s="19"/>
      <c r="VRY225" s="19"/>
      <c r="VRZ225" s="19"/>
      <c r="VSA225" s="19"/>
      <c r="VSB225" s="19"/>
      <c r="VSC225" s="19"/>
      <c r="VSD225" s="19"/>
      <c r="VSE225" s="19"/>
      <c r="VSF225" s="19"/>
      <c r="VSG225" s="19"/>
      <c r="VSH225" s="19"/>
      <c r="VSI225" s="19"/>
      <c r="VSJ225" s="19"/>
      <c r="VSK225" s="19"/>
      <c r="VSL225" s="19"/>
      <c r="VSM225" s="19"/>
      <c r="VSN225" s="19"/>
      <c r="VSO225" s="19"/>
      <c r="VSP225" s="19"/>
      <c r="VSQ225" s="19"/>
      <c r="VSR225" s="19"/>
      <c r="VSS225" s="19"/>
      <c r="VST225" s="19"/>
      <c r="VSU225" s="19"/>
      <c r="VSV225" s="19"/>
      <c r="VSW225" s="19"/>
      <c r="VSX225" s="19"/>
      <c r="VSY225" s="19"/>
      <c r="VSZ225" s="19"/>
      <c r="VTA225" s="19"/>
      <c r="VTB225" s="19"/>
      <c r="VTC225" s="19"/>
      <c r="VTD225" s="19"/>
      <c r="VTE225" s="19"/>
      <c r="VTF225" s="19"/>
      <c r="VTG225" s="19"/>
      <c r="VTH225" s="19"/>
      <c r="VTI225" s="19"/>
      <c r="VTJ225" s="19"/>
      <c r="VTK225" s="19"/>
      <c r="VTL225" s="19"/>
      <c r="VTM225" s="19"/>
      <c r="VTN225" s="19"/>
      <c r="VTO225" s="19"/>
      <c r="VTP225" s="19"/>
      <c r="VTQ225" s="19"/>
      <c r="VTR225" s="19"/>
      <c r="VTS225" s="19"/>
      <c r="VTT225" s="19"/>
      <c r="VTU225" s="19"/>
      <c r="VTV225" s="19"/>
      <c r="VTW225" s="19"/>
      <c r="VTX225" s="19"/>
      <c r="VTY225" s="19"/>
      <c r="VTZ225" s="19"/>
      <c r="VUA225" s="19"/>
      <c r="VUB225" s="19"/>
      <c r="VUC225" s="19"/>
      <c r="VUD225" s="19"/>
      <c r="VUE225" s="19"/>
      <c r="VUF225" s="19"/>
      <c r="VUG225" s="19"/>
      <c r="VUH225" s="19"/>
      <c r="VUI225" s="19"/>
      <c r="VUJ225" s="19"/>
      <c r="VUK225" s="19"/>
      <c r="VUL225" s="19"/>
      <c r="VUM225" s="19"/>
      <c r="VUN225" s="19"/>
      <c r="VUO225" s="19"/>
      <c r="VUP225" s="19"/>
      <c r="VUQ225" s="19"/>
      <c r="VUR225" s="19"/>
      <c r="VUS225" s="19"/>
      <c r="VUT225" s="19"/>
      <c r="VUU225" s="19"/>
      <c r="VUV225" s="19"/>
      <c r="VUW225" s="19"/>
      <c r="VUX225" s="19"/>
      <c r="VUY225" s="19"/>
      <c r="VUZ225" s="19"/>
      <c r="VVA225" s="19"/>
      <c r="VVB225" s="19"/>
      <c r="VVC225" s="19"/>
      <c r="VVD225" s="19"/>
      <c r="VVE225" s="19"/>
      <c r="VVF225" s="19"/>
      <c r="VVG225" s="19"/>
      <c r="VVH225" s="19"/>
      <c r="VVI225" s="19"/>
      <c r="VVJ225" s="19"/>
      <c r="VVK225" s="19"/>
      <c r="VVL225" s="19"/>
      <c r="VVM225" s="19"/>
      <c r="VVN225" s="19"/>
      <c r="VVO225" s="19"/>
      <c r="VVP225" s="19"/>
      <c r="VVQ225" s="19"/>
      <c r="VVR225" s="19"/>
      <c r="VVS225" s="19"/>
      <c r="VVT225" s="19"/>
      <c r="VVU225" s="19"/>
      <c r="VVV225" s="19"/>
      <c r="VVW225" s="19"/>
      <c r="VVX225" s="19"/>
      <c r="VVY225" s="19"/>
      <c r="VVZ225" s="19"/>
      <c r="VWA225" s="19"/>
      <c r="VWB225" s="19"/>
      <c r="VWC225" s="19"/>
      <c r="VWD225" s="19"/>
      <c r="VWE225" s="19"/>
      <c r="VWF225" s="19"/>
      <c r="VWG225" s="19"/>
      <c r="VWH225" s="19"/>
      <c r="VWI225" s="19"/>
      <c r="VWJ225" s="19"/>
      <c r="VWK225" s="19"/>
      <c r="VWL225" s="19"/>
      <c r="VWM225" s="19"/>
      <c r="VWN225" s="19"/>
      <c r="VWO225" s="19"/>
      <c r="VWP225" s="19"/>
      <c r="VWQ225" s="19"/>
      <c r="VWR225" s="19"/>
      <c r="VWS225" s="19"/>
      <c r="VWT225" s="19"/>
      <c r="VWU225" s="19"/>
      <c r="VWV225" s="19"/>
      <c r="VWW225" s="19"/>
      <c r="VWX225" s="19"/>
      <c r="VWY225" s="19"/>
      <c r="VWZ225" s="19"/>
      <c r="VXA225" s="19"/>
      <c r="VXB225" s="19"/>
      <c r="VXC225" s="19"/>
      <c r="VXD225" s="19"/>
      <c r="VXE225" s="19"/>
      <c r="VXF225" s="19"/>
      <c r="VXG225" s="19"/>
      <c r="VXH225" s="19"/>
      <c r="VXI225" s="19"/>
      <c r="VXJ225" s="19"/>
      <c r="VXK225" s="19"/>
      <c r="VXL225" s="19"/>
      <c r="VXM225" s="19"/>
      <c r="VXN225" s="19"/>
      <c r="VXO225" s="19"/>
      <c r="VXP225" s="19"/>
      <c r="VXQ225" s="19"/>
      <c r="VXR225" s="19"/>
      <c r="VXS225" s="19"/>
      <c r="VXT225" s="19"/>
      <c r="VXU225" s="19"/>
      <c r="VXV225" s="19"/>
      <c r="VXW225" s="19"/>
      <c r="VXX225" s="19"/>
      <c r="VXY225" s="19"/>
      <c r="VXZ225" s="19"/>
      <c r="VYA225" s="19"/>
      <c r="VYB225" s="19"/>
      <c r="VYC225" s="19"/>
      <c r="VYD225" s="19"/>
      <c r="VYE225" s="19"/>
      <c r="VYF225" s="19"/>
      <c r="VYG225" s="19"/>
      <c r="VYH225" s="19"/>
      <c r="VYI225" s="19"/>
      <c r="VYJ225" s="19"/>
      <c r="VYK225" s="19"/>
      <c r="VYL225" s="19"/>
      <c r="VYM225" s="19"/>
      <c r="VYN225" s="19"/>
      <c r="VYO225" s="19"/>
      <c r="VYP225" s="19"/>
      <c r="VYQ225" s="19"/>
      <c r="VYR225" s="19"/>
      <c r="VYS225" s="19"/>
      <c r="VYT225" s="19"/>
      <c r="VYU225" s="19"/>
      <c r="VYV225" s="19"/>
      <c r="VYW225" s="19"/>
      <c r="VYX225" s="19"/>
      <c r="VYY225" s="19"/>
      <c r="VYZ225" s="19"/>
      <c r="VZA225" s="19"/>
      <c r="VZB225" s="19"/>
      <c r="VZC225" s="19"/>
      <c r="VZD225" s="19"/>
      <c r="VZE225" s="19"/>
      <c r="VZF225" s="19"/>
      <c r="VZG225" s="19"/>
      <c r="VZH225" s="19"/>
      <c r="VZI225" s="19"/>
      <c r="VZJ225" s="19"/>
      <c r="VZK225" s="19"/>
      <c r="VZL225" s="19"/>
      <c r="VZM225" s="19"/>
      <c r="VZN225" s="19"/>
      <c r="VZO225" s="19"/>
      <c r="VZP225" s="19"/>
      <c r="VZQ225" s="19"/>
      <c r="VZR225" s="19"/>
      <c r="VZS225" s="19"/>
      <c r="VZT225" s="19"/>
      <c r="VZU225" s="19"/>
      <c r="VZV225" s="19"/>
      <c r="VZW225" s="19"/>
      <c r="VZX225" s="19"/>
      <c r="VZY225" s="19"/>
      <c r="VZZ225" s="19"/>
      <c r="WAA225" s="19"/>
      <c r="WAB225" s="19"/>
      <c r="WAC225" s="19"/>
      <c r="WAD225" s="19"/>
      <c r="WAE225" s="19"/>
      <c r="WAF225" s="19"/>
      <c r="WAG225" s="19"/>
      <c r="WAH225" s="19"/>
      <c r="WAI225" s="19"/>
      <c r="WAJ225" s="19"/>
      <c r="WAK225" s="19"/>
      <c r="WAL225" s="19"/>
      <c r="WAM225" s="19"/>
      <c r="WAN225" s="19"/>
      <c r="WAO225" s="19"/>
      <c r="WAP225" s="19"/>
      <c r="WAQ225" s="19"/>
      <c r="WAR225" s="19"/>
      <c r="WAS225" s="19"/>
      <c r="WAT225" s="19"/>
      <c r="WAU225" s="19"/>
      <c r="WAV225" s="19"/>
      <c r="WAW225" s="19"/>
      <c r="WAX225" s="19"/>
      <c r="WAY225" s="19"/>
      <c r="WAZ225" s="19"/>
      <c r="WBA225" s="19"/>
      <c r="WBB225" s="19"/>
      <c r="WBC225" s="19"/>
      <c r="WBD225" s="19"/>
      <c r="WBE225" s="19"/>
      <c r="WBF225" s="19"/>
      <c r="WBG225" s="19"/>
      <c r="WBH225" s="19"/>
      <c r="WBI225" s="19"/>
      <c r="WBJ225" s="19"/>
      <c r="WBK225" s="19"/>
      <c r="WBL225" s="19"/>
      <c r="WBM225" s="19"/>
      <c r="WBN225" s="19"/>
      <c r="WBO225" s="19"/>
      <c r="WBP225" s="19"/>
      <c r="WBQ225" s="19"/>
      <c r="WBR225" s="19"/>
      <c r="WBS225" s="19"/>
      <c r="WBT225" s="19"/>
      <c r="WBU225" s="19"/>
      <c r="WBV225" s="19"/>
      <c r="WBW225" s="19"/>
      <c r="WBX225" s="19"/>
      <c r="WBY225" s="19"/>
      <c r="WBZ225" s="19"/>
      <c r="WCA225" s="19"/>
      <c r="WCB225" s="19"/>
      <c r="WCC225" s="19"/>
      <c r="WCD225" s="19"/>
      <c r="WCE225" s="19"/>
      <c r="WCF225" s="19"/>
      <c r="WCG225" s="19"/>
      <c r="WCH225" s="19"/>
      <c r="WCI225" s="19"/>
      <c r="WCJ225" s="19"/>
      <c r="WCK225" s="19"/>
      <c r="WCL225" s="19"/>
      <c r="WCM225" s="19"/>
      <c r="WCN225" s="19"/>
      <c r="WCO225" s="19"/>
      <c r="WCP225" s="19"/>
      <c r="WCQ225" s="19"/>
      <c r="WCR225" s="19"/>
      <c r="WCS225" s="19"/>
      <c r="WCT225" s="19"/>
      <c r="WCU225" s="19"/>
      <c r="WCV225" s="19"/>
      <c r="WCW225" s="19"/>
      <c r="WCX225" s="19"/>
      <c r="WCY225" s="19"/>
      <c r="WCZ225" s="19"/>
      <c r="WDA225" s="19"/>
      <c r="WDB225" s="19"/>
      <c r="WDC225" s="19"/>
      <c r="WDD225" s="19"/>
      <c r="WDE225" s="19"/>
      <c r="WDF225" s="19"/>
      <c r="WDG225" s="19"/>
      <c r="WDH225" s="19"/>
      <c r="WDI225" s="19"/>
      <c r="WDJ225" s="19"/>
      <c r="WDK225" s="19"/>
      <c r="WDL225" s="19"/>
      <c r="WDM225" s="19"/>
      <c r="WDN225" s="19"/>
      <c r="WDO225" s="19"/>
      <c r="WDP225" s="19"/>
      <c r="WDQ225" s="19"/>
      <c r="WDR225" s="19"/>
      <c r="WDS225" s="19"/>
      <c r="WDT225" s="19"/>
      <c r="WDU225" s="19"/>
      <c r="WDV225" s="19"/>
      <c r="WDW225" s="19"/>
      <c r="WDX225" s="19"/>
      <c r="WDY225" s="19"/>
      <c r="WDZ225" s="19"/>
      <c r="WEA225" s="19"/>
      <c r="WEB225" s="19"/>
      <c r="WEC225" s="19"/>
      <c r="WED225" s="19"/>
      <c r="WEE225" s="19"/>
      <c r="WEF225" s="19"/>
      <c r="WEG225" s="19"/>
      <c r="WEH225" s="19"/>
      <c r="WEI225" s="19"/>
      <c r="WEJ225" s="19"/>
      <c r="WEK225" s="19"/>
      <c r="WEL225" s="19"/>
      <c r="WEM225" s="19"/>
      <c r="WEN225" s="19"/>
      <c r="WEO225" s="19"/>
      <c r="WEP225" s="19"/>
      <c r="WEQ225" s="19"/>
      <c r="WER225" s="19"/>
      <c r="WES225" s="19"/>
      <c r="WET225" s="19"/>
      <c r="WEU225" s="19"/>
      <c r="WEV225" s="19"/>
      <c r="WEW225" s="19"/>
      <c r="WEX225" s="19"/>
      <c r="WEY225" s="19"/>
      <c r="WEZ225" s="19"/>
      <c r="WFA225" s="19"/>
      <c r="WFB225" s="19"/>
      <c r="WFC225" s="19"/>
      <c r="WFD225" s="19"/>
      <c r="WFE225" s="19"/>
      <c r="WFF225" s="19"/>
      <c r="WFG225" s="19"/>
      <c r="WFH225" s="19"/>
      <c r="WFI225" s="19"/>
      <c r="WFJ225" s="19"/>
      <c r="WFK225" s="19"/>
      <c r="WFL225" s="19"/>
      <c r="WFM225" s="19"/>
      <c r="WFN225" s="19"/>
      <c r="WFO225" s="19"/>
      <c r="WFP225" s="19"/>
      <c r="WFQ225" s="19"/>
      <c r="WFR225" s="19"/>
      <c r="WFS225" s="19"/>
      <c r="WFT225" s="19"/>
      <c r="WFU225" s="19"/>
      <c r="WFV225" s="19"/>
      <c r="WFW225" s="19"/>
      <c r="WFX225" s="19"/>
      <c r="WFY225" s="19"/>
      <c r="WFZ225" s="19"/>
      <c r="WGA225" s="19"/>
      <c r="WGB225" s="19"/>
      <c r="WGC225" s="19"/>
      <c r="WGD225" s="19"/>
      <c r="WGE225" s="19"/>
      <c r="WGF225" s="19"/>
      <c r="WGG225" s="19"/>
      <c r="WGH225" s="19"/>
      <c r="WGI225" s="19"/>
      <c r="WGJ225" s="19"/>
      <c r="WGK225" s="19"/>
      <c r="WGL225" s="19"/>
      <c r="WGM225" s="19"/>
      <c r="WGN225" s="19"/>
      <c r="WGO225" s="19"/>
      <c r="WGP225" s="19"/>
      <c r="WGQ225" s="19"/>
      <c r="WGR225" s="19"/>
      <c r="WGS225" s="19"/>
      <c r="WGT225" s="19"/>
      <c r="WGU225" s="19"/>
      <c r="WGV225" s="19"/>
      <c r="WGW225" s="19"/>
      <c r="WGX225" s="19"/>
      <c r="WGY225" s="19"/>
      <c r="WGZ225" s="19"/>
      <c r="WHA225" s="19"/>
      <c r="WHB225" s="19"/>
      <c r="WHC225" s="19"/>
      <c r="WHD225" s="19"/>
      <c r="WHE225" s="19"/>
      <c r="WHF225" s="19"/>
      <c r="WHG225" s="19"/>
      <c r="WHH225" s="19"/>
      <c r="WHI225" s="19"/>
      <c r="WHJ225" s="19"/>
      <c r="WHK225" s="19"/>
      <c r="WHL225" s="19"/>
      <c r="WHM225" s="19"/>
      <c r="WHN225" s="19"/>
      <c r="WHO225" s="19"/>
      <c r="WHP225" s="19"/>
      <c r="WHQ225" s="19"/>
      <c r="WHR225" s="19"/>
      <c r="WHS225" s="19"/>
      <c r="WHT225" s="19"/>
      <c r="WHU225" s="19"/>
      <c r="WHV225" s="19"/>
      <c r="WHW225" s="19"/>
      <c r="WHX225" s="19"/>
      <c r="WHY225" s="19"/>
      <c r="WHZ225" s="19"/>
      <c r="WIA225" s="19"/>
      <c r="WIB225" s="19"/>
      <c r="WIC225" s="19"/>
      <c r="WID225" s="19"/>
      <c r="WIE225" s="19"/>
      <c r="WIF225" s="19"/>
      <c r="WIG225" s="19"/>
      <c r="WIH225" s="19"/>
      <c r="WII225" s="19"/>
      <c r="WIJ225" s="19"/>
      <c r="WIK225" s="19"/>
      <c r="WIL225" s="19"/>
      <c r="WIM225" s="19"/>
      <c r="WIN225" s="19"/>
      <c r="WIO225" s="19"/>
      <c r="WIP225" s="19"/>
      <c r="WIQ225" s="19"/>
      <c r="WIR225" s="19"/>
      <c r="WIS225" s="19"/>
      <c r="WIT225" s="19"/>
      <c r="WIU225" s="19"/>
      <c r="WIV225" s="19"/>
      <c r="WIW225" s="19"/>
      <c r="WIX225" s="19"/>
      <c r="WIY225" s="19"/>
      <c r="WIZ225" s="19"/>
      <c r="WJA225" s="19"/>
      <c r="WJB225" s="19"/>
      <c r="WJC225" s="19"/>
      <c r="WJD225" s="19"/>
      <c r="WJE225" s="19"/>
      <c r="WJF225" s="19"/>
      <c r="WJG225" s="19"/>
      <c r="WJH225" s="19"/>
      <c r="WJI225" s="19"/>
      <c r="WJJ225" s="19"/>
      <c r="WJK225" s="19"/>
      <c r="WJL225" s="19"/>
      <c r="WJM225" s="19"/>
      <c r="WJN225" s="19"/>
      <c r="WJO225" s="19"/>
      <c r="WJP225" s="19"/>
      <c r="WJQ225" s="19"/>
      <c r="WJR225" s="19"/>
      <c r="WJS225" s="19"/>
      <c r="WJT225" s="19"/>
      <c r="WJU225" s="19"/>
      <c r="WJV225" s="19"/>
      <c r="WJW225" s="19"/>
      <c r="WJX225" s="19"/>
      <c r="WJY225" s="19"/>
      <c r="WJZ225" s="19"/>
      <c r="WKA225" s="19"/>
      <c r="WKB225" s="19"/>
      <c r="WKC225" s="19"/>
      <c r="WKD225" s="19"/>
      <c r="WKE225" s="19"/>
      <c r="WKF225" s="19"/>
      <c r="WKG225" s="19"/>
      <c r="WKH225" s="19"/>
      <c r="WKI225" s="19"/>
      <c r="WKJ225" s="19"/>
      <c r="WKK225" s="19"/>
      <c r="WKL225" s="19"/>
      <c r="WKM225" s="19"/>
      <c r="WKN225" s="19"/>
      <c r="WKO225" s="19"/>
      <c r="WKP225" s="19"/>
      <c r="WKQ225" s="19"/>
      <c r="WKR225" s="19"/>
      <c r="WKS225" s="19"/>
      <c r="WKT225" s="19"/>
      <c r="WKU225" s="19"/>
      <c r="WKV225" s="19"/>
      <c r="WKW225" s="19"/>
      <c r="WKX225" s="19"/>
      <c r="WKY225" s="19"/>
      <c r="WKZ225" s="19"/>
      <c r="WLA225" s="19"/>
      <c r="WLB225" s="19"/>
      <c r="WLC225" s="19"/>
      <c r="WLD225" s="19"/>
      <c r="WLE225" s="19"/>
      <c r="WLF225" s="19"/>
      <c r="WLG225" s="19"/>
      <c r="WLH225" s="19"/>
      <c r="WLI225" s="19"/>
      <c r="WLJ225" s="19"/>
      <c r="WLK225" s="19"/>
      <c r="WLL225" s="19"/>
      <c r="WLM225" s="19"/>
      <c r="WLN225" s="19"/>
      <c r="WLO225" s="19"/>
      <c r="WLP225" s="19"/>
      <c r="WLQ225" s="19"/>
      <c r="WLR225" s="19"/>
      <c r="WLS225" s="19"/>
      <c r="WLT225" s="19"/>
      <c r="WLU225" s="19"/>
      <c r="WLV225" s="19"/>
      <c r="WLW225" s="19"/>
      <c r="WLX225" s="19"/>
      <c r="WLY225" s="19"/>
      <c r="WLZ225" s="19"/>
      <c r="WMA225" s="19"/>
      <c r="WMB225" s="19"/>
      <c r="WMC225" s="19"/>
      <c r="WMD225" s="19"/>
      <c r="WME225" s="19"/>
      <c r="WMF225" s="19"/>
      <c r="WMG225" s="19"/>
      <c r="WMH225" s="19"/>
      <c r="WMI225" s="19"/>
      <c r="WMJ225" s="19"/>
      <c r="WMK225" s="19"/>
      <c r="WML225" s="19"/>
      <c r="WMM225" s="19"/>
      <c r="WMN225" s="19"/>
      <c r="WMO225" s="19"/>
      <c r="WMP225" s="19"/>
      <c r="WMQ225" s="19"/>
      <c r="WMR225" s="19"/>
      <c r="WMS225" s="19"/>
      <c r="WMT225" s="19"/>
      <c r="WMU225" s="19"/>
      <c r="WMV225" s="19"/>
      <c r="WMW225" s="19"/>
      <c r="WMX225" s="19"/>
      <c r="WMY225" s="19"/>
      <c r="WMZ225" s="19"/>
      <c r="WNA225" s="19"/>
      <c r="WNB225" s="19"/>
      <c r="WNC225" s="19"/>
      <c r="WND225" s="19"/>
      <c r="WNE225" s="19"/>
      <c r="WNF225" s="19"/>
      <c r="WNG225" s="19"/>
      <c r="WNH225" s="19"/>
      <c r="WNI225" s="19"/>
      <c r="WNJ225" s="19"/>
      <c r="WNK225" s="19"/>
      <c r="WNL225" s="19"/>
      <c r="WNM225" s="19"/>
      <c r="WNN225" s="19"/>
      <c r="WNO225" s="19"/>
      <c r="WNP225" s="19"/>
      <c r="WNQ225" s="19"/>
      <c r="WNR225" s="19"/>
      <c r="WNS225" s="19"/>
      <c r="WNT225" s="19"/>
      <c r="WNU225" s="19"/>
      <c r="WNV225" s="19"/>
      <c r="WNW225" s="19"/>
      <c r="WNX225" s="19"/>
      <c r="WNY225" s="19"/>
      <c r="WNZ225" s="19"/>
      <c r="WOA225" s="19"/>
      <c r="WOB225" s="19"/>
      <c r="WOC225" s="19"/>
      <c r="WOD225" s="19"/>
      <c r="WOE225" s="19"/>
      <c r="WOF225" s="19"/>
      <c r="WOG225" s="19"/>
      <c r="WOH225" s="19"/>
      <c r="WOI225" s="19"/>
      <c r="WOJ225" s="19"/>
      <c r="WOK225" s="19"/>
      <c r="WOL225" s="19"/>
      <c r="WOM225" s="19"/>
      <c r="WON225" s="19"/>
      <c r="WOO225" s="19"/>
      <c r="WOP225" s="19"/>
      <c r="WOQ225" s="19"/>
      <c r="WOR225" s="19"/>
      <c r="WOS225" s="19"/>
      <c r="WOT225" s="19"/>
      <c r="WOU225" s="19"/>
      <c r="WOV225" s="19"/>
      <c r="WOW225" s="19"/>
      <c r="WOX225" s="19"/>
      <c r="WOY225" s="19"/>
      <c r="WOZ225" s="19"/>
      <c r="WPA225" s="19"/>
      <c r="WPB225" s="19"/>
      <c r="WPC225" s="19"/>
      <c r="WPD225" s="19"/>
      <c r="WPE225" s="19"/>
      <c r="WPF225" s="19"/>
      <c r="WPG225" s="19"/>
      <c r="WPH225" s="19"/>
      <c r="WPI225" s="19"/>
      <c r="WPJ225" s="19"/>
      <c r="WPK225" s="19"/>
      <c r="WPL225" s="19"/>
      <c r="WPM225" s="19"/>
      <c r="WPN225" s="19"/>
      <c r="WPO225" s="19"/>
      <c r="WPP225" s="19"/>
      <c r="WPQ225" s="19"/>
      <c r="WPR225" s="19"/>
      <c r="WPS225" s="19"/>
      <c r="WPT225" s="19"/>
      <c r="WPU225" s="19"/>
      <c r="WPV225" s="19"/>
      <c r="WPW225" s="19"/>
      <c r="WPX225" s="19"/>
      <c r="WPY225" s="19"/>
      <c r="WPZ225" s="19"/>
      <c r="WQA225" s="19"/>
      <c r="WQB225" s="19"/>
      <c r="WQC225" s="19"/>
      <c r="WQD225" s="19"/>
      <c r="WQE225" s="19"/>
      <c r="WQF225" s="19"/>
      <c r="WQG225" s="19"/>
      <c r="WQH225" s="19"/>
      <c r="WQI225" s="19"/>
      <c r="WQJ225" s="19"/>
      <c r="WQK225" s="19"/>
      <c r="WQL225" s="19"/>
      <c r="WQM225" s="19"/>
      <c r="WQN225" s="19"/>
      <c r="WQO225" s="19"/>
      <c r="WQP225" s="19"/>
      <c r="WQQ225" s="19"/>
      <c r="WQR225" s="19"/>
      <c r="WQS225" s="19"/>
      <c r="WQT225" s="19"/>
      <c r="WQU225" s="19"/>
      <c r="WQV225" s="19"/>
      <c r="WQW225" s="19"/>
      <c r="WQX225" s="19"/>
      <c r="WQY225" s="19"/>
      <c r="WQZ225" s="19"/>
      <c r="WRA225" s="19"/>
      <c r="WRB225" s="19"/>
      <c r="WRC225" s="19"/>
      <c r="WRD225" s="19"/>
      <c r="WRE225" s="19"/>
      <c r="WRF225" s="19"/>
      <c r="WRG225" s="19"/>
      <c r="WRH225" s="19"/>
      <c r="WRI225" s="19"/>
      <c r="WRJ225" s="19"/>
      <c r="WRK225" s="19"/>
      <c r="WRL225" s="19"/>
      <c r="WRM225" s="19"/>
      <c r="WRN225" s="19"/>
      <c r="WRO225" s="19"/>
      <c r="WRP225" s="19"/>
      <c r="WRQ225" s="19"/>
      <c r="WRR225" s="19"/>
      <c r="WRS225" s="19"/>
      <c r="WRT225" s="19"/>
      <c r="WRU225" s="19"/>
      <c r="WRV225" s="19"/>
      <c r="WRW225" s="19"/>
      <c r="WRX225" s="19"/>
      <c r="WRY225" s="19"/>
      <c r="WRZ225" s="19"/>
      <c r="WSA225" s="19"/>
      <c r="WSB225" s="19"/>
      <c r="WSC225" s="19"/>
      <c r="WSD225" s="19"/>
      <c r="WSE225" s="19"/>
      <c r="WSF225" s="19"/>
      <c r="WSG225" s="19"/>
      <c r="WSH225" s="19"/>
      <c r="WSI225" s="19"/>
      <c r="WSJ225" s="19"/>
      <c r="WSK225" s="19"/>
      <c r="WSL225" s="19"/>
      <c r="WSM225" s="19"/>
      <c r="WSN225" s="19"/>
      <c r="WSO225" s="19"/>
      <c r="WSP225" s="19"/>
      <c r="WSQ225" s="19"/>
      <c r="WSR225" s="19"/>
      <c r="WSS225" s="19"/>
      <c r="WST225" s="19"/>
      <c r="WSU225" s="19"/>
      <c r="WSV225" s="19"/>
      <c r="WSW225" s="19"/>
      <c r="WSX225" s="19"/>
      <c r="WSY225" s="19"/>
      <c r="WSZ225" s="19"/>
      <c r="WTA225" s="19"/>
      <c r="WTB225" s="19"/>
      <c r="WTC225" s="19"/>
      <c r="WTD225" s="19"/>
      <c r="WTE225" s="19"/>
      <c r="WTF225" s="19"/>
      <c r="WTG225" s="19"/>
      <c r="WTH225" s="19"/>
      <c r="WTI225" s="19"/>
      <c r="WTJ225" s="19"/>
      <c r="WTK225" s="19"/>
      <c r="WTL225" s="19"/>
      <c r="WTM225" s="19"/>
      <c r="WTN225" s="19"/>
      <c r="WTO225" s="19"/>
      <c r="WTP225" s="19"/>
      <c r="WTQ225" s="19"/>
      <c r="WTR225" s="19"/>
      <c r="WTS225" s="19"/>
      <c r="WTT225" s="19"/>
      <c r="WTU225" s="19"/>
      <c r="WTV225" s="19"/>
      <c r="WTW225" s="19"/>
      <c r="WTX225" s="19"/>
      <c r="WTY225" s="19"/>
      <c r="WTZ225" s="19"/>
      <c r="WUA225" s="19"/>
      <c r="WUB225" s="19"/>
      <c r="WUC225" s="19"/>
      <c r="WUD225" s="19"/>
      <c r="WUE225" s="19"/>
      <c r="WUF225" s="19"/>
      <c r="WUG225" s="19"/>
      <c r="WUH225" s="19"/>
      <c r="WUI225" s="19"/>
      <c r="WUJ225" s="19"/>
      <c r="WUK225" s="19"/>
      <c r="WUL225" s="19"/>
      <c r="WUM225" s="19"/>
      <c r="WUN225" s="19"/>
      <c r="WUO225" s="19"/>
      <c r="WUP225" s="19"/>
      <c r="WUQ225" s="19"/>
      <c r="WUR225" s="19"/>
      <c r="WUS225" s="19"/>
      <c r="WUT225" s="19"/>
      <c r="WUU225" s="19"/>
      <c r="WUV225" s="19"/>
      <c r="WUW225" s="19"/>
      <c r="WUX225" s="19"/>
      <c r="WUY225" s="19"/>
      <c r="WUZ225" s="19"/>
      <c r="WVA225" s="19"/>
      <c r="WVB225" s="19"/>
      <c r="WVC225" s="19"/>
      <c r="WVD225" s="19"/>
      <c r="WVE225" s="19"/>
      <c r="WVF225" s="19"/>
      <c r="WVG225" s="19"/>
      <c r="WVH225" s="19"/>
      <c r="WVI225" s="19"/>
      <c r="WVJ225" s="19"/>
      <c r="WVK225" s="19"/>
      <c r="WVL225" s="19"/>
      <c r="WVM225" s="19"/>
      <c r="WVN225" s="19"/>
      <c r="WVO225" s="19"/>
      <c r="WVP225" s="19"/>
      <c r="WVQ225" s="19"/>
      <c r="WVR225" s="19"/>
      <c r="WVS225" s="19"/>
      <c r="WVT225" s="19"/>
      <c r="WVU225" s="19"/>
    </row>
    <row r="226" spans="1:16141" s="18" customFormat="1" ht="56.25" customHeight="1">
      <c r="A226" s="54">
        <v>7729314745</v>
      </c>
      <c r="B226" s="48" t="s">
        <v>285</v>
      </c>
      <c r="C226" s="48" t="s">
        <v>111</v>
      </c>
      <c r="D226" s="48" t="s">
        <v>295</v>
      </c>
      <c r="E226" s="48"/>
      <c r="F226" s="48"/>
      <c r="G226" s="67">
        <v>40.058</v>
      </c>
      <c r="H226" s="68">
        <v>19.401</v>
      </c>
      <c r="I226" s="68">
        <v>16.012</v>
      </c>
      <c r="J226" s="68">
        <v>4.5590000000000002</v>
      </c>
      <c r="K226" s="68">
        <v>48.185000000000002</v>
      </c>
      <c r="L226" s="50">
        <f t="shared" si="85"/>
        <v>88.156999999999996</v>
      </c>
      <c r="M226" s="69">
        <v>9396.31</v>
      </c>
      <c r="N226" s="51">
        <v>9396.31</v>
      </c>
      <c r="O226" s="69">
        <v>1400</v>
      </c>
      <c r="P226" s="51">
        <v>1460</v>
      </c>
      <c r="Q226" s="52">
        <f t="shared" si="93"/>
        <v>320316.18597999995</v>
      </c>
      <c r="R226" s="53">
        <f t="shared" si="86"/>
        <v>155136.41030999998</v>
      </c>
      <c r="S226" s="70">
        <f t="shared" si="94"/>
        <v>128036.91571999999</v>
      </c>
      <c r="T226" s="70">
        <f t="shared" si="95"/>
        <v>36181.637289999999</v>
      </c>
      <c r="U226" s="70">
        <f t="shared" si="96"/>
        <v>382411.09735</v>
      </c>
      <c r="V226" s="53">
        <f t="shared" si="87"/>
        <v>701766.06067000004</v>
      </c>
      <c r="W226" s="71"/>
      <c r="X226" s="72"/>
      <c r="Y226" s="72"/>
      <c r="Z226" s="55"/>
      <c r="AA226" s="55"/>
      <c r="AB226" s="73"/>
      <c r="AC226" s="73"/>
      <c r="AD226" s="73"/>
      <c r="AE226" s="73"/>
      <c r="AF226" s="73"/>
      <c r="AG226" s="73"/>
      <c r="AH226" s="73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  <c r="EM226" s="16"/>
      <c r="EN226" s="16"/>
      <c r="EO226" s="16"/>
      <c r="EP226" s="16"/>
      <c r="EQ226" s="16"/>
      <c r="ER226" s="16"/>
      <c r="ES226" s="16"/>
      <c r="ET226" s="16"/>
      <c r="EU226" s="16"/>
      <c r="EV226" s="16"/>
      <c r="EW226" s="16"/>
      <c r="EX226" s="16"/>
      <c r="EY226" s="16"/>
      <c r="EZ226" s="16"/>
      <c r="FA226" s="16"/>
      <c r="FB226" s="16"/>
      <c r="FC226" s="16"/>
      <c r="FD226" s="16"/>
      <c r="FE226" s="16"/>
      <c r="FF226" s="16"/>
      <c r="FG226" s="16"/>
      <c r="FH226" s="16"/>
      <c r="FI226" s="16"/>
      <c r="FJ226" s="16"/>
      <c r="FK226" s="16"/>
      <c r="FL226" s="16"/>
      <c r="FM226" s="16"/>
      <c r="FN226" s="16"/>
      <c r="FO226" s="16"/>
      <c r="FP226" s="16"/>
      <c r="FQ226" s="16"/>
      <c r="FR226" s="16"/>
      <c r="FS226" s="16"/>
      <c r="FT226" s="16"/>
      <c r="FU226" s="16"/>
      <c r="FV226" s="16"/>
      <c r="FW226" s="16"/>
      <c r="FX226" s="16"/>
      <c r="FY226" s="16"/>
      <c r="FZ226" s="16"/>
      <c r="GA226" s="16"/>
      <c r="GB226" s="16"/>
      <c r="GC226" s="16"/>
      <c r="GD226" s="16"/>
      <c r="GE226" s="17"/>
      <c r="GF226" s="17"/>
      <c r="GG226" s="17"/>
      <c r="GH226" s="17"/>
      <c r="GI226" s="17"/>
      <c r="GJ226" s="17"/>
      <c r="GK226" s="17"/>
      <c r="GL226" s="17"/>
      <c r="GM226" s="17"/>
      <c r="GN226" s="17"/>
      <c r="GO226" s="17"/>
      <c r="GP226" s="17"/>
      <c r="GQ226" s="17"/>
      <c r="GR226" s="17"/>
      <c r="GS226" s="17"/>
      <c r="GT226" s="17"/>
      <c r="GU226" s="17"/>
      <c r="GV226" s="17"/>
      <c r="GW226" s="17"/>
      <c r="GX226" s="17"/>
      <c r="GY226" s="17"/>
      <c r="GZ226" s="17"/>
      <c r="HA226" s="17"/>
      <c r="HB226" s="17"/>
      <c r="HC226" s="17"/>
      <c r="HD226" s="17"/>
      <c r="HE226" s="17"/>
      <c r="HF226" s="17"/>
      <c r="HG226" s="17"/>
      <c r="HH226" s="17"/>
      <c r="HI226" s="17"/>
      <c r="HJ226" s="17"/>
      <c r="HK226" s="17"/>
      <c r="HL226" s="17"/>
      <c r="HM226" s="17"/>
      <c r="HN226" s="17"/>
      <c r="HO226" s="17"/>
      <c r="HP226" s="17"/>
      <c r="HQ226" s="17"/>
      <c r="HR226" s="17"/>
      <c r="HS226" s="17"/>
      <c r="HT226" s="17"/>
      <c r="HU226" s="17"/>
      <c r="HV226" s="17"/>
      <c r="HW226" s="17"/>
      <c r="HX226" s="17"/>
      <c r="HY226" s="17"/>
      <c r="HZ226" s="17"/>
      <c r="IA226" s="17"/>
      <c r="IB226" s="17"/>
      <c r="IC226" s="17"/>
      <c r="ID226" s="17"/>
      <c r="IE226" s="17"/>
      <c r="IF226" s="17"/>
      <c r="IG226" s="17"/>
      <c r="IH226" s="17"/>
      <c r="II226" s="17"/>
      <c r="IJ226" s="17"/>
      <c r="IK226" s="17"/>
      <c r="IL226" s="17"/>
      <c r="IM226" s="17"/>
      <c r="IN226" s="17"/>
      <c r="IO226" s="17"/>
      <c r="IP226" s="17"/>
      <c r="IQ226" s="17"/>
      <c r="IR226" s="17"/>
      <c r="IS226" s="17"/>
      <c r="IT226" s="17"/>
      <c r="IU226" s="17"/>
      <c r="IV226" s="17"/>
      <c r="IW226" s="17"/>
      <c r="IX226" s="17"/>
      <c r="IY226" s="17"/>
      <c r="IZ226" s="17"/>
      <c r="JA226" s="17"/>
      <c r="JB226" s="17"/>
      <c r="JC226" s="17"/>
      <c r="JD226" s="17"/>
      <c r="JE226" s="17"/>
      <c r="JF226" s="17"/>
      <c r="JG226" s="17"/>
      <c r="JH226" s="17"/>
      <c r="JI226" s="17"/>
      <c r="JJ226" s="17"/>
      <c r="JK226" s="17"/>
      <c r="JL226" s="17"/>
      <c r="JM226" s="17"/>
      <c r="JN226" s="17"/>
      <c r="JO226" s="17"/>
      <c r="JP226" s="17"/>
      <c r="JQ226" s="17"/>
      <c r="JR226" s="17"/>
      <c r="JS226" s="17"/>
      <c r="JT226" s="17"/>
      <c r="JU226" s="17"/>
      <c r="JV226" s="17"/>
      <c r="JW226" s="17"/>
      <c r="JX226" s="17"/>
      <c r="JY226" s="17"/>
      <c r="JZ226" s="17"/>
      <c r="KA226" s="17"/>
      <c r="KB226" s="17"/>
      <c r="KC226" s="17"/>
      <c r="KD226" s="17"/>
      <c r="KE226" s="17"/>
      <c r="KF226" s="17"/>
      <c r="KG226" s="17"/>
      <c r="KH226" s="17"/>
      <c r="KI226" s="17"/>
      <c r="KJ226" s="17"/>
      <c r="KK226" s="17"/>
      <c r="KL226" s="17"/>
      <c r="KM226" s="17"/>
      <c r="KN226" s="17"/>
      <c r="KO226" s="17"/>
      <c r="KP226" s="17"/>
      <c r="KQ226" s="17"/>
      <c r="KR226" s="17"/>
      <c r="KS226" s="17"/>
      <c r="KT226" s="17"/>
      <c r="KU226" s="17"/>
      <c r="KV226" s="17"/>
      <c r="KW226" s="17"/>
      <c r="KX226" s="17"/>
      <c r="KY226" s="17"/>
      <c r="KZ226" s="17"/>
      <c r="LA226" s="17"/>
      <c r="LB226" s="17"/>
      <c r="LC226" s="17"/>
      <c r="LD226" s="17"/>
      <c r="LE226" s="17"/>
      <c r="LF226" s="17"/>
      <c r="LG226" s="17"/>
      <c r="LH226" s="17"/>
      <c r="LI226" s="17"/>
      <c r="LJ226" s="17"/>
      <c r="LK226" s="17"/>
      <c r="LL226" s="17"/>
      <c r="LM226" s="17"/>
      <c r="LN226" s="17"/>
      <c r="LO226" s="17"/>
      <c r="LP226" s="17"/>
      <c r="LQ226" s="17"/>
      <c r="LR226" s="17"/>
      <c r="LS226" s="17"/>
      <c r="LT226" s="17"/>
      <c r="LU226" s="17"/>
      <c r="LV226" s="17"/>
      <c r="LW226" s="17"/>
      <c r="LX226" s="17"/>
      <c r="LY226" s="17"/>
      <c r="LZ226" s="17"/>
      <c r="MA226" s="17"/>
      <c r="MB226" s="17"/>
      <c r="MC226" s="17"/>
      <c r="MD226" s="17"/>
      <c r="ME226" s="17"/>
      <c r="MF226" s="17"/>
      <c r="MG226" s="17"/>
      <c r="MH226" s="17"/>
      <c r="MI226" s="17"/>
      <c r="MJ226" s="17"/>
      <c r="MK226" s="17"/>
      <c r="ML226" s="17"/>
      <c r="MM226" s="17"/>
      <c r="MN226" s="17"/>
      <c r="MO226" s="17"/>
      <c r="MP226" s="17"/>
      <c r="MQ226" s="17"/>
      <c r="MR226" s="17"/>
      <c r="MS226" s="17"/>
      <c r="MT226" s="17"/>
      <c r="MU226" s="17"/>
      <c r="MV226" s="17"/>
      <c r="MW226" s="17"/>
      <c r="MX226" s="17"/>
      <c r="MY226" s="17"/>
      <c r="MZ226" s="17"/>
      <c r="NA226" s="17"/>
      <c r="NB226" s="17"/>
      <c r="NC226" s="17"/>
      <c r="ND226" s="17"/>
      <c r="NE226" s="17"/>
      <c r="NF226" s="17"/>
      <c r="NG226" s="17"/>
      <c r="NH226" s="17"/>
      <c r="NI226" s="17"/>
      <c r="NJ226" s="17"/>
      <c r="NK226" s="17"/>
      <c r="NL226" s="17"/>
      <c r="NM226" s="17"/>
      <c r="NN226" s="17"/>
      <c r="NO226" s="17"/>
      <c r="NP226" s="17"/>
      <c r="NQ226" s="17"/>
      <c r="NR226" s="17"/>
      <c r="NS226" s="17"/>
      <c r="NT226" s="17"/>
      <c r="NU226" s="17"/>
      <c r="NV226" s="17"/>
      <c r="NW226" s="17"/>
      <c r="NX226" s="17"/>
      <c r="NY226" s="17"/>
      <c r="NZ226" s="17"/>
      <c r="OA226" s="17"/>
      <c r="OB226" s="17"/>
      <c r="OC226" s="17"/>
      <c r="OD226" s="17"/>
      <c r="OE226" s="17"/>
      <c r="OF226" s="17"/>
      <c r="OG226" s="17"/>
      <c r="OH226" s="17"/>
      <c r="OI226" s="17"/>
      <c r="OJ226" s="17"/>
      <c r="OK226" s="17"/>
      <c r="OL226" s="17"/>
      <c r="OM226" s="17"/>
      <c r="ON226" s="17"/>
      <c r="OO226" s="17"/>
      <c r="OP226" s="17"/>
      <c r="OQ226" s="17"/>
      <c r="OR226" s="17"/>
      <c r="OS226" s="17"/>
      <c r="OT226" s="17"/>
      <c r="OU226" s="17"/>
      <c r="OV226" s="17"/>
      <c r="OW226" s="17"/>
      <c r="OX226" s="17"/>
      <c r="OY226" s="17"/>
      <c r="OZ226" s="17"/>
      <c r="PA226" s="17"/>
      <c r="PB226" s="17"/>
      <c r="PC226" s="17"/>
      <c r="PD226" s="17"/>
      <c r="PE226" s="17"/>
      <c r="PF226" s="17"/>
      <c r="PG226" s="17"/>
      <c r="PH226" s="17"/>
      <c r="PI226" s="17"/>
      <c r="PJ226" s="17"/>
      <c r="PK226" s="17"/>
      <c r="PL226" s="17"/>
      <c r="PM226" s="17"/>
      <c r="PN226" s="17"/>
      <c r="PO226" s="17"/>
      <c r="PP226" s="17"/>
      <c r="PQ226" s="17"/>
      <c r="PR226" s="17"/>
      <c r="PS226" s="17"/>
      <c r="PT226" s="17"/>
      <c r="PU226" s="17"/>
      <c r="PV226" s="17"/>
      <c r="PW226" s="17"/>
      <c r="PX226" s="17"/>
      <c r="PY226" s="17"/>
      <c r="PZ226" s="17"/>
      <c r="QA226" s="17"/>
      <c r="QB226" s="17"/>
      <c r="QC226" s="17"/>
      <c r="QD226" s="17"/>
      <c r="QE226" s="17"/>
      <c r="QF226" s="17"/>
      <c r="QG226" s="17"/>
      <c r="QH226" s="17"/>
      <c r="QI226" s="17"/>
      <c r="QJ226" s="17"/>
      <c r="QK226" s="17"/>
      <c r="QL226" s="17"/>
      <c r="QM226" s="17"/>
      <c r="QN226" s="17"/>
      <c r="QO226" s="17"/>
      <c r="QP226" s="17"/>
      <c r="QQ226" s="17"/>
      <c r="QR226" s="17"/>
      <c r="QS226" s="17"/>
      <c r="QT226" s="17"/>
      <c r="QU226" s="17"/>
      <c r="QV226" s="17"/>
      <c r="QW226" s="17"/>
      <c r="QX226" s="17"/>
      <c r="QY226" s="17"/>
      <c r="QZ226" s="17"/>
      <c r="RA226" s="17"/>
      <c r="RB226" s="17"/>
      <c r="RC226" s="17"/>
      <c r="RD226" s="17"/>
      <c r="RE226" s="17"/>
      <c r="RF226" s="17"/>
      <c r="RG226" s="17"/>
      <c r="RH226" s="17"/>
      <c r="RI226" s="17"/>
      <c r="RJ226" s="17"/>
      <c r="RK226" s="17"/>
      <c r="RL226" s="17"/>
      <c r="RM226" s="17"/>
      <c r="RN226" s="17"/>
      <c r="RO226" s="17"/>
      <c r="RP226" s="17"/>
      <c r="RQ226" s="17"/>
      <c r="RR226" s="17"/>
      <c r="RS226" s="17"/>
      <c r="RT226" s="17"/>
      <c r="RU226" s="17"/>
      <c r="RV226" s="17"/>
      <c r="RW226" s="17"/>
      <c r="RX226" s="17"/>
      <c r="RY226" s="17"/>
      <c r="RZ226" s="17"/>
      <c r="SA226" s="17"/>
      <c r="SB226" s="17"/>
      <c r="SC226" s="17"/>
      <c r="SD226" s="17"/>
      <c r="SE226" s="17"/>
      <c r="SF226" s="17"/>
      <c r="SG226" s="17"/>
      <c r="SH226" s="17"/>
      <c r="SI226" s="17"/>
      <c r="SJ226" s="17"/>
      <c r="SK226" s="17"/>
      <c r="SL226" s="17"/>
      <c r="SM226" s="17"/>
      <c r="SN226" s="17"/>
      <c r="SO226" s="17"/>
      <c r="SP226" s="17"/>
      <c r="SQ226" s="17"/>
      <c r="SR226" s="17"/>
      <c r="SS226" s="17"/>
      <c r="ST226" s="17"/>
      <c r="SU226" s="17"/>
      <c r="SV226" s="17"/>
      <c r="SW226" s="17"/>
      <c r="SX226" s="17"/>
      <c r="SY226" s="17"/>
      <c r="SZ226" s="17"/>
      <c r="TA226" s="17"/>
      <c r="TB226" s="17"/>
      <c r="TC226" s="17"/>
      <c r="TD226" s="17"/>
      <c r="TE226" s="17"/>
      <c r="TF226" s="17"/>
      <c r="TG226" s="17"/>
      <c r="TH226" s="17"/>
      <c r="TI226" s="17"/>
      <c r="TJ226" s="17"/>
      <c r="TK226" s="17"/>
      <c r="TL226" s="17"/>
      <c r="TM226" s="17"/>
      <c r="TN226" s="17"/>
      <c r="TO226" s="17"/>
      <c r="TP226" s="17"/>
      <c r="TQ226" s="17"/>
      <c r="TR226" s="17"/>
      <c r="TS226" s="17"/>
      <c r="TT226" s="17"/>
      <c r="TU226" s="17"/>
      <c r="TV226" s="17"/>
      <c r="TW226" s="17"/>
      <c r="TX226" s="17"/>
      <c r="TY226" s="17"/>
      <c r="TZ226" s="17"/>
      <c r="UA226" s="17"/>
      <c r="UB226" s="17"/>
      <c r="UC226" s="17"/>
      <c r="UD226" s="17"/>
      <c r="UE226" s="17"/>
      <c r="UF226" s="17"/>
      <c r="UG226" s="17"/>
      <c r="UH226" s="17"/>
      <c r="UI226" s="17"/>
      <c r="UJ226" s="17"/>
      <c r="UK226" s="17"/>
      <c r="UL226" s="17"/>
      <c r="UM226" s="17"/>
      <c r="UN226" s="17"/>
      <c r="UO226" s="17"/>
      <c r="UP226" s="17"/>
      <c r="UQ226" s="17"/>
      <c r="UR226" s="17"/>
      <c r="US226" s="17"/>
      <c r="UT226" s="17"/>
      <c r="UU226" s="17"/>
      <c r="UV226" s="17"/>
      <c r="UW226" s="17"/>
      <c r="UX226" s="17"/>
      <c r="UY226" s="17"/>
      <c r="UZ226" s="17"/>
      <c r="VA226" s="17"/>
      <c r="VB226" s="17"/>
      <c r="VC226" s="17"/>
      <c r="VD226" s="17"/>
      <c r="VE226" s="17"/>
      <c r="VF226" s="17"/>
      <c r="VG226" s="17"/>
      <c r="VH226" s="17"/>
      <c r="VI226" s="17"/>
      <c r="VJ226" s="17"/>
      <c r="VK226" s="17"/>
      <c r="VL226" s="17"/>
      <c r="VM226" s="17"/>
      <c r="VN226" s="17"/>
      <c r="VO226" s="17"/>
      <c r="VP226" s="17"/>
      <c r="VQ226" s="17"/>
      <c r="VR226" s="17"/>
      <c r="VS226" s="17"/>
      <c r="VT226" s="17"/>
      <c r="VU226" s="17"/>
      <c r="VV226" s="17"/>
      <c r="VW226" s="17"/>
      <c r="VX226" s="17"/>
      <c r="VY226" s="17"/>
      <c r="VZ226" s="17"/>
      <c r="WA226" s="17"/>
      <c r="WB226" s="17"/>
      <c r="WC226" s="17"/>
      <c r="WD226" s="17"/>
      <c r="WE226" s="17"/>
      <c r="WF226" s="17"/>
      <c r="WG226" s="17"/>
      <c r="WH226" s="17"/>
      <c r="WI226" s="17"/>
      <c r="WJ226" s="17"/>
      <c r="WK226" s="17"/>
      <c r="WL226" s="17"/>
      <c r="WM226" s="17"/>
      <c r="WN226" s="17"/>
      <c r="WO226" s="17"/>
      <c r="WP226" s="17"/>
      <c r="WQ226" s="17"/>
      <c r="WR226" s="17"/>
      <c r="WS226" s="17"/>
      <c r="WT226" s="17"/>
      <c r="WU226" s="17"/>
      <c r="WV226" s="17"/>
      <c r="WW226" s="17"/>
      <c r="WX226" s="17"/>
      <c r="WY226" s="17"/>
      <c r="WZ226" s="17"/>
      <c r="XA226" s="17"/>
      <c r="XB226" s="17"/>
      <c r="XC226" s="17"/>
      <c r="XD226" s="17"/>
      <c r="XE226" s="17"/>
      <c r="XF226" s="17"/>
      <c r="XG226" s="17"/>
      <c r="XH226" s="17"/>
      <c r="XI226" s="17"/>
      <c r="XJ226" s="17"/>
      <c r="XK226" s="17"/>
      <c r="XL226" s="17"/>
      <c r="XM226" s="17"/>
      <c r="XN226" s="17"/>
      <c r="XO226" s="17"/>
      <c r="XP226" s="17"/>
      <c r="XQ226" s="17"/>
      <c r="XR226" s="17"/>
      <c r="XS226" s="17"/>
      <c r="XT226" s="17"/>
      <c r="XU226" s="17"/>
      <c r="XV226" s="17"/>
      <c r="XW226" s="17"/>
      <c r="XX226" s="17"/>
      <c r="XY226" s="17"/>
      <c r="XZ226" s="17"/>
      <c r="YA226" s="17"/>
      <c r="YB226" s="17"/>
      <c r="YC226" s="17"/>
      <c r="YD226" s="17"/>
      <c r="YE226" s="17"/>
      <c r="YF226" s="17"/>
      <c r="YG226" s="17"/>
      <c r="YH226" s="17"/>
      <c r="YI226" s="17"/>
      <c r="YJ226" s="17"/>
      <c r="YK226" s="17"/>
      <c r="YL226" s="17"/>
      <c r="YM226" s="17"/>
      <c r="YN226" s="17"/>
      <c r="YO226" s="17"/>
      <c r="YP226" s="17"/>
      <c r="YQ226" s="17"/>
      <c r="YR226" s="17"/>
      <c r="YS226" s="17"/>
      <c r="YT226" s="17"/>
      <c r="YU226" s="17"/>
      <c r="YV226" s="17"/>
      <c r="YW226" s="17"/>
      <c r="YX226" s="17"/>
      <c r="YY226" s="17"/>
      <c r="YZ226" s="17"/>
      <c r="ZA226" s="17"/>
      <c r="ZB226" s="17"/>
      <c r="ZC226" s="17"/>
      <c r="ZD226" s="17"/>
      <c r="ZE226" s="17"/>
      <c r="ZF226" s="17"/>
      <c r="ZG226" s="17"/>
      <c r="ZH226" s="17"/>
      <c r="ZI226" s="17"/>
      <c r="ZJ226" s="17"/>
      <c r="ZK226" s="17"/>
      <c r="ZL226" s="17"/>
      <c r="ZM226" s="17"/>
      <c r="ZN226" s="17"/>
      <c r="ZO226" s="17"/>
      <c r="ZP226" s="17"/>
      <c r="ZQ226" s="17"/>
      <c r="ZR226" s="17"/>
      <c r="ZS226" s="17"/>
      <c r="ZT226" s="17"/>
      <c r="ZU226" s="17"/>
      <c r="ZV226" s="17"/>
      <c r="ZW226" s="17"/>
      <c r="ZX226" s="17"/>
      <c r="ZY226" s="17"/>
      <c r="ZZ226" s="17"/>
      <c r="AAA226" s="17"/>
      <c r="AAB226" s="17"/>
      <c r="AAC226" s="17"/>
      <c r="AAD226" s="17"/>
      <c r="AAE226" s="17"/>
      <c r="AAF226" s="17"/>
      <c r="AAG226" s="17"/>
      <c r="AAH226" s="17"/>
      <c r="AAI226" s="17"/>
      <c r="AAJ226" s="17"/>
      <c r="AAK226" s="17"/>
      <c r="AAL226" s="17"/>
      <c r="AAM226" s="17"/>
      <c r="AAN226" s="17"/>
      <c r="AAO226" s="17"/>
      <c r="AAP226" s="17"/>
      <c r="AAQ226" s="17"/>
      <c r="AAR226" s="17"/>
      <c r="AAS226" s="17"/>
      <c r="AAT226" s="17"/>
      <c r="AAU226" s="17"/>
      <c r="AAV226" s="17"/>
      <c r="AAW226" s="17"/>
      <c r="AAX226" s="17"/>
      <c r="AAY226" s="17"/>
      <c r="AAZ226" s="17"/>
      <c r="ABA226" s="17"/>
      <c r="ABB226" s="17"/>
      <c r="ABC226" s="17"/>
      <c r="ABD226" s="17"/>
      <c r="ABE226" s="17"/>
      <c r="ABF226" s="17"/>
      <c r="ABG226" s="17"/>
      <c r="ABH226" s="17"/>
      <c r="ABI226" s="17"/>
      <c r="ABJ226" s="17"/>
      <c r="ABK226" s="17"/>
      <c r="ABL226" s="17"/>
      <c r="ABM226" s="17"/>
      <c r="ABN226" s="17"/>
      <c r="ABO226" s="17"/>
      <c r="ABP226" s="17"/>
      <c r="ABQ226" s="17"/>
      <c r="ABR226" s="17"/>
      <c r="ABS226" s="17"/>
      <c r="ABT226" s="17"/>
      <c r="ABU226" s="17"/>
      <c r="ABV226" s="17"/>
      <c r="ABW226" s="17"/>
      <c r="ABX226" s="17"/>
      <c r="ABY226" s="17"/>
      <c r="ABZ226" s="17"/>
      <c r="ACA226" s="17"/>
      <c r="ACB226" s="17"/>
      <c r="ACC226" s="17"/>
      <c r="ACD226" s="17"/>
      <c r="ACE226" s="17"/>
      <c r="ACF226" s="17"/>
      <c r="ACG226" s="17"/>
      <c r="ACH226" s="17"/>
      <c r="ACI226" s="17"/>
      <c r="ACJ226" s="17"/>
      <c r="ACK226" s="17"/>
      <c r="ACL226" s="17"/>
      <c r="ACM226" s="17"/>
      <c r="ACN226" s="17"/>
      <c r="ACO226" s="17"/>
      <c r="ACP226" s="17"/>
      <c r="ACQ226" s="17"/>
      <c r="ACR226" s="17"/>
      <c r="ACS226" s="17"/>
      <c r="ACT226" s="17"/>
      <c r="ACU226" s="17"/>
      <c r="ACV226" s="17"/>
      <c r="ACW226" s="17"/>
      <c r="ACX226" s="17"/>
      <c r="ACY226" s="17"/>
      <c r="ACZ226" s="17"/>
      <c r="ADA226" s="17"/>
      <c r="ADB226" s="17"/>
      <c r="ADC226" s="17"/>
      <c r="ADD226" s="17"/>
      <c r="ADE226" s="17"/>
      <c r="ADF226" s="17"/>
      <c r="ADG226" s="17"/>
      <c r="ADH226" s="17"/>
      <c r="ADI226" s="17"/>
      <c r="ADJ226" s="17"/>
      <c r="ADK226" s="17"/>
      <c r="ADL226" s="17"/>
      <c r="ADM226" s="17"/>
      <c r="ADN226" s="17"/>
      <c r="ADO226" s="17"/>
      <c r="ADP226" s="17"/>
      <c r="ADQ226" s="17"/>
      <c r="ADR226" s="17"/>
      <c r="ADS226" s="17"/>
      <c r="ADT226" s="17"/>
      <c r="ADU226" s="17"/>
      <c r="ADV226" s="17"/>
      <c r="ADW226" s="17"/>
      <c r="ADX226" s="17"/>
      <c r="ADY226" s="17"/>
      <c r="ADZ226" s="17"/>
      <c r="AEA226" s="17"/>
      <c r="AEB226" s="17"/>
      <c r="AEC226" s="17"/>
      <c r="AED226" s="17"/>
      <c r="AEE226" s="17"/>
      <c r="AEF226" s="17"/>
      <c r="AEG226" s="17"/>
      <c r="AEH226" s="17"/>
      <c r="AEI226" s="17"/>
      <c r="AEJ226" s="17"/>
      <c r="AEK226" s="17"/>
      <c r="AEL226" s="17"/>
      <c r="AEM226" s="17"/>
      <c r="AEN226" s="17"/>
      <c r="AEO226" s="17"/>
      <c r="AEP226" s="17"/>
      <c r="AEQ226" s="17"/>
      <c r="AER226" s="17"/>
      <c r="AES226" s="17"/>
      <c r="AET226" s="17"/>
      <c r="AEU226" s="17"/>
      <c r="AEV226" s="17"/>
      <c r="AEW226" s="17"/>
      <c r="AEX226" s="17"/>
      <c r="AEY226" s="17"/>
      <c r="AEZ226" s="17"/>
      <c r="AFA226" s="17"/>
      <c r="AFB226" s="17"/>
      <c r="AFC226" s="17"/>
      <c r="AFD226" s="17"/>
      <c r="AFE226" s="17"/>
      <c r="AFF226" s="17"/>
      <c r="AFG226" s="17"/>
      <c r="AFH226" s="17"/>
      <c r="AFI226" s="17"/>
      <c r="AFJ226" s="17"/>
      <c r="AFK226" s="17"/>
      <c r="AFL226" s="17"/>
      <c r="AFM226" s="17"/>
      <c r="AFN226" s="17"/>
      <c r="AFO226" s="17"/>
      <c r="AFP226" s="17"/>
      <c r="AFQ226" s="17"/>
      <c r="AFR226" s="17"/>
      <c r="AFS226" s="17"/>
      <c r="AFT226" s="17"/>
      <c r="AFU226" s="17"/>
      <c r="AFV226" s="17"/>
      <c r="AFW226" s="17"/>
      <c r="AFX226" s="17"/>
      <c r="AFY226" s="17"/>
      <c r="AFZ226" s="17"/>
      <c r="AGA226" s="17"/>
      <c r="AGB226" s="17"/>
      <c r="AGC226" s="17"/>
      <c r="AGD226" s="17"/>
      <c r="AGE226" s="17"/>
      <c r="AGF226" s="17"/>
      <c r="AGG226" s="17"/>
      <c r="AGH226" s="17"/>
      <c r="AGI226" s="17"/>
      <c r="AGJ226" s="17"/>
      <c r="AGK226" s="17"/>
      <c r="AGL226" s="17"/>
      <c r="AGM226" s="17"/>
      <c r="AGN226" s="17"/>
      <c r="AGO226" s="17"/>
      <c r="AGP226" s="17"/>
      <c r="AGQ226" s="17"/>
      <c r="AGR226" s="17"/>
      <c r="AGS226" s="17"/>
      <c r="AGT226" s="17"/>
      <c r="AGU226" s="17"/>
      <c r="AGV226" s="17"/>
      <c r="AGW226" s="17"/>
      <c r="AGX226" s="17"/>
      <c r="AGY226" s="17"/>
      <c r="AGZ226" s="17"/>
      <c r="AHA226" s="17"/>
      <c r="AHB226" s="17"/>
      <c r="AHC226" s="17"/>
      <c r="AHD226" s="17"/>
      <c r="AHE226" s="17"/>
      <c r="AHF226" s="17"/>
      <c r="AHG226" s="17"/>
      <c r="AHH226" s="17"/>
      <c r="AHI226" s="17"/>
      <c r="AHJ226" s="17"/>
      <c r="AHK226" s="17"/>
      <c r="AHL226" s="17"/>
      <c r="AHM226" s="17"/>
      <c r="AHN226" s="17"/>
      <c r="AHO226" s="17"/>
      <c r="AHP226" s="17"/>
      <c r="AHQ226" s="17"/>
      <c r="AHR226" s="17"/>
      <c r="AHS226" s="17"/>
      <c r="AHT226" s="17"/>
      <c r="AHU226" s="17"/>
      <c r="AHV226" s="17"/>
      <c r="AHW226" s="17"/>
      <c r="AHX226" s="17"/>
      <c r="AHY226" s="17"/>
      <c r="AHZ226" s="17"/>
      <c r="AIA226" s="17"/>
      <c r="AIB226" s="17"/>
      <c r="AIC226" s="17"/>
      <c r="AID226" s="17"/>
      <c r="AIE226" s="17"/>
      <c r="AIF226" s="17"/>
      <c r="AIG226" s="17"/>
      <c r="AIH226" s="17"/>
      <c r="AII226" s="17"/>
      <c r="AIJ226" s="17"/>
      <c r="AIK226" s="17"/>
      <c r="AIL226" s="17"/>
      <c r="AIM226" s="17"/>
      <c r="AIN226" s="17"/>
      <c r="AIO226" s="17"/>
      <c r="AIP226" s="17"/>
      <c r="AIQ226" s="17"/>
      <c r="AIR226" s="17"/>
      <c r="AIS226" s="17"/>
      <c r="AIT226" s="17"/>
      <c r="AIU226" s="17"/>
      <c r="AIV226" s="17"/>
      <c r="AIW226" s="17"/>
      <c r="AIX226" s="17"/>
      <c r="AIY226" s="17"/>
      <c r="AIZ226" s="17"/>
      <c r="AJA226" s="17"/>
      <c r="AJB226" s="17"/>
      <c r="AJC226" s="17"/>
      <c r="AJD226" s="17"/>
      <c r="AJE226" s="17"/>
      <c r="AJF226" s="17"/>
      <c r="AJG226" s="17"/>
      <c r="AJH226" s="17"/>
      <c r="AJI226" s="17"/>
      <c r="AJJ226" s="17"/>
      <c r="AJK226" s="17"/>
      <c r="AJL226" s="17"/>
      <c r="AJM226" s="17"/>
      <c r="AJN226" s="17"/>
      <c r="AJO226" s="17"/>
      <c r="AJP226" s="17"/>
      <c r="AJQ226" s="17"/>
      <c r="AJR226" s="17"/>
      <c r="AJS226" s="17"/>
      <c r="AJT226" s="17"/>
      <c r="AJU226" s="17"/>
      <c r="AJV226" s="17"/>
      <c r="AJW226" s="17"/>
      <c r="AJX226" s="17"/>
      <c r="AJY226" s="17"/>
      <c r="AJZ226" s="17"/>
      <c r="AKA226" s="17"/>
      <c r="AKB226" s="17"/>
      <c r="AKC226" s="17"/>
      <c r="AKD226" s="17"/>
      <c r="AKE226" s="17"/>
      <c r="AKF226" s="17"/>
      <c r="AKG226" s="17"/>
      <c r="AKH226" s="17"/>
      <c r="AKI226" s="17"/>
      <c r="AKJ226" s="17"/>
      <c r="AKK226" s="17"/>
      <c r="AKL226" s="17"/>
      <c r="AKM226" s="17"/>
      <c r="AKN226" s="17"/>
      <c r="AKO226" s="17"/>
      <c r="AKP226" s="17"/>
      <c r="AKQ226" s="17"/>
      <c r="AKR226" s="17"/>
      <c r="AKS226" s="17"/>
      <c r="AKT226" s="17"/>
      <c r="AKU226" s="17"/>
      <c r="AKV226" s="17"/>
      <c r="AKW226" s="17"/>
      <c r="AKX226" s="17"/>
      <c r="AKY226" s="17"/>
      <c r="AKZ226" s="17"/>
      <c r="ALA226" s="17"/>
      <c r="ALB226" s="17"/>
      <c r="ALC226" s="17"/>
      <c r="ALD226" s="17"/>
      <c r="ALE226" s="17"/>
      <c r="ALF226" s="17"/>
      <c r="ALG226" s="17"/>
      <c r="ALH226" s="17"/>
      <c r="ALI226" s="17"/>
      <c r="ALJ226" s="17"/>
      <c r="ALK226" s="17"/>
      <c r="ALL226" s="17"/>
      <c r="ALM226" s="17"/>
      <c r="ALN226" s="17"/>
      <c r="ALO226" s="17"/>
      <c r="ALP226" s="17"/>
      <c r="ALQ226" s="17"/>
      <c r="ALR226" s="17"/>
      <c r="ALS226" s="17"/>
      <c r="ALT226" s="17"/>
      <c r="ALU226" s="17"/>
      <c r="ALV226" s="17"/>
      <c r="ALW226" s="17"/>
      <c r="ALX226" s="17"/>
      <c r="ALY226" s="17"/>
      <c r="ALZ226" s="17"/>
      <c r="AMA226" s="17"/>
      <c r="AMB226" s="17"/>
      <c r="AMC226" s="17"/>
      <c r="AMD226" s="17"/>
      <c r="AME226" s="17"/>
      <c r="AMF226" s="17"/>
      <c r="AMG226" s="17"/>
      <c r="AMH226" s="17"/>
      <c r="AMI226" s="17"/>
      <c r="AMJ226" s="17"/>
      <c r="AMK226" s="17"/>
      <c r="AML226" s="17"/>
      <c r="AMM226" s="17"/>
      <c r="AMN226" s="17"/>
      <c r="AMO226" s="17"/>
      <c r="AMP226" s="17"/>
      <c r="AMQ226" s="17"/>
      <c r="AMR226" s="17"/>
      <c r="AMS226" s="17"/>
      <c r="AMT226" s="17"/>
      <c r="AMU226" s="17"/>
      <c r="AMV226" s="17"/>
      <c r="AMW226" s="17"/>
      <c r="AMX226" s="17"/>
      <c r="AMY226" s="17"/>
      <c r="AMZ226" s="17"/>
      <c r="ANA226" s="17"/>
      <c r="ANB226" s="17"/>
      <c r="ANC226" s="17"/>
      <c r="AND226" s="17"/>
      <c r="ANE226" s="17"/>
      <c r="ANF226" s="17"/>
      <c r="ANG226" s="17"/>
      <c r="ANH226" s="17"/>
      <c r="ANI226" s="17"/>
      <c r="ANJ226" s="17"/>
      <c r="ANK226" s="17"/>
      <c r="ANL226" s="17"/>
      <c r="ANM226" s="17"/>
      <c r="ANN226" s="17"/>
      <c r="ANO226" s="17"/>
      <c r="ANP226" s="17"/>
      <c r="ANQ226" s="17"/>
      <c r="ANR226" s="17"/>
      <c r="ANS226" s="17"/>
      <c r="ANT226" s="17"/>
      <c r="ANU226" s="17"/>
      <c r="ANV226" s="17"/>
      <c r="ANW226" s="17"/>
      <c r="ANX226" s="17"/>
      <c r="ANY226" s="17"/>
      <c r="ANZ226" s="17"/>
      <c r="AOA226" s="17"/>
      <c r="AOB226" s="17"/>
      <c r="AOC226" s="17"/>
      <c r="AOD226" s="17"/>
      <c r="AOE226" s="17"/>
      <c r="AOF226" s="17"/>
      <c r="AOG226" s="17"/>
      <c r="AOH226" s="17"/>
      <c r="AOI226" s="17"/>
      <c r="AOJ226" s="17"/>
      <c r="AOK226" s="17"/>
      <c r="AOL226" s="17"/>
      <c r="AOM226" s="17"/>
      <c r="AON226" s="17"/>
      <c r="AOO226" s="17"/>
      <c r="AOP226" s="17"/>
      <c r="AOQ226" s="17"/>
      <c r="AOR226" s="17"/>
      <c r="AOS226" s="17"/>
      <c r="AOT226" s="17"/>
      <c r="AOU226" s="17"/>
      <c r="AOV226" s="17"/>
      <c r="AOW226" s="17"/>
      <c r="AOX226" s="17"/>
      <c r="AOY226" s="17"/>
      <c r="AOZ226" s="17"/>
      <c r="APA226" s="17"/>
      <c r="APB226" s="17"/>
      <c r="APC226" s="17"/>
      <c r="APD226" s="17"/>
      <c r="APE226" s="17"/>
      <c r="APF226" s="17"/>
      <c r="APG226" s="17"/>
      <c r="APH226" s="17"/>
      <c r="API226" s="17"/>
      <c r="APJ226" s="17"/>
      <c r="APK226" s="17"/>
      <c r="APL226" s="17"/>
      <c r="APM226" s="17"/>
      <c r="APN226" s="17"/>
      <c r="APO226" s="17"/>
      <c r="APP226" s="17"/>
      <c r="APQ226" s="17"/>
      <c r="APR226" s="17"/>
      <c r="APS226" s="17"/>
      <c r="APT226" s="17"/>
      <c r="APU226" s="17"/>
      <c r="APV226" s="17"/>
      <c r="APW226" s="17"/>
      <c r="APX226" s="17"/>
      <c r="APY226" s="17"/>
      <c r="APZ226" s="17"/>
      <c r="AQA226" s="17"/>
      <c r="AQB226" s="17"/>
      <c r="AQC226" s="17"/>
      <c r="AQD226" s="17"/>
      <c r="AQE226" s="17"/>
      <c r="AQF226" s="17"/>
      <c r="AQG226" s="17"/>
      <c r="AQH226" s="17"/>
      <c r="AQI226" s="17"/>
      <c r="AQJ226" s="17"/>
      <c r="AQK226" s="17"/>
      <c r="AQL226" s="17"/>
      <c r="AQM226" s="17"/>
      <c r="AQN226" s="17"/>
      <c r="AQO226" s="17"/>
      <c r="AQP226" s="17"/>
      <c r="AQQ226" s="17"/>
      <c r="AQR226" s="17"/>
      <c r="AQS226" s="17"/>
      <c r="AQT226" s="17"/>
      <c r="AQU226" s="17"/>
      <c r="AQV226" s="17"/>
      <c r="AQW226" s="17"/>
      <c r="AQX226" s="17"/>
      <c r="AQY226" s="17"/>
      <c r="AQZ226" s="17"/>
      <c r="ARA226" s="17"/>
      <c r="ARB226" s="17"/>
      <c r="ARC226" s="17"/>
      <c r="ARD226" s="17"/>
      <c r="ARE226" s="17"/>
      <c r="ARF226" s="17"/>
      <c r="ARG226" s="17"/>
      <c r="ARH226" s="17"/>
      <c r="ARI226" s="17"/>
      <c r="ARJ226" s="17"/>
      <c r="ARK226" s="17"/>
      <c r="ARL226" s="17"/>
      <c r="ARM226" s="17"/>
      <c r="ARN226" s="17"/>
      <c r="ARO226" s="17"/>
      <c r="ARP226" s="17"/>
      <c r="ARQ226" s="17"/>
      <c r="ARR226" s="17"/>
      <c r="ARS226" s="17"/>
      <c r="ART226" s="17"/>
      <c r="ARU226" s="17"/>
      <c r="ARV226" s="17"/>
      <c r="ARW226" s="17"/>
      <c r="ARX226" s="17"/>
      <c r="ARY226" s="17"/>
      <c r="ARZ226" s="17"/>
      <c r="ASA226" s="17"/>
      <c r="ASB226" s="17"/>
      <c r="ASC226" s="17"/>
      <c r="ASD226" s="17"/>
      <c r="ASE226" s="17"/>
      <c r="ASF226" s="17"/>
      <c r="ASG226" s="17"/>
      <c r="ASH226" s="17"/>
      <c r="ASI226" s="17"/>
      <c r="ASJ226" s="17"/>
      <c r="ASK226" s="17"/>
      <c r="ASL226" s="17"/>
      <c r="ASM226" s="17"/>
      <c r="ASN226" s="17"/>
      <c r="ASO226" s="17"/>
      <c r="ASP226" s="17"/>
      <c r="ASQ226" s="17"/>
      <c r="ASR226" s="17"/>
      <c r="ASS226" s="17"/>
      <c r="AST226" s="17"/>
      <c r="ASU226" s="17"/>
      <c r="ASV226" s="17"/>
      <c r="ASW226" s="17"/>
      <c r="ASX226" s="17"/>
      <c r="ASY226" s="17"/>
      <c r="ASZ226" s="17"/>
      <c r="ATA226" s="17"/>
      <c r="ATB226" s="17"/>
      <c r="ATC226" s="17"/>
      <c r="ATD226" s="17"/>
      <c r="ATE226" s="17"/>
      <c r="ATF226" s="17"/>
      <c r="ATG226" s="17"/>
      <c r="ATH226" s="17"/>
      <c r="ATI226" s="17"/>
      <c r="ATJ226" s="17"/>
      <c r="ATK226" s="17"/>
      <c r="ATL226" s="17"/>
      <c r="ATM226" s="17"/>
      <c r="ATN226" s="17"/>
      <c r="ATO226" s="17"/>
      <c r="ATP226" s="17"/>
      <c r="ATQ226" s="17"/>
      <c r="ATR226" s="17"/>
      <c r="ATS226" s="17"/>
      <c r="ATT226" s="17"/>
      <c r="ATU226" s="17"/>
      <c r="ATV226" s="17"/>
      <c r="ATW226" s="17"/>
      <c r="ATX226" s="17"/>
      <c r="ATY226" s="17"/>
      <c r="ATZ226" s="17"/>
      <c r="AUA226" s="17"/>
      <c r="AUB226" s="17"/>
      <c r="AUC226" s="17"/>
      <c r="AUD226" s="17"/>
      <c r="AUE226" s="17"/>
      <c r="AUF226" s="17"/>
      <c r="AUG226" s="17"/>
      <c r="AUH226" s="17"/>
      <c r="AUI226" s="17"/>
      <c r="AUJ226" s="17"/>
      <c r="AUK226" s="17"/>
      <c r="AUL226" s="17"/>
      <c r="AUM226" s="17"/>
      <c r="AUN226" s="17"/>
      <c r="AUO226" s="17"/>
      <c r="AUP226" s="17"/>
      <c r="AUQ226" s="17"/>
      <c r="AUR226" s="17"/>
      <c r="AUS226" s="17"/>
      <c r="AUT226" s="17"/>
      <c r="AUU226" s="17"/>
      <c r="AUV226" s="17"/>
      <c r="AUW226" s="17"/>
      <c r="AUX226" s="17"/>
      <c r="AUY226" s="17"/>
      <c r="AUZ226" s="17"/>
      <c r="AVA226" s="17"/>
      <c r="AVB226" s="17"/>
      <c r="AVC226" s="17"/>
      <c r="AVD226" s="17"/>
      <c r="AVE226" s="17"/>
      <c r="AVF226" s="17"/>
      <c r="AVG226" s="17"/>
      <c r="AVH226" s="17"/>
      <c r="AVI226" s="17"/>
      <c r="AVJ226" s="17"/>
      <c r="AVK226" s="17"/>
      <c r="AVL226" s="17"/>
      <c r="AVM226" s="17"/>
      <c r="AVN226" s="17"/>
      <c r="AVO226" s="17"/>
      <c r="AVP226" s="17"/>
      <c r="AVQ226" s="17"/>
      <c r="AVR226" s="17"/>
      <c r="AVS226" s="17"/>
      <c r="AVT226" s="17"/>
      <c r="AVU226" s="17"/>
      <c r="AVV226" s="17"/>
      <c r="AVW226" s="17"/>
      <c r="AVX226" s="17"/>
      <c r="AVY226" s="17"/>
      <c r="AVZ226" s="17"/>
      <c r="AWA226" s="17"/>
      <c r="AWB226" s="17"/>
      <c r="AWC226" s="17"/>
      <c r="AWD226" s="17"/>
      <c r="AWE226" s="17"/>
      <c r="AWF226" s="17"/>
      <c r="AWG226" s="17"/>
      <c r="AWH226" s="17"/>
      <c r="AWI226" s="17"/>
      <c r="AWJ226" s="17"/>
      <c r="AWK226" s="17"/>
      <c r="AWL226" s="17"/>
      <c r="AWM226" s="17"/>
      <c r="AWN226" s="17"/>
      <c r="AWO226" s="17"/>
      <c r="AWP226" s="17"/>
      <c r="AWQ226" s="17"/>
      <c r="AWR226" s="17"/>
      <c r="AWS226" s="17"/>
      <c r="AWT226" s="17"/>
      <c r="AWU226" s="17"/>
      <c r="AWV226" s="17"/>
      <c r="AWW226" s="17"/>
      <c r="AWX226" s="17"/>
      <c r="AWY226" s="17"/>
      <c r="AWZ226" s="17"/>
      <c r="AXA226" s="17"/>
      <c r="AXB226" s="17"/>
      <c r="AXC226" s="17"/>
      <c r="AXD226" s="17"/>
      <c r="AXE226" s="17"/>
      <c r="AXF226" s="17"/>
      <c r="AXG226" s="17"/>
      <c r="AXH226" s="17"/>
      <c r="AXI226" s="17"/>
      <c r="AXJ226" s="17"/>
      <c r="AXK226" s="17"/>
      <c r="AXL226" s="17"/>
      <c r="AXM226" s="17"/>
      <c r="AXN226" s="17"/>
      <c r="AXO226" s="17"/>
      <c r="AXP226" s="17"/>
      <c r="AXQ226" s="17"/>
      <c r="AXR226" s="17"/>
      <c r="AXS226" s="17"/>
      <c r="AXT226" s="17"/>
      <c r="AXU226" s="17"/>
      <c r="AXV226" s="17"/>
      <c r="AXW226" s="17"/>
      <c r="AXX226" s="17"/>
      <c r="AXY226" s="17"/>
      <c r="AXZ226" s="17"/>
      <c r="AYA226" s="17"/>
      <c r="AYB226" s="17"/>
      <c r="AYC226" s="17"/>
      <c r="AYD226" s="17"/>
      <c r="AYE226" s="17"/>
      <c r="AYF226" s="17"/>
      <c r="AYG226" s="17"/>
      <c r="AYH226" s="17"/>
      <c r="AYI226" s="17"/>
      <c r="AYJ226" s="17"/>
      <c r="AYK226" s="17"/>
      <c r="AYL226" s="17"/>
      <c r="AYM226" s="17"/>
      <c r="AYN226" s="17"/>
      <c r="AYO226" s="17"/>
      <c r="AYP226" s="17"/>
      <c r="AYQ226" s="17"/>
      <c r="AYR226" s="17"/>
      <c r="AYS226" s="17"/>
      <c r="AYT226" s="17"/>
      <c r="AYU226" s="17"/>
      <c r="AYV226" s="17"/>
      <c r="AYW226" s="17"/>
      <c r="AYX226" s="17"/>
      <c r="AYY226" s="17"/>
      <c r="AYZ226" s="17"/>
      <c r="AZA226" s="17"/>
      <c r="AZB226" s="17"/>
      <c r="AZC226" s="17"/>
      <c r="AZD226" s="17"/>
      <c r="AZE226" s="17"/>
      <c r="AZF226" s="17"/>
      <c r="AZG226" s="17"/>
      <c r="AZH226" s="17"/>
      <c r="AZI226" s="17"/>
      <c r="AZJ226" s="17"/>
      <c r="AZK226" s="17"/>
      <c r="AZL226" s="17"/>
      <c r="AZM226" s="17"/>
      <c r="AZN226" s="17"/>
      <c r="AZO226" s="17"/>
      <c r="AZP226" s="17"/>
      <c r="AZQ226" s="17"/>
      <c r="AZR226" s="17"/>
      <c r="AZS226" s="17"/>
      <c r="AZT226" s="17"/>
      <c r="AZU226" s="17"/>
      <c r="AZV226" s="17"/>
      <c r="AZW226" s="17"/>
      <c r="AZX226" s="17"/>
      <c r="AZY226" s="17"/>
      <c r="AZZ226" s="17"/>
      <c r="BAA226" s="17"/>
      <c r="BAB226" s="17"/>
      <c r="BAC226" s="17"/>
      <c r="BAD226" s="17"/>
      <c r="BAE226" s="17"/>
      <c r="BAF226" s="17"/>
      <c r="BAG226" s="17"/>
      <c r="BAH226" s="17"/>
      <c r="BAI226" s="17"/>
      <c r="BAJ226" s="17"/>
      <c r="BAK226" s="17"/>
      <c r="BAL226" s="17"/>
      <c r="BAM226" s="17"/>
      <c r="BAN226" s="17"/>
      <c r="BAO226" s="17"/>
      <c r="BAP226" s="17"/>
      <c r="BAQ226" s="17"/>
      <c r="BAR226" s="17"/>
      <c r="BAS226" s="17"/>
      <c r="BAT226" s="17"/>
      <c r="BAU226" s="17"/>
      <c r="BAV226" s="17"/>
      <c r="BAW226" s="17"/>
      <c r="BAX226" s="17"/>
      <c r="BAY226" s="17"/>
      <c r="BAZ226" s="17"/>
      <c r="BBA226" s="17"/>
      <c r="BBB226" s="17"/>
      <c r="BBC226" s="17"/>
      <c r="BBD226" s="17"/>
      <c r="BBE226" s="17"/>
      <c r="BBF226" s="17"/>
      <c r="BBG226" s="17"/>
      <c r="BBH226" s="17"/>
      <c r="BBI226" s="17"/>
      <c r="BBJ226" s="17"/>
      <c r="BBK226" s="17"/>
      <c r="BBL226" s="17"/>
      <c r="BBM226" s="17"/>
      <c r="BBN226" s="17"/>
      <c r="BBO226" s="17"/>
      <c r="BBP226" s="17"/>
      <c r="BBQ226" s="17"/>
      <c r="BBR226" s="17"/>
      <c r="BBS226" s="17"/>
      <c r="BBT226" s="17"/>
      <c r="BBU226" s="17"/>
      <c r="BBV226" s="17"/>
      <c r="BBW226" s="17"/>
      <c r="BBX226" s="17"/>
      <c r="BBY226" s="17"/>
      <c r="BBZ226" s="17"/>
      <c r="BCA226" s="17"/>
      <c r="BCB226" s="17"/>
      <c r="BCC226" s="17"/>
      <c r="BCD226" s="17"/>
      <c r="BCE226" s="17"/>
      <c r="BCF226" s="17"/>
      <c r="BCG226" s="17"/>
      <c r="BCH226" s="17"/>
      <c r="BCI226" s="17"/>
      <c r="BCJ226" s="17"/>
      <c r="BCK226" s="17"/>
      <c r="BCL226" s="17"/>
      <c r="BCM226" s="17"/>
      <c r="BCN226" s="17"/>
      <c r="BCO226" s="17"/>
      <c r="BCP226" s="17"/>
      <c r="BCQ226" s="17"/>
      <c r="BCR226" s="17"/>
      <c r="BCS226" s="17"/>
      <c r="BCT226" s="17"/>
      <c r="BCU226" s="17"/>
      <c r="BCV226" s="17"/>
      <c r="BCW226" s="17"/>
      <c r="BCX226" s="17"/>
      <c r="BCY226" s="17"/>
      <c r="BCZ226" s="17"/>
      <c r="BDA226" s="17"/>
      <c r="BDB226" s="17"/>
      <c r="BDC226" s="17"/>
      <c r="BDD226" s="17"/>
      <c r="BDE226" s="17"/>
      <c r="BDF226" s="17"/>
      <c r="BDG226" s="17"/>
      <c r="BDH226" s="17"/>
      <c r="BDI226" s="17"/>
      <c r="BDJ226" s="17"/>
      <c r="BDK226" s="17"/>
      <c r="BDL226" s="17"/>
      <c r="BDM226" s="17"/>
      <c r="BDN226" s="17"/>
      <c r="BDO226" s="17"/>
      <c r="BDP226" s="17"/>
      <c r="BDQ226" s="17"/>
      <c r="BDR226" s="17"/>
      <c r="BDS226" s="17"/>
      <c r="BDT226" s="17"/>
      <c r="BDU226" s="17"/>
      <c r="BDV226" s="17"/>
      <c r="BDW226" s="17"/>
      <c r="BDX226" s="17"/>
      <c r="BDY226" s="17"/>
      <c r="BDZ226" s="17"/>
      <c r="BEA226" s="17"/>
      <c r="BEB226" s="17"/>
      <c r="BEC226" s="17"/>
      <c r="BED226" s="17"/>
      <c r="BEE226" s="17"/>
      <c r="BEF226" s="17"/>
      <c r="BEG226" s="17"/>
      <c r="BEH226" s="17"/>
      <c r="BEI226" s="17"/>
      <c r="BEJ226" s="17"/>
      <c r="BEK226" s="17"/>
      <c r="BEL226" s="17"/>
      <c r="BEM226" s="17"/>
      <c r="BEN226" s="17"/>
      <c r="BEO226" s="17"/>
      <c r="BEP226" s="17"/>
      <c r="BEQ226" s="17"/>
      <c r="BER226" s="17"/>
      <c r="BES226" s="17"/>
      <c r="BET226" s="17"/>
      <c r="BEU226" s="17"/>
      <c r="BEV226" s="17"/>
      <c r="BEW226" s="17"/>
      <c r="BEX226" s="17"/>
      <c r="BEY226" s="17"/>
      <c r="BEZ226" s="17"/>
      <c r="BFA226" s="17"/>
      <c r="BFB226" s="17"/>
      <c r="BFC226" s="17"/>
      <c r="BFD226" s="17"/>
      <c r="BFE226" s="17"/>
      <c r="BFF226" s="17"/>
      <c r="BFG226" s="17"/>
      <c r="BFH226" s="17"/>
      <c r="BFI226" s="17"/>
      <c r="BFJ226" s="17"/>
      <c r="BFK226" s="17"/>
      <c r="BFL226" s="17"/>
      <c r="BFM226" s="17"/>
      <c r="BFN226" s="17"/>
      <c r="BFO226" s="17"/>
      <c r="BFP226" s="17"/>
      <c r="BFQ226" s="17"/>
      <c r="BFR226" s="17"/>
      <c r="BFS226" s="17"/>
      <c r="BFT226" s="17"/>
      <c r="BFU226" s="17"/>
      <c r="BFV226" s="17"/>
      <c r="BFW226" s="17"/>
      <c r="BFX226" s="17"/>
      <c r="BFY226" s="17"/>
      <c r="BFZ226" s="17"/>
      <c r="BGA226" s="17"/>
      <c r="BGB226" s="17"/>
      <c r="BGC226" s="17"/>
      <c r="BGD226" s="17"/>
      <c r="BGE226" s="17"/>
      <c r="BGF226" s="17"/>
      <c r="BGG226" s="17"/>
      <c r="BGH226" s="17"/>
      <c r="BGI226" s="17"/>
      <c r="BGJ226" s="17"/>
      <c r="BGK226" s="17"/>
      <c r="BGL226" s="17"/>
      <c r="BGM226" s="17"/>
      <c r="BGN226" s="17"/>
      <c r="BGO226" s="17"/>
      <c r="BGP226" s="17"/>
      <c r="BGQ226" s="17"/>
      <c r="BGR226" s="17"/>
      <c r="BGS226" s="17"/>
      <c r="BGT226" s="17"/>
      <c r="BGU226" s="17"/>
      <c r="BGV226" s="17"/>
      <c r="BGW226" s="17"/>
      <c r="BGX226" s="17"/>
      <c r="BGY226" s="17"/>
      <c r="BGZ226" s="17"/>
      <c r="BHA226" s="17"/>
      <c r="BHB226" s="17"/>
      <c r="BHC226" s="17"/>
      <c r="BHD226" s="17"/>
      <c r="BHE226" s="17"/>
      <c r="BHF226" s="17"/>
      <c r="BHG226" s="17"/>
      <c r="BHH226" s="17"/>
      <c r="BHI226" s="17"/>
      <c r="BHJ226" s="17"/>
      <c r="BHK226" s="17"/>
      <c r="BHL226" s="17"/>
      <c r="BHM226" s="17"/>
      <c r="BHN226" s="17"/>
      <c r="BHO226" s="17"/>
      <c r="BHP226" s="17"/>
      <c r="BHQ226" s="17"/>
      <c r="BHR226" s="17"/>
      <c r="BHS226" s="17"/>
      <c r="BHT226" s="17"/>
      <c r="BHU226" s="17"/>
      <c r="BHV226" s="17"/>
      <c r="BHW226" s="17"/>
      <c r="BHX226" s="17"/>
      <c r="BHY226" s="17"/>
      <c r="BHZ226" s="17"/>
      <c r="BIA226" s="17"/>
      <c r="BIB226" s="17"/>
      <c r="BIC226" s="17"/>
      <c r="BID226" s="17"/>
      <c r="BIE226" s="17"/>
      <c r="BIF226" s="17"/>
      <c r="BIG226" s="17"/>
      <c r="BIH226" s="17"/>
      <c r="BII226" s="17"/>
      <c r="BIJ226" s="17"/>
      <c r="BIK226" s="17"/>
      <c r="BIL226" s="17"/>
      <c r="BIM226" s="17"/>
      <c r="BIN226" s="17"/>
      <c r="BIO226" s="17"/>
      <c r="BIP226" s="17"/>
      <c r="BIQ226" s="17"/>
      <c r="BIR226" s="17"/>
      <c r="BIS226" s="17"/>
      <c r="BIT226" s="17"/>
      <c r="BIU226" s="17"/>
      <c r="BIV226" s="17"/>
      <c r="BIW226" s="17"/>
      <c r="BIX226" s="17"/>
      <c r="BIY226" s="17"/>
      <c r="BIZ226" s="17"/>
      <c r="BJA226" s="17"/>
      <c r="BJB226" s="17"/>
      <c r="BJC226" s="17"/>
      <c r="BJD226" s="17"/>
      <c r="BJE226" s="17"/>
      <c r="BJF226" s="17"/>
      <c r="BJG226" s="17"/>
      <c r="BJH226" s="17"/>
      <c r="BJI226" s="17"/>
      <c r="BJJ226" s="17"/>
      <c r="BJK226" s="17"/>
      <c r="BJL226" s="17"/>
      <c r="BJM226" s="17"/>
      <c r="BJN226" s="17"/>
      <c r="BJO226" s="17"/>
      <c r="BJP226" s="17"/>
      <c r="BJQ226" s="17"/>
      <c r="BJR226" s="17"/>
      <c r="BJS226" s="17"/>
      <c r="BJT226" s="17"/>
      <c r="BJU226" s="17"/>
      <c r="BJV226" s="17"/>
      <c r="BJW226" s="17"/>
      <c r="BJX226" s="17"/>
      <c r="BJY226" s="17"/>
      <c r="BJZ226" s="17"/>
      <c r="BKA226" s="17"/>
      <c r="BKB226" s="17"/>
      <c r="BKC226" s="17"/>
      <c r="BKD226" s="17"/>
      <c r="BKE226" s="17"/>
      <c r="BKF226" s="17"/>
      <c r="BKG226" s="17"/>
      <c r="BKH226" s="17"/>
      <c r="BKI226" s="17"/>
      <c r="BKJ226" s="17"/>
      <c r="BKK226" s="17"/>
      <c r="BKL226" s="17"/>
      <c r="BKM226" s="17"/>
      <c r="BKN226" s="17"/>
      <c r="BKO226" s="17"/>
      <c r="BKP226" s="17"/>
      <c r="BKQ226" s="17"/>
      <c r="BKR226" s="17"/>
      <c r="BKS226" s="17"/>
      <c r="BKT226" s="17"/>
      <c r="BKU226" s="17"/>
      <c r="BKV226" s="17"/>
      <c r="BKW226" s="17"/>
      <c r="BKX226" s="17"/>
      <c r="BKY226" s="17"/>
      <c r="BKZ226" s="17"/>
      <c r="BLA226" s="17"/>
      <c r="BLB226" s="17"/>
      <c r="BLC226" s="17"/>
      <c r="BLD226" s="17"/>
      <c r="BLE226" s="17"/>
      <c r="BLF226" s="17"/>
      <c r="BLG226" s="17"/>
      <c r="BLH226" s="17"/>
      <c r="BLI226" s="17"/>
      <c r="BLJ226" s="17"/>
      <c r="BLK226" s="17"/>
      <c r="BLL226" s="17"/>
      <c r="BLM226" s="17"/>
      <c r="BLN226" s="17"/>
      <c r="BLO226" s="17"/>
      <c r="BLP226" s="17"/>
      <c r="BLQ226" s="17"/>
      <c r="BLR226" s="17"/>
      <c r="BLS226" s="17"/>
      <c r="BLT226" s="17"/>
      <c r="BLU226" s="17"/>
      <c r="BLV226" s="17"/>
      <c r="BLW226" s="17"/>
      <c r="BLX226" s="17"/>
      <c r="BLY226" s="17"/>
      <c r="BLZ226" s="17"/>
      <c r="BMA226" s="17"/>
      <c r="BMB226" s="17"/>
      <c r="BMC226" s="17"/>
      <c r="BMD226" s="17"/>
      <c r="BME226" s="17"/>
      <c r="BMF226" s="17"/>
      <c r="BMG226" s="17"/>
      <c r="BMH226" s="17"/>
      <c r="BMI226" s="17"/>
      <c r="BMJ226" s="17"/>
      <c r="BMK226" s="17"/>
      <c r="BML226" s="17"/>
      <c r="BMM226" s="17"/>
      <c r="BMN226" s="17"/>
      <c r="BMO226" s="17"/>
      <c r="BMP226" s="17"/>
      <c r="BMQ226" s="17"/>
      <c r="BMR226" s="17"/>
      <c r="BMS226" s="17"/>
      <c r="BMT226" s="17"/>
      <c r="BMU226" s="17"/>
      <c r="BMV226" s="17"/>
      <c r="BMW226" s="17"/>
      <c r="BMX226" s="17"/>
      <c r="BMY226" s="17"/>
      <c r="BMZ226" s="17"/>
      <c r="BNA226" s="17"/>
      <c r="BNB226" s="17"/>
      <c r="BNC226" s="17"/>
      <c r="BND226" s="17"/>
      <c r="BNE226" s="17"/>
      <c r="BNF226" s="17"/>
      <c r="BNG226" s="17"/>
      <c r="BNH226" s="17"/>
      <c r="BNI226" s="17"/>
      <c r="BNJ226" s="17"/>
      <c r="BNK226" s="17"/>
      <c r="BNL226" s="17"/>
      <c r="BNM226" s="17"/>
      <c r="BNN226" s="17"/>
      <c r="BNO226" s="17"/>
      <c r="BNP226" s="17"/>
      <c r="BNQ226" s="17"/>
      <c r="BNR226" s="17"/>
      <c r="BNS226" s="17"/>
      <c r="BNT226" s="17"/>
      <c r="BNU226" s="17"/>
      <c r="BNV226" s="17"/>
      <c r="BNW226" s="17"/>
      <c r="BNX226" s="17"/>
      <c r="BNY226" s="17"/>
      <c r="BNZ226" s="17"/>
      <c r="BOA226" s="17"/>
      <c r="BOB226" s="17"/>
      <c r="BOC226" s="17"/>
      <c r="BOD226" s="17"/>
      <c r="BOE226" s="17"/>
      <c r="BOF226" s="17"/>
      <c r="BOG226" s="17"/>
      <c r="BOH226" s="17"/>
      <c r="BOI226" s="17"/>
      <c r="BOJ226" s="17"/>
      <c r="BOK226" s="17"/>
      <c r="BOL226" s="17"/>
      <c r="BOM226" s="17"/>
      <c r="BON226" s="17"/>
      <c r="BOO226" s="17"/>
      <c r="BOP226" s="17"/>
      <c r="BOQ226" s="17"/>
      <c r="BOR226" s="17"/>
      <c r="BOS226" s="17"/>
      <c r="BOT226" s="17"/>
      <c r="BOU226" s="17"/>
      <c r="BOV226" s="17"/>
      <c r="BOW226" s="17"/>
      <c r="BOX226" s="17"/>
      <c r="BOY226" s="17"/>
      <c r="BOZ226" s="17"/>
      <c r="BPA226" s="17"/>
      <c r="BPB226" s="17"/>
      <c r="BPC226" s="17"/>
      <c r="BPD226" s="17"/>
      <c r="BPE226" s="17"/>
      <c r="BPF226" s="17"/>
      <c r="BPG226" s="17"/>
      <c r="BPH226" s="17"/>
      <c r="BPI226" s="17"/>
      <c r="BPJ226" s="17"/>
      <c r="BPK226" s="17"/>
      <c r="BPL226" s="17"/>
      <c r="BPM226" s="17"/>
      <c r="BPN226" s="17"/>
      <c r="BPO226" s="17"/>
      <c r="BPP226" s="17"/>
      <c r="BPQ226" s="17"/>
      <c r="BPR226" s="17"/>
      <c r="BPS226" s="17"/>
      <c r="BPT226" s="17"/>
      <c r="BPU226" s="17"/>
      <c r="BPV226" s="17"/>
      <c r="BPW226" s="17"/>
      <c r="BPX226" s="17"/>
      <c r="BPY226" s="17"/>
      <c r="BPZ226" s="17"/>
      <c r="BQA226" s="17"/>
      <c r="BQB226" s="17"/>
      <c r="BQC226" s="17"/>
      <c r="BQD226" s="17"/>
      <c r="BQE226" s="17"/>
      <c r="BQF226" s="17"/>
      <c r="BQG226" s="17"/>
      <c r="BQH226" s="17"/>
      <c r="BQI226" s="17"/>
      <c r="BQJ226" s="17"/>
      <c r="BQK226" s="17"/>
      <c r="BQL226" s="17"/>
      <c r="BQM226" s="17"/>
      <c r="BQN226" s="17"/>
      <c r="BQO226" s="17"/>
      <c r="BQP226" s="17"/>
      <c r="BQQ226" s="17"/>
      <c r="BQR226" s="17"/>
      <c r="BQS226" s="17"/>
      <c r="BQT226" s="17"/>
      <c r="BQU226" s="17"/>
      <c r="BQV226" s="17"/>
      <c r="BQW226" s="17"/>
      <c r="BQX226" s="17"/>
      <c r="BQY226" s="17"/>
      <c r="BQZ226" s="17"/>
      <c r="BRA226" s="17"/>
      <c r="BRB226" s="17"/>
      <c r="BRC226" s="17"/>
      <c r="BRD226" s="17"/>
      <c r="BRE226" s="17"/>
      <c r="BRF226" s="17"/>
      <c r="BRG226" s="17"/>
      <c r="BRH226" s="17"/>
      <c r="BRI226" s="17"/>
      <c r="BRJ226" s="17"/>
      <c r="BRK226" s="17"/>
      <c r="BRL226" s="17"/>
      <c r="BRM226" s="17"/>
      <c r="BRN226" s="17"/>
      <c r="BRO226" s="17"/>
      <c r="BRP226" s="17"/>
      <c r="BRQ226" s="17"/>
      <c r="BRR226" s="17"/>
      <c r="BRS226" s="17"/>
      <c r="BRT226" s="17"/>
      <c r="BRU226" s="17"/>
      <c r="BRV226" s="17"/>
      <c r="BRW226" s="17"/>
      <c r="BRX226" s="17"/>
      <c r="BRY226" s="17"/>
      <c r="BRZ226" s="17"/>
      <c r="BSA226" s="17"/>
      <c r="BSB226" s="17"/>
      <c r="BSC226" s="17"/>
      <c r="BSD226" s="17"/>
      <c r="BSE226" s="17"/>
      <c r="BSF226" s="17"/>
      <c r="BSG226" s="17"/>
      <c r="BSH226" s="17"/>
      <c r="BSI226" s="17"/>
      <c r="BSJ226" s="17"/>
      <c r="BSK226" s="17"/>
      <c r="BSL226" s="17"/>
      <c r="BSM226" s="17"/>
      <c r="BSN226" s="17"/>
      <c r="BSO226" s="17"/>
      <c r="BSP226" s="17"/>
      <c r="BSQ226" s="17"/>
      <c r="BSR226" s="17"/>
      <c r="BSS226" s="17"/>
      <c r="BST226" s="17"/>
      <c r="BSU226" s="17"/>
      <c r="BSV226" s="17"/>
      <c r="BSW226" s="17"/>
      <c r="BSX226" s="17"/>
      <c r="BSY226" s="17"/>
      <c r="BSZ226" s="17"/>
      <c r="BTA226" s="17"/>
      <c r="BTB226" s="17"/>
      <c r="BTC226" s="17"/>
      <c r="BTD226" s="17"/>
      <c r="BTE226" s="17"/>
      <c r="BTF226" s="17"/>
      <c r="BTG226" s="17"/>
      <c r="BTH226" s="17"/>
      <c r="BTI226" s="17"/>
      <c r="BTJ226" s="17"/>
      <c r="BTK226" s="17"/>
      <c r="BTL226" s="17"/>
      <c r="BTM226" s="17"/>
      <c r="BTN226" s="17"/>
      <c r="BTO226" s="17"/>
      <c r="BTP226" s="17"/>
      <c r="BTQ226" s="17"/>
      <c r="BTR226" s="17"/>
      <c r="BTS226" s="17"/>
      <c r="BTT226" s="17"/>
      <c r="BTU226" s="17"/>
      <c r="BTV226" s="17"/>
      <c r="BTW226" s="17"/>
      <c r="BTX226" s="17"/>
      <c r="BTY226" s="17"/>
      <c r="BTZ226" s="17"/>
      <c r="BUA226" s="17"/>
      <c r="BUB226" s="17"/>
      <c r="BUC226" s="17"/>
      <c r="BUD226" s="17"/>
      <c r="BUE226" s="17"/>
      <c r="BUF226" s="17"/>
      <c r="BUG226" s="17"/>
      <c r="BUH226" s="17"/>
      <c r="BUI226" s="17"/>
      <c r="BUJ226" s="17"/>
      <c r="BUK226" s="17"/>
      <c r="BUL226" s="17"/>
      <c r="BUM226" s="17"/>
      <c r="BUN226" s="17"/>
      <c r="BUO226" s="17"/>
      <c r="BUP226" s="17"/>
      <c r="BUQ226" s="17"/>
      <c r="BUR226" s="17"/>
      <c r="BUS226" s="17"/>
      <c r="BUT226" s="17"/>
      <c r="BUU226" s="17"/>
      <c r="BUV226" s="17"/>
      <c r="BUW226" s="17"/>
      <c r="BUX226" s="17"/>
      <c r="BUY226" s="17"/>
      <c r="BUZ226" s="17"/>
      <c r="BVA226" s="17"/>
      <c r="BVB226" s="17"/>
      <c r="BVC226" s="17"/>
      <c r="BVD226" s="17"/>
      <c r="BVE226" s="17"/>
      <c r="BVF226" s="17"/>
      <c r="BVG226" s="17"/>
      <c r="BVH226" s="17"/>
      <c r="BVI226" s="17"/>
      <c r="BVJ226" s="17"/>
      <c r="BVK226" s="17"/>
      <c r="BVL226" s="17"/>
      <c r="BVM226" s="17"/>
      <c r="BVN226" s="17"/>
      <c r="BVO226" s="17"/>
      <c r="BVP226" s="17"/>
      <c r="BVQ226" s="17"/>
      <c r="BVR226" s="17"/>
      <c r="BVS226" s="17"/>
      <c r="BVT226" s="17"/>
      <c r="BVU226" s="17"/>
      <c r="BVV226" s="17"/>
      <c r="BVW226" s="17"/>
      <c r="BVX226" s="17"/>
      <c r="BVY226" s="17"/>
      <c r="BVZ226" s="17"/>
      <c r="BWA226" s="17"/>
      <c r="BWB226" s="17"/>
      <c r="BWC226" s="17"/>
      <c r="BWD226" s="17"/>
      <c r="BWE226" s="17"/>
      <c r="BWF226" s="17"/>
      <c r="BWG226" s="17"/>
      <c r="BWH226" s="17"/>
      <c r="BWI226" s="17"/>
      <c r="BWJ226" s="17"/>
      <c r="BWK226" s="17"/>
      <c r="BWL226" s="17"/>
      <c r="BWM226" s="17"/>
      <c r="BWN226" s="17"/>
      <c r="BWO226" s="17"/>
      <c r="BWP226" s="17"/>
      <c r="BWQ226" s="17"/>
      <c r="BWR226" s="17"/>
      <c r="BWS226" s="17"/>
      <c r="BWT226" s="17"/>
      <c r="BWU226" s="17"/>
      <c r="BWV226" s="17"/>
      <c r="BWW226" s="17"/>
      <c r="BWX226" s="17"/>
      <c r="BWY226" s="17"/>
      <c r="BWZ226" s="17"/>
      <c r="BXA226" s="17"/>
      <c r="BXB226" s="17"/>
      <c r="BXC226" s="17"/>
      <c r="BXD226" s="17"/>
      <c r="BXE226" s="17"/>
      <c r="BXF226" s="17"/>
      <c r="BXG226" s="17"/>
      <c r="BXH226" s="17"/>
      <c r="BXI226" s="17"/>
      <c r="BXJ226" s="17"/>
      <c r="BXK226" s="17"/>
      <c r="BXL226" s="17"/>
      <c r="BXM226" s="17"/>
      <c r="BXN226" s="17"/>
      <c r="BXO226" s="17"/>
      <c r="BXP226" s="17"/>
      <c r="BXQ226" s="17"/>
      <c r="BXR226" s="17"/>
      <c r="BXS226" s="17"/>
      <c r="BXT226" s="17"/>
      <c r="BXU226" s="17"/>
      <c r="BXV226" s="17"/>
      <c r="BXW226" s="17"/>
      <c r="BXX226" s="17"/>
      <c r="BXY226" s="17"/>
      <c r="BXZ226" s="17"/>
      <c r="BYA226" s="17"/>
      <c r="BYB226" s="17"/>
      <c r="BYC226" s="17"/>
      <c r="BYD226" s="17"/>
      <c r="BYE226" s="17"/>
      <c r="BYF226" s="17"/>
      <c r="BYG226" s="17"/>
      <c r="BYH226" s="17"/>
      <c r="BYI226" s="17"/>
      <c r="BYJ226" s="17"/>
      <c r="BYK226" s="17"/>
      <c r="BYL226" s="17"/>
      <c r="BYM226" s="17"/>
      <c r="BYN226" s="17"/>
      <c r="BYO226" s="17"/>
      <c r="BYP226" s="17"/>
      <c r="BYQ226" s="17"/>
      <c r="BYR226" s="17"/>
      <c r="BYS226" s="17"/>
      <c r="BYT226" s="17"/>
      <c r="BYU226" s="17"/>
      <c r="BYV226" s="17"/>
      <c r="BYW226" s="17"/>
      <c r="BYX226" s="17"/>
      <c r="BYY226" s="17"/>
      <c r="BYZ226" s="17"/>
      <c r="BZA226" s="17"/>
      <c r="BZB226" s="17"/>
      <c r="BZC226" s="17"/>
      <c r="BZD226" s="17"/>
      <c r="BZE226" s="17"/>
      <c r="BZF226" s="17"/>
      <c r="BZG226" s="17"/>
      <c r="BZH226" s="17"/>
      <c r="BZI226" s="17"/>
      <c r="BZJ226" s="17"/>
      <c r="BZK226" s="17"/>
      <c r="BZL226" s="17"/>
      <c r="BZM226" s="17"/>
      <c r="BZN226" s="17"/>
      <c r="BZO226" s="17"/>
      <c r="BZP226" s="17"/>
      <c r="BZQ226" s="17"/>
      <c r="BZR226" s="17"/>
      <c r="BZS226" s="17"/>
      <c r="BZT226" s="17"/>
      <c r="BZU226" s="17"/>
      <c r="BZV226" s="17"/>
      <c r="BZW226" s="17"/>
      <c r="BZX226" s="17"/>
      <c r="BZY226" s="17"/>
      <c r="BZZ226" s="17"/>
      <c r="CAA226" s="17"/>
      <c r="CAB226" s="17"/>
      <c r="CAC226" s="17"/>
      <c r="CAD226" s="17"/>
      <c r="CAE226" s="17"/>
      <c r="CAF226" s="17"/>
      <c r="CAG226" s="17"/>
      <c r="CAH226" s="17"/>
      <c r="CAI226" s="17"/>
      <c r="CAJ226" s="17"/>
      <c r="CAK226" s="17"/>
      <c r="CAL226" s="17"/>
      <c r="CAM226" s="17"/>
      <c r="CAN226" s="17"/>
      <c r="CAO226" s="17"/>
      <c r="CAP226" s="17"/>
      <c r="CAQ226" s="17"/>
      <c r="CAR226" s="17"/>
      <c r="CAS226" s="17"/>
      <c r="CAT226" s="17"/>
      <c r="CAU226" s="17"/>
      <c r="CAV226" s="17"/>
      <c r="CAW226" s="17"/>
      <c r="CAX226" s="17"/>
      <c r="CAY226" s="17"/>
      <c r="CAZ226" s="17"/>
      <c r="CBA226" s="17"/>
      <c r="CBB226" s="17"/>
      <c r="CBC226" s="17"/>
      <c r="CBD226" s="17"/>
      <c r="CBE226" s="17"/>
      <c r="CBF226" s="17"/>
      <c r="CBG226" s="17"/>
      <c r="CBH226" s="17"/>
      <c r="CBI226" s="17"/>
      <c r="CBJ226" s="17"/>
      <c r="CBK226" s="17"/>
      <c r="CBL226" s="17"/>
      <c r="CBM226" s="17"/>
      <c r="CBN226" s="17"/>
      <c r="CBO226" s="17"/>
      <c r="CBP226" s="17"/>
      <c r="CBQ226" s="17"/>
      <c r="CBR226" s="17"/>
      <c r="CBS226" s="17"/>
      <c r="CBT226" s="17"/>
      <c r="CBU226" s="17"/>
      <c r="CBV226" s="17"/>
      <c r="CBW226" s="17"/>
      <c r="CBX226" s="17"/>
      <c r="CBY226" s="17"/>
      <c r="CBZ226" s="17"/>
      <c r="CCA226" s="17"/>
      <c r="CCB226" s="17"/>
      <c r="CCC226" s="17"/>
      <c r="CCD226" s="17"/>
      <c r="CCE226" s="17"/>
      <c r="CCF226" s="17"/>
      <c r="CCG226" s="17"/>
      <c r="CCH226" s="17"/>
      <c r="CCI226" s="17"/>
      <c r="CCJ226" s="17"/>
      <c r="CCK226" s="17"/>
      <c r="CCL226" s="17"/>
      <c r="CCM226" s="17"/>
      <c r="CCN226" s="17"/>
      <c r="CCO226" s="17"/>
      <c r="CCP226" s="17"/>
      <c r="CCQ226" s="17"/>
      <c r="CCR226" s="17"/>
      <c r="CCS226" s="17"/>
      <c r="CCT226" s="17"/>
      <c r="CCU226" s="17"/>
      <c r="CCV226" s="17"/>
      <c r="CCW226" s="17"/>
      <c r="CCX226" s="17"/>
      <c r="CCY226" s="17"/>
      <c r="CCZ226" s="17"/>
      <c r="CDA226" s="17"/>
      <c r="CDB226" s="17"/>
      <c r="CDC226" s="17"/>
      <c r="CDD226" s="17"/>
      <c r="CDE226" s="17"/>
      <c r="CDF226" s="17"/>
      <c r="CDG226" s="17"/>
      <c r="CDH226" s="17"/>
      <c r="CDI226" s="17"/>
      <c r="CDJ226" s="17"/>
      <c r="CDK226" s="17"/>
      <c r="CDL226" s="17"/>
      <c r="CDM226" s="17"/>
      <c r="CDN226" s="17"/>
      <c r="CDO226" s="17"/>
      <c r="CDP226" s="17"/>
      <c r="CDQ226" s="17"/>
      <c r="CDR226" s="17"/>
      <c r="CDS226" s="17"/>
      <c r="CDT226" s="17"/>
      <c r="CDU226" s="17"/>
      <c r="CDV226" s="17"/>
      <c r="CDW226" s="17"/>
      <c r="CDX226" s="17"/>
      <c r="CDY226" s="17"/>
      <c r="CDZ226" s="17"/>
      <c r="CEA226" s="17"/>
      <c r="CEB226" s="17"/>
      <c r="CEC226" s="17"/>
      <c r="CED226" s="17"/>
      <c r="CEE226" s="17"/>
      <c r="CEF226" s="17"/>
      <c r="CEG226" s="17"/>
      <c r="CEH226" s="17"/>
      <c r="CEI226" s="17"/>
      <c r="CEJ226" s="17"/>
      <c r="CEK226" s="17"/>
      <c r="CEL226" s="17"/>
      <c r="CEM226" s="17"/>
      <c r="CEN226" s="17"/>
      <c r="CEO226" s="17"/>
      <c r="CEP226" s="17"/>
      <c r="CEQ226" s="17"/>
      <c r="CER226" s="17"/>
      <c r="CES226" s="17"/>
      <c r="CET226" s="17"/>
      <c r="CEU226" s="17"/>
      <c r="CEV226" s="17"/>
      <c r="CEW226" s="17"/>
      <c r="CEX226" s="17"/>
      <c r="CEY226" s="17"/>
      <c r="CEZ226" s="17"/>
      <c r="CFA226" s="17"/>
      <c r="CFB226" s="17"/>
      <c r="CFC226" s="17"/>
      <c r="CFD226" s="17"/>
      <c r="CFE226" s="17"/>
      <c r="CFF226" s="17"/>
      <c r="CFG226" s="17"/>
      <c r="CFH226" s="17"/>
      <c r="CFI226" s="17"/>
      <c r="CFJ226" s="17"/>
      <c r="CFK226" s="17"/>
      <c r="CFL226" s="17"/>
      <c r="CFM226" s="17"/>
      <c r="CFN226" s="17"/>
      <c r="CFO226" s="17"/>
      <c r="CFP226" s="17"/>
      <c r="CFQ226" s="17"/>
      <c r="CFR226" s="17"/>
      <c r="CFS226" s="17"/>
      <c r="CFT226" s="17"/>
      <c r="CFU226" s="17"/>
      <c r="CFV226" s="17"/>
      <c r="CFW226" s="17"/>
      <c r="CFX226" s="17"/>
      <c r="CFY226" s="17"/>
      <c r="CFZ226" s="17"/>
      <c r="CGA226" s="17"/>
      <c r="CGB226" s="17"/>
      <c r="CGC226" s="17"/>
      <c r="CGD226" s="17"/>
      <c r="CGE226" s="17"/>
      <c r="CGF226" s="17"/>
      <c r="CGG226" s="17"/>
      <c r="CGH226" s="17"/>
      <c r="CGI226" s="17"/>
      <c r="CGJ226" s="17"/>
      <c r="CGK226" s="17"/>
      <c r="CGL226" s="17"/>
      <c r="CGM226" s="17"/>
      <c r="CGN226" s="17"/>
      <c r="CGO226" s="17"/>
      <c r="CGP226" s="17"/>
      <c r="CGQ226" s="17"/>
      <c r="CGR226" s="17"/>
      <c r="CGS226" s="17"/>
      <c r="CGT226" s="17"/>
      <c r="CGU226" s="17"/>
      <c r="CGV226" s="17"/>
      <c r="CGW226" s="17"/>
      <c r="CGX226" s="17"/>
      <c r="CGY226" s="17"/>
      <c r="CGZ226" s="17"/>
      <c r="CHA226" s="17"/>
      <c r="CHB226" s="17"/>
      <c r="CHC226" s="17"/>
      <c r="CHD226" s="17"/>
      <c r="CHE226" s="17"/>
      <c r="CHF226" s="17"/>
      <c r="CHG226" s="17"/>
      <c r="CHH226" s="17"/>
      <c r="CHI226" s="17"/>
      <c r="CHJ226" s="17"/>
      <c r="CHK226" s="17"/>
      <c r="CHL226" s="17"/>
      <c r="CHM226" s="17"/>
      <c r="CHN226" s="17"/>
      <c r="CHO226" s="17"/>
      <c r="CHP226" s="17"/>
      <c r="CHQ226" s="17"/>
      <c r="CHR226" s="17"/>
      <c r="CHS226" s="17"/>
      <c r="CHT226" s="17"/>
      <c r="CHU226" s="17"/>
      <c r="CHV226" s="17"/>
      <c r="CHW226" s="17"/>
      <c r="CHX226" s="17"/>
      <c r="CHY226" s="17"/>
      <c r="CHZ226" s="17"/>
      <c r="CIA226" s="17"/>
      <c r="CIB226" s="17"/>
      <c r="CIC226" s="17"/>
      <c r="CID226" s="17"/>
      <c r="CIE226" s="17"/>
      <c r="CIF226" s="17"/>
      <c r="CIG226" s="17"/>
      <c r="CIH226" s="17"/>
      <c r="CII226" s="17"/>
      <c r="CIJ226" s="17"/>
      <c r="CIK226" s="17"/>
      <c r="CIL226" s="17"/>
      <c r="CIM226" s="17"/>
      <c r="CIN226" s="17"/>
      <c r="CIO226" s="17"/>
      <c r="CIP226" s="17"/>
      <c r="CIQ226" s="17"/>
      <c r="CIR226" s="17"/>
      <c r="CIS226" s="17"/>
      <c r="CIT226" s="17"/>
      <c r="CIU226" s="17"/>
      <c r="CIV226" s="17"/>
      <c r="CIW226" s="17"/>
      <c r="CIX226" s="17"/>
      <c r="CIY226" s="17"/>
      <c r="CIZ226" s="17"/>
      <c r="CJA226" s="17"/>
      <c r="CJB226" s="17"/>
      <c r="CJC226" s="17"/>
      <c r="CJD226" s="17"/>
      <c r="CJE226" s="17"/>
      <c r="CJF226" s="17"/>
      <c r="CJG226" s="17"/>
      <c r="CJH226" s="17"/>
      <c r="CJI226" s="17"/>
      <c r="CJJ226" s="17"/>
      <c r="CJK226" s="17"/>
      <c r="CJL226" s="17"/>
      <c r="CJM226" s="17"/>
      <c r="CJN226" s="17"/>
      <c r="CJO226" s="17"/>
      <c r="CJP226" s="17"/>
      <c r="CJQ226" s="17"/>
      <c r="CJR226" s="17"/>
      <c r="CJS226" s="17"/>
      <c r="CJT226" s="17"/>
      <c r="CJU226" s="17"/>
      <c r="CJV226" s="17"/>
      <c r="CJW226" s="17"/>
      <c r="CJX226" s="17"/>
      <c r="CJY226" s="17"/>
      <c r="CJZ226" s="17"/>
      <c r="CKA226" s="17"/>
      <c r="CKB226" s="17"/>
      <c r="CKC226" s="17"/>
      <c r="CKD226" s="17"/>
      <c r="CKE226" s="17"/>
      <c r="CKF226" s="17"/>
      <c r="CKG226" s="17"/>
      <c r="CKH226" s="17"/>
      <c r="CKI226" s="17"/>
      <c r="CKJ226" s="17"/>
      <c r="CKK226" s="17"/>
      <c r="CKL226" s="17"/>
      <c r="CKM226" s="17"/>
      <c r="CKN226" s="17"/>
      <c r="CKO226" s="17"/>
      <c r="CKP226" s="17"/>
      <c r="CKQ226" s="17"/>
      <c r="CKR226" s="17"/>
      <c r="CKS226" s="17"/>
      <c r="CKT226" s="17"/>
      <c r="CKU226" s="17"/>
      <c r="CKV226" s="17"/>
      <c r="CKW226" s="17"/>
      <c r="CKX226" s="17"/>
      <c r="CKY226" s="17"/>
      <c r="CKZ226" s="17"/>
      <c r="CLA226" s="17"/>
      <c r="CLB226" s="17"/>
      <c r="CLC226" s="17"/>
      <c r="CLD226" s="17"/>
      <c r="CLE226" s="17"/>
      <c r="CLF226" s="17"/>
      <c r="CLG226" s="17"/>
      <c r="CLH226" s="17"/>
      <c r="CLI226" s="17"/>
      <c r="CLJ226" s="17"/>
      <c r="CLK226" s="17"/>
      <c r="CLL226" s="17"/>
      <c r="CLM226" s="17"/>
      <c r="CLN226" s="17"/>
      <c r="CLO226" s="17"/>
      <c r="CLP226" s="17"/>
      <c r="CLQ226" s="17"/>
      <c r="CLR226" s="17"/>
      <c r="CLS226" s="17"/>
      <c r="CLT226" s="17"/>
      <c r="CLU226" s="17"/>
      <c r="CLV226" s="17"/>
      <c r="CLW226" s="17"/>
      <c r="CLX226" s="17"/>
      <c r="CLY226" s="17"/>
      <c r="CLZ226" s="17"/>
      <c r="CMA226" s="17"/>
      <c r="CMB226" s="17"/>
      <c r="CMC226" s="17"/>
      <c r="CMD226" s="17"/>
      <c r="CME226" s="17"/>
      <c r="CMF226" s="17"/>
      <c r="CMG226" s="17"/>
      <c r="CMH226" s="17"/>
      <c r="CMI226" s="17"/>
      <c r="CMJ226" s="17"/>
      <c r="CMK226" s="17"/>
      <c r="CML226" s="17"/>
      <c r="CMM226" s="17"/>
      <c r="CMN226" s="17"/>
      <c r="CMO226" s="17"/>
      <c r="CMP226" s="17"/>
      <c r="CMQ226" s="17"/>
      <c r="CMR226" s="17"/>
      <c r="CMS226" s="17"/>
      <c r="CMT226" s="17"/>
      <c r="CMU226" s="17"/>
      <c r="CMV226" s="17"/>
      <c r="CMW226" s="17"/>
      <c r="CMX226" s="17"/>
      <c r="CMY226" s="17"/>
      <c r="CMZ226" s="17"/>
      <c r="CNA226" s="17"/>
      <c r="CNB226" s="17"/>
      <c r="CNC226" s="17"/>
      <c r="CND226" s="17"/>
      <c r="CNE226" s="17"/>
      <c r="CNF226" s="17"/>
      <c r="CNG226" s="17"/>
      <c r="CNH226" s="17"/>
      <c r="CNI226" s="17"/>
      <c r="CNJ226" s="17"/>
      <c r="CNK226" s="17"/>
      <c r="CNL226" s="17"/>
      <c r="CNM226" s="17"/>
      <c r="CNN226" s="17"/>
      <c r="CNO226" s="17"/>
      <c r="CNP226" s="17"/>
      <c r="CNQ226" s="17"/>
      <c r="CNR226" s="17"/>
      <c r="CNS226" s="17"/>
      <c r="CNT226" s="17"/>
      <c r="CNU226" s="17"/>
      <c r="CNV226" s="17"/>
      <c r="CNW226" s="17"/>
      <c r="CNX226" s="17"/>
      <c r="CNY226" s="17"/>
      <c r="CNZ226" s="17"/>
      <c r="COA226" s="17"/>
      <c r="COB226" s="17"/>
      <c r="COC226" s="17"/>
      <c r="COD226" s="17"/>
      <c r="COE226" s="17"/>
      <c r="COF226" s="17"/>
      <c r="COG226" s="17"/>
      <c r="COH226" s="17"/>
      <c r="COI226" s="17"/>
      <c r="COJ226" s="17"/>
      <c r="COK226" s="17"/>
      <c r="COL226" s="17"/>
      <c r="COM226" s="17"/>
      <c r="CON226" s="17"/>
      <c r="COO226" s="17"/>
      <c r="COP226" s="17"/>
      <c r="COQ226" s="17"/>
      <c r="COR226" s="17"/>
      <c r="COS226" s="17"/>
      <c r="COT226" s="17"/>
      <c r="COU226" s="17"/>
      <c r="COV226" s="17"/>
      <c r="COW226" s="17"/>
      <c r="COX226" s="17"/>
      <c r="COY226" s="17"/>
      <c r="COZ226" s="17"/>
      <c r="CPA226" s="17"/>
      <c r="CPB226" s="17"/>
      <c r="CPC226" s="17"/>
      <c r="CPD226" s="17"/>
      <c r="CPE226" s="17"/>
      <c r="CPF226" s="17"/>
      <c r="CPG226" s="17"/>
      <c r="CPH226" s="17"/>
      <c r="CPI226" s="17"/>
      <c r="CPJ226" s="17"/>
      <c r="CPK226" s="17"/>
      <c r="CPL226" s="17"/>
      <c r="CPM226" s="17"/>
      <c r="CPN226" s="17"/>
      <c r="CPO226" s="17"/>
      <c r="CPP226" s="17"/>
      <c r="CPQ226" s="17"/>
      <c r="CPR226" s="17"/>
      <c r="CPS226" s="17"/>
      <c r="CPT226" s="17"/>
      <c r="CPU226" s="17"/>
      <c r="CPV226" s="17"/>
      <c r="CPW226" s="17"/>
      <c r="CPX226" s="17"/>
      <c r="CPY226" s="17"/>
      <c r="CPZ226" s="17"/>
      <c r="CQA226" s="17"/>
      <c r="CQB226" s="17"/>
      <c r="CQC226" s="17"/>
      <c r="CQD226" s="17"/>
      <c r="CQE226" s="17"/>
      <c r="CQF226" s="17"/>
      <c r="CQG226" s="17"/>
      <c r="CQH226" s="17"/>
      <c r="CQI226" s="17"/>
      <c r="CQJ226" s="17"/>
      <c r="CQK226" s="17"/>
      <c r="CQL226" s="17"/>
      <c r="CQM226" s="17"/>
      <c r="CQN226" s="17"/>
      <c r="CQO226" s="17"/>
      <c r="CQP226" s="17"/>
      <c r="CQQ226" s="17"/>
      <c r="CQR226" s="17"/>
      <c r="CQS226" s="17"/>
      <c r="CQT226" s="17"/>
      <c r="CQU226" s="17"/>
      <c r="CQV226" s="17"/>
      <c r="CQW226" s="17"/>
      <c r="CQX226" s="17"/>
      <c r="CQY226" s="17"/>
      <c r="CQZ226" s="17"/>
      <c r="CRA226" s="17"/>
      <c r="CRB226" s="17"/>
      <c r="CRC226" s="17"/>
      <c r="CRD226" s="17"/>
      <c r="CRE226" s="17"/>
      <c r="CRF226" s="17"/>
      <c r="CRG226" s="17"/>
      <c r="CRH226" s="17"/>
      <c r="CRI226" s="17"/>
      <c r="CRJ226" s="17"/>
      <c r="CRK226" s="17"/>
      <c r="CRL226" s="17"/>
      <c r="CRM226" s="17"/>
      <c r="CRN226" s="17"/>
      <c r="CRO226" s="17"/>
      <c r="CRP226" s="17"/>
      <c r="CRQ226" s="17"/>
      <c r="CRR226" s="17"/>
      <c r="CRS226" s="17"/>
      <c r="CRT226" s="17"/>
      <c r="CRU226" s="17"/>
      <c r="CRV226" s="17"/>
      <c r="CRW226" s="17"/>
      <c r="CRX226" s="17"/>
      <c r="CRY226" s="17"/>
      <c r="CRZ226" s="17"/>
      <c r="CSA226" s="17"/>
      <c r="CSB226" s="17"/>
      <c r="CSC226" s="17"/>
      <c r="CSD226" s="17"/>
      <c r="CSE226" s="17"/>
      <c r="CSF226" s="17"/>
      <c r="CSG226" s="17"/>
      <c r="CSH226" s="17"/>
      <c r="CSI226" s="17"/>
      <c r="CSJ226" s="17"/>
      <c r="CSK226" s="17"/>
      <c r="CSL226" s="17"/>
      <c r="CSM226" s="17"/>
      <c r="CSN226" s="17"/>
      <c r="CSO226" s="17"/>
      <c r="CSP226" s="17"/>
      <c r="CSQ226" s="17"/>
      <c r="CSR226" s="17"/>
      <c r="CSS226" s="17"/>
      <c r="CST226" s="17"/>
      <c r="CSU226" s="17"/>
      <c r="CSV226" s="17"/>
      <c r="CSW226" s="17"/>
      <c r="CSX226" s="17"/>
      <c r="CSY226" s="17"/>
      <c r="CSZ226" s="17"/>
      <c r="CTA226" s="17"/>
      <c r="CTB226" s="17"/>
      <c r="CTC226" s="17"/>
      <c r="CTD226" s="17"/>
      <c r="CTE226" s="17"/>
      <c r="CTF226" s="17"/>
      <c r="CTG226" s="17"/>
      <c r="CTH226" s="17"/>
      <c r="CTI226" s="17"/>
      <c r="CTJ226" s="17"/>
      <c r="CTK226" s="17"/>
      <c r="CTL226" s="17"/>
      <c r="CTM226" s="17"/>
      <c r="CTN226" s="17"/>
      <c r="CTO226" s="17"/>
      <c r="CTP226" s="17"/>
      <c r="CTQ226" s="17"/>
      <c r="CTR226" s="17"/>
      <c r="CTS226" s="17"/>
      <c r="CTT226" s="17"/>
      <c r="CTU226" s="17"/>
      <c r="CTV226" s="17"/>
      <c r="CTW226" s="17"/>
      <c r="CTX226" s="17"/>
      <c r="CTY226" s="17"/>
      <c r="CTZ226" s="17"/>
      <c r="CUA226" s="17"/>
      <c r="CUB226" s="17"/>
      <c r="CUC226" s="17"/>
      <c r="CUD226" s="17"/>
      <c r="CUE226" s="17"/>
      <c r="CUF226" s="17"/>
      <c r="CUG226" s="17"/>
      <c r="CUH226" s="17"/>
      <c r="CUI226" s="17"/>
      <c r="CUJ226" s="17"/>
      <c r="CUK226" s="17"/>
      <c r="CUL226" s="17"/>
      <c r="CUM226" s="17"/>
      <c r="CUN226" s="17"/>
      <c r="CUO226" s="17"/>
      <c r="CUP226" s="17"/>
      <c r="CUQ226" s="17"/>
      <c r="CUR226" s="17"/>
      <c r="CUS226" s="17"/>
      <c r="CUT226" s="17"/>
      <c r="CUU226" s="17"/>
      <c r="CUV226" s="17"/>
      <c r="CUW226" s="17"/>
      <c r="CUX226" s="17"/>
      <c r="CUY226" s="17"/>
      <c r="CUZ226" s="17"/>
      <c r="CVA226" s="17"/>
      <c r="CVB226" s="17"/>
      <c r="CVC226" s="17"/>
      <c r="CVD226" s="17"/>
      <c r="CVE226" s="17"/>
      <c r="CVF226" s="17"/>
      <c r="CVG226" s="17"/>
      <c r="CVH226" s="17"/>
      <c r="CVI226" s="17"/>
      <c r="CVJ226" s="17"/>
      <c r="CVK226" s="17"/>
      <c r="CVL226" s="17"/>
      <c r="CVM226" s="17"/>
      <c r="CVN226" s="17"/>
      <c r="CVO226" s="17"/>
      <c r="CVP226" s="17"/>
      <c r="CVQ226" s="17"/>
      <c r="CVR226" s="17"/>
      <c r="CVS226" s="17"/>
      <c r="CVT226" s="17"/>
      <c r="CVU226" s="17"/>
      <c r="CVV226" s="17"/>
      <c r="CVW226" s="17"/>
      <c r="CVX226" s="17"/>
      <c r="CVY226" s="17"/>
      <c r="CVZ226" s="17"/>
      <c r="CWA226" s="17"/>
      <c r="CWB226" s="17"/>
      <c r="CWC226" s="17"/>
      <c r="CWD226" s="17"/>
      <c r="CWE226" s="17"/>
      <c r="CWF226" s="17"/>
      <c r="CWG226" s="17"/>
      <c r="CWH226" s="17"/>
      <c r="CWI226" s="17"/>
      <c r="CWJ226" s="17"/>
      <c r="CWK226" s="17"/>
      <c r="CWL226" s="17"/>
      <c r="CWM226" s="17"/>
      <c r="CWN226" s="17"/>
      <c r="CWO226" s="17"/>
      <c r="CWP226" s="17"/>
      <c r="CWQ226" s="17"/>
      <c r="CWR226" s="17"/>
      <c r="CWS226" s="17"/>
      <c r="CWT226" s="17"/>
      <c r="CWU226" s="17"/>
      <c r="CWV226" s="17"/>
      <c r="CWW226" s="17"/>
      <c r="CWX226" s="17"/>
      <c r="CWY226" s="17"/>
      <c r="CWZ226" s="17"/>
      <c r="CXA226" s="17"/>
      <c r="CXB226" s="17"/>
      <c r="CXC226" s="17"/>
      <c r="CXD226" s="17"/>
      <c r="CXE226" s="17"/>
      <c r="CXF226" s="17"/>
      <c r="CXG226" s="17"/>
      <c r="CXH226" s="17"/>
      <c r="CXI226" s="17"/>
      <c r="CXJ226" s="17"/>
      <c r="CXK226" s="17"/>
      <c r="CXL226" s="17"/>
      <c r="CXM226" s="17"/>
      <c r="CXN226" s="17"/>
      <c r="CXO226" s="17"/>
      <c r="CXP226" s="17"/>
      <c r="CXQ226" s="17"/>
      <c r="CXR226" s="17"/>
      <c r="CXS226" s="17"/>
      <c r="CXT226" s="17"/>
      <c r="CXU226" s="17"/>
      <c r="CXV226" s="17"/>
      <c r="CXW226" s="17"/>
      <c r="CXX226" s="17"/>
      <c r="CXY226" s="17"/>
      <c r="CXZ226" s="17"/>
      <c r="CYA226" s="17"/>
      <c r="CYB226" s="17"/>
      <c r="CYC226" s="17"/>
      <c r="CYD226" s="17"/>
      <c r="CYE226" s="17"/>
      <c r="CYF226" s="17"/>
      <c r="CYG226" s="17"/>
      <c r="CYH226" s="17"/>
      <c r="CYI226" s="17"/>
      <c r="CYJ226" s="17"/>
      <c r="CYK226" s="17"/>
      <c r="CYL226" s="17"/>
      <c r="CYM226" s="17"/>
      <c r="CYN226" s="17"/>
      <c r="CYO226" s="17"/>
      <c r="CYP226" s="17"/>
      <c r="CYQ226" s="17"/>
      <c r="CYR226" s="17"/>
      <c r="CYS226" s="17"/>
      <c r="CYT226" s="17"/>
      <c r="CYU226" s="17"/>
      <c r="CYV226" s="17"/>
      <c r="CYW226" s="17"/>
      <c r="CYX226" s="17"/>
      <c r="CYY226" s="17"/>
      <c r="CYZ226" s="17"/>
      <c r="CZA226" s="17"/>
      <c r="CZB226" s="17"/>
      <c r="CZC226" s="17"/>
      <c r="CZD226" s="17"/>
      <c r="CZE226" s="17"/>
      <c r="CZF226" s="17"/>
      <c r="CZG226" s="17"/>
      <c r="CZH226" s="17"/>
      <c r="CZI226" s="17"/>
      <c r="CZJ226" s="17"/>
      <c r="CZK226" s="17"/>
      <c r="CZL226" s="17"/>
      <c r="CZM226" s="17"/>
      <c r="CZN226" s="17"/>
      <c r="CZO226" s="17"/>
      <c r="CZP226" s="17"/>
      <c r="CZQ226" s="17"/>
      <c r="CZR226" s="17"/>
      <c r="CZS226" s="17"/>
      <c r="CZT226" s="17"/>
      <c r="CZU226" s="17"/>
      <c r="CZV226" s="17"/>
      <c r="CZW226" s="17"/>
      <c r="CZX226" s="17"/>
      <c r="CZY226" s="17"/>
      <c r="CZZ226" s="17"/>
      <c r="DAA226" s="17"/>
      <c r="DAB226" s="17"/>
      <c r="DAC226" s="17"/>
      <c r="DAD226" s="17"/>
      <c r="DAE226" s="17"/>
      <c r="DAF226" s="17"/>
      <c r="DAG226" s="17"/>
      <c r="DAH226" s="17"/>
      <c r="DAI226" s="17"/>
      <c r="DAJ226" s="17"/>
      <c r="DAK226" s="17"/>
      <c r="DAL226" s="17"/>
      <c r="DAM226" s="17"/>
      <c r="DAN226" s="17"/>
      <c r="DAO226" s="17"/>
      <c r="DAP226" s="17"/>
      <c r="DAQ226" s="17"/>
      <c r="DAR226" s="17"/>
      <c r="DAS226" s="17"/>
      <c r="DAT226" s="17"/>
      <c r="DAU226" s="17"/>
      <c r="DAV226" s="17"/>
      <c r="DAW226" s="17"/>
      <c r="DAX226" s="17"/>
      <c r="DAY226" s="17"/>
      <c r="DAZ226" s="17"/>
      <c r="DBA226" s="17"/>
      <c r="DBB226" s="17"/>
      <c r="DBC226" s="17"/>
      <c r="DBD226" s="17"/>
      <c r="DBE226" s="17"/>
      <c r="DBF226" s="17"/>
      <c r="DBG226" s="17"/>
      <c r="DBH226" s="17"/>
      <c r="DBI226" s="17"/>
      <c r="DBJ226" s="17"/>
      <c r="DBK226" s="17"/>
      <c r="DBL226" s="17"/>
      <c r="DBM226" s="17"/>
      <c r="DBN226" s="17"/>
      <c r="DBO226" s="17"/>
      <c r="DBP226" s="17"/>
      <c r="DBQ226" s="17"/>
      <c r="DBR226" s="17"/>
      <c r="DBS226" s="17"/>
      <c r="DBT226" s="17"/>
      <c r="DBU226" s="17"/>
      <c r="DBV226" s="17"/>
      <c r="DBW226" s="17"/>
      <c r="DBX226" s="17"/>
      <c r="DBY226" s="17"/>
      <c r="DBZ226" s="17"/>
      <c r="DCA226" s="17"/>
      <c r="DCB226" s="17"/>
      <c r="DCC226" s="17"/>
      <c r="DCD226" s="17"/>
      <c r="DCE226" s="17"/>
      <c r="DCF226" s="17"/>
      <c r="DCG226" s="17"/>
      <c r="DCH226" s="17"/>
      <c r="DCI226" s="17"/>
      <c r="DCJ226" s="17"/>
      <c r="DCK226" s="17"/>
      <c r="DCL226" s="17"/>
      <c r="DCM226" s="17"/>
      <c r="DCN226" s="17"/>
      <c r="DCO226" s="17"/>
      <c r="DCP226" s="17"/>
      <c r="DCQ226" s="17"/>
      <c r="DCR226" s="17"/>
      <c r="DCS226" s="17"/>
      <c r="DCT226" s="17"/>
      <c r="DCU226" s="17"/>
      <c r="DCV226" s="17"/>
      <c r="DCW226" s="17"/>
      <c r="DCX226" s="17"/>
      <c r="DCY226" s="17"/>
      <c r="DCZ226" s="17"/>
      <c r="DDA226" s="17"/>
      <c r="DDB226" s="17"/>
      <c r="DDC226" s="17"/>
      <c r="DDD226" s="17"/>
      <c r="DDE226" s="17"/>
      <c r="DDF226" s="17"/>
      <c r="DDG226" s="17"/>
      <c r="DDH226" s="17"/>
      <c r="DDI226" s="17"/>
      <c r="DDJ226" s="17"/>
      <c r="DDK226" s="17"/>
      <c r="DDL226" s="17"/>
      <c r="DDM226" s="17"/>
      <c r="DDN226" s="17"/>
      <c r="DDO226" s="17"/>
      <c r="DDP226" s="17"/>
      <c r="DDQ226" s="17"/>
      <c r="DDR226" s="17"/>
      <c r="DDS226" s="17"/>
      <c r="DDT226" s="17"/>
      <c r="DDU226" s="17"/>
      <c r="DDV226" s="17"/>
      <c r="DDW226" s="17"/>
      <c r="DDX226" s="17"/>
      <c r="DDY226" s="17"/>
      <c r="DDZ226" s="17"/>
      <c r="DEA226" s="17"/>
      <c r="DEB226" s="17"/>
      <c r="DEC226" s="17"/>
      <c r="DED226" s="17"/>
      <c r="DEE226" s="17"/>
      <c r="DEF226" s="17"/>
      <c r="DEG226" s="17"/>
      <c r="DEH226" s="17"/>
      <c r="DEI226" s="17"/>
      <c r="DEJ226" s="17"/>
      <c r="DEK226" s="17"/>
      <c r="DEL226" s="17"/>
      <c r="DEM226" s="17"/>
      <c r="DEN226" s="17"/>
      <c r="DEO226" s="17"/>
      <c r="DEP226" s="17"/>
      <c r="DEQ226" s="17"/>
      <c r="DER226" s="17"/>
      <c r="DES226" s="17"/>
      <c r="DET226" s="17"/>
      <c r="DEU226" s="17"/>
      <c r="DEV226" s="17"/>
      <c r="DEW226" s="17"/>
      <c r="DEX226" s="17"/>
      <c r="DEY226" s="17"/>
      <c r="DEZ226" s="17"/>
      <c r="DFA226" s="17"/>
      <c r="DFB226" s="17"/>
      <c r="DFC226" s="17"/>
      <c r="DFD226" s="17"/>
      <c r="DFE226" s="17"/>
      <c r="DFF226" s="17"/>
      <c r="DFG226" s="17"/>
      <c r="DFH226" s="17"/>
      <c r="DFI226" s="17"/>
      <c r="DFJ226" s="17"/>
      <c r="DFK226" s="17"/>
      <c r="DFL226" s="17"/>
      <c r="DFM226" s="17"/>
      <c r="DFN226" s="17"/>
      <c r="DFO226" s="17"/>
      <c r="DFP226" s="17"/>
      <c r="DFQ226" s="17"/>
      <c r="DFR226" s="17"/>
      <c r="DFS226" s="17"/>
      <c r="DFT226" s="17"/>
      <c r="DFU226" s="17"/>
      <c r="DFV226" s="17"/>
      <c r="DFW226" s="17"/>
      <c r="DFX226" s="17"/>
      <c r="DFY226" s="17"/>
      <c r="DFZ226" s="17"/>
      <c r="DGA226" s="17"/>
      <c r="DGB226" s="17"/>
      <c r="DGC226" s="17"/>
      <c r="DGD226" s="17"/>
      <c r="DGE226" s="17"/>
      <c r="DGF226" s="17"/>
      <c r="DGG226" s="17"/>
      <c r="DGH226" s="17"/>
      <c r="DGI226" s="17"/>
      <c r="DGJ226" s="17"/>
      <c r="DGK226" s="17"/>
      <c r="DGL226" s="17"/>
      <c r="DGM226" s="17"/>
      <c r="DGN226" s="17"/>
      <c r="DGO226" s="17"/>
      <c r="DGP226" s="17"/>
      <c r="DGQ226" s="17"/>
      <c r="DGR226" s="17"/>
      <c r="DGS226" s="17"/>
      <c r="DGT226" s="17"/>
      <c r="DGU226" s="17"/>
      <c r="DGV226" s="17"/>
      <c r="DGW226" s="17"/>
      <c r="DGX226" s="17"/>
      <c r="DGY226" s="17"/>
      <c r="DGZ226" s="17"/>
      <c r="DHA226" s="17"/>
      <c r="DHB226" s="17"/>
      <c r="DHC226" s="17"/>
      <c r="DHD226" s="17"/>
      <c r="DHE226" s="17"/>
      <c r="DHF226" s="17"/>
      <c r="DHG226" s="17"/>
      <c r="DHH226" s="17"/>
      <c r="DHI226" s="17"/>
      <c r="DHJ226" s="17"/>
      <c r="DHK226" s="17"/>
      <c r="DHL226" s="17"/>
      <c r="DHM226" s="17"/>
      <c r="DHN226" s="17"/>
      <c r="DHO226" s="17"/>
      <c r="DHP226" s="17"/>
      <c r="DHQ226" s="17"/>
      <c r="DHR226" s="17"/>
      <c r="DHS226" s="17"/>
      <c r="DHT226" s="17"/>
      <c r="DHU226" s="17"/>
      <c r="DHV226" s="17"/>
      <c r="DHW226" s="17"/>
      <c r="DHX226" s="17"/>
      <c r="DHY226" s="17"/>
      <c r="DHZ226" s="17"/>
      <c r="DIA226" s="17"/>
      <c r="DIB226" s="17"/>
      <c r="DIC226" s="17"/>
      <c r="DID226" s="17"/>
      <c r="DIE226" s="17"/>
      <c r="DIF226" s="17"/>
      <c r="DIG226" s="17"/>
      <c r="DIH226" s="17"/>
      <c r="DII226" s="17"/>
      <c r="DIJ226" s="17"/>
      <c r="DIK226" s="17"/>
      <c r="DIL226" s="17"/>
      <c r="DIM226" s="17"/>
      <c r="DIN226" s="17"/>
      <c r="DIO226" s="17"/>
      <c r="DIP226" s="17"/>
      <c r="DIQ226" s="17"/>
      <c r="DIR226" s="17"/>
      <c r="DIS226" s="17"/>
      <c r="DIT226" s="17"/>
      <c r="DIU226" s="17"/>
      <c r="DIV226" s="17"/>
      <c r="DIW226" s="17"/>
      <c r="DIX226" s="17"/>
      <c r="DIY226" s="17"/>
      <c r="DIZ226" s="17"/>
      <c r="DJA226" s="17"/>
      <c r="DJB226" s="17"/>
      <c r="DJC226" s="17"/>
      <c r="DJD226" s="17"/>
      <c r="DJE226" s="17"/>
      <c r="DJF226" s="17"/>
      <c r="DJG226" s="17"/>
      <c r="DJH226" s="17"/>
      <c r="DJI226" s="17"/>
      <c r="DJJ226" s="17"/>
      <c r="DJK226" s="17"/>
      <c r="DJL226" s="17"/>
      <c r="DJM226" s="17"/>
      <c r="DJN226" s="17"/>
      <c r="DJO226" s="17"/>
      <c r="DJP226" s="17"/>
      <c r="DJQ226" s="17"/>
      <c r="DJR226" s="17"/>
      <c r="DJS226" s="17"/>
      <c r="DJT226" s="17"/>
      <c r="DJU226" s="17"/>
      <c r="DJV226" s="17"/>
      <c r="DJW226" s="17"/>
      <c r="DJX226" s="17"/>
      <c r="DJY226" s="17"/>
      <c r="DJZ226" s="17"/>
      <c r="DKA226" s="17"/>
      <c r="DKB226" s="17"/>
      <c r="DKC226" s="17"/>
      <c r="DKD226" s="17"/>
      <c r="DKE226" s="17"/>
      <c r="DKF226" s="17"/>
      <c r="DKG226" s="17"/>
      <c r="DKH226" s="17"/>
      <c r="DKI226" s="17"/>
      <c r="DKJ226" s="17"/>
      <c r="DKK226" s="17"/>
      <c r="DKL226" s="17"/>
      <c r="DKM226" s="17"/>
      <c r="DKN226" s="17"/>
      <c r="DKO226" s="17"/>
      <c r="DKP226" s="17"/>
      <c r="DKQ226" s="17"/>
      <c r="DKR226" s="17"/>
      <c r="DKS226" s="17"/>
      <c r="DKT226" s="17"/>
      <c r="DKU226" s="17"/>
      <c r="DKV226" s="17"/>
      <c r="DKW226" s="17"/>
      <c r="DKX226" s="17"/>
      <c r="DKY226" s="17"/>
      <c r="DKZ226" s="17"/>
      <c r="DLA226" s="17"/>
      <c r="DLB226" s="17"/>
      <c r="DLC226" s="17"/>
      <c r="DLD226" s="17"/>
      <c r="DLE226" s="17"/>
      <c r="DLF226" s="17"/>
      <c r="DLG226" s="17"/>
      <c r="DLH226" s="17"/>
      <c r="DLI226" s="17"/>
      <c r="DLJ226" s="17"/>
      <c r="DLK226" s="17"/>
      <c r="DLL226" s="17"/>
      <c r="DLM226" s="17"/>
      <c r="DLN226" s="17"/>
      <c r="DLO226" s="17"/>
      <c r="DLP226" s="17"/>
      <c r="DLQ226" s="17"/>
      <c r="DLR226" s="17"/>
      <c r="DLS226" s="17"/>
      <c r="DLT226" s="17"/>
      <c r="DLU226" s="17"/>
      <c r="DLV226" s="17"/>
      <c r="DLW226" s="17"/>
      <c r="DLX226" s="17"/>
      <c r="DLY226" s="17"/>
      <c r="DLZ226" s="17"/>
      <c r="DMA226" s="17"/>
      <c r="DMB226" s="17"/>
      <c r="DMC226" s="17"/>
      <c r="DMD226" s="17"/>
      <c r="DME226" s="17"/>
      <c r="DMF226" s="17"/>
      <c r="DMG226" s="17"/>
      <c r="DMH226" s="17"/>
      <c r="DMI226" s="17"/>
      <c r="DMJ226" s="17"/>
      <c r="DMK226" s="17"/>
      <c r="DML226" s="17"/>
      <c r="DMM226" s="17"/>
      <c r="DMN226" s="17"/>
      <c r="DMO226" s="17"/>
      <c r="DMP226" s="17"/>
      <c r="DMQ226" s="17"/>
      <c r="DMR226" s="17"/>
      <c r="DMS226" s="17"/>
      <c r="DMT226" s="17"/>
      <c r="DMU226" s="17"/>
      <c r="DMV226" s="17"/>
      <c r="DMW226" s="17"/>
      <c r="DMX226" s="17"/>
      <c r="DMY226" s="17"/>
      <c r="DMZ226" s="17"/>
      <c r="DNA226" s="17"/>
      <c r="DNB226" s="17"/>
      <c r="DNC226" s="17"/>
      <c r="DND226" s="17"/>
      <c r="DNE226" s="17"/>
      <c r="DNF226" s="17"/>
      <c r="DNG226" s="17"/>
      <c r="DNH226" s="17"/>
      <c r="DNI226" s="17"/>
      <c r="DNJ226" s="17"/>
      <c r="DNK226" s="17"/>
      <c r="DNL226" s="17"/>
      <c r="DNM226" s="17"/>
      <c r="DNN226" s="17"/>
      <c r="DNO226" s="17"/>
      <c r="DNP226" s="17"/>
      <c r="DNQ226" s="17"/>
      <c r="DNR226" s="17"/>
      <c r="DNS226" s="17"/>
      <c r="DNT226" s="17"/>
      <c r="DNU226" s="17"/>
      <c r="DNV226" s="17"/>
      <c r="DNW226" s="17"/>
      <c r="DNX226" s="17"/>
      <c r="DNY226" s="17"/>
      <c r="DNZ226" s="17"/>
      <c r="DOA226" s="17"/>
      <c r="DOB226" s="17"/>
      <c r="DOC226" s="17"/>
      <c r="DOD226" s="17"/>
      <c r="DOE226" s="17"/>
      <c r="DOF226" s="17"/>
      <c r="DOG226" s="17"/>
      <c r="DOH226" s="17"/>
      <c r="DOI226" s="17"/>
      <c r="DOJ226" s="17"/>
      <c r="DOK226" s="17"/>
      <c r="DOL226" s="17"/>
      <c r="DOM226" s="17"/>
      <c r="DON226" s="17"/>
      <c r="DOO226" s="17"/>
      <c r="DOP226" s="17"/>
      <c r="DOQ226" s="17"/>
      <c r="DOR226" s="17"/>
      <c r="DOS226" s="17"/>
      <c r="DOT226" s="17"/>
      <c r="DOU226" s="17"/>
      <c r="DOV226" s="17"/>
      <c r="DOW226" s="17"/>
      <c r="DOX226" s="17"/>
      <c r="DOY226" s="17"/>
      <c r="DOZ226" s="17"/>
      <c r="DPA226" s="17"/>
      <c r="DPB226" s="17"/>
      <c r="DPC226" s="17"/>
      <c r="DPD226" s="17"/>
      <c r="DPE226" s="17"/>
      <c r="DPF226" s="17"/>
      <c r="DPG226" s="17"/>
      <c r="DPH226" s="17"/>
      <c r="DPI226" s="17"/>
      <c r="DPJ226" s="17"/>
      <c r="DPK226" s="17"/>
      <c r="DPL226" s="17"/>
      <c r="DPM226" s="17"/>
      <c r="DPN226" s="17"/>
      <c r="DPO226" s="17"/>
      <c r="DPP226" s="17"/>
      <c r="DPQ226" s="17"/>
      <c r="DPR226" s="17"/>
      <c r="DPS226" s="17"/>
      <c r="DPT226" s="17"/>
      <c r="DPU226" s="17"/>
      <c r="DPV226" s="17"/>
      <c r="DPW226" s="17"/>
      <c r="DPX226" s="17"/>
      <c r="DPY226" s="17"/>
      <c r="DPZ226" s="17"/>
      <c r="DQA226" s="17"/>
      <c r="DQB226" s="17"/>
      <c r="DQC226" s="17"/>
      <c r="DQD226" s="17"/>
      <c r="DQE226" s="17"/>
      <c r="DQF226" s="17"/>
      <c r="DQG226" s="17"/>
      <c r="DQH226" s="17"/>
      <c r="DQI226" s="17"/>
      <c r="DQJ226" s="17"/>
      <c r="DQK226" s="17"/>
      <c r="DQL226" s="17"/>
      <c r="DQM226" s="17"/>
      <c r="DQN226" s="17"/>
      <c r="DQO226" s="17"/>
      <c r="DQP226" s="17"/>
      <c r="DQQ226" s="17"/>
      <c r="DQR226" s="17"/>
      <c r="DQS226" s="17"/>
      <c r="DQT226" s="17"/>
      <c r="DQU226" s="17"/>
      <c r="DQV226" s="17"/>
      <c r="DQW226" s="17"/>
      <c r="DQX226" s="17"/>
      <c r="DQY226" s="17"/>
      <c r="DQZ226" s="17"/>
      <c r="DRA226" s="17"/>
      <c r="DRB226" s="17"/>
      <c r="DRC226" s="17"/>
      <c r="DRD226" s="17"/>
      <c r="DRE226" s="17"/>
      <c r="DRF226" s="17"/>
      <c r="DRG226" s="17"/>
      <c r="DRH226" s="17"/>
      <c r="DRI226" s="17"/>
      <c r="DRJ226" s="17"/>
      <c r="DRK226" s="17"/>
      <c r="DRL226" s="17"/>
      <c r="DRM226" s="17"/>
      <c r="DRN226" s="17"/>
      <c r="DRO226" s="17"/>
      <c r="DRP226" s="17"/>
      <c r="DRQ226" s="17"/>
      <c r="DRR226" s="17"/>
      <c r="DRS226" s="17"/>
      <c r="DRT226" s="17"/>
      <c r="DRU226" s="17"/>
      <c r="DRV226" s="17"/>
      <c r="DRW226" s="17"/>
      <c r="DRX226" s="17"/>
      <c r="DRY226" s="17"/>
      <c r="DRZ226" s="17"/>
      <c r="DSA226" s="17"/>
      <c r="DSB226" s="17"/>
      <c r="DSC226" s="17"/>
      <c r="DSD226" s="17"/>
      <c r="DSE226" s="17"/>
      <c r="DSF226" s="17"/>
      <c r="DSG226" s="17"/>
      <c r="DSH226" s="17"/>
      <c r="DSI226" s="17"/>
      <c r="DSJ226" s="17"/>
      <c r="DSK226" s="17"/>
      <c r="DSL226" s="17"/>
      <c r="DSM226" s="17"/>
      <c r="DSN226" s="17"/>
      <c r="DSO226" s="17"/>
      <c r="DSP226" s="17"/>
      <c r="DSQ226" s="17"/>
      <c r="DSR226" s="17"/>
      <c r="DSS226" s="17"/>
      <c r="DST226" s="17"/>
      <c r="DSU226" s="17"/>
      <c r="DSV226" s="17"/>
      <c r="DSW226" s="17"/>
      <c r="DSX226" s="17"/>
      <c r="DSY226" s="17"/>
      <c r="DSZ226" s="17"/>
      <c r="DTA226" s="17"/>
      <c r="DTB226" s="17"/>
      <c r="DTC226" s="17"/>
      <c r="DTD226" s="17"/>
      <c r="DTE226" s="17"/>
      <c r="DTF226" s="17"/>
      <c r="DTG226" s="17"/>
      <c r="DTH226" s="17"/>
      <c r="DTI226" s="17"/>
      <c r="DTJ226" s="17"/>
      <c r="DTK226" s="17"/>
      <c r="DTL226" s="17"/>
      <c r="DTM226" s="17"/>
      <c r="DTN226" s="17"/>
      <c r="DTO226" s="17"/>
      <c r="DTP226" s="17"/>
      <c r="DTQ226" s="17"/>
      <c r="DTR226" s="17"/>
      <c r="DTS226" s="17"/>
      <c r="DTT226" s="17"/>
      <c r="DTU226" s="17"/>
      <c r="DTV226" s="17"/>
      <c r="DTW226" s="17"/>
      <c r="DTX226" s="17"/>
      <c r="DTY226" s="17"/>
      <c r="DTZ226" s="17"/>
      <c r="DUA226" s="17"/>
      <c r="DUB226" s="17"/>
      <c r="DUC226" s="17"/>
      <c r="DUD226" s="17"/>
      <c r="DUE226" s="17"/>
      <c r="DUF226" s="17"/>
      <c r="DUG226" s="17"/>
      <c r="DUH226" s="17"/>
      <c r="DUI226" s="17"/>
      <c r="DUJ226" s="17"/>
      <c r="DUK226" s="17"/>
      <c r="DUL226" s="17"/>
      <c r="DUM226" s="17"/>
      <c r="DUN226" s="17"/>
      <c r="DUO226" s="17"/>
      <c r="DUP226" s="17"/>
      <c r="DUQ226" s="17"/>
      <c r="DUR226" s="17"/>
      <c r="DUS226" s="17"/>
      <c r="DUT226" s="17"/>
      <c r="DUU226" s="17"/>
      <c r="DUV226" s="17"/>
      <c r="DUW226" s="17"/>
      <c r="DUX226" s="17"/>
      <c r="DUY226" s="17"/>
      <c r="DUZ226" s="17"/>
      <c r="DVA226" s="17"/>
      <c r="DVB226" s="17"/>
      <c r="DVC226" s="17"/>
      <c r="DVD226" s="17"/>
      <c r="DVE226" s="17"/>
      <c r="DVF226" s="17"/>
      <c r="DVG226" s="17"/>
      <c r="DVH226" s="17"/>
      <c r="DVI226" s="17"/>
      <c r="DVJ226" s="17"/>
      <c r="DVK226" s="17"/>
      <c r="DVL226" s="17"/>
      <c r="DVM226" s="17"/>
      <c r="DVN226" s="17"/>
      <c r="DVO226" s="17"/>
      <c r="DVP226" s="17"/>
      <c r="DVQ226" s="17"/>
      <c r="DVR226" s="17"/>
      <c r="DVS226" s="17"/>
      <c r="DVT226" s="17"/>
      <c r="DVU226" s="17"/>
      <c r="DVV226" s="17"/>
      <c r="DVW226" s="17"/>
      <c r="DVX226" s="17"/>
      <c r="DVY226" s="17"/>
      <c r="DVZ226" s="17"/>
      <c r="DWA226" s="17"/>
      <c r="DWB226" s="17"/>
      <c r="DWC226" s="17"/>
      <c r="DWD226" s="17"/>
      <c r="DWE226" s="17"/>
      <c r="DWF226" s="17"/>
      <c r="DWG226" s="17"/>
      <c r="DWH226" s="17"/>
      <c r="DWI226" s="17"/>
      <c r="DWJ226" s="17"/>
      <c r="DWK226" s="17"/>
      <c r="DWL226" s="17"/>
      <c r="DWM226" s="17"/>
      <c r="DWN226" s="17"/>
      <c r="DWO226" s="17"/>
      <c r="DWP226" s="17"/>
      <c r="DWQ226" s="17"/>
      <c r="DWR226" s="17"/>
      <c r="DWS226" s="17"/>
      <c r="DWT226" s="17"/>
      <c r="DWU226" s="17"/>
      <c r="DWV226" s="17"/>
      <c r="DWW226" s="17"/>
      <c r="DWX226" s="17"/>
      <c r="DWY226" s="17"/>
      <c r="DWZ226" s="17"/>
      <c r="DXA226" s="17"/>
      <c r="DXB226" s="17"/>
      <c r="DXC226" s="17"/>
      <c r="DXD226" s="17"/>
      <c r="DXE226" s="17"/>
      <c r="DXF226" s="17"/>
      <c r="DXG226" s="17"/>
      <c r="DXH226" s="17"/>
      <c r="DXI226" s="17"/>
      <c r="DXJ226" s="17"/>
      <c r="DXK226" s="17"/>
      <c r="DXL226" s="17"/>
      <c r="DXM226" s="17"/>
      <c r="DXN226" s="17"/>
      <c r="DXO226" s="17"/>
      <c r="DXP226" s="17"/>
      <c r="DXQ226" s="17"/>
      <c r="DXR226" s="17"/>
      <c r="DXS226" s="17"/>
      <c r="DXT226" s="17"/>
      <c r="DXU226" s="17"/>
      <c r="DXV226" s="17"/>
      <c r="DXW226" s="17"/>
      <c r="DXX226" s="17"/>
      <c r="DXY226" s="17"/>
      <c r="DXZ226" s="17"/>
      <c r="DYA226" s="17"/>
      <c r="DYB226" s="17"/>
      <c r="DYC226" s="17"/>
      <c r="DYD226" s="17"/>
      <c r="DYE226" s="17"/>
      <c r="DYF226" s="17"/>
      <c r="DYG226" s="17"/>
      <c r="DYH226" s="17"/>
      <c r="DYI226" s="17"/>
      <c r="DYJ226" s="17"/>
      <c r="DYK226" s="17"/>
      <c r="DYL226" s="17"/>
      <c r="DYM226" s="17"/>
      <c r="DYN226" s="17"/>
      <c r="DYO226" s="17"/>
      <c r="DYP226" s="17"/>
      <c r="DYQ226" s="17"/>
      <c r="DYR226" s="17"/>
      <c r="DYS226" s="17"/>
      <c r="DYT226" s="17"/>
      <c r="DYU226" s="17"/>
      <c r="DYV226" s="17"/>
      <c r="DYW226" s="17"/>
      <c r="DYX226" s="17"/>
      <c r="DYY226" s="17"/>
      <c r="DYZ226" s="17"/>
      <c r="DZA226" s="17"/>
      <c r="DZB226" s="17"/>
      <c r="DZC226" s="17"/>
      <c r="DZD226" s="17"/>
      <c r="DZE226" s="17"/>
      <c r="DZF226" s="17"/>
      <c r="DZG226" s="17"/>
      <c r="DZH226" s="17"/>
      <c r="DZI226" s="17"/>
      <c r="DZJ226" s="17"/>
      <c r="DZK226" s="17"/>
      <c r="DZL226" s="17"/>
      <c r="DZM226" s="17"/>
      <c r="DZN226" s="17"/>
      <c r="DZO226" s="17"/>
      <c r="DZP226" s="17"/>
      <c r="DZQ226" s="17"/>
      <c r="DZR226" s="17"/>
      <c r="DZS226" s="17"/>
      <c r="DZT226" s="17"/>
      <c r="DZU226" s="17"/>
      <c r="DZV226" s="17"/>
      <c r="DZW226" s="17"/>
      <c r="DZX226" s="17"/>
      <c r="DZY226" s="17"/>
      <c r="DZZ226" s="17"/>
      <c r="EAA226" s="17"/>
      <c r="EAB226" s="17"/>
      <c r="EAC226" s="17"/>
      <c r="EAD226" s="17"/>
      <c r="EAE226" s="17"/>
      <c r="EAF226" s="17"/>
      <c r="EAG226" s="17"/>
      <c r="EAH226" s="17"/>
      <c r="EAI226" s="17"/>
      <c r="EAJ226" s="17"/>
      <c r="EAK226" s="17"/>
      <c r="EAL226" s="17"/>
      <c r="EAM226" s="17"/>
      <c r="EAN226" s="17"/>
      <c r="EAO226" s="17"/>
      <c r="EAP226" s="17"/>
      <c r="EAQ226" s="17"/>
      <c r="EAR226" s="17"/>
      <c r="EAS226" s="17"/>
      <c r="EAT226" s="17"/>
      <c r="EAU226" s="17"/>
      <c r="EAV226" s="17"/>
      <c r="EAW226" s="17"/>
      <c r="EAX226" s="17"/>
      <c r="EAY226" s="17"/>
      <c r="EAZ226" s="17"/>
      <c r="EBA226" s="17"/>
      <c r="EBB226" s="17"/>
      <c r="EBC226" s="17"/>
      <c r="EBD226" s="17"/>
      <c r="EBE226" s="17"/>
      <c r="EBF226" s="17"/>
      <c r="EBG226" s="17"/>
      <c r="EBH226" s="17"/>
      <c r="EBI226" s="17"/>
      <c r="EBJ226" s="17"/>
      <c r="EBK226" s="17"/>
      <c r="EBL226" s="17"/>
      <c r="EBM226" s="17"/>
      <c r="EBN226" s="17"/>
      <c r="EBO226" s="17"/>
      <c r="EBP226" s="17"/>
      <c r="EBQ226" s="17"/>
      <c r="EBR226" s="17"/>
      <c r="EBS226" s="17"/>
      <c r="EBT226" s="17"/>
      <c r="EBU226" s="17"/>
      <c r="EBV226" s="17"/>
      <c r="EBW226" s="17"/>
      <c r="EBX226" s="17"/>
      <c r="EBY226" s="17"/>
      <c r="EBZ226" s="17"/>
      <c r="ECA226" s="17"/>
      <c r="ECB226" s="17"/>
      <c r="ECC226" s="17"/>
      <c r="ECD226" s="17"/>
      <c r="ECE226" s="17"/>
      <c r="ECF226" s="17"/>
      <c r="ECG226" s="17"/>
      <c r="ECH226" s="17"/>
      <c r="ECI226" s="17"/>
      <c r="ECJ226" s="17"/>
      <c r="ECK226" s="17"/>
      <c r="ECL226" s="17"/>
      <c r="ECM226" s="17"/>
      <c r="ECN226" s="17"/>
      <c r="ECO226" s="17"/>
      <c r="ECP226" s="17"/>
      <c r="ECQ226" s="17"/>
      <c r="ECR226" s="17"/>
      <c r="ECS226" s="17"/>
      <c r="ECT226" s="17"/>
      <c r="ECU226" s="17"/>
      <c r="ECV226" s="17"/>
      <c r="ECW226" s="17"/>
      <c r="ECX226" s="17"/>
      <c r="ECY226" s="17"/>
      <c r="ECZ226" s="17"/>
      <c r="EDA226" s="17"/>
      <c r="EDB226" s="17"/>
      <c r="EDC226" s="17"/>
      <c r="EDD226" s="17"/>
      <c r="EDE226" s="17"/>
      <c r="EDF226" s="17"/>
      <c r="EDG226" s="17"/>
      <c r="EDH226" s="17"/>
      <c r="EDI226" s="17"/>
      <c r="EDJ226" s="17"/>
      <c r="EDK226" s="17"/>
      <c r="EDL226" s="17"/>
      <c r="EDM226" s="17"/>
      <c r="EDN226" s="17"/>
      <c r="EDO226" s="17"/>
      <c r="EDP226" s="17"/>
      <c r="EDQ226" s="17"/>
      <c r="EDR226" s="17"/>
      <c r="EDS226" s="17"/>
      <c r="EDT226" s="17"/>
      <c r="EDU226" s="17"/>
      <c r="EDV226" s="17"/>
      <c r="EDW226" s="17"/>
      <c r="EDX226" s="17"/>
      <c r="EDY226" s="17"/>
      <c r="EDZ226" s="17"/>
      <c r="EEA226" s="17"/>
      <c r="EEB226" s="17"/>
      <c r="EEC226" s="17"/>
      <c r="EED226" s="17"/>
      <c r="EEE226" s="17"/>
      <c r="EEF226" s="17"/>
      <c r="EEG226" s="17"/>
      <c r="EEH226" s="17"/>
      <c r="EEI226" s="17"/>
      <c r="EEJ226" s="17"/>
      <c r="EEK226" s="17"/>
      <c r="EEL226" s="17"/>
      <c r="EEM226" s="17"/>
      <c r="EEN226" s="17"/>
      <c r="EEO226" s="17"/>
      <c r="EEP226" s="17"/>
      <c r="EEQ226" s="17"/>
      <c r="EER226" s="17"/>
      <c r="EES226" s="17"/>
      <c r="EET226" s="17"/>
      <c r="EEU226" s="17"/>
      <c r="EEV226" s="17"/>
      <c r="EEW226" s="17"/>
      <c r="EEX226" s="17"/>
      <c r="EEY226" s="17"/>
      <c r="EEZ226" s="17"/>
      <c r="EFA226" s="17"/>
      <c r="EFB226" s="17"/>
      <c r="EFC226" s="17"/>
      <c r="EFD226" s="17"/>
      <c r="EFE226" s="17"/>
      <c r="EFF226" s="17"/>
      <c r="EFG226" s="17"/>
      <c r="EFH226" s="17"/>
      <c r="EFI226" s="17"/>
      <c r="EFJ226" s="17"/>
      <c r="EFK226" s="17"/>
      <c r="EFL226" s="17"/>
      <c r="EFM226" s="17"/>
      <c r="EFN226" s="17"/>
      <c r="EFO226" s="17"/>
      <c r="EFP226" s="17"/>
      <c r="EFQ226" s="17"/>
      <c r="EFR226" s="17"/>
      <c r="EFS226" s="17"/>
      <c r="EFT226" s="17"/>
      <c r="EFU226" s="17"/>
      <c r="EFV226" s="17"/>
      <c r="EFW226" s="17"/>
      <c r="EFX226" s="17"/>
      <c r="EFY226" s="17"/>
      <c r="EFZ226" s="17"/>
      <c r="EGA226" s="17"/>
      <c r="EGB226" s="17"/>
      <c r="EGC226" s="17"/>
      <c r="EGD226" s="17"/>
      <c r="EGE226" s="17"/>
      <c r="EGF226" s="17"/>
      <c r="EGG226" s="17"/>
      <c r="EGH226" s="17"/>
      <c r="EGI226" s="17"/>
      <c r="EGJ226" s="17"/>
      <c r="EGK226" s="17"/>
      <c r="EGL226" s="17"/>
      <c r="EGM226" s="17"/>
      <c r="EGN226" s="17"/>
      <c r="EGO226" s="17"/>
      <c r="EGP226" s="17"/>
      <c r="EGQ226" s="17"/>
      <c r="EGR226" s="17"/>
      <c r="EGS226" s="17"/>
      <c r="EGT226" s="17"/>
      <c r="EGU226" s="17"/>
      <c r="EGV226" s="17"/>
      <c r="EGW226" s="17"/>
      <c r="EGX226" s="17"/>
      <c r="EGY226" s="17"/>
      <c r="EGZ226" s="17"/>
      <c r="EHA226" s="17"/>
      <c r="EHB226" s="17"/>
      <c r="EHC226" s="17"/>
      <c r="EHD226" s="17"/>
      <c r="EHE226" s="17"/>
      <c r="EHF226" s="17"/>
      <c r="EHG226" s="17"/>
      <c r="EHH226" s="17"/>
      <c r="EHI226" s="17"/>
      <c r="EHJ226" s="17"/>
      <c r="EHK226" s="17"/>
      <c r="EHL226" s="17"/>
      <c r="EHM226" s="17"/>
      <c r="EHN226" s="17"/>
      <c r="EHO226" s="17"/>
      <c r="EHP226" s="17"/>
      <c r="EHQ226" s="17"/>
      <c r="EHR226" s="17"/>
      <c r="EHS226" s="17"/>
      <c r="EHT226" s="17"/>
      <c r="EHU226" s="17"/>
      <c r="EHV226" s="17"/>
      <c r="EHW226" s="17"/>
      <c r="EHX226" s="17"/>
      <c r="EHY226" s="17"/>
      <c r="EHZ226" s="17"/>
      <c r="EIA226" s="17"/>
      <c r="EIB226" s="17"/>
      <c r="EIC226" s="17"/>
      <c r="EID226" s="17"/>
      <c r="EIE226" s="17"/>
      <c r="EIF226" s="17"/>
      <c r="EIG226" s="17"/>
      <c r="EIH226" s="17"/>
      <c r="EII226" s="17"/>
      <c r="EIJ226" s="17"/>
      <c r="EIK226" s="17"/>
      <c r="EIL226" s="17"/>
      <c r="EIM226" s="17"/>
      <c r="EIN226" s="17"/>
      <c r="EIO226" s="17"/>
      <c r="EIP226" s="17"/>
      <c r="EIQ226" s="17"/>
      <c r="EIR226" s="17"/>
      <c r="EIS226" s="17"/>
      <c r="EIT226" s="17"/>
      <c r="EIU226" s="17"/>
      <c r="EIV226" s="17"/>
      <c r="EIW226" s="17"/>
      <c r="EIX226" s="17"/>
      <c r="EIY226" s="17"/>
      <c r="EIZ226" s="17"/>
      <c r="EJA226" s="17"/>
      <c r="EJB226" s="17"/>
      <c r="EJC226" s="17"/>
      <c r="EJD226" s="17"/>
      <c r="EJE226" s="17"/>
      <c r="EJF226" s="17"/>
      <c r="EJG226" s="17"/>
      <c r="EJH226" s="17"/>
      <c r="EJI226" s="17"/>
      <c r="EJJ226" s="17"/>
      <c r="EJK226" s="17"/>
      <c r="EJL226" s="17"/>
      <c r="EJM226" s="17"/>
      <c r="EJN226" s="17"/>
      <c r="EJO226" s="17"/>
      <c r="EJP226" s="17"/>
      <c r="EJQ226" s="17"/>
      <c r="EJR226" s="17"/>
      <c r="EJS226" s="17"/>
      <c r="EJT226" s="17"/>
      <c r="EJU226" s="17"/>
      <c r="EJV226" s="17"/>
      <c r="EJW226" s="17"/>
      <c r="EJX226" s="17"/>
      <c r="EJY226" s="17"/>
      <c r="EJZ226" s="17"/>
      <c r="EKA226" s="17"/>
      <c r="EKB226" s="17"/>
      <c r="EKC226" s="17"/>
      <c r="EKD226" s="17"/>
      <c r="EKE226" s="17"/>
      <c r="EKF226" s="17"/>
      <c r="EKG226" s="17"/>
      <c r="EKH226" s="17"/>
      <c r="EKI226" s="17"/>
      <c r="EKJ226" s="17"/>
      <c r="EKK226" s="17"/>
      <c r="EKL226" s="17"/>
      <c r="EKM226" s="17"/>
      <c r="EKN226" s="17"/>
      <c r="EKO226" s="17"/>
      <c r="EKP226" s="17"/>
      <c r="EKQ226" s="17"/>
      <c r="EKR226" s="17"/>
      <c r="EKS226" s="17"/>
      <c r="EKT226" s="17"/>
      <c r="EKU226" s="17"/>
      <c r="EKV226" s="17"/>
      <c r="EKW226" s="17"/>
      <c r="EKX226" s="17"/>
      <c r="EKY226" s="17"/>
      <c r="EKZ226" s="17"/>
      <c r="ELA226" s="17"/>
      <c r="ELB226" s="17"/>
      <c r="ELC226" s="17"/>
      <c r="ELD226" s="17"/>
      <c r="ELE226" s="17"/>
      <c r="ELF226" s="17"/>
      <c r="ELG226" s="17"/>
      <c r="ELH226" s="17"/>
      <c r="ELI226" s="17"/>
      <c r="ELJ226" s="17"/>
      <c r="ELK226" s="17"/>
      <c r="ELL226" s="17"/>
      <c r="ELM226" s="17"/>
      <c r="ELN226" s="17"/>
      <c r="ELO226" s="17"/>
      <c r="ELP226" s="17"/>
      <c r="ELQ226" s="17"/>
      <c r="ELR226" s="17"/>
      <c r="ELS226" s="17"/>
      <c r="ELT226" s="17"/>
      <c r="ELU226" s="17"/>
      <c r="ELV226" s="17"/>
      <c r="ELW226" s="17"/>
      <c r="ELX226" s="17"/>
      <c r="ELY226" s="17"/>
      <c r="ELZ226" s="17"/>
      <c r="EMA226" s="17"/>
      <c r="EMB226" s="17"/>
      <c r="EMC226" s="17"/>
      <c r="EMD226" s="17"/>
      <c r="EME226" s="17"/>
      <c r="EMF226" s="17"/>
      <c r="EMG226" s="17"/>
      <c r="EMH226" s="17"/>
      <c r="EMI226" s="17"/>
      <c r="EMJ226" s="17"/>
      <c r="EMK226" s="17"/>
      <c r="EML226" s="17"/>
      <c r="EMM226" s="17"/>
      <c r="EMN226" s="17"/>
      <c r="EMO226" s="17"/>
      <c r="EMP226" s="17"/>
      <c r="EMQ226" s="17"/>
      <c r="EMR226" s="17"/>
      <c r="EMS226" s="17"/>
      <c r="EMT226" s="17"/>
      <c r="EMU226" s="17"/>
      <c r="EMV226" s="17"/>
      <c r="EMW226" s="17"/>
      <c r="EMX226" s="17"/>
      <c r="EMY226" s="17"/>
      <c r="EMZ226" s="17"/>
      <c r="ENA226" s="17"/>
      <c r="ENB226" s="17"/>
      <c r="ENC226" s="17"/>
      <c r="END226" s="17"/>
      <c r="ENE226" s="17"/>
      <c r="ENF226" s="17"/>
      <c r="ENG226" s="17"/>
      <c r="ENH226" s="17"/>
      <c r="ENI226" s="17"/>
      <c r="ENJ226" s="17"/>
      <c r="ENK226" s="17"/>
      <c r="ENL226" s="17"/>
      <c r="ENM226" s="17"/>
      <c r="ENN226" s="17"/>
      <c r="ENO226" s="17"/>
      <c r="ENP226" s="17"/>
      <c r="ENQ226" s="17"/>
      <c r="ENR226" s="17"/>
      <c r="ENS226" s="17"/>
      <c r="ENT226" s="17"/>
      <c r="ENU226" s="17"/>
      <c r="ENV226" s="17"/>
      <c r="ENW226" s="17"/>
      <c r="ENX226" s="17"/>
      <c r="ENY226" s="17"/>
      <c r="ENZ226" s="17"/>
      <c r="EOA226" s="17"/>
      <c r="EOB226" s="17"/>
      <c r="EOC226" s="17"/>
      <c r="EOD226" s="17"/>
      <c r="EOE226" s="17"/>
      <c r="EOF226" s="17"/>
      <c r="EOG226" s="17"/>
      <c r="EOH226" s="17"/>
      <c r="EOI226" s="17"/>
      <c r="EOJ226" s="17"/>
      <c r="EOK226" s="17"/>
      <c r="EOL226" s="17"/>
      <c r="EOM226" s="17"/>
      <c r="EON226" s="17"/>
      <c r="EOO226" s="17"/>
      <c r="EOP226" s="17"/>
      <c r="EOQ226" s="17"/>
      <c r="EOR226" s="17"/>
      <c r="EOS226" s="17"/>
      <c r="EOT226" s="17"/>
      <c r="EOU226" s="17"/>
      <c r="EOV226" s="17"/>
      <c r="EOW226" s="17"/>
      <c r="EOX226" s="17"/>
      <c r="EOY226" s="17"/>
      <c r="EOZ226" s="17"/>
      <c r="EPA226" s="17"/>
      <c r="EPB226" s="17"/>
      <c r="EPC226" s="17"/>
      <c r="EPD226" s="17"/>
      <c r="EPE226" s="17"/>
      <c r="EPF226" s="17"/>
      <c r="EPG226" s="17"/>
      <c r="EPH226" s="17"/>
      <c r="EPI226" s="17"/>
      <c r="EPJ226" s="17"/>
      <c r="EPK226" s="17"/>
      <c r="EPL226" s="17"/>
      <c r="EPM226" s="17"/>
      <c r="EPN226" s="17"/>
      <c r="EPO226" s="17"/>
      <c r="EPP226" s="17"/>
      <c r="EPQ226" s="17"/>
      <c r="EPR226" s="17"/>
      <c r="EPS226" s="17"/>
      <c r="EPT226" s="17"/>
      <c r="EPU226" s="17"/>
      <c r="EPV226" s="17"/>
      <c r="EPW226" s="17"/>
      <c r="EPX226" s="17"/>
      <c r="EPY226" s="17"/>
      <c r="EPZ226" s="17"/>
      <c r="EQA226" s="17"/>
      <c r="EQB226" s="17"/>
      <c r="EQC226" s="17"/>
      <c r="EQD226" s="17"/>
      <c r="EQE226" s="17"/>
      <c r="EQF226" s="17"/>
      <c r="EQG226" s="17"/>
      <c r="EQH226" s="17"/>
      <c r="EQI226" s="17"/>
      <c r="EQJ226" s="17"/>
      <c r="EQK226" s="17"/>
      <c r="EQL226" s="17"/>
      <c r="EQM226" s="17"/>
      <c r="EQN226" s="17"/>
      <c r="EQO226" s="17"/>
      <c r="EQP226" s="17"/>
      <c r="EQQ226" s="17"/>
      <c r="EQR226" s="17"/>
      <c r="EQS226" s="17"/>
      <c r="EQT226" s="17"/>
      <c r="EQU226" s="17"/>
      <c r="EQV226" s="17"/>
      <c r="EQW226" s="17"/>
      <c r="EQX226" s="17"/>
      <c r="EQY226" s="17"/>
      <c r="EQZ226" s="17"/>
      <c r="ERA226" s="17"/>
      <c r="ERB226" s="17"/>
      <c r="ERC226" s="17"/>
      <c r="ERD226" s="17"/>
      <c r="ERE226" s="17"/>
      <c r="ERF226" s="17"/>
      <c r="ERG226" s="17"/>
      <c r="ERH226" s="17"/>
      <c r="ERI226" s="17"/>
      <c r="ERJ226" s="17"/>
      <c r="ERK226" s="17"/>
      <c r="ERL226" s="17"/>
      <c r="ERM226" s="17"/>
      <c r="ERN226" s="17"/>
      <c r="ERO226" s="17"/>
      <c r="ERP226" s="17"/>
      <c r="ERQ226" s="17"/>
      <c r="ERR226" s="17"/>
      <c r="ERS226" s="17"/>
      <c r="ERT226" s="17"/>
      <c r="ERU226" s="17"/>
      <c r="ERV226" s="17"/>
      <c r="ERW226" s="17"/>
      <c r="ERX226" s="17"/>
      <c r="ERY226" s="17"/>
      <c r="ERZ226" s="17"/>
      <c r="ESA226" s="17"/>
      <c r="ESB226" s="17"/>
      <c r="ESC226" s="17"/>
      <c r="ESD226" s="17"/>
      <c r="ESE226" s="17"/>
      <c r="ESF226" s="17"/>
      <c r="ESG226" s="17"/>
      <c r="ESH226" s="17"/>
      <c r="ESI226" s="17"/>
      <c r="ESJ226" s="17"/>
      <c r="ESK226" s="17"/>
      <c r="ESL226" s="17"/>
      <c r="ESM226" s="17"/>
      <c r="ESN226" s="17"/>
      <c r="ESO226" s="17"/>
      <c r="ESP226" s="17"/>
      <c r="ESQ226" s="17"/>
      <c r="ESR226" s="17"/>
      <c r="ESS226" s="17"/>
      <c r="EST226" s="17"/>
      <c r="ESU226" s="17"/>
      <c r="ESV226" s="17"/>
      <c r="ESW226" s="17"/>
      <c r="ESX226" s="17"/>
      <c r="ESY226" s="17"/>
      <c r="ESZ226" s="17"/>
      <c r="ETA226" s="17"/>
      <c r="ETB226" s="17"/>
      <c r="ETC226" s="17"/>
      <c r="ETD226" s="17"/>
      <c r="ETE226" s="17"/>
      <c r="ETF226" s="17"/>
      <c r="ETG226" s="17"/>
      <c r="ETH226" s="17"/>
      <c r="ETI226" s="17"/>
      <c r="ETJ226" s="17"/>
      <c r="ETK226" s="17"/>
      <c r="ETL226" s="17"/>
      <c r="ETM226" s="17"/>
      <c r="ETN226" s="17"/>
      <c r="ETO226" s="17"/>
      <c r="ETP226" s="17"/>
      <c r="ETQ226" s="17"/>
      <c r="ETR226" s="17"/>
      <c r="ETS226" s="17"/>
      <c r="ETT226" s="17"/>
      <c r="ETU226" s="17"/>
      <c r="ETV226" s="17"/>
      <c r="ETW226" s="17"/>
      <c r="ETX226" s="17"/>
      <c r="ETY226" s="17"/>
      <c r="ETZ226" s="17"/>
      <c r="EUA226" s="17"/>
      <c r="EUB226" s="17"/>
      <c r="EUC226" s="17"/>
      <c r="EUD226" s="17"/>
      <c r="EUE226" s="17"/>
      <c r="EUF226" s="17"/>
      <c r="EUG226" s="17"/>
      <c r="EUH226" s="17"/>
      <c r="EUI226" s="17"/>
      <c r="EUJ226" s="17"/>
      <c r="EUK226" s="17"/>
      <c r="EUL226" s="17"/>
      <c r="EUM226" s="17"/>
      <c r="EUN226" s="17"/>
      <c r="EUO226" s="17"/>
      <c r="EUP226" s="17"/>
      <c r="EUQ226" s="17"/>
      <c r="EUR226" s="17"/>
      <c r="EUS226" s="17"/>
      <c r="EUT226" s="17"/>
      <c r="EUU226" s="17"/>
      <c r="EUV226" s="17"/>
      <c r="EUW226" s="17"/>
      <c r="EUX226" s="17"/>
      <c r="EUY226" s="17"/>
      <c r="EUZ226" s="17"/>
      <c r="EVA226" s="17"/>
      <c r="EVB226" s="17"/>
      <c r="EVC226" s="17"/>
      <c r="EVD226" s="17"/>
      <c r="EVE226" s="17"/>
      <c r="EVF226" s="17"/>
      <c r="EVG226" s="17"/>
      <c r="EVH226" s="17"/>
      <c r="EVI226" s="17"/>
      <c r="EVJ226" s="17"/>
      <c r="EVK226" s="17"/>
      <c r="EVL226" s="17"/>
      <c r="EVM226" s="17"/>
      <c r="EVN226" s="17"/>
      <c r="EVO226" s="17"/>
      <c r="EVP226" s="17"/>
      <c r="EVQ226" s="17"/>
      <c r="EVR226" s="17"/>
      <c r="EVS226" s="17"/>
      <c r="EVT226" s="17"/>
      <c r="EVU226" s="17"/>
      <c r="EVV226" s="17"/>
      <c r="EVW226" s="17"/>
      <c r="EVX226" s="17"/>
      <c r="EVY226" s="17"/>
      <c r="EVZ226" s="17"/>
      <c r="EWA226" s="17"/>
      <c r="EWB226" s="17"/>
      <c r="EWC226" s="17"/>
      <c r="EWD226" s="17"/>
      <c r="EWE226" s="17"/>
      <c r="EWF226" s="17"/>
      <c r="EWG226" s="17"/>
      <c r="EWH226" s="17"/>
      <c r="EWI226" s="17"/>
      <c r="EWJ226" s="17"/>
      <c r="EWK226" s="17"/>
      <c r="EWL226" s="17"/>
      <c r="EWM226" s="17"/>
      <c r="EWN226" s="17"/>
      <c r="EWO226" s="17"/>
      <c r="EWP226" s="17"/>
      <c r="EWQ226" s="17"/>
      <c r="EWR226" s="17"/>
      <c r="EWS226" s="17"/>
      <c r="EWT226" s="17"/>
      <c r="EWU226" s="17"/>
      <c r="EWV226" s="17"/>
      <c r="EWW226" s="17"/>
      <c r="EWX226" s="17"/>
      <c r="EWY226" s="17"/>
      <c r="EWZ226" s="17"/>
      <c r="EXA226" s="17"/>
      <c r="EXB226" s="17"/>
      <c r="EXC226" s="17"/>
      <c r="EXD226" s="17"/>
      <c r="EXE226" s="17"/>
      <c r="EXF226" s="17"/>
      <c r="EXG226" s="17"/>
      <c r="EXH226" s="17"/>
      <c r="EXI226" s="17"/>
      <c r="EXJ226" s="17"/>
      <c r="EXK226" s="17"/>
      <c r="EXL226" s="17"/>
      <c r="EXM226" s="17"/>
      <c r="EXN226" s="17"/>
      <c r="EXO226" s="17"/>
      <c r="EXP226" s="17"/>
      <c r="EXQ226" s="17"/>
      <c r="EXR226" s="17"/>
      <c r="EXS226" s="17"/>
      <c r="EXT226" s="17"/>
      <c r="EXU226" s="17"/>
      <c r="EXV226" s="17"/>
      <c r="EXW226" s="17"/>
      <c r="EXX226" s="17"/>
      <c r="EXY226" s="17"/>
      <c r="EXZ226" s="17"/>
      <c r="EYA226" s="17"/>
      <c r="EYB226" s="17"/>
      <c r="EYC226" s="17"/>
      <c r="EYD226" s="17"/>
      <c r="EYE226" s="17"/>
      <c r="EYF226" s="17"/>
      <c r="EYG226" s="17"/>
      <c r="EYH226" s="17"/>
      <c r="EYI226" s="17"/>
      <c r="EYJ226" s="17"/>
      <c r="EYK226" s="17"/>
      <c r="EYL226" s="17"/>
      <c r="EYM226" s="17"/>
      <c r="EYN226" s="17"/>
      <c r="EYO226" s="17"/>
      <c r="EYP226" s="17"/>
      <c r="EYQ226" s="17"/>
      <c r="EYR226" s="17"/>
      <c r="EYS226" s="17"/>
      <c r="EYT226" s="17"/>
      <c r="EYU226" s="17"/>
      <c r="EYV226" s="17"/>
      <c r="EYW226" s="17"/>
      <c r="EYX226" s="17"/>
      <c r="EYY226" s="17"/>
      <c r="EYZ226" s="17"/>
      <c r="EZA226" s="17"/>
      <c r="EZB226" s="17"/>
      <c r="EZC226" s="17"/>
      <c r="EZD226" s="17"/>
      <c r="EZE226" s="17"/>
      <c r="EZF226" s="17"/>
      <c r="EZG226" s="17"/>
      <c r="EZH226" s="17"/>
      <c r="EZI226" s="17"/>
      <c r="EZJ226" s="17"/>
      <c r="EZK226" s="17"/>
      <c r="EZL226" s="17"/>
      <c r="EZM226" s="17"/>
      <c r="EZN226" s="17"/>
      <c r="EZO226" s="17"/>
      <c r="EZP226" s="17"/>
      <c r="EZQ226" s="17"/>
      <c r="EZR226" s="17"/>
      <c r="EZS226" s="17"/>
      <c r="EZT226" s="17"/>
      <c r="EZU226" s="17"/>
      <c r="EZV226" s="17"/>
      <c r="EZW226" s="17"/>
      <c r="EZX226" s="17"/>
      <c r="EZY226" s="17"/>
      <c r="EZZ226" s="17"/>
      <c r="FAA226" s="17"/>
      <c r="FAB226" s="17"/>
      <c r="FAC226" s="17"/>
      <c r="FAD226" s="17"/>
      <c r="FAE226" s="17"/>
      <c r="FAF226" s="17"/>
      <c r="FAG226" s="17"/>
      <c r="FAH226" s="17"/>
      <c r="FAI226" s="17"/>
      <c r="FAJ226" s="17"/>
      <c r="FAK226" s="17"/>
      <c r="FAL226" s="17"/>
      <c r="FAM226" s="17"/>
      <c r="FAN226" s="17"/>
      <c r="FAO226" s="17"/>
      <c r="FAP226" s="17"/>
      <c r="FAQ226" s="17"/>
      <c r="FAR226" s="17"/>
      <c r="FAS226" s="17"/>
      <c r="FAT226" s="17"/>
      <c r="FAU226" s="17"/>
      <c r="FAV226" s="17"/>
      <c r="FAW226" s="17"/>
      <c r="FAX226" s="17"/>
      <c r="FAY226" s="17"/>
      <c r="FAZ226" s="17"/>
      <c r="FBA226" s="17"/>
      <c r="FBB226" s="17"/>
      <c r="FBC226" s="17"/>
      <c r="FBD226" s="17"/>
      <c r="FBE226" s="17"/>
      <c r="FBF226" s="17"/>
      <c r="FBG226" s="17"/>
      <c r="FBH226" s="17"/>
      <c r="FBI226" s="17"/>
      <c r="FBJ226" s="17"/>
      <c r="FBK226" s="17"/>
      <c r="FBL226" s="17"/>
      <c r="FBM226" s="17"/>
      <c r="FBN226" s="17"/>
      <c r="FBO226" s="17"/>
      <c r="FBP226" s="17"/>
      <c r="FBQ226" s="17"/>
      <c r="FBR226" s="17"/>
      <c r="FBS226" s="17"/>
      <c r="FBT226" s="17"/>
      <c r="FBU226" s="17"/>
      <c r="FBV226" s="17"/>
      <c r="FBW226" s="17"/>
      <c r="FBX226" s="17"/>
      <c r="FBY226" s="17"/>
      <c r="FBZ226" s="17"/>
      <c r="FCA226" s="17"/>
      <c r="FCB226" s="17"/>
      <c r="FCC226" s="17"/>
      <c r="FCD226" s="17"/>
      <c r="FCE226" s="17"/>
      <c r="FCF226" s="17"/>
      <c r="FCG226" s="17"/>
      <c r="FCH226" s="17"/>
      <c r="FCI226" s="17"/>
      <c r="FCJ226" s="17"/>
      <c r="FCK226" s="17"/>
      <c r="FCL226" s="17"/>
      <c r="FCM226" s="17"/>
      <c r="FCN226" s="17"/>
      <c r="FCO226" s="17"/>
      <c r="FCP226" s="17"/>
      <c r="FCQ226" s="17"/>
      <c r="FCR226" s="17"/>
      <c r="FCS226" s="17"/>
      <c r="FCT226" s="17"/>
      <c r="FCU226" s="17"/>
      <c r="FCV226" s="17"/>
      <c r="FCW226" s="17"/>
      <c r="FCX226" s="17"/>
      <c r="FCY226" s="17"/>
      <c r="FCZ226" s="17"/>
      <c r="FDA226" s="17"/>
      <c r="FDB226" s="17"/>
      <c r="FDC226" s="17"/>
      <c r="FDD226" s="17"/>
      <c r="FDE226" s="17"/>
      <c r="FDF226" s="17"/>
      <c r="FDG226" s="17"/>
      <c r="FDH226" s="17"/>
      <c r="FDI226" s="17"/>
      <c r="FDJ226" s="17"/>
      <c r="FDK226" s="17"/>
      <c r="FDL226" s="17"/>
      <c r="FDM226" s="17"/>
      <c r="FDN226" s="17"/>
      <c r="FDO226" s="17"/>
      <c r="FDP226" s="17"/>
      <c r="FDQ226" s="17"/>
      <c r="FDR226" s="17"/>
      <c r="FDS226" s="17"/>
      <c r="FDT226" s="17"/>
      <c r="FDU226" s="17"/>
      <c r="FDV226" s="17"/>
      <c r="FDW226" s="17"/>
      <c r="FDX226" s="17"/>
      <c r="FDY226" s="17"/>
      <c r="FDZ226" s="17"/>
      <c r="FEA226" s="17"/>
      <c r="FEB226" s="17"/>
      <c r="FEC226" s="17"/>
      <c r="FED226" s="17"/>
      <c r="FEE226" s="17"/>
      <c r="FEF226" s="17"/>
      <c r="FEG226" s="17"/>
      <c r="FEH226" s="17"/>
      <c r="FEI226" s="17"/>
      <c r="FEJ226" s="17"/>
      <c r="FEK226" s="17"/>
      <c r="FEL226" s="17"/>
      <c r="FEM226" s="17"/>
      <c r="FEN226" s="17"/>
      <c r="FEO226" s="17"/>
      <c r="FEP226" s="17"/>
      <c r="FEQ226" s="17"/>
      <c r="FER226" s="17"/>
      <c r="FES226" s="17"/>
      <c r="FET226" s="17"/>
      <c r="FEU226" s="17"/>
      <c r="FEV226" s="17"/>
      <c r="FEW226" s="17"/>
      <c r="FEX226" s="17"/>
      <c r="FEY226" s="17"/>
      <c r="FEZ226" s="17"/>
      <c r="FFA226" s="17"/>
      <c r="FFB226" s="17"/>
      <c r="FFC226" s="17"/>
      <c r="FFD226" s="17"/>
      <c r="FFE226" s="17"/>
      <c r="FFF226" s="17"/>
      <c r="FFG226" s="17"/>
      <c r="FFH226" s="17"/>
      <c r="FFI226" s="17"/>
      <c r="FFJ226" s="17"/>
      <c r="FFK226" s="17"/>
      <c r="FFL226" s="17"/>
      <c r="FFM226" s="17"/>
      <c r="FFN226" s="17"/>
      <c r="FFO226" s="17"/>
      <c r="FFP226" s="17"/>
      <c r="FFQ226" s="17"/>
      <c r="FFR226" s="17"/>
      <c r="FFS226" s="17"/>
      <c r="FFT226" s="17"/>
      <c r="FFU226" s="17"/>
      <c r="FFV226" s="17"/>
      <c r="FFW226" s="17"/>
      <c r="FFX226" s="17"/>
      <c r="FFY226" s="17"/>
      <c r="FFZ226" s="17"/>
      <c r="FGA226" s="17"/>
      <c r="FGB226" s="17"/>
      <c r="FGC226" s="17"/>
      <c r="FGD226" s="17"/>
      <c r="FGE226" s="17"/>
      <c r="FGF226" s="17"/>
      <c r="FGG226" s="17"/>
      <c r="FGH226" s="17"/>
      <c r="FGI226" s="17"/>
      <c r="FGJ226" s="17"/>
      <c r="FGK226" s="17"/>
      <c r="FGL226" s="17"/>
      <c r="FGM226" s="17"/>
      <c r="FGN226" s="17"/>
      <c r="FGO226" s="17"/>
      <c r="FGP226" s="17"/>
      <c r="FGQ226" s="17"/>
      <c r="FGR226" s="17"/>
      <c r="FGS226" s="17"/>
      <c r="FGT226" s="17"/>
      <c r="FGU226" s="17"/>
      <c r="FGV226" s="17"/>
      <c r="FGW226" s="17"/>
      <c r="FGX226" s="17"/>
      <c r="FGY226" s="17"/>
      <c r="FGZ226" s="17"/>
      <c r="FHA226" s="17"/>
      <c r="FHB226" s="17"/>
      <c r="FHC226" s="17"/>
      <c r="FHD226" s="17"/>
      <c r="FHE226" s="17"/>
      <c r="FHF226" s="17"/>
      <c r="FHG226" s="17"/>
      <c r="FHH226" s="17"/>
      <c r="FHI226" s="17"/>
      <c r="FHJ226" s="17"/>
      <c r="FHK226" s="17"/>
      <c r="FHL226" s="17"/>
      <c r="FHM226" s="17"/>
      <c r="FHN226" s="17"/>
      <c r="FHO226" s="17"/>
      <c r="FHP226" s="17"/>
      <c r="FHQ226" s="17"/>
      <c r="FHR226" s="17"/>
      <c r="FHS226" s="17"/>
      <c r="FHT226" s="17"/>
      <c r="FHU226" s="17"/>
      <c r="FHV226" s="17"/>
      <c r="FHW226" s="17"/>
      <c r="FHX226" s="17"/>
      <c r="FHY226" s="17"/>
      <c r="FHZ226" s="17"/>
      <c r="FIA226" s="17"/>
      <c r="FIB226" s="17"/>
      <c r="FIC226" s="17"/>
      <c r="FID226" s="17"/>
      <c r="FIE226" s="17"/>
      <c r="FIF226" s="17"/>
      <c r="FIG226" s="17"/>
      <c r="FIH226" s="17"/>
      <c r="FII226" s="17"/>
      <c r="FIJ226" s="17"/>
      <c r="FIK226" s="17"/>
      <c r="FIL226" s="17"/>
      <c r="FIM226" s="17"/>
      <c r="FIN226" s="17"/>
      <c r="FIO226" s="17"/>
      <c r="FIP226" s="17"/>
      <c r="FIQ226" s="17"/>
      <c r="FIR226" s="17"/>
      <c r="FIS226" s="17"/>
      <c r="FIT226" s="17"/>
      <c r="FIU226" s="17"/>
      <c r="FIV226" s="17"/>
      <c r="FIW226" s="17"/>
      <c r="FIX226" s="17"/>
      <c r="FIY226" s="17"/>
      <c r="FIZ226" s="17"/>
      <c r="FJA226" s="17"/>
      <c r="FJB226" s="17"/>
      <c r="FJC226" s="17"/>
      <c r="FJD226" s="17"/>
      <c r="FJE226" s="17"/>
      <c r="FJF226" s="17"/>
      <c r="FJG226" s="17"/>
      <c r="FJH226" s="17"/>
      <c r="FJI226" s="17"/>
      <c r="FJJ226" s="17"/>
      <c r="FJK226" s="17"/>
      <c r="FJL226" s="17"/>
      <c r="FJM226" s="17"/>
      <c r="FJN226" s="17"/>
      <c r="FJO226" s="17"/>
      <c r="FJP226" s="17"/>
      <c r="FJQ226" s="17"/>
      <c r="FJR226" s="17"/>
      <c r="FJS226" s="17"/>
      <c r="FJT226" s="17"/>
      <c r="FJU226" s="17"/>
      <c r="FJV226" s="17"/>
      <c r="FJW226" s="17"/>
      <c r="FJX226" s="17"/>
      <c r="FJY226" s="17"/>
      <c r="FJZ226" s="17"/>
      <c r="FKA226" s="17"/>
      <c r="FKB226" s="17"/>
      <c r="FKC226" s="17"/>
      <c r="FKD226" s="17"/>
      <c r="FKE226" s="17"/>
      <c r="FKF226" s="17"/>
      <c r="FKG226" s="17"/>
      <c r="FKH226" s="17"/>
      <c r="FKI226" s="17"/>
      <c r="FKJ226" s="17"/>
      <c r="FKK226" s="17"/>
      <c r="FKL226" s="17"/>
      <c r="FKM226" s="17"/>
      <c r="FKN226" s="17"/>
      <c r="FKO226" s="17"/>
      <c r="FKP226" s="17"/>
      <c r="FKQ226" s="17"/>
      <c r="FKR226" s="17"/>
      <c r="FKS226" s="17"/>
      <c r="FKT226" s="17"/>
      <c r="FKU226" s="17"/>
      <c r="FKV226" s="17"/>
      <c r="FKW226" s="17"/>
      <c r="FKX226" s="17"/>
      <c r="FKY226" s="17"/>
      <c r="FKZ226" s="17"/>
      <c r="FLA226" s="17"/>
      <c r="FLB226" s="17"/>
      <c r="FLC226" s="17"/>
      <c r="FLD226" s="17"/>
      <c r="FLE226" s="17"/>
      <c r="FLF226" s="17"/>
      <c r="FLG226" s="17"/>
      <c r="FLH226" s="17"/>
      <c r="FLI226" s="17"/>
      <c r="FLJ226" s="17"/>
      <c r="FLK226" s="17"/>
      <c r="FLL226" s="17"/>
      <c r="FLM226" s="17"/>
      <c r="FLN226" s="17"/>
      <c r="FLO226" s="17"/>
      <c r="FLP226" s="17"/>
      <c r="FLQ226" s="17"/>
      <c r="FLR226" s="17"/>
      <c r="FLS226" s="17"/>
      <c r="FLT226" s="17"/>
      <c r="FLU226" s="17"/>
      <c r="FLV226" s="17"/>
      <c r="FLW226" s="17"/>
      <c r="FLX226" s="17"/>
      <c r="FLY226" s="17"/>
      <c r="FLZ226" s="17"/>
      <c r="FMA226" s="17"/>
      <c r="FMB226" s="17"/>
      <c r="FMC226" s="17"/>
      <c r="FMD226" s="17"/>
      <c r="FME226" s="17"/>
      <c r="FMF226" s="17"/>
      <c r="FMG226" s="17"/>
      <c r="FMH226" s="17"/>
      <c r="FMI226" s="17"/>
      <c r="FMJ226" s="17"/>
      <c r="FMK226" s="17"/>
      <c r="FML226" s="17"/>
      <c r="FMM226" s="17"/>
      <c r="FMN226" s="17"/>
      <c r="FMO226" s="17"/>
      <c r="FMP226" s="17"/>
      <c r="FMQ226" s="17"/>
      <c r="FMR226" s="17"/>
      <c r="FMS226" s="17"/>
      <c r="FMT226" s="17"/>
      <c r="FMU226" s="17"/>
      <c r="FMV226" s="17"/>
      <c r="FMW226" s="17"/>
      <c r="FMX226" s="17"/>
      <c r="FMY226" s="17"/>
      <c r="FMZ226" s="17"/>
      <c r="FNA226" s="17"/>
      <c r="FNB226" s="17"/>
      <c r="FNC226" s="17"/>
      <c r="FND226" s="17"/>
      <c r="FNE226" s="17"/>
      <c r="FNF226" s="17"/>
      <c r="FNG226" s="17"/>
      <c r="FNH226" s="17"/>
      <c r="FNI226" s="17"/>
      <c r="FNJ226" s="17"/>
      <c r="FNK226" s="17"/>
      <c r="FNL226" s="17"/>
      <c r="FNM226" s="17"/>
      <c r="FNN226" s="17"/>
      <c r="FNO226" s="17"/>
      <c r="FNP226" s="17"/>
      <c r="FNQ226" s="17"/>
      <c r="FNR226" s="17"/>
      <c r="FNS226" s="17"/>
      <c r="FNT226" s="17"/>
      <c r="FNU226" s="17"/>
      <c r="FNV226" s="17"/>
      <c r="FNW226" s="17"/>
      <c r="FNX226" s="17"/>
      <c r="FNY226" s="17"/>
      <c r="FNZ226" s="17"/>
      <c r="FOA226" s="17"/>
      <c r="FOB226" s="17"/>
      <c r="FOC226" s="17"/>
      <c r="FOD226" s="17"/>
      <c r="FOE226" s="17"/>
      <c r="FOF226" s="17"/>
      <c r="FOG226" s="17"/>
      <c r="FOH226" s="17"/>
      <c r="FOI226" s="17"/>
      <c r="FOJ226" s="17"/>
      <c r="FOK226" s="17"/>
      <c r="FOL226" s="17"/>
      <c r="FOM226" s="17"/>
      <c r="FON226" s="17"/>
      <c r="FOO226" s="17"/>
      <c r="FOP226" s="17"/>
      <c r="FOQ226" s="17"/>
      <c r="FOR226" s="17"/>
      <c r="FOS226" s="17"/>
      <c r="FOT226" s="17"/>
      <c r="FOU226" s="17"/>
      <c r="FOV226" s="17"/>
      <c r="FOW226" s="17"/>
      <c r="FOX226" s="17"/>
      <c r="FOY226" s="17"/>
      <c r="FOZ226" s="17"/>
      <c r="FPA226" s="17"/>
      <c r="FPB226" s="17"/>
      <c r="FPC226" s="17"/>
      <c r="FPD226" s="17"/>
      <c r="FPE226" s="17"/>
      <c r="FPF226" s="17"/>
      <c r="FPG226" s="17"/>
      <c r="FPH226" s="17"/>
      <c r="FPI226" s="17"/>
      <c r="FPJ226" s="17"/>
      <c r="FPK226" s="17"/>
      <c r="FPL226" s="17"/>
      <c r="FPM226" s="17"/>
      <c r="FPN226" s="17"/>
      <c r="FPO226" s="17"/>
      <c r="FPP226" s="17"/>
      <c r="FPQ226" s="17"/>
      <c r="FPR226" s="17"/>
      <c r="FPS226" s="17"/>
      <c r="FPT226" s="17"/>
      <c r="FPU226" s="17"/>
      <c r="FPV226" s="17"/>
      <c r="FPW226" s="17"/>
      <c r="FPX226" s="17"/>
      <c r="FPY226" s="17"/>
      <c r="FPZ226" s="17"/>
      <c r="FQA226" s="17"/>
      <c r="FQB226" s="17"/>
      <c r="FQC226" s="17"/>
      <c r="FQD226" s="17"/>
      <c r="FQE226" s="17"/>
      <c r="FQF226" s="17"/>
      <c r="FQG226" s="17"/>
      <c r="FQH226" s="17"/>
      <c r="FQI226" s="17"/>
      <c r="FQJ226" s="17"/>
      <c r="FQK226" s="17"/>
      <c r="FQL226" s="17"/>
      <c r="FQM226" s="17"/>
      <c r="FQN226" s="17"/>
      <c r="FQO226" s="17"/>
      <c r="FQP226" s="17"/>
      <c r="FQQ226" s="17"/>
      <c r="FQR226" s="17"/>
      <c r="FQS226" s="17"/>
      <c r="FQT226" s="17"/>
      <c r="FQU226" s="17"/>
      <c r="FQV226" s="17"/>
      <c r="FQW226" s="17"/>
      <c r="FQX226" s="17"/>
      <c r="FQY226" s="17"/>
      <c r="FQZ226" s="17"/>
      <c r="FRA226" s="17"/>
      <c r="FRB226" s="17"/>
      <c r="FRC226" s="17"/>
      <c r="FRD226" s="17"/>
      <c r="FRE226" s="17"/>
      <c r="FRF226" s="17"/>
      <c r="FRG226" s="17"/>
      <c r="FRH226" s="17"/>
      <c r="FRI226" s="17"/>
      <c r="FRJ226" s="17"/>
      <c r="FRK226" s="17"/>
      <c r="FRL226" s="17"/>
      <c r="FRM226" s="17"/>
      <c r="FRN226" s="17"/>
      <c r="FRO226" s="17"/>
      <c r="FRP226" s="17"/>
      <c r="FRQ226" s="17"/>
      <c r="FRR226" s="17"/>
      <c r="FRS226" s="17"/>
      <c r="FRT226" s="17"/>
      <c r="FRU226" s="17"/>
      <c r="FRV226" s="17"/>
      <c r="FRW226" s="17"/>
      <c r="FRX226" s="17"/>
      <c r="FRY226" s="17"/>
      <c r="FRZ226" s="17"/>
      <c r="FSA226" s="17"/>
      <c r="FSB226" s="17"/>
      <c r="FSC226" s="17"/>
      <c r="FSD226" s="17"/>
      <c r="FSE226" s="17"/>
      <c r="FSF226" s="17"/>
      <c r="FSG226" s="17"/>
      <c r="FSH226" s="17"/>
      <c r="FSI226" s="17"/>
      <c r="FSJ226" s="17"/>
      <c r="FSK226" s="17"/>
      <c r="FSL226" s="17"/>
      <c r="FSM226" s="17"/>
      <c r="FSN226" s="17"/>
      <c r="FSO226" s="17"/>
      <c r="FSP226" s="17"/>
      <c r="FSQ226" s="17"/>
      <c r="FSR226" s="17"/>
      <c r="FSS226" s="17"/>
      <c r="FST226" s="17"/>
      <c r="FSU226" s="17"/>
      <c r="FSV226" s="17"/>
      <c r="FSW226" s="17"/>
      <c r="FSX226" s="17"/>
      <c r="FSY226" s="17"/>
      <c r="FSZ226" s="17"/>
      <c r="FTA226" s="17"/>
      <c r="FTB226" s="17"/>
      <c r="FTC226" s="17"/>
      <c r="FTD226" s="17"/>
      <c r="FTE226" s="17"/>
      <c r="FTF226" s="17"/>
      <c r="FTG226" s="17"/>
      <c r="FTH226" s="17"/>
      <c r="FTI226" s="17"/>
      <c r="FTJ226" s="17"/>
      <c r="FTK226" s="17"/>
      <c r="FTL226" s="17"/>
      <c r="FTM226" s="17"/>
      <c r="FTN226" s="17"/>
      <c r="FTO226" s="17"/>
      <c r="FTP226" s="17"/>
      <c r="FTQ226" s="17"/>
      <c r="FTR226" s="17"/>
      <c r="FTS226" s="17"/>
      <c r="FTT226" s="17"/>
      <c r="FTU226" s="17"/>
      <c r="FTV226" s="17"/>
      <c r="FTW226" s="17"/>
      <c r="FTX226" s="17"/>
      <c r="FTY226" s="17"/>
      <c r="FTZ226" s="17"/>
      <c r="FUA226" s="17"/>
      <c r="FUB226" s="17"/>
      <c r="FUC226" s="17"/>
      <c r="FUD226" s="17"/>
      <c r="FUE226" s="17"/>
      <c r="FUF226" s="17"/>
      <c r="FUG226" s="17"/>
      <c r="FUH226" s="17"/>
      <c r="FUI226" s="17"/>
      <c r="FUJ226" s="17"/>
      <c r="FUK226" s="17"/>
      <c r="FUL226" s="17"/>
      <c r="FUM226" s="17"/>
      <c r="FUN226" s="17"/>
      <c r="FUO226" s="17"/>
      <c r="FUP226" s="17"/>
      <c r="FUQ226" s="17"/>
      <c r="FUR226" s="17"/>
      <c r="FUS226" s="17"/>
      <c r="FUT226" s="17"/>
      <c r="FUU226" s="17"/>
      <c r="FUV226" s="17"/>
      <c r="FUW226" s="17"/>
      <c r="FUX226" s="17"/>
      <c r="FUY226" s="17"/>
      <c r="FUZ226" s="17"/>
      <c r="FVA226" s="17"/>
      <c r="FVB226" s="17"/>
      <c r="FVC226" s="17"/>
      <c r="FVD226" s="17"/>
      <c r="FVE226" s="17"/>
      <c r="FVF226" s="17"/>
      <c r="FVG226" s="17"/>
      <c r="FVH226" s="17"/>
      <c r="FVI226" s="17"/>
      <c r="FVJ226" s="17"/>
      <c r="FVK226" s="17"/>
      <c r="FVL226" s="17"/>
      <c r="FVM226" s="17"/>
      <c r="FVN226" s="17"/>
      <c r="FVO226" s="17"/>
      <c r="FVP226" s="17"/>
      <c r="FVQ226" s="17"/>
      <c r="FVR226" s="17"/>
      <c r="FVS226" s="17"/>
      <c r="FVT226" s="17"/>
      <c r="FVU226" s="17"/>
      <c r="FVV226" s="17"/>
      <c r="FVW226" s="17"/>
      <c r="FVX226" s="17"/>
      <c r="FVY226" s="17"/>
      <c r="FVZ226" s="17"/>
      <c r="FWA226" s="17"/>
      <c r="FWB226" s="17"/>
      <c r="FWC226" s="17"/>
      <c r="FWD226" s="17"/>
      <c r="FWE226" s="17"/>
      <c r="FWF226" s="17"/>
      <c r="FWG226" s="17"/>
      <c r="FWH226" s="17"/>
      <c r="FWI226" s="17"/>
      <c r="FWJ226" s="17"/>
      <c r="FWK226" s="17"/>
      <c r="FWL226" s="17"/>
      <c r="FWM226" s="17"/>
      <c r="FWN226" s="17"/>
      <c r="FWO226" s="17"/>
      <c r="FWP226" s="17"/>
      <c r="FWQ226" s="17"/>
      <c r="FWR226" s="17"/>
      <c r="FWS226" s="17"/>
      <c r="FWT226" s="17"/>
      <c r="FWU226" s="17"/>
      <c r="FWV226" s="17"/>
      <c r="FWW226" s="17"/>
      <c r="FWX226" s="17"/>
      <c r="FWY226" s="17"/>
      <c r="FWZ226" s="17"/>
      <c r="FXA226" s="17"/>
      <c r="FXB226" s="17"/>
      <c r="FXC226" s="17"/>
      <c r="FXD226" s="17"/>
      <c r="FXE226" s="17"/>
      <c r="FXF226" s="17"/>
      <c r="FXG226" s="17"/>
      <c r="FXH226" s="17"/>
      <c r="FXI226" s="17"/>
      <c r="FXJ226" s="17"/>
      <c r="FXK226" s="17"/>
      <c r="FXL226" s="17"/>
      <c r="FXM226" s="17"/>
      <c r="FXN226" s="17"/>
      <c r="FXO226" s="17"/>
      <c r="FXP226" s="17"/>
      <c r="FXQ226" s="17"/>
      <c r="FXR226" s="17"/>
      <c r="FXS226" s="17"/>
      <c r="FXT226" s="17"/>
      <c r="FXU226" s="17"/>
      <c r="FXV226" s="17"/>
      <c r="FXW226" s="17"/>
      <c r="FXX226" s="17"/>
      <c r="FXY226" s="17"/>
      <c r="FXZ226" s="17"/>
      <c r="FYA226" s="17"/>
      <c r="FYB226" s="17"/>
      <c r="FYC226" s="17"/>
      <c r="FYD226" s="17"/>
      <c r="FYE226" s="17"/>
      <c r="FYF226" s="17"/>
      <c r="FYG226" s="17"/>
      <c r="FYH226" s="17"/>
      <c r="FYI226" s="17"/>
      <c r="FYJ226" s="17"/>
      <c r="FYK226" s="17"/>
      <c r="FYL226" s="17"/>
      <c r="FYM226" s="17"/>
      <c r="FYN226" s="17"/>
      <c r="FYO226" s="17"/>
      <c r="FYP226" s="17"/>
      <c r="FYQ226" s="17"/>
      <c r="FYR226" s="17"/>
      <c r="FYS226" s="17"/>
      <c r="FYT226" s="17"/>
      <c r="FYU226" s="17"/>
      <c r="FYV226" s="17"/>
      <c r="FYW226" s="17"/>
      <c r="FYX226" s="17"/>
      <c r="FYY226" s="17"/>
      <c r="FYZ226" s="17"/>
      <c r="FZA226" s="17"/>
      <c r="FZB226" s="17"/>
      <c r="FZC226" s="17"/>
      <c r="FZD226" s="17"/>
      <c r="FZE226" s="17"/>
      <c r="FZF226" s="17"/>
      <c r="FZG226" s="17"/>
      <c r="FZH226" s="17"/>
      <c r="FZI226" s="17"/>
      <c r="FZJ226" s="17"/>
      <c r="FZK226" s="17"/>
      <c r="FZL226" s="17"/>
      <c r="FZM226" s="17"/>
      <c r="FZN226" s="17"/>
      <c r="FZO226" s="17"/>
      <c r="FZP226" s="17"/>
      <c r="FZQ226" s="17"/>
      <c r="FZR226" s="17"/>
      <c r="FZS226" s="17"/>
      <c r="FZT226" s="17"/>
      <c r="FZU226" s="17"/>
      <c r="FZV226" s="17"/>
      <c r="FZW226" s="17"/>
      <c r="FZX226" s="17"/>
      <c r="FZY226" s="17"/>
      <c r="FZZ226" s="17"/>
      <c r="GAA226" s="17"/>
      <c r="GAB226" s="17"/>
      <c r="GAC226" s="17"/>
      <c r="GAD226" s="17"/>
      <c r="GAE226" s="17"/>
      <c r="GAF226" s="17"/>
      <c r="GAG226" s="17"/>
      <c r="GAH226" s="17"/>
      <c r="GAI226" s="17"/>
      <c r="GAJ226" s="17"/>
      <c r="GAK226" s="17"/>
      <c r="GAL226" s="17"/>
      <c r="GAM226" s="17"/>
      <c r="GAN226" s="17"/>
      <c r="GAO226" s="17"/>
      <c r="GAP226" s="17"/>
      <c r="GAQ226" s="17"/>
      <c r="GAR226" s="17"/>
      <c r="GAS226" s="17"/>
      <c r="GAT226" s="17"/>
      <c r="GAU226" s="17"/>
      <c r="GAV226" s="17"/>
      <c r="GAW226" s="17"/>
      <c r="GAX226" s="17"/>
      <c r="GAY226" s="17"/>
      <c r="GAZ226" s="17"/>
      <c r="GBA226" s="17"/>
      <c r="GBB226" s="17"/>
      <c r="GBC226" s="17"/>
      <c r="GBD226" s="17"/>
      <c r="GBE226" s="17"/>
      <c r="GBF226" s="17"/>
      <c r="GBG226" s="17"/>
      <c r="GBH226" s="17"/>
      <c r="GBI226" s="17"/>
      <c r="GBJ226" s="17"/>
      <c r="GBK226" s="17"/>
      <c r="GBL226" s="17"/>
      <c r="GBM226" s="17"/>
      <c r="GBN226" s="17"/>
      <c r="GBO226" s="17"/>
      <c r="GBP226" s="17"/>
      <c r="GBQ226" s="17"/>
      <c r="GBR226" s="17"/>
      <c r="GBS226" s="17"/>
      <c r="GBT226" s="17"/>
      <c r="GBU226" s="17"/>
      <c r="GBV226" s="17"/>
      <c r="GBW226" s="17"/>
      <c r="GBX226" s="17"/>
      <c r="GBY226" s="17"/>
      <c r="GBZ226" s="17"/>
      <c r="GCA226" s="17"/>
      <c r="GCB226" s="17"/>
      <c r="GCC226" s="17"/>
      <c r="GCD226" s="17"/>
      <c r="GCE226" s="17"/>
      <c r="GCF226" s="17"/>
      <c r="GCG226" s="17"/>
      <c r="GCH226" s="17"/>
      <c r="GCI226" s="17"/>
      <c r="GCJ226" s="17"/>
      <c r="GCK226" s="17"/>
      <c r="GCL226" s="17"/>
      <c r="GCM226" s="17"/>
      <c r="GCN226" s="17"/>
      <c r="GCO226" s="17"/>
      <c r="GCP226" s="17"/>
      <c r="GCQ226" s="17"/>
      <c r="GCR226" s="17"/>
      <c r="GCS226" s="17"/>
      <c r="GCT226" s="17"/>
      <c r="GCU226" s="17"/>
      <c r="GCV226" s="17"/>
      <c r="GCW226" s="17"/>
      <c r="GCX226" s="17"/>
      <c r="GCY226" s="17"/>
      <c r="GCZ226" s="17"/>
      <c r="GDA226" s="17"/>
      <c r="GDB226" s="17"/>
      <c r="GDC226" s="17"/>
      <c r="GDD226" s="17"/>
      <c r="GDE226" s="17"/>
      <c r="GDF226" s="17"/>
      <c r="GDG226" s="17"/>
      <c r="GDH226" s="17"/>
      <c r="GDI226" s="17"/>
      <c r="GDJ226" s="17"/>
      <c r="GDK226" s="17"/>
      <c r="GDL226" s="17"/>
      <c r="GDM226" s="17"/>
      <c r="GDN226" s="17"/>
      <c r="GDO226" s="17"/>
      <c r="GDP226" s="17"/>
      <c r="GDQ226" s="17"/>
      <c r="GDR226" s="17"/>
      <c r="GDS226" s="17"/>
      <c r="GDT226" s="17"/>
      <c r="GDU226" s="17"/>
      <c r="GDV226" s="17"/>
      <c r="GDW226" s="17"/>
      <c r="GDX226" s="17"/>
      <c r="GDY226" s="17"/>
      <c r="GDZ226" s="17"/>
      <c r="GEA226" s="17"/>
      <c r="GEB226" s="17"/>
      <c r="GEC226" s="17"/>
      <c r="GED226" s="17"/>
      <c r="GEE226" s="17"/>
      <c r="GEF226" s="17"/>
      <c r="GEG226" s="17"/>
      <c r="GEH226" s="17"/>
      <c r="GEI226" s="17"/>
      <c r="GEJ226" s="17"/>
      <c r="GEK226" s="17"/>
      <c r="GEL226" s="17"/>
      <c r="GEM226" s="17"/>
      <c r="GEN226" s="17"/>
      <c r="GEO226" s="17"/>
      <c r="GEP226" s="17"/>
      <c r="GEQ226" s="17"/>
      <c r="GER226" s="17"/>
      <c r="GES226" s="17"/>
      <c r="GET226" s="17"/>
      <c r="GEU226" s="17"/>
      <c r="GEV226" s="17"/>
      <c r="GEW226" s="17"/>
      <c r="GEX226" s="17"/>
      <c r="GEY226" s="17"/>
      <c r="GEZ226" s="17"/>
      <c r="GFA226" s="17"/>
      <c r="GFB226" s="17"/>
      <c r="GFC226" s="17"/>
      <c r="GFD226" s="17"/>
      <c r="GFE226" s="17"/>
      <c r="GFF226" s="17"/>
      <c r="GFG226" s="17"/>
      <c r="GFH226" s="17"/>
      <c r="GFI226" s="17"/>
      <c r="GFJ226" s="17"/>
      <c r="GFK226" s="17"/>
      <c r="GFL226" s="17"/>
      <c r="GFM226" s="17"/>
      <c r="GFN226" s="17"/>
      <c r="GFO226" s="17"/>
      <c r="GFP226" s="17"/>
      <c r="GFQ226" s="17"/>
      <c r="GFR226" s="17"/>
      <c r="GFS226" s="17"/>
      <c r="GFT226" s="17"/>
      <c r="GFU226" s="17"/>
      <c r="GFV226" s="17"/>
      <c r="GFW226" s="17"/>
      <c r="GFX226" s="17"/>
      <c r="GFY226" s="17"/>
      <c r="GFZ226" s="17"/>
      <c r="GGA226" s="17"/>
      <c r="GGB226" s="17"/>
      <c r="GGC226" s="17"/>
      <c r="GGD226" s="17"/>
      <c r="GGE226" s="17"/>
      <c r="GGF226" s="17"/>
      <c r="GGG226" s="17"/>
      <c r="GGH226" s="17"/>
      <c r="GGI226" s="17"/>
      <c r="GGJ226" s="17"/>
      <c r="GGK226" s="17"/>
      <c r="GGL226" s="17"/>
      <c r="GGM226" s="17"/>
      <c r="GGN226" s="17"/>
      <c r="GGO226" s="17"/>
      <c r="GGP226" s="17"/>
      <c r="GGQ226" s="17"/>
      <c r="GGR226" s="17"/>
      <c r="GGS226" s="17"/>
      <c r="GGT226" s="17"/>
      <c r="GGU226" s="17"/>
      <c r="GGV226" s="17"/>
      <c r="GGW226" s="17"/>
      <c r="GGX226" s="17"/>
      <c r="GGY226" s="17"/>
      <c r="GGZ226" s="17"/>
      <c r="GHA226" s="17"/>
      <c r="GHB226" s="17"/>
      <c r="GHC226" s="17"/>
      <c r="GHD226" s="17"/>
      <c r="GHE226" s="17"/>
      <c r="GHF226" s="17"/>
      <c r="GHG226" s="17"/>
      <c r="GHH226" s="17"/>
      <c r="GHI226" s="17"/>
      <c r="GHJ226" s="17"/>
      <c r="GHK226" s="17"/>
      <c r="GHL226" s="17"/>
      <c r="GHM226" s="17"/>
      <c r="GHN226" s="17"/>
      <c r="GHO226" s="17"/>
      <c r="GHP226" s="17"/>
      <c r="GHQ226" s="17"/>
      <c r="GHR226" s="17"/>
      <c r="GHS226" s="17"/>
      <c r="GHT226" s="17"/>
      <c r="GHU226" s="17"/>
      <c r="GHV226" s="17"/>
      <c r="GHW226" s="17"/>
      <c r="GHX226" s="17"/>
      <c r="GHY226" s="17"/>
      <c r="GHZ226" s="17"/>
      <c r="GIA226" s="17"/>
      <c r="GIB226" s="17"/>
      <c r="GIC226" s="17"/>
      <c r="GID226" s="17"/>
      <c r="GIE226" s="17"/>
      <c r="GIF226" s="17"/>
      <c r="GIG226" s="17"/>
      <c r="GIH226" s="17"/>
      <c r="GII226" s="17"/>
      <c r="GIJ226" s="17"/>
      <c r="GIK226" s="17"/>
      <c r="GIL226" s="17"/>
      <c r="GIM226" s="17"/>
      <c r="GIN226" s="17"/>
      <c r="GIO226" s="17"/>
      <c r="GIP226" s="17"/>
      <c r="GIQ226" s="17"/>
      <c r="GIR226" s="17"/>
      <c r="GIS226" s="17"/>
      <c r="GIT226" s="17"/>
      <c r="GIU226" s="17"/>
      <c r="GIV226" s="17"/>
      <c r="GIW226" s="17"/>
      <c r="GIX226" s="17"/>
      <c r="GIY226" s="17"/>
      <c r="GIZ226" s="17"/>
      <c r="GJA226" s="17"/>
      <c r="GJB226" s="17"/>
      <c r="GJC226" s="17"/>
      <c r="GJD226" s="17"/>
      <c r="GJE226" s="17"/>
      <c r="GJF226" s="17"/>
      <c r="GJG226" s="17"/>
      <c r="GJH226" s="17"/>
      <c r="GJI226" s="17"/>
      <c r="GJJ226" s="17"/>
      <c r="GJK226" s="17"/>
      <c r="GJL226" s="17"/>
      <c r="GJM226" s="17"/>
      <c r="GJN226" s="17"/>
      <c r="GJO226" s="17"/>
      <c r="GJP226" s="17"/>
      <c r="GJQ226" s="17"/>
      <c r="GJR226" s="17"/>
      <c r="GJS226" s="17"/>
      <c r="GJT226" s="17"/>
      <c r="GJU226" s="17"/>
      <c r="GJV226" s="17"/>
      <c r="GJW226" s="17"/>
      <c r="GJX226" s="17"/>
      <c r="GJY226" s="17"/>
      <c r="GJZ226" s="17"/>
      <c r="GKA226" s="17"/>
      <c r="GKB226" s="17"/>
      <c r="GKC226" s="17"/>
      <c r="GKD226" s="17"/>
      <c r="GKE226" s="17"/>
      <c r="GKF226" s="17"/>
      <c r="GKG226" s="17"/>
      <c r="GKH226" s="17"/>
      <c r="GKI226" s="17"/>
      <c r="GKJ226" s="17"/>
      <c r="GKK226" s="17"/>
      <c r="GKL226" s="17"/>
      <c r="GKM226" s="17"/>
      <c r="GKN226" s="17"/>
      <c r="GKO226" s="17"/>
      <c r="GKP226" s="17"/>
      <c r="GKQ226" s="17"/>
      <c r="GKR226" s="17"/>
      <c r="GKS226" s="17"/>
      <c r="GKT226" s="17"/>
      <c r="GKU226" s="17"/>
      <c r="GKV226" s="17"/>
      <c r="GKW226" s="17"/>
      <c r="GKX226" s="17"/>
      <c r="GKY226" s="17"/>
      <c r="GKZ226" s="17"/>
      <c r="GLA226" s="17"/>
      <c r="GLB226" s="17"/>
      <c r="GLC226" s="17"/>
      <c r="GLD226" s="17"/>
      <c r="GLE226" s="17"/>
      <c r="GLF226" s="17"/>
      <c r="GLG226" s="17"/>
      <c r="GLH226" s="17"/>
      <c r="GLI226" s="17"/>
      <c r="GLJ226" s="17"/>
      <c r="GLK226" s="17"/>
      <c r="GLL226" s="17"/>
      <c r="GLM226" s="17"/>
      <c r="GLN226" s="17"/>
      <c r="GLO226" s="17"/>
      <c r="GLP226" s="17"/>
      <c r="GLQ226" s="17"/>
      <c r="GLR226" s="17"/>
      <c r="GLS226" s="17"/>
      <c r="GLT226" s="17"/>
      <c r="GLU226" s="17"/>
      <c r="GLV226" s="17"/>
      <c r="GLW226" s="17"/>
      <c r="GLX226" s="17"/>
      <c r="GLY226" s="17"/>
      <c r="GLZ226" s="17"/>
      <c r="GMA226" s="17"/>
      <c r="GMB226" s="17"/>
      <c r="GMC226" s="17"/>
      <c r="GMD226" s="17"/>
      <c r="GME226" s="17"/>
      <c r="GMF226" s="17"/>
      <c r="GMG226" s="17"/>
      <c r="GMH226" s="17"/>
      <c r="GMI226" s="17"/>
      <c r="GMJ226" s="17"/>
      <c r="GMK226" s="17"/>
      <c r="GML226" s="17"/>
      <c r="GMM226" s="17"/>
      <c r="GMN226" s="17"/>
      <c r="GMO226" s="17"/>
      <c r="GMP226" s="17"/>
      <c r="GMQ226" s="17"/>
      <c r="GMR226" s="17"/>
      <c r="GMS226" s="17"/>
      <c r="GMT226" s="17"/>
      <c r="GMU226" s="17"/>
      <c r="GMV226" s="17"/>
      <c r="GMW226" s="17"/>
      <c r="GMX226" s="17"/>
      <c r="GMY226" s="17"/>
      <c r="GMZ226" s="17"/>
      <c r="GNA226" s="17"/>
      <c r="GNB226" s="17"/>
      <c r="GNC226" s="17"/>
      <c r="GND226" s="17"/>
      <c r="GNE226" s="17"/>
      <c r="GNF226" s="17"/>
      <c r="GNG226" s="17"/>
      <c r="GNH226" s="17"/>
      <c r="GNI226" s="17"/>
      <c r="GNJ226" s="17"/>
      <c r="GNK226" s="17"/>
      <c r="GNL226" s="17"/>
      <c r="GNM226" s="17"/>
      <c r="GNN226" s="17"/>
      <c r="GNO226" s="17"/>
      <c r="GNP226" s="17"/>
      <c r="GNQ226" s="17"/>
      <c r="GNR226" s="17"/>
      <c r="GNS226" s="17"/>
      <c r="GNT226" s="17"/>
      <c r="GNU226" s="17"/>
      <c r="GNV226" s="17"/>
      <c r="GNW226" s="17"/>
      <c r="GNX226" s="17"/>
      <c r="GNY226" s="17"/>
      <c r="GNZ226" s="17"/>
      <c r="GOA226" s="17"/>
      <c r="GOB226" s="17"/>
      <c r="GOC226" s="17"/>
      <c r="GOD226" s="17"/>
      <c r="GOE226" s="17"/>
      <c r="GOF226" s="17"/>
      <c r="GOG226" s="17"/>
      <c r="GOH226" s="17"/>
      <c r="GOI226" s="17"/>
      <c r="GOJ226" s="17"/>
      <c r="GOK226" s="17"/>
      <c r="GOL226" s="17"/>
      <c r="GOM226" s="17"/>
      <c r="GON226" s="17"/>
      <c r="GOO226" s="17"/>
      <c r="GOP226" s="17"/>
      <c r="GOQ226" s="17"/>
      <c r="GOR226" s="17"/>
      <c r="GOS226" s="17"/>
      <c r="GOT226" s="17"/>
      <c r="GOU226" s="17"/>
      <c r="GOV226" s="17"/>
      <c r="GOW226" s="17"/>
      <c r="GOX226" s="17"/>
      <c r="GOY226" s="17"/>
      <c r="GOZ226" s="17"/>
      <c r="GPA226" s="17"/>
      <c r="GPB226" s="17"/>
      <c r="GPC226" s="17"/>
      <c r="GPD226" s="17"/>
      <c r="GPE226" s="17"/>
      <c r="GPF226" s="17"/>
      <c r="GPG226" s="17"/>
      <c r="GPH226" s="17"/>
      <c r="GPI226" s="17"/>
      <c r="GPJ226" s="17"/>
      <c r="GPK226" s="17"/>
      <c r="GPL226" s="17"/>
      <c r="GPM226" s="17"/>
      <c r="GPN226" s="17"/>
      <c r="GPO226" s="17"/>
      <c r="GPP226" s="17"/>
      <c r="GPQ226" s="17"/>
      <c r="GPR226" s="17"/>
      <c r="GPS226" s="17"/>
      <c r="GPT226" s="17"/>
      <c r="GPU226" s="17"/>
      <c r="GPV226" s="17"/>
      <c r="GPW226" s="17"/>
      <c r="GPX226" s="17"/>
      <c r="GPY226" s="17"/>
      <c r="GPZ226" s="17"/>
      <c r="GQA226" s="17"/>
      <c r="GQB226" s="17"/>
      <c r="GQC226" s="17"/>
      <c r="GQD226" s="17"/>
      <c r="GQE226" s="17"/>
      <c r="GQF226" s="17"/>
      <c r="GQG226" s="17"/>
      <c r="GQH226" s="17"/>
      <c r="GQI226" s="17"/>
      <c r="GQJ226" s="17"/>
      <c r="GQK226" s="17"/>
      <c r="GQL226" s="17"/>
      <c r="GQM226" s="17"/>
      <c r="GQN226" s="17"/>
      <c r="GQO226" s="17"/>
      <c r="GQP226" s="17"/>
      <c r="GQQ226" s="17"/>
      <c r="GQR226" s="17"/>
      <c r="GQS226" s="17"/>
      <c r="GQT226" s="17"/>
      <c r="GQU226" s="17"/>
      <c r="GQV226" s="17"/>
      <c r="GQW226" s="17"/>
      <c r="GQX226" s="17"/>
      <c r="GQY226" s="17"/>
      <c r="GQZ226" s="17"/>
      <c r="GRA226" s="17"/>
      <c r="GRB226" s="17"/>
      <c r="GRC226" s="17"/>
      <c r="GRD226" s="17"/>
      <c r="GRE226" s="17"/>
      <c r="GRF226" s="17"/>
      <c r="GRG226" s="17"/>
      <c r="GRH226" s="17"/>
      <c r="GRI226" s="17"/>
      <c r="GRJ226" s="17"/>
      <c r="GRK226" s="17"/>
      <c r="GRL226" s="17"/>
      <c r="GRM226" s="17"/>
      <c r="GRN226" s="17"/>
      <c r="GRO226" s="17"/>
      <c r="GRP226" s="17"/>
      <c r="GRQ226" s="17"/>
      <c r="GRR226" s="17"/>
      <c r="GRS226" s="17"/>
      <c r="GRT226" s="17"/>
      <c r="GRU226" s="17"/>
      <c r="GRV226" s="17"/>
      <c r="GRW226" s="17"/>
      <c r="GRX226" s="17"/>
      <c r="GRY226" s="17"/>
      <c r="GRZ226" s="17"/>
      <c r="GSA226" s="17"/>
      <c r="GSB226" s="17"/>
      <c r="GSC226" s="17"/>
      <c r="GSD226" s="17"/>
      <c r="GSE226" s="17"/>
      <c r="GSF226" s="17"/>
      <c r="GSG226" s="17"/>
      <c r="GSH226" s="17"/>
      <c r="GSI226" s="17"/>
      <c r="GSJ226" s="17"/>
      <c r="GSK226" s="17"/>
      <c r="GSL226" s="17"/>
      <c r="GSM226" s="17"/>
      <c r="GSN226" s="17"/>
      <c r="GSO226" s="17"/>
      <c r="GSP226" s="17"/>
      <c r="GSQ226" s="17"/>
      <c r="GSR226" s="17"/>
      <c r="GSS226" s="17"/>
      <c r="GST226" s="17"/>
      <c r="GSU226" s="17"/>
      <c r="GSV226" s="17"/>
      <c r="GSW226" s="17"/>
      <c r="GSX226" s="17"/>
      <c r="GSY226" s="17"/>
      <c r="GSZ226" s="17"/>
      <c r="GTA226" s="17"/>
      <c r="GTB226" s="17"/>
      <c r="GTC226" s="17"/>
      <c r="GTD226" s="17"/>
      <c r="GTE226" s="17"/>
      <c r="GTF226" s="17"/>
      <c r="GTG226" s="17"/>
      <c r="GTH226" s="17"/>
      <c r="GTI226" s="17"/>
      <c r="GTJ226" s="17"/>
      <c r="GTK226" s="17"/>
      <c r="GTL226" s="17"/>
      <c r="GTM226" s="17"/>
      <c r="GTN226" s="17"/>
      <c r="GTO226" s="17"/>
      <c r="GTP226" s="17"/>
      <c r="GTQ226" s="17"/>
      <c r="GTR226" s="17"/>
      <c r="GTS226" s="17"/>
      <c r="GTT226" s="17"/>
      <c r="GTU226" s="17"/>
      <c r="GTV226" s="17"/>
      <c r="GTW226" s="17"/>
      <c r="GTX226" s="17"/>
      <c r="GTY226" s="17"/>
      <c r="GTZ226" s="17"/>
      <c r="GUA226" s="17"/>
      <c r="GUB226" s="17"/>
      <c r="GUC226" s="17"/>
      <c r="GUD226" s="17"/>
      <c r="GUE226" s="17"/>
      <c r="GUF226" s="17"/>
      <c r="GUG226" s="17"/>
      <c r="GUH226" s="17"/>
      <c r="GUI226" s="17"/>
      <c r="GUJ226" s="17"/>
      <c r="GUK226" s="17"/>
      <c r="GUL226" s="17"/>
      <c r="GUM226" s="17"/>
      <c r="GUN226" s="17"/>
      <c r="GUO226" s="17"/>
      <c r="GUP226" s="17"/>
      <c r="GUQ226" s="17"/>
      <c r="GUR226" s="17"/>
      <c r="GUS226" s="17"/>
      <c r="GUT226" s="17"/>
      <c r="GUU226" s="17"/>
      <c r="GUV226" s="17"/>
      <c r="GUW226" s="17"/>
      <c r="GUX226" s="17"/>
      <c r="GUY226" s="17"/>
      <c r="GUZ226" s="17"/>
      <c r="GVA226" s="17"/>
      <c r="GVB226" s="17"/>
      <c r="GVC226" s="17"/>
      <c r="GVD226" s="17"/>
      <c r="GVE226" s="17"/>
      <c r="GVF226" s="17"/>
      <c r="GVG226" s="17"/>
      <c r="GVH226" s="17"/>
      <c r="GVI226" s="17"/>
      <c r="GVJ226" s="17"/>
      <c r="GVK226" s="17"/>
      <c r="GVL226" s="17"/>
      <c r="GVM226" s="17"/>
      <c r="GVN226" s="17"/>
      <c r="GVO226" s="17"/>
      <c r="GVP226" s="17"/>
      <c r="GVQ226" s="17"/>
      <c r="GVR226" s="17"/>
      <c r="GVS226" s="17"/>
      <c r="GVT226" s="17"/>
      <c r="GVU226" s="17"/>
      <c r="GVV226" s="17"/>
      <c r="GVW226" s="17"/>
      <c r="GVX226" s="17"/>
      <c r="GVY226" s="17"/>
      <c r="GVZ226" s="17"/>
      <c r="GWA226" s="17"/>
      <c r="GWB226" s="17"/>
      <c r="GWC226" s="17"/>
      <c r="GWD226" s="17"/>
      <c r="GWE226" s="17"/>
      <c r="GWF226" s="17"/>
      <c r="GWG226" s="17"/>
      <c r="GWH226" s="17"/>
      <c r="GWI226" s="17"/>
      <c r="GWJ226" s="17"/>
      <c r="GWK226" s="17"/>
      <c r="GWL226" s="17"/>
      <c r="GWM226" s="17"/>
      <c r="GWN226" s="17"/>
      <c r="GWO226" s="17"/>
      <c r="GWP226" s="17"/>
      <c r="GWQ226" s="17"/>
      <c r="GWR226" s="17"/>
      <c r="GWS226" s="17"/>
      <c r="GWT226" s="17"/>
      <c r="GWU226" s="17"/>
      <c r="GWV226" s="17"/>
      <c r="GWW226" s="17"/>
      <c r="GWX226" s="17"/>
      <c r="GWY226" s="17"/>
      <c r="GWZ226" s="17"/>
      <c r="GXA226" s="17"/>
      <c r="GXB226" s="17"/>
      <c r="GXC226" s="17"/>
      <c r="GXD226" s="17"/>
      <c r="GXE226" s="17"/>
      <c r="GXF226" s="17"/>
      <c r="GXG226" s="17"/>
      <c r="GXH226" s="17"/>
      <c r="GXI226" s="17"/>
      <c r="GXJ226" s="17"/>
      <c r="GXK226" s="17"/>
      <c r="GXL226" s="17"/>
      <c r="GXM226" s="17"/>
      <c r="GXN226" s="17"/>
      <c r="GXO226" s="17"/>
      <c r="GXP226" s="17"/>
      <c r="GXQ226" s="17"/>
      <c r="GXR226" s="17"/>
      <c r="GXS226" s="17"/>
      <c r="GXT226" s="17"/>
      <c r="GXU226" s="17"/>
      <c r="GXV226" s="17"/>
      <c r="GXW226" s="17"/>
      <c r="GXX226" s="17"/>
      <c r="GXY226" s="17"/>
      <c r="GXZ226" s="17"/>
      <c r="GYA226" s="17"/>
      <c r="GYB226" s="17"/>
      <c r="GYC226" s="17"/>
      <c r="GYD226" s="17"/>
      <c r="GYE226" s="17"/>
      <c r="GYF226" s="17"/>
      <c r="GYG226" s="17"/>
      <c r="GYH226" s="17"/>
      <c r="GYI226" s="17"/>
      <c r="GYJ226" s="17"/>
      <c r="GYK226" s="17"/>
      <c r="GYL226" s="17"/>
      <c r="GYM226" s="17"/>
      <c r="GYN226" s="17"/>
      <c r="GYO226" s="17"/>
      <c r="GYP226" s="17"/>
      <c r="GYQ226" s="17"/>
      <c r="GYR226" s="17"/>
      <c r="GYS226" s="17"/>
      <c r="GYT226" s="17"/>
      <c r="GYU226" s="17"/>
      <c r="GYV226" s="17"/>
      <c r="GYW226" s="17"/>
      <c r="GYX226" s="17"/>
      <c r="GYY226" s="17"/>
      <c r="GYZ226" s="17"/>
      <c r="GZA226" s="17"/>
      <c r="GZB226" s="17"/>
      <c r="GZC226" s="17"/>
      <c r="GZD226" s="17"/>
      <c r="GZE226" s="17"/>
      <c r="GZF226" s="17"/>
      <c r="GZG226" s="17"/>
      <c r="GZH226" s="17"/>
      <c r="GZI226" s="17"/>
      <c r="GZJ226" s="17"/>
      <c r="GZK226" s="17"/>
      <c r="GZL226" s="17"/>
      <c r="GZM226" s="17"/>
      <c r="GZN226" s="17"/>
      <c r="GZO226" s="17"/>
      <c r="GZP226" s="17"/>
      <c r="GZQ226" s="17"/>
      <c r="GZR226" s="17"/>
      <c r="GZS226" s="17"/>
      <c r="GZT226" s="17"/>
      <c r="GZU226" s="17"/>
      <c r="GZV226" s="17"/>
      <c r="GZW226" s="17"/>
      <c r="GZX226" s="17"/>
      <c r="GZY226" s="17"/>
      <c r="GZZ226" s="17"/>
      <c r="HAA226" s="17"/>
      <c r="HAB226" s="17"/>
      <c r="HAC226" s="17"/>
      <c r="HAD226" s="17"/>
      <c r="HAE226" s="17"/>
      <c r="HAF226" s="17"/>
      <c r="HAG226" s="17"/>
      <c r="HAH226" s="17"/>
      <c r="HAI226" s="17"/>
      <c r="HAJ226" s="17"/>
      <c r="HAK226" s="17"/>
      <c r="HAL226" s="17"/>
      <c r="HAM226" s="17"/>
      <c r="HAN226" s="17"/>
      <c r="HAO226" s="17"/>
      <c r="HAP226" s="17"/>
      <c r="HAQ226" s="17"/>
      <c r="HAR226" s="17"/>
      <c r="HAS226" s="17"/>
      <c r="HAT226" s="17"/>
      <c r="HAU226" s="17"/>
      <c r="HAV226" s="17"/>
      <c r="HAW226" s="17"/>
      <c r="HAX226" s="17"/>
      <c r="HAY226" s="17"/>
      <c r="HAZ226" s="17"/>
      <c r="HBA226" s="17"/>
      <c r="HBB226" s="17"/>
      <c r="HBC226" s="17"/>
      <c r="HBD226" s="17"/>
      <c r="HBE226" s="17"/>
      <c r="HBF226" s="17"/>
      <c r="HBG226" s="17"/>
      <c r="HBH226" s="17"/>
      <c r="HBI226" s="17"/>
      <c r="HBJ226" s="17"/>
      <c r="HBK226" s="17"/>
      <c r="HBL226" s="17"/>
      <c r="HBM226" s="17"/>
      <c r="HBN226" s="17"/>
      <c r="HBO226" s="17"/>
      <c r="HBP226" s="17"/>
      <c r="HBQ226" s="17"/>
      <c r="HBR226" s="17"/>
      <c r="HBS226" s="17"/>
      <c r="HBT226" s="17"/>
      <c r="HBU226" s="17"/>
      <c r="HBV226" s="17"/>
      <c r="HBW226" s="17"/>
      <c r="HBX226" s="17"/>
      <c r="HBY226" s="17"/>
      <c r="HBZ226" s="17"/>
      <c r="HCA226" s="17"/>
      <c r="HCB226" s="17"/>
      <c r="HCC226" s="17"/>
      <c r="HCD226" s="17"/>
      <c r="HCE226" s="17"/>
      <c r="HCF226" s="17"/>
      <c r="HCG226" s="17"/>
      <c r="HCH226" s="17"/>
      <c r="HCI226" s="17"/>
      <c r="HCJ226" s="17"/>
      <c r="HCK226" s="17"/>
      <c r="HCL226" s="17"/>
      <c r="HCM226" s="17"/>
      <c r="HCN226" s="17"/>
      <c r="HCO226" s="17"/>
      <c r="HCP226" s="17"/>
      <c r="HCQ226" s="17"/>
      <c r="HCR226" s="17"/>
      <c r="HCS226" s="17"/>
      <c r="HCT226" s="17"/>
      <c r="HCU226" s="17"/>
      <c r="HCV226" s="17"/>
      <c r="HCW226" s="17"/>
      <c r="HCX226" s="17"/>
      <c r="HCY226" s="17"/>
      <c r="HCZ226" s="17"/>
      <c r="HDA226" s="17"/>
      <c r="HDB226" s="17"/>
      <c r="HDC226" s="17"/>
      <c r="HDD226" s="17"/>
      <c r="HDE226" s="17"/>
      <c r="HDF226" s="17"/>
      <c r="HDG226" s="17"/>
      <c r="HDH226" s="17"/>
      <c r="HDI226" s="17"/>
      <c r="HDJ226" s="17"/>
      <c r="HDK226" s="17"/>
      <c r="HDL226" s="17"/>
      <c r="HDM226" s="17"/>
      <c r="HDN226" s="17"/>
      <c r="HDO226" s="17"/>
      <c r="HDP226" s="17"/>
      <c r="HDQ226" s="17"/>
      <c r="HDR226" s="17"/>
      <c r="HDS226" s="17"/>
      <c r="HDT226" s="17"/>
      <c r="HDU226" s="17"/>
      <c r="HDV226" s="17"/>
      <c r="HDW226" s="17"/>
      <c r="HDX226" s="17"/>
      <c r="HDY226" s="17"/>
      <c r="HDZ226" s="17"/>
      <c r="HEA226" s="17"/>
      <c r="HEB226" s="17"/>
      <c r="HEC226" s="17"/>
      <c r="HED226" s="17"/>
      <c r="HEE226" s="17"/>
      <c r="HEF226" s="17"/>
      <c r="HEG226" s="17"/>
      <c r="HEH226" s="17"/>
      <c r="HEI226" s="17"/>
      <c r="HEJ226" s="17"/>
      <c r="HEK226" s="17"/>
      <c r="HEL226" s="17"/>
      <c r="HEM226" s="17"/>
      <c r="HEN226" s="17"/>
      <c r="HEO226" s="17"/>
      <c r="HEP226" s="17"/>
      <c r="HEQ226" s="17"/>
      <c r="HER226" s="17"/>
      <c r="HES226" s="17"/>
      <c r="HET226" s="17"/>
      <c r="HEU226" s="17"/>
      <c r="HEV226" s="17"/>
      <c r="HEW226" s="17"/>
      <c r="HEX226" s="17"/>
      <c r="HEY226" s="17"/>
      <c r="HEZ226" s="17"/>
      <c r="HFA226" s="17"/>
      <c r="HFB226" s="17"/>
      <c r="HFC226" s="17"/>
      <c r="HFD226" s="17"/>
      <c r="HFE226" s="17"/>
      <c r="HFF226" s="17"/>
      <c r="HFG226" s="17"/>
      <c r="HFH226" s="17"/>
      <c r="HFI226" s="17"/>
      <c r="HFJ226" s="17"/>
      <c r="HFK226" s="17"/>
      <c r="HFL226" s="17"/>
      <c r="HFM226" s="17"/>
      <c r="HFN226" s="17"/>
      <c r="HFO226" s="17"/>
      <c r="HFP226" s="17"/>
      <c r="HFQ226" s="17"/>
      <c r="HFR226" s="17"/>
      <c r="HFS226" s="17"/>
      <c r="HFT226" s="17"/>
      <c r="HFU226" s="17"/>
      <c r="HFV226" s="17"/>
      <c r="HFW226" s="17"/>
      <c r="HFX226" s="17"/>
      <c r="HFY226" s="17"/>
      <c r="HFZ226" s="17"/>
      <c r="HGA226" s="17"/>
      <c r="HGB226" s="17"/>
      <c r="HGC226" s="17"/>
      <c r="HGD226" s="17"/>
      <c r="HGE226" s="17"/>
      <c r="HGF226" s="17"/>
      <c r="HGG226" s="17"/>
      <c r="HGH226" s="17"/>
      <c r="HGI226" s="17"/>
      <c r="HGJ226" s="17"/>
      <c r="HGK226" s="17"/>
      <c r="HGL226" s="17"/>
      <c r="HGM226" s="17"/>
      <c r="HGN226" s="17"/>
      <c r="HGO226" s="17"/>
      <c r="HGP226" s="17"/>
      <c r="HGQ226" s="17"/>
      <c r="HGR226" s="17"/>
      <c r="HGS226" s="17"/>
      <c r="HGT226" s="17"/>
      <c r="HGU226" s="17"/>
      <c r="HGV226" s="17"/>
      <c r="HGW226" s="17"/>
      <c r="HGX226" s="17"/>
      <c r="HGY226" s="17"/>
      <c r="HGZ226" s="17"/>
      <c r="HHA226" s="17"/>
      <c r="HHB226" s="17"/>
      <c r="HHC226" s="17"/>
      <c r="HHD226" s="17"/>
      <c r="HHE226" s="17"/>
      <c r="HHF226" s="17"/>
      <c r="HHG226" s="17"/>
      <c r="HHH226" s="17"/>
      <c r="HHI226" s="17"/>
      <c r="HHJ226" s="17"/>
      <c r="HHK226" s="17"/>
      <c r="HHL226" s="17"/>
      <c r="HHM226" s="17"/>
      <c r="HHN226" s="17"/>
      <c r="HHO226" s="17"/>
      <c r="HHP226" s="17"/>
      <c r="HHQ226" s="17"/>
      <c r="HHR226" s="17"/>
      <c r="HHS226" s="17"/>
      <c r="HHT226" s="17"/>
      <c r="HHU226" s="17"/>
      <c r="HHV226" s="17"/>
      <c r="HHW226" s="17"/>
      <c r="HHX226" s="17"/>
      <c r="HHY226" s="17"/>
      <c r="HHZ226" s="17"/>
      <c r="HIA226" s="17"/>
      <c r="HIB226" s="17"/>
      <c r="HIC226" s="17"/>
      <c r="HID226" s="17"/>
      <c r="HIE226" s="17"/>
      <c r="HIF226" s="17"/>
      <c r="HIG226" s="17"/>
      <c r="HIH226" s="17"/>
      <c r="HII226" s="17"/>
      <c r="HIJ226" s="17"/>
      <c r="HIK226" s="17"/>
      <c r="HIL226" s="17"/>
      <c r="HIM226" s="17"/>
      <c r="HIN226" s="17"/>
      <c r="HIO226" s="17"/>
      <c r="HIP226" s="17"/>
      <c r="HIQ226" s="17"/>
      <c r="HIR226" s="17"/>
      <c r="HIS226" s="17"/>
      <c r="HIT226" s="17"/>
      <c r="HIU226" s="17"/>
      <c r="HIV226" s="17"/>
      <c r="HIW226" s="17"/>
      <c r="HIX226" s="17"/>
      <c r="HIY226" s="17"/>
      <c r="HIZ226" s="17"/>
      <c r="HJA226" s="17"/>
      <c r="HJB226" s="17"/>
      <c r="HJC226" s="17"/>
      <c r="HJD226" s="17"/>
      <c r="HJE226" s="17"/>
      <c r="HJF226" s="17"/>
      <c r="HJG226" s="17"/>
      <c r="HJH226" s="17"/>
      <c r="HJI226" s="17"/>
      <c r="HJJ226" s="17"/>
      <c r="HJK226" s="17"/>
      <c r="HJL226" s="17"/>
      <c r="HJM226" s="17"/>
      <c r="HJN226" s="17"/>
      <c r="HJO226" s="17"/>
      <c r="HJP226" s="17"/>
      <c r="HJQ226" s="17"/>
      <c r="HJR226" s="17"/>
      <c r="HJS226" s="17"/>
      <c r="HJT226" s="17"/>
      <c r="HJU226" s="17"/>
      <c r="HJV226" s="17"/>
      <c r="HJW226" s="17"/>
      <c r="HJX226" s="17"/>
      <c r="HJY226" s="17"/>
      <c r="HJZ226" s="17"/>
      <c r="HKA226" s="17"/>
      <c r="HKB226" s="17"/>
      <c r="HKC226" s="17"/>
      <c r="HKD226" s="17"/>
      <c r="HKE226" s="17"/>
      <c r="HKF226" s="17"/>
      <c r="HKG226" s="17"/>
      <c r="HKH226" s="17"/>
      <c r="HKI226" s="17"/>
      <c r="HKJ226" s="17"/>
      <c r="HKK226" s="17"/>
      <c r="HKL226" s="17"/>
      <c r="HKM226" s="17"/>
      <c r="HKN226" s="17"/>
      <c r="HKO226" s="17"/>
      <c r="HKP226" s="17"/>
      <c r="HKQ226" s="17"/>
      <c r="HKR226" s="17"/>
      <c r="HKS226" s="17"/>
      <c r="HKT226" s="17"/>
      <c r="HKU226" s="17"/>
      <c r="HKV226" s="17"/>
      <c r="HKW226" s="17"/>
      <c r="HKX226" s="17"/>
      <c r="HKY226" s="17"/>
      <c r="HKZ226" s="17"/>
      <c r="HLA226" s="17"/>
      <c r="HLB226" s="17"/>
      <c r="HLC226" s="17"/>
      <c r="HLD226" s="17"/>
      <c r="HLE226" s="17"/>
      <c r="HLF226" s="17"/>
      <c r="HLG226" s="17"/>
      <c r="HLH226" s="17"/>
      <c r="HLI226" s="17"/>
      <c r="HLJ226" s="17"/>
      <c r="HLK226" s="17"/>
      <c r="HLL226" s="17"/>
      <c r="HLM226" s="17"/>
      <c r="HLN226" s="17"/>
      <c r="HLO226" s="17"/>
      <c r="HLP226" s="17"/>
      <c r="HLQ226" s="17"/>
      <c r="HLR226" s="17"/>
      <c r="HLS226" s="17"/>
      <c r="HLT226" s="17"/>
      <c r="HLU226" s="17"/>
      <c r="HLV226" s="17"/>
      <c r="HLW226" s="17"/>
      <c r="HLX226" s="17"/>
      <c r="HLY226" s="17"/>
      <c r="HLZ226" s="17"/>
      <c r="HMA226" s="17"/>
      <c r="HMB226" s="17"/>
      <c r="HMC226" s="17"/>
      <c r="HMD226" s="17"/>
      <c r="HME226" s="17"/>
      <c r="HMF226" s="17"/>
      <c r="HMG226" s="17"/>
      <c r="HMH226" s="17"/>
      <c r="HMI226" s="17"/>
      <c r="HMJ226" s="17"/>
      <c r="HMK226" s="17"/>
      <c r="HML226" s="17"/>
      <c r="HMM226" s="17"/>
      <c r="HMN226" s="17"/>
      <c r="HMO226" s="17"/>
      <c r="HMP226" s="17"/>
      <c r="HMQ226" s="17"/>
      <c r="HMR226" s="17"/>
      <c r="HMS226" s="17"/>
      <c r="HMT226" s="17"/>
      <c r="HMU226" s="17"/>
      <c r="HMV226" s="17"/>
      <c r="HMW226" s="17"/>
      <c r="HMX226" s="17"/>
      <c r="HMY226" s="17"/>
      <c r="HMZ226" s="17"/>
      <c r="HNA226" s="17"/>
      <c r="HNB226" s="17"/>
      <c r="HNC226" s="17"/>
      <c r="HND226" s="17"/>
      <c r="HNE226" s="17"/>
      <c r="HNF226" s="17"/>
      <c r="HNG226" s="17"/>
      <c r="HNH226" s="17"/>
      <c r="HNI226" s="17"/>
      <c r="HNJ226" s="17"/>
      <c r="HNK226" s="17"/>
      <c r="HNL226" s="17"/>
      <c r="HNM226" s="17"/>
      <c r="HNN226" s="17"/>
      <c r="HNO226" s="17"/>
      <c r="HNP226" s="17"/>
      <c r="HNQ226" s="17"/>
      <c r="HNR226" s="17"/>
      <c r="HNS226" s="17"/>
      <c r="HNT226" s="17"/>
      <c r="HNU226" s="17"/>
      <c r="HNV226" s="17"/>
      <c r="HNW226" s="17"/>
      <c r="HNX226" s="17"/>
      <c r="HNY226" s="17"/>
      <c r="HNZ226" s="17"/>
      <c r="HOA226" s="17"/>
      <c r="HOB226" s="17"/>
      <c r="HOC226" s="17"/>
      <c r="HOD226" s="17"/>
      <c r="HOE226" s="17"/>
      <c r="HOF226" s="17"/>
      <c r="HOG226" s="17"/>
      <c r="HOH226" s="17"/>
      <c r="HOI226" s="17"/>
      <c r="HOJ226" s="17"/>
      <c r="HOK226" s="17"/>
      <c r="HOL226" s="17"/>
      <c r="HOM226" s="17"/>
      <c r="HON226" s="17"/>
      <c r="HOO226" s="17"/>
      <c r="HOP226" s="17"/>
      <c r="HOQ226" s="17"/>
      <c r="HOR226" s="17"/>
      <c r="HOS226" s="17"/>
      <c r="HOT226" s="17"/>
      <c r="HOU226" s="17"/>
      <c r="HOV226" s="17"/>
      <c r="HOW226" s="17"/>
      <c r="HOX226" s="17"/>
      <c r="HOY226" s="17"/>
      <c r="HOZ226" s="17"/>
      <c r="HPA226" s="17"/>
      <c r="HPB226" s="17"/>
      <c r="HPC226" s="17"/>
      <c r="HPD226" s="17"/>
      <c r="HPE226" s="17"/>
      <c r="HPF226" s="17"/>
      <c r="HPG226" s="17"/>
      <c r="HPH226" s="17"/>
      <c r="HPI226" s="17"/>
      <c r="HPJ226" s="17"/>
      <c r="HPK226" s="17"/>
      <c r="HPL226" s="17"/>
      <c r="HPM226" s="17"/>
      <c r="HPN226" s="17"/>
      <c r="HPO226" s="17"/>
      <c r="HPP226" s="17"/>
      <c r="HPQ226" s="17"/>
      <c r="HPR226" s="17"/>
      <c r="HPS226" s="17"/>
      <c r="HPT226" s="17"/>
      <c r="HPU226" s="17"/>
      <c r="HPV226" s="17"/>
      <c r="HPW226" s="17"/>
      <c r="HPX226" s="17"/>
      <c r="HPY226" s="17"/>
      <c r="HPZ226" s="17"/>
      <c r="HQA226" s="17"/>
      <c r="HQB226" s="17"/>
      <c r="HQC226" s="17"/>
      <c r="HQD226" s="17"/>
      <c r="HQE226" s="17"/>
      <c r="HQF226" s="17"/>
      <c r="HQG226" s="17"/>
      <c r="HQH226" s="17"/>
      <c r="HQI226" s="17"/>
      <c r="HQJ226" s="17"/>
      <c r="HQK226" s="17"/>
      <c r="HQL226" s="17"/>
      <c r="HQM226" s="17"/>
      <c r="HQN226" s="17"/>
      <c r="HQO226" s="17"/>
      <c r="HQP226" s="17"/>
      <c r="HQQ226" s="17"/>
      <c r="HQR226" s="17"/>
      <c r="HQS226" s="17"/>
      <c r="HQT226" s="17"/>
      <c r="HQU226" s="17"/>
      <c r="HQV226" s="17"/>
      <c r="HQW226" s="17"/>
      <c r="HQX226" s="17"/>
      <c r="HQY226" s="17"/>
      <c r="HQZ226" s="17"/>
      <c r="HRA226" s="17"/>
      <c r="HRB226" s="17"/>
      <c r="HRC226" s="17"/>
      <c r="HRD226" s="17"/>
      <c r="HRE226" s="17"/>
      <c r="HRF226" s="17"/>
      <c r="HRG226" s="17"/>
      <c r="HRH226" s="17"/>
      <c r="HRI226" s="17"/>
      <c r="HRJ226" s="17"/>
      <c r="HRK226" s="17"/>
      <c r="HRL226" s="17"/>
      <c r="HRM226" s="17"/>
      <c r="HRN226" s="17"/>
      <c r="HRO226" s="17"/>
      <c r="HRP226" s="17"/>
      <c r="HRQ226" s="17"/>
      <c r="HRR226" s="17"/>
      <c r="HRS226" s="17"/>
      <c r="HRT226" s="17"/>
      <c r="HRU226" s="17"/>
      <c r="HRV226" s="17"/>
      <c r="HRW226" s="17"/>
      <c r="HRX226" s="17"/>
      <c r="HRY226" s="17"/>
      <c r="HRZ226" s="17"/>
      <c r="HSA226" s="17"/>
      <c r="HSB226" s="17"/>
      <c r="HSC226" s="17"/>
      <c r="HSD226" s="17"/>
      <c r="HSE226" s="17"/>
      <c r="HSF226" s="17"/>
      <c r="HSG226" s="17"/>
      <c r="HSH226" s="17"/>
      <c r="HSI226" s="17"/>
      <c r="HSJ226" s="17"/>
      <c r="HSK226" s="17"/>
      <c r="HSL226" s="17"/>
      <c r="HSM226" s="17"/>
      <c r="HSN226" s="17"/>
      <c r="HSO226" s="17"/>
      <c r="HSP226" s="17"/>
      <c r="HSQ226" s="17"/>
      <c r="HSR226" s="17"/>
      <c r="HSS226" s="17"/>
      <c r="HST226" s="17"/>
      <c r="HSU226" s="17"/>
      <c r="HSV226" s="17"/>
      <c r="HSW226" s="17"/>
      <c r="HSX226" s="17"/>
      <c r="HSY226" s="17"/>
      <c r="HSZ226" s="17"/>
      <c r="HTA226" s="17"/>
      <c r="HTB226" s="17"/>
      <c r="HTC226" s="17"/>
      <c r="HTD226" s="17"/>
      <c r="HTE226" s="17"/>
      <c r="HTF226" s="17"/>
      <c r="HTG226" s="17"/>
      <c r="HTH226" s="17"/>
      <c r="HTI226" s="17"/>
      <c r="HTJ226" s="17"/>
      <c r="HTK226" s="17"/>
      <c r="HTL226" s="17"/>
      <c r="HTM226" s="17"/>
      <c r="HTN226" s="17"/>
      <c r="HTO226" s="17"/>
      <c r="HTP226" s="17"/>
      <c r="HTQ226" s="17"/>
      <c r="HTR226" s="17"/>
      <c r="HTS226" s="17"/>
      <c r="HTT226" s="17"/>
      <c r="HTU226" s="17"/>
      <c r="HTV226" s="17"/>
      <c r="HTW226" s="17"/>
      <c r="HTX226" s="17"/>
      <c r="HTY226" s="17"/>
      <c r="HTZ226" s="17"/>
      <c r="HUA226" s="17"/>
      <c r="HUB226" s="17"/>
      <c r="HUC226" s="17"/>
      <c r="HUD226" s="17"/>
      <c r="HUE226" s="17"/>
      <c r="HUF226" s="17"/>
      <c r="HUG226" s="17"/>
      <c r="HUH226" s="17"/>
      <c r="HUI226" s="17"/>
      <c r="HUJ226" s="17"/>
      <c r="HUK226" s="17"/>
      <c r="HUL226" s="17"/>
      <c r="HUM226" s="17"/>
      <c r="HUN226" s="17"/>
      <c r="HUO226" s="17"/>
      <c r="HUP226" s="17"/>
      <c r="HUQ226" s="17"/>
      <c r="HUR226" s="17"/>
      <c r="HUS226" s="17"/>
      <c r="HUT226" s="17"/>
      <c r="HUU226" s="17"/>
      <c r="HUV226" s="17"/>
      <c r="HUW226" s="17"/>
      <c r="HUX226" s="17"/>
      <c r="HUY226" s="17"/>
      <c r="HUZ226" s="17"/>
      <c r="HVA226" s="17"/>
      <c r="HVB226" s="17"/>
      <c r="HVC226" s="17"/>
      <c r="HVD226" s="17"/>
      <c r="HVE226" s="17"/>
      <c r="HVF226" s="17"/>
      <c r="HVG226" s="17"/>
      <c r="HVH226" s="17"/>
      <c r="HVI226" s="17"/>
      <c r="HVJ226" s="17"/>
      <c r="HVK226" s="17"/>
      <c r="HVL226" s="17"/>
      <c r="HVM226" s="17"/>
      <c r="HVN226" s="17"/>
      <c r="HVO226" s="17"/>
      <c r="HVP226" s="17"/>
      <c r="HVQ226" s="17"/>
      <c r="HVR226" s="17"/>
      <c r="HVS226" s="17"/>
      <c r="HVT226" s="17"/>
      <c r="HVU226" s="17"/>
      <c r="HVV226" s="17"/>
      <c r="HVW226" s="17"/>
      <c r="HVX226" s="17"/>
      <c r="HVY226" s="17"/>
      <c r="HVZ226" s="17"/>
      <c r="HWA226" s="17"/>
      <c r="HWB226" s="17"/>
      <c r="HWC226" s="17"/>
      <c r="HWD226" s="17"/>
      <c r="HWE226" s="17"/>
      <c r="HWF226" s="17"/>
      <c r="HWG226" s="17"/>
      <c r="HWH226" s="17"/>
      <c r="HWI226" s="17"/>
      <c r="HWJ226" s="17"/>
      <c r="HWK226" s="17"/>
      <c r="HWL226" s="17"/>
      <c r="HWM226" s="17"/>
      <c r="HWN226" s="17"/>
      <c r="HWO226" s="17"/>
      <c r="HWP226" s="17"/>
      <c r="HWQ226" s="17"/>
      <c r="HWR226" s="17"/>
      <c r="HWS226" s="17"/>
      <c r="HWT226" s="17"/>
      <c r="HWU226" s="17"/>
      <c r="HWV226" s="17"/>
      <c r="HWW226" s="17"/>
      <c r="HWX226" s="17"/>
      <c r="HWY226" s="17"/>
      <c r="HWZ226" s="17"/>
      <c r="HXA226" s="17"/>
      <c r="HXB226" s="17"/>
      <c r="HXC226" s="17"/>
      <c r="HXD226" s="17"/>
      <c r="HXE226" s="17"/>
      <c r="HXF226" s="17"/>
      <c r="HXG226" s="17"/>
      <c r="HXH226" s="17"/>
      <c r="HXI226" s="17"/>
      <c r="HXJ226" s="17"/>
      <c r="HXK226" s="17"/>
      <c r="HXL226" s="17"/>
      <c r="HXM226" s="17"/>
      <c r="HXN226" s="17"/>
      <c r="HXO226" s="17"/>
      <c r="HXP226" s="17"/>
      <c r="HXQ226" s="17"/>
      <c r="HXR226" s="17"/>
      <c r="HXS226" s="17"/>
      <c r="HXT226" s="17"/>
      <c r="HXU226" s="17"/>
      <c r="HXV226" s="17"/>
      <c r="HXW226" s="17"/>
      <c r="HXX226" s="17"/>
      <c r="HXY226" s="17"/>
      <c r="HXZ226" s="17"/>
      <c r="HYA226" s="17"/>
      <c r="HYB226" s="17"/>
      <c r="HYC226" s="17"/>
      <c r="HYD226" s="17"/>
      <c r="HYE226" s="17"/>
      <c r="HYF226" s="17"/>
      <c r="HYG226" s="17"/>
      <c r="HYH226" s="17"/>
      <c r="HYI226" s="17"/>
      <c r="HYJ226" s="17"/>
      <c r="HYK226" s="17"/>
      <c r="HYL226" s="17"/>
      <c r="HYM226" s="17"/>
      <c r="HYN226" s="17"/>
      <c r="HYO226" s="17"/>
      <c r="HYP226" s="17"/>
      <c r="HYQ226" s="17"/>
      <c r="HYR226" s="17"/>
      <c r="HYS226" s="17"/>
      <c r="HYT226" s="17"/>
      <c r="HYU226" s="17"/>
      <c r="HYV226" s="17"/>
      <c r="HYW226" s="17"/>
      <c r="HYX226" s="17"/>
      <c r="HYY226" s="17"/>
      <c r="HYZ226" s="17"/>
      <c r="HZA226" s="17"/>
      <c r="HZB226" s="17"/>
      <c r="HZC226" s="17"/>
      <c r="HZD226" s="17"/>
      <c r="HZE226" s="17"/>
      <c r="HZF226" s="17"/>
      <c r="HZG226" s="17"/>
      <c r="HZH226" s="17"/>
      <c r="HZI226" s="17"/>
      <c r="HZJ226" s="17"/>
      <c r="HZK226" s="17"/>
      <c r="HZL226" s="17"/>
      <c r="HZM226" s="17"/>
      <c r="HZN226" s="17"/>
      <c r="HZO226" s="17"/>
      <c r="HZP226" s="17"/>
      <c r="HZQ226" s="17"/>
      <c r="HZR226" s="17"/>
      <c r="HZS226" s="17"/>
      <c r="HZT226" s="17"/>
      <c r="HZU226" s="17"/>
      <c r="HZV226" s="17"/>
      <c r="HZW226" s="17"/>
      <c r="HZX226" s="17"/>
      <c r="HZY226" s="17"/>
      <c r="HZZ226" s="17"/>
      <c r="IAA226" s="17"/>
      <c r="IAB226" s="17"/>
      <c r="IAC226" s="17"/>
      <c r="IAD226" s="17"/>
      <c r="IAE226" s="17"/>
      <c r="IAF226" s="17"/>
      <c r="IAG226" s="17"/>
      <c r="IAH226" s="17"/>
      <c r="IAI226" s="17"/>
      <c r="IAJ226" s="17"/>
      <c r="IAK226" s="17"/>
      <c r="IAL226" s="17"/>
      <c r="IAM226" s="17"/>
      <c r="IAN226" s="17"/>
      <c r="IAO226" s="17"/>
      <c r="IAP226" s="17"/>
      <c r="IAQ226" s="17"/>
      <c r="IAR226" s="17"/>
      <c r="IAS226" s="17"/>
      <c r="IAT226" s="17"/>
      <c r="IAU226" s="17"/>
      <c r="IAV226" s="17"/>
      <c r="IAW226" s="17"/>
      <c r="IAX226" s="17"/>
      <c r="IAY226" s="17"/>
      <c r="IAZ226" s="17"/>
      <c r="IBA226" s="17"/>
      <c r="IBB226" s="17"/>
      <c r="IBC226" s="17"/>
      <c r="IBD226" s="17"/>
      <c r="IBE226" s="17"/>
      <c r="IBF226" s="17"/>
      <c r="IBG226" s="17"/>
      <c r="IBH226" s="17"/>
      <c r="IBI226" s="17"/>
      <c r="IBJ226" s="17"/>
      <c r="IBK226" s="17"/>
      <c r="IBL226" s="17"/>
      <c r="IBM226" s="17"/>
      <c r="IBN226" s="17"/>
      <c r="IBO226" s="17"/>
      <c r="IBP226" s="17"/>
      <c r="IBQ226" s="17"/>
      <c r="IBR226" s="17"/>
      <c r="IBS226" s="17"/>
      <c r="IBT226" s="17"/>
      <c r="IBU226" s="17"/>
      <c r="IBV226" s="17"/>
      <c r="IBW226" s="17"/>
      <c r="IBX226" s="17"/>
      <c r="IBY226" s="17"/>
      <c r="IBZ226" s="17"/>
      <c r="ICA226" s="17"/>
      <c r="ICB226" s="17"/>
      <c r="ICC226" s="17"/>
      <c r="ICD226" s="17"/>
      <c r="ICE226" s="17"/>
      <c r="ICF226" s="17"/>
      <c r="ICG226" s="17"/>
      <c r="ICH226" s="17"/>
      <c r="ICI226" s="17"/>
      <c r="ICJ226" s="17"/>
      <c r="ICK226" s="17"/>
      <c r="ICL226" s="17"/>
      <c r="ICM226" s="17"/>
      <c r="ICN226" s="17"/>
      <c r="ICO226" s="17"/>
      <c r="ICP226" s="17"/>
      <c r="ICQ226" s="17"/>
      <c r="ICR226" s="17"/>
      <c r="ICS226" s="17"/>
      <c r="ICT226" s="17"/>
      <c r="ICU226" s="17"/>
      <c r="ICV226" s="17"/>
      <c r="ICW226" s="17"/>
      <c r="ICX226" s="17"/>
      <c r="ICY226" s="17"/>
      <c r="ICZ226" s="17"/>
      <c r="IDA226" s="17"/>
      <c r="IDB226" s="17"/>
      <c r="IDC226" s="17"/>
      <c r="IDD226" s="17"/>
      <c r="IDE226" s="17"/>
      <c r="IDF226" s="17"/>
      <c r="IDG226" s="17"/>
      <c r="IDH226" s="17"/>
      <c r="IDI226" s="17"/>
      <c r="IDJ226" s="17"/>
      <c r="IDK226" s="17"/>
      <c r="IDL226" s="17"/>
      <c r="IDM226" s="17"/>
      <c r="IDN226" s="17"/>
      <c r="IDO226" s="17"/>
      <c r="IDP226" s="17"/>
      <c r="IDQ226" s="17"/>
      <c r="IDR226" s="17"/>
      <c r="IDS226" s="17"/>
      <c r="IDT226" s="17"/>
      <c r="IDU226" s="17"/>
      <c r="IDV226" s="17"/>
      <c r="IDW226" s="17"/>
      <c r="IDX226" s="17"/>
      <c r="IDY226" s="17"/>
      <c r="IDZ226" s="17"/>
      <c r="IEA226" s="17"/>
      <c r="IEB226" s="17"/>
      <c r="IEC226" s="17"/>
      <c r="IED226" s="17"/>
      <c r="IEE226" s="17"/>
      <c r="IEF226" s="17"/>
      <c r="IEG226" s="17"/>
      <c r="IEH226" s="17"/>
      <c r="IEI226" s="17"/>
      <c r="IEJ226" s="17"/>
      <c r="IEK226" s="17"/>
      <c r="IEL226" s="17"/>
      <c r="IEM226" s="17"/>
      <c r="IEN226" s="17"/>
      <c r="IEO226" s="17"/>
      <c r="IEP226" s="17"/>
      <c r="IEQ226" s="17"/>
      <c r="IER226" s="17"/>
      <c r="IES226" s="17"/>
      <c r="IET226" s="17"/>
      <c r="IEU226" s="17"/>
      <c r="IEV226" s="17"/>
      <c r="IEW226" s="17"/>
      <c r="IEX226" s="17"/>
      <c r="IEY226" s="17"/>
      <c r="IEZ226" s="17"/>
      <c r="IFA226" s="17"/>
      <c r="IFB226" s="17"/>
      <c r="IFC226" s="17"/>
      <c r="IFD226" s="17"/>
      <c r="IFE226" s="17"/>
      <c r="IFF226" s="17"/>
      <c r="IFG226" s="17"/>
      <c r="IFH226" s="17"/>
      <c r="IFI226" s="17"/>
      <c r="IFJ226" s="17"/>
      <c r="IFK226" s="17"/>
      <c r="IFL226" s="17"/>
      <c r="IFM226" s="17"/>
      <c r="IFN226" s="17"/>
      <c r="IFO226" s="17"/>
      <c r="IFP226" s="17"/>
      <c r="IFQ226" s="17"/>
      <c r="IFR226" s="17"/>
      <c r="IFS226" s="17"/>
      <c r="IFT226" s="17"/>
      <c r="IFU226" s="17"/>
      <c r="IFV226" s="17"/>
      <c r="IFW226" s="17"/>
      <c r="IFX226" s="17"/>
      <c r="IFY226" s="17"/>
      <c r="IFZ226" s="17"/>
      <c r="IGA226" s="17"/>
      <c r="IGB226" s="17"/>
      <c r="IGC226" s="17"/>
      <c r="IGD226" s="17"/>
      <c r="IGE226" s="17"/>
      <c r="IGF226" s="17"/>
      <c r="IGG226" s="17"/>
      <c r="IGH226" s="17"/>
      <c r="IGI226" s="17"/>
      <c r="IGJ226" s="17"/>
      <c r="IGK226" s="17"/>
      <c r="IGL226" s="17"/>
      <c r="IGM226" s="17"/>
      <c r="IGN226" s="17"/>
      <c r="IGO226" s="17"/>
      <c r="IGP226" s="17"/>
      <c r="IGQ226" s="17"/>
      <c r="IGR226" s="17"/>
      <c r="IGS226" s="17"/>
      <c r="IGT226" s="17"/>
      <c r="IGU226" s="17"/>
      <c r="IGV226" s="17"/>
      <c r="IGW226" s="17"/>
      <c r="IGX226" s="17"/>
      <c r="IGY226" s="17"/>
      <c r="IGZ226" s="17"/>
      <c r="IHA226" s="17"/>
      <c r="IHB226" s="17"/>
      <c r="IHC226" s="17"/>
      <c r="IHD226" s="17"/>
      <c r="IHE226" s="17"/>
      <c r="IHF226" s="17"/>
      <c r="IHG226" s="17"/>
      <c r="IHH226" s="17"/>
      <c r="IHI226" s="17"/>
      <c r="IHJ226" s="17"/>
      <c r="IHK226" s="17"/>
      <c r="IHL226" s="17"/>
      <c r="IHM226" s="17"/>
      <c r="IHN226" s="17"/>
      <c r="IHO226" s="17"/>
      <c r="IHP226" s="17"/>
      <c r="IHQ226" s="17"/>
      <c r="IHR226" s="17"/>
      <c r="IHS226" s="17"/>
      <c r="IHT226" s="17"/>
      <c r="IHU226" s="17"/>
      <c r="IHV226" s="17"/>
      <c r="IHW226" s="17"/>
      <c r="IHX226" s="17"/>
      <c r="IHY226" s="17"/>
      <c r="IHZ226" s="17"/>
      <c r="IIA226" s="17"/>
      <c r="IIB226" s="17"/>
      <c r="IIC226" s="17"/>
      <c r="IID226" s="17"/>
      <c r="IIE226" s="17"/>
      <c r="IIF226" s="17"/>
      <c r="IIG226" s="17"/>
      <c r="IIH226" s="17"/>
      <c r="III226" s="17"/>
      <c r="IIJ226" s="17"/>
      <c r="IIK226" s="17"/>
      <c r="IIL226" s="17"/>
      <c r="IIM226" s="17"/>
      <c r="IIN226" s="17"/>
      <c r="IIO226" s="17"/>
      <c r="IIP226" s="17"/>
      <c r="IIQ226" s="17"/>
      <c r="IIR226" s="17"/>
      <c r="IIS226" s="17"/>
      <c r="IIT226" s="17"/>
      <c r="IIU226" s="17"/>
      <c r="IIV226" s="17"/>
      <c r="IIW226" s="17"/>
      <c r="IIX226" s="17"/>
      <c r="IIY226" s="17"/>
      <c r="IIZ226" s="17"/>
      <c r="IJA226" s="17"/>
      <c r="IJB226" s="17"/>
      <c r="IJC226" s="17"/>
      <c r="IJD226" s="17"/>
      <c r="IJE226" s="17"/>
      <c r="IJF226" s="17"/>
      <c r="IJG226" s="17"/>
      <c r="IJH226" s="17"/>
      <c r="IJI226" s="17"/>
      <c r="IJJ226" s="17"/>
      <c r="IJK226" s="17"/>
      <c r="IJL226" s="17"/>
      <c r="IJM226" s="17"/>
      <c r="IJN226" s="17"/>
      <c r="IJO226" s="17"/>
      <c r="IJP226" s="17"/>
      <c r="IJQ226" s="17"/>
      <c r="IJR226" s="17"/>
      <c r="IJS226" s="17"/>
      <c r="IJT226" s="17"/>
      <c r="IJU226" s="17"/>
      <c r="IJV226" s="17"/>
      <c r="IJW226" s="17"/>
      <c r="IJX226" s="17"/>
      <c r="IJY226" s="17"/>
      <c r="IJZ226" s="17"/>
      <c r="IKA226" s="17"/>
      <c r="IKB226" s="17"/>
      <c r="IKC226" s="17"/>
      <c r="IKD226" s="17"/>
      <c r="IKE226" s="17"/>
      <c r="IKF226" s="17"/>
      <c r="IKG226" s="17"/>
      <c r="IKH226" s="17"/>
      <c r="IKI226" s="17"/>
      <c r="IKJ226" s="17"/>
      <c r="IKK226" s="17"/>
      <c r="IKL226" s="17"/>
      <c r="IKM226" s="17"/>
      <c r="IKN226" s="17"/>
      <c r="IKO226" s="17"/>
      <c r="IKP226" s="17"/>
      <c r="IKQ226" s="17"/>
      <c r="IKR226" s="17"/>
      <c r="IKS226" s="17"/>
      <c r="IKT226" s="17"/>
      <c r="IKU226" s="17"/>
      <c r="IKV226" s="17"/>
      <c r="IKW226" s="17"/>
      <c r="IKX226" s="17"/>
      <c r="IKY226" s="17"/>
      <c r="IKZ226" s="17"/>
      <c r="ILA226" s="17"/>
      <c r="ILB226" s="17"/>
      <c r="ILC226" s="17"/>
      <c r="ILD226" s="17"/>
      <c r="ILE226" s="17"/>
      <c r="ILF226" s="17"/>
      <c r="ILG226" s="17"/>
      <c r="ILH226" s="17"/>
      <c r="ILI226" s="17"/>
      <c r="ILJ226" s="17"/>
      <c r="ILK226" s="17"/>
      <c r="ILL226" s="17"/>
      <c r="ILM226" s="17"/>
      <c r="ILN226" s="17"/>
      <c r="ILO226" s="17"/>
      <c r="ILP226" s="17"/>
      <c r="ILQ226" s="17"/>
      <c r="ILR226" s="17"/>
      <c r="ILS226" s="17"/>
      <c r="ILT226" s="17"/>
      <c r="ILU226" s="17"/>
      <c r="ILV226" s="17"/>
      <c r="ILW226" s="17"/>
      <c r="ILX226" s="17"/>
      <c r="ILY226" s="17"/>
      <c r="ILZ226" s="17"/>
      <c r="IMA226" s="17"/>
      <c r="IMB226" s="17"/>
      <c r="IMC226" s="17"/>
      <c r="IMD226" s="17"/>
      <c r="IME226" s="17"/>
      <c r="IMF226" s="17"/>
      <c r="IMG226" s="17"/>
      <c r="IMH226" s="17"/>
      <c r="IMI226" s="17"/>
      <c r="IMJ226" s="17"/>
      <c r="IMK226" s="17"/>
      <c r="IML226" s="17"/>
      <c r="IMM226" s="17"/>
      <c r="IMN226" s="17"/>
      <c r="IMO226" s="17"/>
      <c r="IMP226" s="17"/>
      <c r="IMQ226" s="17"/>
      <c r="IMR226" s="17"/>
      <c r="IMS226" s="17"/>
      <c r="IMT226" s="17"/>
      <c r="IMU226" s="17"/>
      <c r="IMV226" s="17"/>
      <c r="IMW226" s="17"/>
      <c r="IMX226" s="17"/>
      <c r="IMY226" s="17"/>
      <c r="IMZ226" s="17"/>
      <c r="INA226" s="17"/>
      <c r="INB226" s="17"/>
      <c r="INC226" s="17"/>
      <c r="IND226" s="17"/>
      <c r="INE226" s="17"/>
      <c r="INF226" s="17"/>
      <c r="ING226" s="17"/>
      <c r="INH226" s="17"/>
      <c r="INI226" s="17"/>
      <c r="INJ226" s="17"/>
      <c r="INK226" s="17"/>
      <c r="INL226" s="17"/>
      <c r="INM226" s="17"/>
      <c r="INN226" s="17"/>
      <c r="INO226" s="17"/>
      <c r="INP226" s="17"/>
      <c r="INQ226" s="17"/>
      <c r="INR226" s="17"/>
      <c r="INS226" s="17"/>
      <c r="INT226" s="17"/>
      <c r="INU226" s="17"/>
      <c r="INV226" s="17"/>
      <c r="INW226" s="17"/>
      <c r="INX226" s="17"/>
      <c r="INY226" s="17"/>
      <c r="INZ226" s="17"/>
      <c r="IOA226" s="17"/>
      <c r="IOB226" s="17"/>
      <c r="IOC226" s="17"/>
      <c r="IOD226" s="17"/>
      <c r="IOE226" s="17"/>
      <c r="IOF226" s="17"/>
      <c r="IOG226" s="17"/>
      <c r="IOH226" s="17"/>
      <c r="IOI226" s="17"/>
      <c r="IOJ226" s="17"/>
      <c r="IOK226" s="17"/>
      <c r="IOL226" s="17"/>
      <c r="IOM226" s="17"/>
      <c r="ION226" s="17"/>
      <c r="IOO226" s="17"/>
      <c r="IOP226" s="17"/>
      <c r="IOQ226" s="17"/>
      <c r="IOR226" s="17"/>
      <c r="IOS226" s="17"/>
      <c r="IOT226" s="17"/>
      <c r="IOU226" s="17"/>
      <c r="IOV226" s="17"/>
      <c r="IOW226" s="17"/>
      <c r="IOX226" s="17"/>
      <c r="IOY226" s="17"/>
      <c r="IOZ226" s="17"/>
      <c r="IPA226" s="17"/>
      <c r="IPB226" s="17"/>
      <c r="IPC226" s="17"/>
      <c r="IPD226" s="17"/>
      <c r="IPE226" s="17"/>
      <c r="IPF226" s="17"/>
      <c r="IPG226" s="17"/>
      <c r="IPH226" s="17"/>
      <c r="IPI226" s="17"/>
      <c r="IPJ226" s="17"/>
      <c r="IPK226" s="17"/>
      <c r="IPL226" s="17"/>
      <c r="IPM226" s="17"/>
      <c r="IPN226" s="17"/>
      <c r="IPO226" s="17"/>
      <c r="IPP226" s="17"/>
      <c r="IPQ226" s="17"/>
      <c r="IPR226" s="17"/>
      <c r="IPS226" s="17"/>
      <c r="IPT226" s="17"/>
      <c r="IPU226" s="17"/>
      <c r="IPV226" s="17"/>
      <c r="IPW226" s="17"/>
      <c r="IPX226" s="17"/>
      <c r="IPY226" s="17"/>
      <c r="IPZ226" s="17"/>
      <c r="IQA226" s="17"/>
      <c r="IQB226" s="17"/>
      <c r="IQC226" s="17"/>
      <c r="IQD226" s="17"/>
      <c r="IQE226" s="17"/>
      <c r="IQF226" s="17"/>
      <c r="IQG226" s="17"/>
      <c r="IQH226" s="17"/>
      <c r="IQI226" s="17"/>
      <c r="IQJ226" s="17"/>
      <c r="IQK226" s="17"/>
      <c r="IQL226" s="17"/>
      <c r="IQM226" s="17"/>
      <c r="IQN226" s="17"/>
      <c r="IQO226" s="17"/>
      <c r="IQP226" s="17"/>
      <c r="IQQ226" s="17"/>
      <c r="IQR226" s="17"/>
      <c r="IQS226" s="17"/>
      <c r="IQT226" s="17"/>
      <c r="IQU226" s="17"/>
      <c r="IQV226" s="17"/>
      <c r="IQW226" s="17"/>
      <c r="IQX226" s="17"/>
      <c r="IQY226" s="17"/>
      <c r="IQZ226" s="17"/>
      <c r="IRA226" s="17"/>
      <c r="IRB226" s="17"/>
      <c r="IRC226" s="17"/>
      <c r="IRD226" s="17"/>
      <c r="IRE226" s="17"/>
      <c r="IRF226" s="17"/>
      <c r="IRG226" s="17"/>
      <c r="IRH226" s="17"/>
      <c r="IRI226" s="17"/>
      <c r="IRJ226" s="17"/>
      <c r="IRK226" s="17"/>
      <c r="IRL226" s="17"/>
      <c r="IRM226" s="17"/>
      <c r="IRN226" s="17"/>
      <c r="IRO226" s="17"/>
      <c r="IRP226" s="17"/>
      <c r="IRQ226" s="17"/>
      <c r="IRR226" s="17"/>
      <c r="IRS226" s="17"/>
      <c r="IRT226" s="17"/>
      <c r="IRU226" s="17"/>
      <c r="IRV226" s="17"/>
      <c r="IRW226" s="17"/>
      <c r="IRX226" s="17"/>
      <c r="IRY226" s="17"/>
      <c r="IRZ226" s="17"/>
      <c r="ISA226" s="17"/>
      <c r="ISB226" s="17"/>
      <c r="ISC226" s="17"/>
      <c r="ISD226" s="17"/>
      <c r="ISE226" s="17"/>
      <c r="ISF226" s="17"/>
      <c r="ISG226" s="17"/>
      <c r="ISH226" s="17"/>
      <c r="ISI226" s="17"/>
      <c r="ISJ226" s="17"/>
      <c r="ISK226" s="17"/>
      <c r="ISL226" s="17"/>
      <c r="ISM226" s="17"/>
      <c r="ISN226" s="17"/>
      <c r="ISO226" s="17"/>
      <c r="ISP226" s="17"/>
      <c r="ISQ226" s="17"/>
      <c r="ISR226" s="17"/>
      <c r="ISS226" s="17"/>
      <c r="IST226" s="17"/>
      <c r="ISU226" s="17"/>
      <c r="ISV226" s="17"/>
      <c r="ISW226" s="17"/>
      <c r="ISX226" s="17"/>
      <c r="ISY226" s="17"/>
      <c r="ISZ226" s="17"/>
      <c r="ITA226" s="17"/>
      <c r="ITB226" s="17"/>
      <c r="ITC226" s="17"/>
      <c r="ITD226" s="17"/>
      <c r="ITE226" s="17"/>
      <c r="ITF226" s="17"/>
      <c r="ITG226" s="17"/>
      <c r="ITH226" s="17"/>
      <c r="ITI226" s="17"/>
      <c r="ITJ226" s="17"/>
      <c r="ITK226" s="17"/>
      <c r="ITL226" s="17"/>
      <c r="ITM226" s="17"/>
      <c r="ITN226" s="17"/>
      <c r="ITO226" s="17"/>
      <c r="ITP226" s="17"/>
      <c r="ITQ226" s="17"/>
      <c r="ITR226" s="17"/>
      <c r="ITS226" s="17"/>
      <c r="ITT226" s="17"/>
      <c r="ITU226" s="17"/>
      <c r="ITV226" s="17"/>
      <c r="ITW226" s="17"/>
      <c r="ITX226" s="17"/>
      <c r="ITY226" s="17"/>
      <c r="ITZ226" s="17"/>
      <c r="IUA226" s="17"/>
      <c r="IUB226" s="17"/>
      <c r="IUC226" s="17"/>
      <c r="IUD226" s="17"/>
      <c r="IUE226" s="17"/>
      <c r="IUF226" s="17"/>
      <c r="IUG226" s="17"/>
      <c r="IUH226" s="17"/>
      <c r="IUI226" s="17"/>
      <c r="IUJ226" s="17"/>
      <c r="IUK226" s="17"/>
      <c r="IUL226" s="17"/>
      <c r="IUM226" s="17"/>
      <c r="IUN226" s="17"/>
      <c r="IUO226" s="17"/>
      <c r="IUP226" s="17"/>
      <c r="IUQ226" s="17"/>
      <c r="IUR226" s="17"/>
      <c r="IUS226" s="17"/>
      <c r="IUT226" s="17"/>
      <c r="IUU226" s="17"/>
      <c r="IUV226" s="17"/>
      <c r="IUW226" s="17"/>
      <c r="IUX226" s="17"/>
      <c r="IUY226" s="17"/>
      <c r="IUZ226" s="17"/>
      <c r="IVA226" s="17"/>
      <c r="IVB226" s="17"/>
      <c r="IVC226" s="17"/>
      <c r="IVD226" s="17"/>
      <c r="IVE226" s="17"/>
      <c r="IVF226" s="17"/>
      <c r="IVG226" s="17"/>
      <c r="IVH226" s="17"/>
      <c r="IVI226" s="17"/>
      <c r="IVJ226" s="17"/>
      <c r="IVK226" s="17"/>
      <c r="IVL226" s="17"/>
      <c r="IVM226" s="17"/>
      <c r="IVN226" s="17"/>
      <c r="IVO226" s="17"/>
      <c r="IVP226" s="17"/>
      <c r="IVQ226" s="17"/>
      <c r="IVR226" s="17"/>
      <c r="IVS226" s="17"/>
      <c r="IVT226" s="17"/>
      <c r="IVU226" s="17"/>
      <c r="IVV226" s="17"/>
      <c r="IVW226" s="17"/>
      <c r="IVX226" s="17"/>
      <c r="IVY226" s="17"/>
      <c r="IVZ226" s="17"/>
      <c r="IWA226" s="17"/>
      <c r="IWB226" s="17"/>
      <c r="IWC226" s="17"/>
      <c r="IWD226" s="17"/>
      <c r="IWE226" s="17"/>
      <c r="IWF226" s="17"/>
      <c r="IWG226" s="17"/>
      <c r="IWH226" s="17"/>
      <c r="IWI226" s="17"/>
      <c r="IWJ226" s="17"/>
      <c r="IWK226" s="17"/>
      <c r="IWL226" s="17"/>
      <c r="IWM226" s="17"/>
      <c r="IWN226" s="17"/>
      <c r="IWO226" s="17"/>
      <c r="IWP226" s="17"/>
      <c r="IWQ226" s="17"/>
      <c r="IWR226" s="17"/>
      <c r="IWS226" s="17"/>
      <c r="IWT226" s="17"/>
      <c r="IWU226" s="17"/>
      <c r="IWV226" s="17"/>
      <c r="IWW226" s="17"/>
      <c r="IWX226" s="17"/>
      <c r="IWY226" s="17"/>
      <c r="IWZ226" s="17"/>
      <c r="IXA226" s="17"/>
      <c r="IXB226" s="17"/>
      <c r="IXC226" s="17"/>
      <c r="IXD226" s="17"/>
      <c r="IXE226" s="17"/>
      <c r="IXF226" s="17"/>
      <c r="IXG226" s="17"/>
      <c r="IXH226" s="17"/>
      <c r="IXI226" s="17"/>
      <c r="IXJ226" s="17"/>
      <c r="IXK226" s="17"/>
      <c r="IXL226" s="17"/>
      <c r="IXM226" s="17"/>
      <c r="IXN226" s="17"/>
      <c r="IXO226" s="17"/>
      <c r="IXP226" s="17"/>
      <c r="IXQ226" s="17"/>
      <c r="IXR226" s="17"/>
      <c r="IXS226" s="17"/>
      <c r="IXT226" s="17"/>
      <c r="IXU226" s="17"/>
      <c r="IXV226" s="17"/>
      <c r="IXW226" s="17"/>
      <c r="IXX226" s="17"/>
      <c r="IXY226" s="17"/>
      <c r="IXZ226" s="17"/>
      <c r="IYA226" s="17"/>
      <c r="IYB226" s="17"/>
      <c r="IYC226" s="17"/>
      <c r="IYD226" s="17"/>
      <c r="IYE226" s="17"/>
      <c r="IYF226" s="17"/>
      <c r="IYG226" s="17"/>
      <c r="IYH226" s="17"/>
      <c r="IYI226" s="17"/>
      <c r="IYJ226" s="17"/>
      <c r="IYK226" s="17"/>
      <c r="IYL226" s="17"/>
      <c r="IYM226" s="17"/>
      <c r="IYN226" s="17"/>
      <c r="IYO226" s="17"/>
      <c r="IYP226" s="17"/>
      <c r="IYQ226" s="17"/>
      <c r="IYR226" s="17"/>
      <c r="IYS226" s="17"/>
      <c r="IYT226" s="17"/>
      <c r="IYU226" s="17"/>
      <c r="IYV226" s="17"/>
      <c r="IYW226" s="17"/>
      <c r="IYX226" s="17"/>
      <c r="IYY226" s="17"/>
      <c r="IYZ226" s="17"/>
      <c r="IZA226" s="17"/>
      <c r="IZB226" s="17"/>
      <c r="IZC226" s="17"/>
      <c r="IZD226" s="17"/>
      <c r="IZE226" s="17"/>
      <c r="IZF226" s="17"/>
      <c r="IZG226" s="17"/>
      <c r="IZH226" s="17"/>
      <c r="IZI226" s="17"/>
      <c r="IZJ226" s="17"/>
      <c r="IZK226" s="17"/>
      <c r="IZL226" s="17"/>
      <c r="IZM226" s="17"/>
      <c r="IZN226" s="17"/>
      <c r="IZO226" s="17"/>
      <c r="IZP226" s="17"/>
      <c r="IZQ226" s="17"/>
      <c r="IZR226" s="17"/>
      <c r="IZS226" s="17"/>
      <c r="IZT226" s="17"/>
      <c r="IZU226" s="17"/>
      <c r="IZV226" s="17"/>
      <c r="IZW226" s="17"/>
      <c r="IZX226" s="17"/>
      <c r="IZY226" s="17"/>
      <c r="IZZ226" s="17"/>
      <c r="JAA226" s="17"/>
      <c r="JAB226" s="17"/>
      <c r="JAC226" s="17"/>
      <c r="JAD226" s="17"/>
      <c r="JAE226" s="17"/>
      <c r="JAF226" s="17"/>
      <c r="JAG226" s="17"/>
      <c r="JAH226" s="17"/>
      <c r="JAI226" s="17"/>
      <c r="JAJ226" s="17"/>
      <c r="JAK226" s="17"/>
      <c r="JAL226" s="17"/>
      <c r="JAM226" s="17"/>
      <c r="JAN226" s="17"/>
      <c r="JAO226" s="17"/>
      <c r="JAP226" s="17"/>
      <c r="JAQ226" s="17"/>
      <c r="JAR226" s="17"/>
      <c r="JAS226" s="17"/>
      <c r="JAT226" s="17"/>
      <c r="JAU226" s="17"/>
      <c r="JAV226" s="17"/>
      <c r="JAW226" s="17"/>
      <c r="JAX226" s="17"/>
      <c r="JAY226" s="17"/>
      <c r="JAZ226" s="17"/>
      <c r="JBA226" s="17"/>
      <c r="JBB226" s="17"/>
      <c r="JBC226" s="17"/>
      <c r="JBD226" s="17"/>
      <c r="JBE226" s="17"/>
      <c r="JBF226" s="17"/>
      <c r="JBG226" s="17"/>
      <c r="JBH226" s="17"/>
      <c r="JBI226" s="17"/>
      <c r="JBJ226" s="17"/>
      <c r="JBK226" s="17"/>
      <c r="JBL226" s="17"/>
      <c r="JBM226" s="17"/>
      <c r="JBN226" s="17"/>
      <c r="JBO226" s="17"/>
      <c r="JBP226" s="17"/>
      <c r="JBQ226" s="17"/>
      <c r="JBR226" s="17"/>
      <c r="JBS226" s="17"/>
      <c r="JBT226" s="17"/>
      <c r="JBU226" s="17"/>
      <c r="JBV226" s="17"/>
      <c r="JBW226" s="17"/>
      <c r="JBX226" s="17"/>
      <c r="JBY226" s="17"/>
      <c r="JBZ226" s="17"/>
      <c r="JCA226" s="17"/>
      <c r="JCB226" s="17"/>
      <c r="JCC226" s="17"/>
      <c r="JCD226" s="17"/>
      <c r="JCE226" s="17"/>
      <c r="JCF226" s="17"/>
      <c r="JCG226" s="17"/>
      <c r="JCH226" s="17"/>
      <c r="JCI226" s="17"/>
      <c r="JCJ226" s="17"/>
      <c r="JCK226" s="17"/>
      <c r="JCL226" s="17"/>
      <c r="JCM226" s="17"/>
      <c r="JCN226" s="17"/>
      <c r="JCO226" s="17"/>
      <c r="JCP226" s="17"/>
      <c r="JCQ226" s="17"/>
      <c r="JCR226" s="17"/>
      <c r="JCS226" s="17"/>
      <c r="JCT226" s="17"/>
      <c r="JCU226" s="17"/>
      <c r="JCV226" s="17"/>
      <c r="JCW226" s="17"/>
      <c r="JCX226" s="17"/>
      <c r="JCY226" s="17"/>
      <c r="JCZ226" s="17"/>
      <c r="JDA226" s="17"/>
      <c r="JDB226" s="17"/>
      <c r="JDC226" s="17"/>
      <c r="JDD226" s="17"/>
      <c r="JDE226" s="17"/>
      <c r="JDF226" s="17"/>
      <c r="JDG226" s="17"/>
      <c r="JDH226" s="17"/>
      <c r="JDI226" s="17"/>
      <c r="JDJ226" s="17"/>
      <c r="JDK226" s="17"/>
      <c r="JDL226" s="17"/>
      <c r="JDM226" s="17"/>
      <c r="JDN226" s="17"/>
      <c r="JDO226" s="17"/>
      <c r="JDP226" s="17"/>
      <c r="JDQ226" s="17"/>
      <c r="JDR226" s="17"/>
      <c r="JDS226" s="17"/>
      <c r="JDT226" s="17"/>
      <c r="JDU226" s="17"/>
      <c r="JDV226" s="17"/>
      <c r="JDW226" s="17"/>
      <c r="JDX226" s="17"/>
      <c r="JDY226" s="17"/>
      <c r="JDZ226" s="17"/>
      <c r="JEA226" s="17"/>
      <c r="JEB226" s="17"/>
      <c r="JEC226" s="17"/>
      <c r="JED226" s="17"/>
      <c r="JEE226" s="17"/>
      <c r="JEF226" s="17"/>
      <c r="JEG226" s="17"/>
      <c r="JEH226" s="17"/>
      <c r="JEI226" s="17"/>
      <c r="JEJ226" s="17"/>
      <c r="JEK226" s="17"/>
      <c r="JEL226" s="17"/>
      <c r="JEM226" s="17"/>
      <c r="JEN226" s="17"/>
      <c r="JEO226" s="17"/>
      <c r="JEP226" s="17"/>
      <c r="JEQ226" s="17"/>
      <c r="JER226" s="17"/>
      <c r="JES226" s="17"/>
      <c r="JET226" s="17"/>
      <c r="JEU226" s="17"/>
      <c r="JEV226" s="17"/>
      <c r="JEW226" s="17"/>
      <c r="JEX226" s="17"/>
      <c r="JEY226" s="17"/>
      <c r="JEZ226" s="17"/>
      <c r="JFA226" s="17"/>
      <c r="JFB226" s="17"/>
      <c r="JFC226" s="17"/>
      <c r="JFD226" s="17"/>
      <c r="JFE226" s="17"/>
      <c r="JFF226" s="17"/>
      <c r="JFG226" s="17"/>
      <c r="JFH226" s="17"/>
      <c r="JFI226" s="17"/>
      <c r="JFJ226" s="17"/>
      <c r="JFK226" s="17"/>
      <c r="JFL226" s="17"/>
      <c r="JFM226" s="17"/>
      <c r="JFN226" s="17"/>
      <c r="JFO226" s="17"/>
      <c r="JFP226" s="17"/>
      <c r="JFQ226" s="17"/>
      <c r="JFR226" s="17"/>
      <c r="JFS226" s="17"/>
      <c r="JFT226" s="17"/>
      <c r="JFU226" s="17"/>
      <c r="JFV226" s="17"/>
      <c r="JFW226" s="17"/>
      <c r="JFX226" s="17"/>
      <c r="JFY226" s="17"/>
      <c r="JFZ226" s="17"/>
      <c r="JGA226" s="17"/>
      <c r="JGB226" s="17"/>
      <c r="JGC226" s="17"/>
      <c r="JGD226" s="17"/>
      <c r="JGE226" s="17"/>
      <c r="JGF226" s="17"/>
      <c r="JGG226" s="17"/>
      <c r="JGH226" s="17"/>
      <c r="JGI226" s="17"/>
      <c r="JGJ226" s="17"/>
      <c r="JGK226" s="17"/>
      <c r="JGL226" s="17"/>
      <c r="JGM226" s="17"/>
      <c r="JGN226" s="17"/>
      <c r="JGO226" s="17"/>
      <c r="JGP226" s="17"/>
      <c r="JGQ226" s="17"/>
      <c r="JGR226" s="17"/>
      <c r="JGS226" s="17"/>
      <c r="JGT226" s="17"/>
      <c r="JGU226" s="17"/>
      <c r="JGV226" s="17"/>
      <c r="JGW226" s="17"/>
      <c r="JGX226" s="17"/>
      <c r="JGY226" s="17"/>
      <c r="JGZ226" s="17"/>
      <c r="JHA226" s="17"/>
      <c r="JHB226" s="17"/>
      <c r="JHC226" s="17"/>
      <c r="JHD226" s="17"/>
      <c r="JHE226" s="17"/>
      <c r="JHF226" s="17"/>
      <c r="JHG226" s="17"/>
      <c r="JHH226" s="17"/>
      <c r="JHI226" s="17"/>
      <c r="JHJ226" s="17"/>
      <c r="JHK226" s="17"/>
      <c r="JHL226" s="17"/>
      <c r="JHM226" s="17"/>
      <c r="JHN226" s="17"/>
      <c r="JHO226" s="17"/>
      <c r="JHP226" s="17"/>
      <c r="JHQ226" s="17"/>
      <c r="JHR226" s="17"/>
      <c r="JHS226" s="17"/>
      <c r="JHT226" s="17"/>
      <c r="JHU226" s="17"/>
      <c r="JHV226" s="17"/>
      <c r="JHW226" s="17"/>
      <c r="JHX226" s="17"/>
      <c r="JHY226" s="17"/>
      <c r="JHZ226" s="17"/>
      <c r="JIA226" s="17"/>
      <c r="JIB226" s="17"/>
      <c r="JIC226" s="17"/>
      <c r="JID226" s="17"/>
      <c r="JIE226" s="17"/>
      <c r="JIF226" s="17"/>
      <c r="JIG226" s="17"/>
      <c r="JIH226" s="17"/>
      <c r="JII226" s="17"/>
      <c r="JIJ226" s="17"/>
      <c r="JIK226" s="17"/>
      <c r="JIL226" s="17"/>
      <c r="JIM226" s="17"/>
      <c r="JIN226" s="17"/>
      <c r="JIO226" s="17"/>
      <c r="JIP226" s="17"/>
      <c r="JIQ226" s="17"/>
      <c r="JIR226" s="17"/>
      <c r="JIS226" s="17"/>
      <c r="JIT226" s="17"/>
      <c r="JIU226" s="17"/>
      <c r="JIV226" s="17"/>
      <c r="JIW226" s="17"/>
      <c r="JIX226" s="17"/>
      <c r="JIY226" s="17"/>
      <c r="JIZ226" s="17"/>
      <c r="JJA226" s="17"/>
      <c r="JJB226" s="17"/>
      <c r="JJC226" s="17"/>
      <c r="JJD226" s="17"/>
      <c r="JJE226" s="17"/>
      <c r="JJF226" s="17"/>
      <c r="JJG226" s="17"/>
      <c r="JJH226" s="17"/>
      <c r="JJI226" s="17"/>
      <c r="JJJ226" s="17"/>
      <c r="JJK226" s="17"/>
      <c r="JJL226" s="17"/>
      <c r="JJM226" s="17"/>
      <c r="JJN226" s="17"/>
      <c r="JJO226" s="17"/>
      <c r="JJP226" s="17"/>
      <c r="JJQ226" s="17"/>
      <c r="JJR226" s="17"/>
      <c r="JJS226" s="17"/>
      <c r="JJT226" s="17"/>
      <c r="JJU226" s="17"/>
      <c r="JJV226" s="17"/>
      <c r="JJW226" s="17"/>
      <c r="JJX226" s="17"/>
      <c r="JJY226" s="17"/>
      <c r="JJZ226" s="17"/>
      <c r="JKA226" s="17"/>
      <c r="JKB226" s="17"/>
      <c r="JKC226" s="17"/>
      <c r="JKD226" s="17"/>
      <c r="JKE226" s="17"/>
      <c r="JKF226" s="17"/>
      <c r="JKG226" s="17"/>
      <c r="JKH226" s="17"/>
      <c r="JKI226" s="17"/>
      <c r="JKJ226" s="17"/>
      <c r="JKK226" s="17"/>
      <c r="JKL226" s="17"/>
      <c r="JKM226" s="17"/>
      <c r="JKN226" s="17"/>
      <c r="JKO226" s="17"/>
      <c r="JKP226" s="17"/>
      <c r="JKQ226" s="17"/>
      <c r="JKR226" s="17"/>
      <c r="JKS226" s="17"/>
      <c r="JKT226" s="17"/>
      <c r="JKU226" s="17"/>
      <c r="JKV226" s="17"/>
      <c r="JKW226" s="17"/>
      <c r="JKX226" s="17"/>
      <c r="JKY226" s="17"/>
      <c r="JKZ226" s="17"/>
      <c r="JLA226" s="17"/>
      <c r="JLB226" s="17"/>
      <c r="JLC226" s="17"/>
      <c r="JLD226" s="17"/>
      <c r="JLE226" s="17"/>
      <c r="JLF226" s="17"/>
      <c r="JLG226" s="17"/>
      <c r="JLH226" s="17"/>
      <c r="JLI226" s="17"/>
      <c r="JLJ226" s="17"/>
      <c r="JLK226" s="17"/>
      <c r="JLL226" s="17"/>
      <c r="JLM226" s="17"/>
      <c r="JLN226" s="17"/>
      <c r="JLO226" s="17"/>
      <c r="JLP226" s="17"/>
      <c r="JLQ226" s="17"/>
      <c r="JLR226" s="17"/>
      <c r="JLS226" s="17"/>
      <c r="JLT226" s="17"/>
      <c r="JLU226" s="17"/>
      <c r="JLV226" s="17"/>
      <c r="JLW226" s="17"/>
      <c r="JLX226" s="17"/>
      <c r="JLY226" s="17"/>
      <c r="JLZ226" s="17"/>
      <c r="JMA226" s="17"/>
      <c r="JMB226" s="17"/>
      <c r="JMC226" s="17"/>
      <c r="JMD226" s="17"/>
      <c r="JME226" s="17"/>
      <c r="JMF226" s="17"/>
      <c r="JMG226" s="17"/>
      <c r="JMH226" s="17"/>
      <c r="JMI226" s="17"/>
      <c r="JMJ226" s="17"/>
      <c r="JMK226" s="17"/>
      <c r="JML226" s="17"/>
      <c r="JMM226" s="17"/>
      <c r="JMN226" s="17"/>
      <c r="JMO226" s="17"/>
      <c r="JMP226" s="17"/>
      <c r="JMQ226" s="17"/>
      <c r="JMR226" s="17"/>
      <c r="JMS226" s="17"/>
      <c r="JMT226" s="17"/>
      <c r="JMU226" s="17"/>
      <c r="JMV226" s="17"/>
      <c r="JMW226" s="17"/>
      <c r="JMX226" s="17"/>
      <c r="JMY226" s="17"/>
      <c r="JMZ226" s="17"/>
      <c r="JNA226" s="17"/>
      <c r="JNB226" s="17"/>
      <c r="JNC226" s="17"/>
      <c r="JND226" s="17"/>
      <c r="JNE226" s="17"/>
      <c r="JNF226" s="17"/>
      <c r="JNG226" s="17"/>
      <c r="JNH226" s="17"/>
      <c r="JNI226" s="17"/>
      <c r="JNJ226" s="17"/>
      <c r="JNK226" s="17"/>
      <c r="JNL226" s="17"/>
      <c r="JNM226" s="17"/>
      <c r="JNN226" s="17"/>
      <c r="JNO226" s="17"/>
      <c r="JNP226" s="17"/>
      <c r="JNQ226" s="17"/>
      <c r="JNR226" s="17"/>
      <c r="JNS226" s="17"/>
      <c r="JNT226" s="17"/>
      <c r="JNU226" s="17"/>
      <c r="JNV226" s="17"/>
      <c r="JNW226" s="17"/>
      <c r="JNX226" s="17"/>
      <c r="JNY226" s="17"/>
      <c r="JNZ226" s="17"/>
      <c r="JOA226" s="17"/>
      <c r="JOB226" s="17"/>
      <c r="JOC226" s="17"/>
      <c r="JOD226" s="17"/>
      <c r="JOE226" s="17"/>
      <c r="JOF226" s="17"/>
      <c r="JOG226" s="17"/>
      <c r="JOH226" s="17"/>
      <c r="JOI226" s="17"/>
      <c r="JOJ226" s="17"/>
      <c r="JOK226" s="17"/>
      <c r="JOL226" s="17"/>
      <c r="JOM226" s="17"/>
      <c r="JON226" s="17"/>
      <c r="JOO226" s="17"/>
      <c r="JOP226" s="17"/>
      <c r="JOQ226" s="17"/>
      <c r="JOR226" s="17"/>
      <c r="JOS226" s="17"/>
      <c r="JOT226" s="17"/>
      <c r="JOU226" s="17"/>
      <c r="JOV226" s="17"/>
      <c r="JOW226" s="17"/>
      <c r="JOX226" s="17"/>
      <c r="JOY226" s="17"/>
      <c r="JOZ226" s="17"/>
      <c r="JPA226" s="17"/>
      <c r="JPB226" s="17"/>
      <c r="JPC226" s="17"/>
      <c r="JPD226" s="17"/>
      <c r="JPE226" s="17"/>
      <c r="JPF226" s="17"/>
      <c r="JPG226" s="17"/>
      <c r="JPH226" s="17"/>
      <c r="JPI226" s="17"/>
      <c r="JPJ226" s="17"/>
      <c r="JPK226" s="17"/>
      <c r="JPL226" s="17"/>
      <c r="JPM226" s="17"/>
      <c r="JPN226" s="17"/>
      <c r="JPO226" s="17"/>
      <c r="JPP226" s="17"/>
      <c r="JPQ226" s="17"/>
      <c r="JPR226" s="17"/>
      <c r="JPS226" s="17"/>
      <c r="JPT226" s="17"/>
      <c r="JPU226" s="17"/>
      <c r="JPV226" s="17"/>
      <c r="JPW226" s="17"/>
      <c r="JPX226" s="17"/>
      <c r="JPY226" s="17"/>
      <c r="JPZ226" s="17"/>
      <c r="JQA226" s="17"/>
      <c r="JQB226" s="17"/>
      <c r="JQC226" s="17"/>
      <c r="JQD226" s="17"/>
      <c r="JQE226" s="17"/>
      <c r="JQF226" s="17"/>
      <c r="JQG226" s="17"/>
      <c r="JQH226" s="17"/>
      <c r="JQI226" s="17"/>
      <c r="JQJ226" s="17"/>
      <c r="JQK226" s="17"/>
      <c r="JQL226" s="17"/>
      <c r="JQM226" s="17"/>
      <c r="JQN226" s="17"/>
      <c r="JQO226" s="17"/>
      <c r="JQP226" s="17"/>
      <c r="JQQ226" s="17"/>
      <c r="JQR226" s="17"/>
      <c r="JQS226" s="17"/>
      <c r="JQT226" s="17"/>
      <c r="JQU226" s="17"/>
      <c r="JQV226" s="17"/>
      <c r="JQW226" s="17"/>
      <c r="JQX226" s="17"/>
      <c r="JQY226" s="17"/>
      <c r="JQZ226" s="17"/>
      <c r="JRA226" s="17"/>
      <c r="JRB226" s="17"/>
      <c r="JRC226" s="17"/>
      <c r="JRD226" s="17"/>
      <c r="JRE226" s="17"/>
      <c r="JRF226" s="17"/>
      <c r="JRG226" s="17"/>
      <c r="JRH226" s="17"/>
      <c r="JRI226" s="17"/>
      <c r="JRJ226" s="17"/>
      <c r="JRK226" s="17"/>
      <c r="JRL226" s="17"/>
      <c r="JRM226" s="17"/>
      <c r="JRN226" s="17"/>
      <c r="JRO226" s="17"/>
      <c r="JRP226" s="17"/>
      <c r="JRQ226" s="17"/>
      <c r="JRR226" s="17"/>
      <c r="JRS226" s="17"/>
      <c r="JRT226" s="17"/>
      <c r="JRU226" s="17"/>
      <c r="JRV226" s="17"/>
      <c r="JRW226" s="17"/>
      <c r="JRX226" s="17"/>
      <c r="JRY226" s="17"/>
      <c r="JRZ226" s="17"/>
      <c r="JSA226" s="17"/>
      <c r="JSB226" s="17"/>
      <c r="JSC226" s="17"/>
      <c r="JSD226" s="17"/>
      <c r="JSE226" s="17"/>
      <c r="JSF226" s="17"/>
      <c r="JSG226" s="17"/>
      <c r="JSH226" s="17"/>
      <c r="JSI226" s="17"/>
      <c r="JSJ226" s="17"/>
      <c r="JSK226" s="17"/>
      <c r="JSL226" s="17"/>
      <c r="JSM226" s="17"/>
      <c r="JSN226" s="17"/>
      <c r="JSO226" s="17"/>
      <c r="JSP226" s="17"/>
      <c r="JSQ226" s="17"/>
      <c r="JSR226" s="17"/>
      <c r="JSS226" s="17"/>
      <c r="JST226" s="17"/>
      <c r="JSU226" s="17"/>
      <c r="JSV226" s="17"/>
      <c r="JSW226" s="17"/>
      <c r="JSX226" s="17"/>
      <c r="JSY226" s="17"/>
      <c r="JSZ226" s="17"/>
      <c r="JTA226" s="17"/>
      <c r="JTB226" s="17"/>
      <c r="JTC226" s="17"/>
      <c r="JTD226" s="17"/>
      <c r="JTE226" s="17"/>
      <c r="JTF226" s="17"/>
      <c r="JTG226" s="17"/>
      <c r="JTH226" s="17"/>
      <c r="JTI226" s="17"/>
      <c r="JTJ226" s="17"/>
      <c r="JTK226" s="17"/>
      <c r="JTL226" s="17"/>
      <c r="JTM226" s="17"/>
      <c r="JTN226" s="17"/>
      <c r="JTO226" s="17"/>
      <c r="JTP226" s="17"/>
      <c r="JTQ226" s="17"/>
      <c r="JTR226" s="17"/>
      <c r="JTS226" s="17"/>
      <c r="JTT226" s="17"/>
      <c r="JTU226" s="17"/>
      <c r="JTV226" s="17"/>
      <c r="JTW226" s="17"/>
      <c r="JTX226" s="17"/>
      <c r="JTY226" s="17"/>
      <c r="JTZ226" s="17"/>
      <c r="JUA226" s="17"/>
      <c r="JUB226" s="17"/>
      <c r="JUC226" s="17"/>
      <c r="JUD226" s="17"/>
      <c r="JUE226" s="17"/>
      <c r="JUF226" s="17"/>
      <c r="JUG226" s="17"/>
      <c r="JUH226" s="17"/>
      <c r="JUI226" s="17"/>
      <c r="JUJ226" s="17"/>
      <c r="JUK226" s="17"/>
      <c r="JUL226" s="17"/>
      <c r="JUM226" s="17"/>
      <c r="JUN226" s="17"/>
      <c r="JUO226" s="17"/>
      <c r="JUP226" s="17"/>
      <c r="JUQ226" s="17"/>
      <c r="JUR226" s="17"/>
      <c r="JUS226" s="17"/>
      <c r="JUT226" s="17"/>
      <c r="JUU226" s="17"/>
      <c r="JUV226" s="17"/>
      <c r="JUW226" s="17"/>
      <c r="JUX226" s="17"/>
      <c r="JUY226" s="17"/>
      <c r="JUZ226" s="17"/>
      <c r="JVA226" s="17"/>
      <c r="JVB226" s="17"/>
      <c r="JVC226" s="17"/>
      <c r="JVD226" s="17"/>
      <c r="JVE226" s="17"/>
      <c r="JVF226" s="17"/>
      <c r="JVG226" s="17"/>
      <c r="JVH226" s="17"/>
      <c r="JVI226" s="17"/>
      <c r="JVJ226" s="17"/>
      <c r="JVK226" s="17"/>
      <c r="JVL226" s="17"/>
      <c r="JVM226" s="17"/>
      <c r="JVN226" s="17"/>
      <c r="JVO226" s="17"/>
      <c r="JVP226" s="17"/>
      <c r="JVQ226" s="17"/>
      <c r="JVR226" s="17"/>
      <c r="JVS226" s="17"/>
      <c r="JVT226" s="17"/>
      <c r="JVU226" s="17"/>
      <c r="JVV226" s="17"/>
      <c r="JVW226" s="17"/>
      <c r="JVX226" s="17"/>
      <c r="JVY226" s="17"/>
      <c r="JVZ226" s="17"/>
      <c r="JWA226" s="17"/>
      <c r="JWB226" s="17"/>
      <c r="JWC226" s="17"/>
      <c r="JWD226" s="17"/>
      <c r="JWE226" s="17"/>
      <c r="JWF226" s="17"/>
      <c r="JWG226" s="17"/>
      <c r="JWH226" s="17"/>
      <c r="JWI226" s="17"/>
      <c r="JWJ226" s="17"/>
      <c r="JWK226" s="17"/>
      <c r="JWL226" s="17"/>
      <c r="JWM226" s="17"/>
      <c r="JWN226" s="17"/>
      <c r="JWO226" s="17"/>
      <c r="JWP226" s="17"/>
      <c r="JWQ226" s="17"/>
      <c r="JWR226" s="17"/>
      <c r="JWS226" s="17"/>
      <c r="JWT226" s="17"/>
      <c r="JWU226" s="17"/>
      <c r="JWV226" s="17"/>
      <c r="JWW226" s="17"/>
      <c r="JWX226" s="17"/>
      <c r="JWY226" s="17"/>
      <c r="JWZ226" s="17"/>
      <c r="JXA226" s="17"/>
      <c r="JXB226" s="17"/>
      <c r="JXC226" s="17"/>
      <c r="JXD226" s="17"/>
      <c r="JXE226" s="17"/>
      <c r="JXF226" s="17"/>
      <c r="JXG226" s="17"/>
      <c r="JXH226" s="17"/>
      <c r="JXI226" s="17"/>
      <c r="JXJ226" s="17"/>
      <c r="JXK226" s="17"/>
      <c r="JXL226" s="17"/>
      <c r="JXM226" s="17"/>
      <c r="JXN226" s="17"/>
      <c r="JXO226" s="17"/>
      <c r="JXP226" s="17"/>
      <c r="JXQ226" s="17"/>
      <c r="JXR226" s="17"/>
      <c r="JXS226" s="17"/>
      <c r="JXT226" s="17"/>
      <c r="JXU226" s="17"/>
      <c r="JXV226" s="17"/>
      <c r="JXW226" s="17"/>
      <c r="JXX226" s="17"/>
      <c r="JXY226" s="17"/>
      <c r="JXZ226" s="17"/>
      <c r="JYA226" s="17"/>
      <c r="JYB226" s="17"/>
      <c r="JYC226" s="17"/>
      <c r="JYD226" s="17"/>
      <c r="JYE226" s="17"/>
      <c r="JYF226" s="17"/>
      <c r="JYG226" s="17"/>
      <c r="JYH226" s="17"/>
      <c r="JYI226" s="17"/>
      <c r="JYJ226" s="17"/>
      <c r="JYK226" s="17"/>
      <c r="JYL226" s="17"/>
      <c r="JYM226" s="17"/>
      <c r="JYN226" s="17"/>
      <c r="JYO226" s="17"/>
      <c r="JYP226" s="17"/>
      <c r="JYQ226" s="17"/>
      <c r="JYR226" s="17"/>
      <c r="JYS226" s="17"/>
      <c r="JYT226" s="17"/>
      <c r="JYU226" s="17"/>
      <c r="JYV226" s="17"/>
      <c r="JYW226" s="17"/>
      <c r="JYX226" s="17"/>
      <c r="JYY226" s="17"/>
      <c r="JYZ226" s="17"/>
      <c r="JZA226" s="17"/>
      <c r="JZB226" s="17"/>
      <c r="JZC226" s="17"/>
      <c r="JZD226" s="17"/>
      <c r="JZE226" s="17"/>
      <c r="JZF226" s="17"/>
      <c r="JZG226" s="17"/>
      <c r="JZH226" s="17"/>
      <c r="JZI226" s="17"/>
      <c r="JZJ226" s="17"/>
      <c r="JZK226" s="17"/>
      <c r="JZL226" s="17"/>
      <c r="JZM226" s="17"/>
      <c r="JZN226" s="17"/>
      <c r="JZO226" s="17"/>
      <c r="JZP226" s="17"/>
      <c r="JZQ226" s="17"/>
      <c r="JZR226" s="17"/>
      <c r="JZS226" s="17"/>
      <c r="JZT226" s="17"/>
      <c r="JZU226" s="17"/>
      <c r="JZV226" s="17"/>
      <c r="JZW226" s="17"/>
      <c r="JZX226" s="17"/>
      <c r="JZY226" s="17"/>
      <c r="JZZ226" s="17"/>
      <c r="KAA226" s="17"/>
      <c r="KAB226" s="17"/>
      <c r="KAC226" s="17"/>
      <c r="KAD226" s="17"/>
      <c r="KAE226" s="17"/>
      <c r="KAF226" s="17"/>
      <c r="KAG226" s="17"/>
      <c r="KAH226" s="17"/>
      <c r="KAI226" s="17"/>
      <c r="KAJ226" s="17"/>
      <c r="KAK226" s="17"/>
      <c r="KAL226" s="17"/>
      <c r="KAM226" s="17"/>
      <c r="KAN226" s="17"/>
      <c r="KAO226" s="17"/>
      <c r="KAP226" s="17"/>
      <c r="KAQ226" s="17"/>
      <c r="KAR226" s="17"/>
      <c r="KAS226" s="17"/>
      <c r="KAT226" s="17"/>
      <c r="KAU226" s="17"/>
      <c r="KAV226" s="17"/>
      <c r="KAW226" s="17"/>
      <c r="KAX226" s="17"/>
      <c r="KAY226" s="17"/>
      <c r="KAZ226" s="17"/>
      <c r="KBA226" s="17"/>
      <c r="KBB226" s="17"/>
      <c r="KBC226" s="17"/>
      <c r="KBD226" s="17"/>
      <c r="KBE226" s="17"/>
      <c r="KBF226" s="17"/>
      <c r="KBG226" s="17"/>
      <c r="KBH226" s="17"/>
      <c r="KBI226" s="17"/>
      <c r="KBJ226" s="17"/>
      <c r="KBK226" s="17"/>
      <c r="KBL226" s="17"/>
      <c r="KBM226" s="17"/>
      <c r="KBN226" s="17"/>
      <c r="KBO226" s="17"/>
      <c r="KBP226" s="17"/>
      <c r="KBQ226" s="17"/>
      <c r="KBR226" s="17"/>
      <c r="KBS226" s="17"/>
      <c r="KBT226" s="17"/>
      <c r="KBU226" s="17"/>
      <c r="KBV226" s="17"/>
      <c r="KBW226" s="17"/>
      <c r="KBX226" s="17"/>
      <c r="KBY226" s="17"/>
      <c r="KBZ226" s="17"/>
      <c r="KCA226" s="17"/>
      <c r="KCB226" s="17"/>
      <c r="KCC226" s="17"/>
      <c r="KCD226" s="17"/>
      <c r="KCE226" s="17"/>
      <c r="KCF226" s="17"/>
      <c r="KCG226" s="17"/>
      <c r="KCH226" s="17"/>
      <c r="KCI226" s="17"/>
      <c r="KCJ226" s="17"/>
      <c r="KCK226" s="17"/>
      <c r="KCL226" s="17"/>
      <c r="KCM226" s="17"/>
      <c r="KCN226" s="17"/>
      <c r="KCO226" s="17"/>
      <c r="KCP226" s="17"/>
      <c r="KCQ226" s="17"/>
      <c r="KCR226" s="17"/>
      <c r="KCS226" s="17"/>
      <c r="KCT226" s="17"/>
      <c r="KCU226" s="17"/>
      <c r="KCV226" s="17"/>
      <c r="KCW226" s="17"/>
      <c r="KCX226" s="17"/>
      <c r="KCY226" s="17"/>
      <c r="KCZ226" s="17"/>
      <c r="KDA226" s="17"/>
      <c r="KDB226" s="17"/>
      <c r="KDC226" s="17"/>
      <c r="KDD226" s="17"/>
      <c r="KDE226" s="17"/>
      <c r="KDF226" s="17"/>
      <c r="KDG226" s="17"/>
      <c r="KDH226" s="17"/>
      <c r="KDI226" s="17"/>
      <c r="KDJ226" s="17"/>
      <c r="KDK226" s="17"/>
      <c r="KDL226" s="17"/>
      <c r="KDM226" s="17"/>
      <c r="KDN226" s="17"/>
      <c r="KDO226" s="17"/>
      <c r="KDP226" s="17"/>
      <c r="KDQ226" s="17"/>
      <c r="KDR226" s="17"/>
      <c r="KDS226" s="17"/>
      <c r="KDT226" s="17"/>
      <c r="KDU226" s="17"/>
      <c r="KDV226" s="17"/>
      <c r="KDW226" s="17"/>
      <c r="KDX226" s="17"/>
      <c r="KDY226" s="17"/>
      <c r="KDZ226" s="17"/>
      <c r="KEA226" s="17"/>
      <c r="KEB226" s="17"/>
      <c r="KEC226" s="17"/>
      <c r="KED226" s="17"/>
      <c r="KEE226" s="17"/>
      <c r="KEF226" s="17"/>
      <c r="KEG226" s="17"/>
      <c r="KEH226" s="17"/>
      <c r="KEI226" s="17"/>
      <c r="KEJ226" s="17"/>
      <c r="KEK226" s="17"/>
      <c r="KEL226" s="17"/>
      <c r="KEM226" s="17"/>
      <c r="KEN226" s="17"/>
      <c r="KEO226" s="17"/>
      <c r="KEP226" s="17"/>
      <c r="KEQ226" s="17"/>
      <c r="KER226" s="17"/>
      <c r="KES226" s="17"/>
      <c r="KET226" s="17"/>
      <c r="KEU226" s="17"/>
      <c r="KEV226" s="17"/>
      <c r="KEW226" s="17"/>
      <c r="KEX226" s="17"/>
      <c r="KEY226" s="17"/>
      <c r="KEZ226" s="17"/>
      <c r="KFA226" s="17"/>
      <c r="KFB226" s="17"/>
      <c r="KFC226" s="17"/>
      <c r="KFD226" s="17"/>
      <c r="KFE226" s="17"/>
      <c r="KFF226" s="17"/>
      <c r="KFG226" s="17"/>
      <c r="KFH226" s="17"/>
      <c r="KFI226" s="17"/>
      <c r="KFJ226" s="17"/>
      <c r="KFK226" s="17"/>
      <c r="KFL226" s="17"/>
      <c r="KFM226" s="17"/>
      <c r="KFN226" s="17"/>
      <c r="KFO226" s="17"/>
      <c r="KFP226" s="17"/>
      <c r="KFQ226" s="17"/>
      <c r="KFR226" s="17"/>
      <c r="KFS226" s="17"/>
      <c r="KFT226" s="17"/>
      <c r="KFU226" s="17"/>
      <c r="KFV226" s="17"/>
      <c r="KFW226" s="17"/>
      <c r="KFX226" s="17"/>
      <c r="KFY226" s="17"/>
      <c r="KFZ226" s="17"/>
      <c r="KGA226" s="17"/>
      <c r="KGB226" s="17"/>
      <c r="KGC226" s="17"/>
      <c r="KGD226" s="17"/>
      <c r="KGE226" s="17"/>
      <c r="KGF226" s="17"/>
      <c r="KGG226" s="17"/>
      <c r="KGH226" s="17"/>
      <c r="KGI226" s="17"/>
      <c r="KGJ226" s="17"/>
      <c r="KGK226" s="17"/>
      <c r="KGL226" s="17"/>
      <c r="KGM226" s="17"/>
      <c r="KGN226" s="17"/>
      <c r="KGO226" s="17"/>
      <c r="KGP226" s="17"/>
      <c r="KGQ226" s="17"/>
      <c r="KGR226" s="17"/>
      <c r="KGS226" s="17"/>
      <c r="KGT226" s="17"/>
      <c r="KGU226" s="17"/>
      <c r="KGV226" s="17"/>
      <c r="KGW226" s="17"/>
      <c r="KGX226" s="17"/>
      <c r="KGY226" s="17"/>
      <c r="KGZ226" s="17"/>
      <c r="KHA226" s="17"/>
      <c r="KHB226" s="17"/>
      <c r="KHC226" s="17"/>
      <c r="KHD226" s="17"/>
      <c r="KHE226" s="17"/>
      <c r="KHF226" s="17"/>
      <c r="KHG226" s="17"/>
      <c r="KHH226" s="17"/>
      <c r="KHI226" s="17"/>
      <c r="KHJ226" s="17"/>
      <c r="KHK226" s="17"/>
      <c r="KHL226" s="17"/>
      <c r="KHM226" s="17"/>
      <c r="KHN226" s="17"/>
      <c r="KHO226" s="17"/>
      <c r="KHP226" s="17"/>
      <c r="KHQ226" s="17"/>
      <c r="KHR226" s="17"/>
      <c r="KHS226" s="17"/>
      <c r="KHT226" s="17"/>
      <c r="KHU226" s="17"/>
      <c r="KHV226" s="17"/>
      <c r="KHW226" s="17"/>
      <c r="KHX226" s="17"/>
      <c r="KHY226" s="17"/>
      <c r="KHZ226" s="17"/>
      <c r="KIA226" s="17"/>
      <c r="KIB226" s="17"/>
      <c r="KIC226" s="17"/>
      <c r="KID226" s="17"/>
      <c r="KIE226" s="17"/>
      <c r="KIF226" s="17"/>
      <c r="KIG226" s="17"/>
      <c r="KIH226" s="17"/>
      <c r="KII226" s="17"/>
      <c r="KIJ226" s="17"/>
      <c r="KIK226" s="17"/>
      <c r="KIL226" s="17"/>
      <c r="KIM226" s="17"/>
      <c r="KIN226" s="17"/>
      <c r="KIO226" s="17"/>
      <c r="KIP226" s="17"/>
      <c r="KIQ226" s="17"/>
      <c r="KIR226" s="17"/>
      <c r="KIS226" s="17"/>
      <c r="KIT226" s="17"/>
      <c r="KIU226" s="17"/>
      <c r="KIV226" s="17"/>
      <c r="KIW226" s="17"/>
      <c r="KIX226" s="17"/>
      <c r="KIY226" s="17"/>
      <c r="KIZ226" s="17"/>
      <c r="KJA226" s="17"/>
      <c r="KJB226" s="17"/>
      <c r="KJC226" s="17"/>
      <c r="KJD226" s="17"/>
      <c r="KJE226" s="17"/>
      <c r="KJF226" s="17"/>
      <c r="KJG226" s="17"/>
      <c r="KJH226" s="17"/>
      <c r="KJI226" s="17"/>
      <c r="KJJ226" s="17"/>
      <c r="KJK226" s="17"/>
      <c r="KJL226" s="17"/>
      <c r="KJM226" s="17"/>
      <c r="KJN226" s="17"/>
      <c r="KJO226" s="17"/>
      <c r="KJP226" s="17"/>
      <c r="KJQ226" s="17"/>
      <c r="KJR226" s="17"/>
      <c r="KJS226" s="17"/>
      <c r="KJT226" s="17"/>
      <c r="KJU226" s="17"/>
      <c r="KJV226" s="17"/>
      <c r="KJW226" s="17"/>
      <c r="KJX226" s="17"/>
      <c r="KJY226" s="17"/>
      <c r="KJZ226" s="17"/>
      <c r="KKA226" s="17"/>
      <c r="KKB226" s="17"/>
      <c r="KKC226" s="17"/>
      <c r="KKD226" s="17"/>
      <c r="KKE226" s="17"/>
      <c r="KKF226" s="17"/>
      <c r="KKG226" s="17"/>
      <c r="KKH226" s="17"/>
      <c r="KKI226" s="17"/>
      <c r="KKJ226" s="17"/>
      <c r="KKK226" s="17"/>
      <c r="KKL226" s="17"/>
      <c r="KKM226" s="17"/>
      <c r="KKN226" s="17"/>
      <c r="KKO226" s="17"/>
      <c r="KKP226" s="17"/>
      <c r="KKQ226" s="17"/>
      <c r="KKR226" s="17"/>
      <c r="KKS226" s="17"/>
      <c r="KKT226" s="17"/>
      <c r="KKU226" s="17"/>
      <c r="KKV226" s="17"/>
      <c r="KKW226" s="17"/>
      <c r="KKX226" s="17"/>
      <c r="KKY226" s="17"/>
      <c r="KKZ226" s="17"/>
      <c r="KLA226" s="17"/>
      <c r="KLB226" s="17"/>
      <c r="KLC226" s="17"/>
      <c r="KLD226" s="17"/>
      <c r="KLE226" s="17"/>
      <c r="KLF226" s="17"/>
      <c r="KLG226" s="17"/>
      <c r="KLH226" s="17"/>
      <c r="KLI226" s="17"/>
      <c r="KLJ226" s="17"/>
      <c r="KLK226" s="17"/>
      <c r="KLL226" s="17"/>
      <c r="KLM226" s="17"/>
      <c r="KLN226" s="17"/>
      <c r="KLO226" s="17"/>
      <c r="KLP226" s="17"/>
      <c r="KLQ226" s="17"/>
      <c r="KLR226" s="17"/>
      <c r="KLS226" s="17"/>
      <c r="KLT226" s="17"/>
      <c r="KLU226" s="17"/>
      <c r="KLV226" s="17"/>
      <c r="KLW226" s="17"/>
      <c r="KLX226" s="17"/>
      <c r="KLY226" s="17"/>
      <c r="KLZ226" s="17"/>
      <c r="KMA226" s="17"/>
      <c r="KMB226" s="17"/>
      <c r="KMC226" s="17"/>
      <c r="KMD226" s="17"/>
      <c r="KME226" s="17"/>
      <c r="KMF226" s="17"/>
      <c r="KMG226" s="17"/>
      <c r="KMH226" s="17"/>
      <c r="KMI226" s="17"/>
      <c r="KMJ226" s="17"/>
      <c r="KMK226" s="17"/>
      <c r="KML226" s="17"/>
      <c r="KMM226" s="17"/>
      <c r="KMN226" s="17"/>
      <c r="KMO226" s="17"/>
      <c r="KMP226" s="17"/>
      <c r="KMQ226" s="17"/>
      <c r="KMR226" s="17"/>
      <c r="KMS226" s="17"/>
      <c r="KMT226" s="17"/>
      <c r="KMU226" s="17"/>
      <c r="KMV226" s="17"/>
      <c r="KMW226" s="17"/>
      <c r="KMX226" s="17"/>
      <c r="KMY226" s="17"/>
      <c r="KMZ226" s="17"/>
      <c r="KNA226" s="17"/>
      <c r="KNB226" s="17"/>
      <c r="KNC226" s="17"/>
      <c r="KND226" s="17"/>
      <c r="KNE226" s="17"/>
      <c r="KNF226" s="17"/>
      <c r="KNG226" s="17"/>
      <c r="KNH226" s="17"/>
      <c r="KNI226" s="17"/>
      <c r="KNJ226" s="17"/>
      <c r="KNK226" s="17"/>
      <c r="KNL226" s="17"/>
      <c r="KNM226" s="17"/>
      <c r="KNN226" s="17"/>
      <c r="KNO226" s="17"/>
      <c r="KNP226" s="17"/>
      <c r="KNQ226" s="17"/>
      <c r="KNR226" s="17"/>
      <c r="KNS226" s="17"/>
      <c r="KNT226" s="17"/>
      <c r="KNU226" s="17"/>
      <c r="KNV226" s="17"/>
      <c r="KNW226" s="17"/>
      <c r="KNX226" s="17"/>
      <c r="KNY226" s="17"/>
      <c r="KNZ226" s="17"/>
      <c r="KOA226" s="17"/>
      <c r="KOB226" s="17"/>
      <c r="KOC226" s="17"/>
      <c r="KOD226" s="17"/>
      <c r="KOE226" s="17"/>
      <c r="KOF226" s="17"/>
      <c r="KOG226" s="17"/>
      <c r="KOH226" s="17"/>
      <c r="KOI226" s="17"/>
      <c r="KOJ226" s="17"/>
      <c r="KOK226" s="17"/>
      <c r="KOL226" s="17"/>
      <c r="KOM226" s="17"/>
      <c r="KON226" s="17"/>
      <c r="KOO226" s="17"/>
      <c r="KOP226" s="17"/>
      <c r="KOQ226" s="17"/>
      <c r="KOR226" s="17"/>
      <c r="KOS226" s="17"/>
      <c r="KOT226" s="17"/>
      <c r="KOU226" s="17"/>
      <c r="KOV226" s="17"/>
      <c r="KOW226" s="17"/>
      <c r="KOX226" s="17"/>
      <c r="KOY226" s="17"/>
      <c r="KOZ226" s="17"/>
      <c r="KPA226" s="17"/>
      <c r="KPB226" s="17"/>
      <c r="KPC226" s="17"/>
      <c r="KPD226" s="17"/>
      <c r="KPE226" s="17"/>
      <c r="KPF226" s="17"/>
      <c r="KPG226" s="17"/>
      <c r="KPH226" s="17"/>
      <c r="KPI226" s="17"/>
      <c r="KPJ226" s="17"/>
      <c r="KPK226" s="17"/>
      <c r="KPL226" s="17"/>
      <c r="KPM226" s="17"/>
      <c r="KPN226" s="17"/>
      <c r="KPO226" s="17"/>
      <c r="KPP226" s="17"/>
      <c r="KPQ226" s="17"/>
      <c r="KPR226" s="17"/>
      <c r="KPS226" s="17"/>
      <c r="KPT226" s="17"/>
      <c r="KPU226" s="17"/>
      <c r="KPV226" s="17"/>
      <c r="KPW226" s="17"/>
      <c r="KPX226" s="17"/>
      <c r="KPY226" s="17"/>
      <c r="KPZ226" s="17"/>
      <c r="KQA226" s="17"/>
      <c r="KQB226" s="17"/>
      <c r="KQC226" s="17"/>
      <c r="KQD226" s="17"/>
      <c r="KQE226" s="17"/>
      <c r="KQF226" s="17"/>
      <c r="KQG226" s="17"/>
      <c r="KQH226" s="17"/>
      <c r="KQI226" s="17"/>
      <c r="KQJ226" s="17"/>
      <c r="KQK226" s="17"/>
      <c r="KQL226" s="17"/>
      <c r="KQM226" s="17"/>
      <c r="KQN226" s="17"/>
      <c r="KQO226" s="17"/>
      <c r="KQP226" s="17"/>
      <c r="KQQ226" s="17"/>
      <c r="KQR226" s="17"/>
      <c r="KQS226" s="17"/>
      <c r="KQT226" s="17"/>
      <c r="KQU226" s="17"/>
      <c r="KQV226" s="17"/>
      <c r="KQW226" s="17"/>
      <c r="KQX226" s="17"/>
      <c r="KQY226" s="17"/>
      <c r="KQZ226" s="17"/>
      <c r="KRA226" s="17"/>
      <c r="KRB226" s="17"/>
      <c r="KRC226" s="17"/>
      <c r="KRD226" s="17"/>
      <c r="KRE226" s="17"/>
      <c r="KRF226" s="17"/>
      <c r="KRG226" s="17"/>
      <c r="KRH226" s="17"/>
      <c r="KRI226" s="17"/>
      <c r="KRJ226" s="17"/>
      <c r="KRK226" s="17"/>
      <c r="KRL226" s="17"/>
      <c r="KRM226" s="17"/>
      <c r="KRN226" s="17"/>
      <c r="KRO226" s="17"/>
      <c r="KRP226" s="17"/>
      <c r="KRQ226" s="17"/>
      <c r="KRR226" s="17"/>
      <c r="KRS226" s="17"/>
      <c r="KRT226" s="17"/>
      <c r="KRU226" s="17"/>
      <c r="KRV226" s="17"/>
      <c r="KRW226" s="17"/>
      <c r="KRX226" s="17"/>
      <c r="KRY226" s="17"/>
      <c r="KRZ226" s="17"/>
      <c r="KSA226" s="17"/>
      <c r="KSB226" s="17"/>
      <c r="KSC226" s="17"/>
      <c r="KSD226" s="17"/>
      <c r="KSE226" s="17"/>
      <c r="KSF226" s="17"/>
      <c r="KSG226" s="17"/>
      <c r="KSH226" s="17"/>
      <c r="KSI226" s="17"/>
      <c r="KSJ226" s="17"/>
      <c r="KSK226" s="17"/>
      <c r="KSL226" s="17"/>
      <c r="KSM226" s="17"/>
      <c r="KSN226" s="17"/>
      <c r="KSO226" s="17"/>
      <c r="KSP226" s="17"/>
      <c r="KSQ226" s="17"/>
      <c r="KSR226" s="17"/>
      <c r="KSS226" s="17"/>
      <c r="KST226" s="17"/>
      <c r="KSU226" s="17"/>
      <c r="KSV226" s="17"/>
      <c r="KSW226" s="17"/>
      <c r="KSX226" s="17"/>
      <c r="KSY226" s="17"/>
      <c r="KSZ226" s="17"/>
      <c r="KTA226" s="17"/>
      <c r="KTB226" s="17"/>
      <c r="KTC226" s="17"/>
      <c r="KTD226" s="17"/>
      <c r="KTE226" s="17"/>
      <c r="KTF226" s="17"/>
      <c r="KTG226" s="17"/>
      <c r="KTH226" s="17"/>
      <c r="KTI226" s="17"/>
      <c r="KTJ226" s="17"/>
      <c r="KTK226" s="17"/>
      <c r="KTL226" s="17"/>
      <c r="KTM226" s="17"/>
      <c r="KTN226" s="17"/>
      <c r="KTO226" s="17"/>
      <c r="KTP226" s="17"/>
      <c r="KTQ226" s="17"/>
      <c r="KTR226" s="17"/>
      <c r="KTS226" s="17"/>
      <c r="KTT226" s="17"/>
      <c r="KTU226" s="17"/>
      <c r="KTV226" s="17"/>
      <c r="KTW226" s="17"/>
      <c r="KTX226" s="17"/>
      <c r="KTY226" s="17"/>
      <c r="KTZ226" s="17"/>
      <c r="KUA226" s="17"/>
      <c r="KUB226" s="17"/>
      <c r="KUC226" s="17"/>
      <c r="KUD226" s="17"/>
      <c r="KUE226" s="17"/>
      <c r="KUF226" s="17"/>
      <c r="KUG226" s="17"/>
      <c r="KUH226" s="17"/>
      <c r="KUI226" s="17"/>
      <c r="KUJ226" s="17"/>
      <c r="KUK226" s="17"/>
      <c r="KUL226" s="17"/>
      <c r="KUM226" s="17"/>
      <c r="KUN226" s="17"/>
      <c r="KUO226" s="17"/>
      <c r="KUP226" s="17"/>
      <c r="KUQ226" s="17"/>
      <c r="KUR226" s="17"/>
      <c r="KUS226" s="17"/>
      <c r="KUT226" s="17"/>
      <c r="KUU226" s="17"/>
      <c r="KUV226" s="17"/>
      <c r="KUW226" s="17"/>
      <c r="KUX226" s="17"/>
      <c r="KUY226" s="17"/>
      <c r="KUZ226" s="17"/>
      <c r="KVA226" s="17"/>
      <c r="KVB226" s="17"/>
      <c r="KVC226" s="17"/>
      <c r="KVD226" s="17"/>
      <c r="KVE226" s="17"/>
      <c r="KVF226" s="17"/>
      <c r="KVG226" s="17"/>
      <c r="KVH226" s="17"/>
      <c r="KVI226" s="17"/>
      <c r="KVJ226" s="17"/>
      <c r="KVK226" s="17"/>
      <c r="KVL226" s="17"/>
      <c r="KVM226" s="17"/>
      <c r="KVN226" s="17"/>
      <c r="KVO226" s="17"/>
      <c r="KVP226" s="17"/>
      <c r="KVQ226" s="17"/>
      <c r="KVR226" s="17"/>
      <c r="KVS226" s="17"/>
      <c r="KVT226" s="17"/>
      <c r="KVU226" s="17"/>
      <c r="KVV226" s="17"/>
      <c r="KVW226" s="17"/>
      <c r="KVX226" s="17"/>
      <c r="KVY226" s="17"/>
      <c r="KVZ226" s="17"/>
      <c r="KWA226" s="17"/>
      <c r="KWB226" s="17"/>
      <c r="KWC226" s="17"/>
      <c r="KWD226" s="17"/>
      <c r="KWE226" s="17"/>
      <c r="KWF226" s="17"/>
      <c r="KWG226" s="17"/>
      <c r="KWH226" s="17"/>
      <c r="KWI226" s="17"/>
      <c r="KWJ226" s="17"/>
      <c r="KWK226" s="17"/>
      <c r="KWL226" s="17"/>
      <c r="KWM226" s="17"/>
      <c r="KWN226" s="17"/>
      <c r="KWO226" s="17"/>
      <c r="KWP226" s="17"/>
      <c r="KWQ226" s="17"/>
      <c r="KWR226" s="17"/>
      <c r="KWS226" s="17"/>
      <c r="KWT226" s="17"/>
      <c r="KWU226" s="17"/>
      <c r="KWV226" s="17"/>
      <c r="KWW226" s="17"/>
      <c r="KWX226" s="17"/>
      <c r="KWY226" s="17"/>
      <c r="KWZ226" s="17"/>
      <c r="KXA226" s="17"/>
      <c r="KXB226" s="17"/>
      <c r="KXC226" s="17"/>
      <c r="KXD226" s="17"/>
      <c r="KXE226" s="17"/>
      <c r="KXF226" s="17"/>
      <c r="KXG226" s="17"/>
      <c r="KXH226" s="17"/>
      <c r="KXI226" s="17"/>
      <c r="KXJ226" s="17"/>
      <c r="KXK226" s="17"/>
      <c r="KXL226" s="17"/>
      <c r="KXM226" s="17"/>
      <c r="KXN226" s="17"/>
      <c r="KXO226" s="17"/>
      <c r="KXP226" s="17"/>
      <c r="KXQ226" s="17"/>
      <c r="KXR226" s="17"/>
      <c r="KXS226" s="17"/>
      <c r="KXT226" s="17"/>
      <c r="KXU226" s="17"/>
      <c r="KXV226" s="17"/>
      <c r="KXW226" s="17"/>
      <c r="KXX226" s="17"/>
      <c r="KXY226" s="17"/>
      <c r="KXZ226" s="17"/>
      <c r="KYA226" s="17"/>
      <c r="KYB226" s="17"/>
      <c r="KYC226" s="17"/>
      <c r="KYD226" s="17"/>
      <c r="KYE226" s="17"/>
      <c r="KYF226" s="17"/>
      <c r="KYG226" s="17"/>
      <c r="KYH226" s="17"/>
      <c r="KYI226" s="17"/>
      <c r="KYJ226" s="17"/>
      <c r="KYK226" s="17"/>
      <c r="KYL226" s="17"/>
      <c r="KYM226" s="17"/>
      <c r="KYN226" s="17"/>
      <c r="KYO226" s="17"/>
      <c r="KYP226" s="17"/>
      <c r="KYQ226" s="17"/>
      <c r="KYR226" s="17"/>
      <c r="KYS226" s="17"/>
      <c r="KYT226" s="17"/>
      <c r="KYU226" s="17"/>
      <c r="KYV226" s="17"/>
      <c r="KYW226" s="17"/>
      <c r="KYX226" s="17"/>
      <c r="KYY226" s="17"/>
      <c r="KYZ226" s="17"/>
      <c r="KZA226" s="17"/>
      <c r="KZB226" s="17"/>
      <c r="KZC226" s="17"/>
      <c r="KZD226" s="17"/>
      <c r="KZE226" s="17"/>
      <c r="KZF226" s="17"/>
      <c r="KZG226" s="17"/>
      <c r="KZH226" s="17"/>
      <c r="KZI226" s="17"/>
      <c r="KZJ226" s="17"/>
      <c r="KZK226" s="17"/>
      <c r="KZL226" s="17"/>
      <c r="KZM226" s="17"/>
      <c r="KZN226" s="17"/>
      <c r="KZO226" s="17"/>
      <c r="KZP226" s="17"/>
      <c r="KZQ226" s="17"/>
      <c r="KZR226" s="17"/>
      <c r="KZS226" s="17"/>
      <c r="KZT226" s="17"/>
      <c r="KZU226" s="17"/>
      <c r="KZV226" s="17"/>
      <c r="KZW226" s="17"/>
      <c r="KZX226" s="17"/>
      <c r="KZY226" s="17"/>
      <c r="KZZ226" s="17"/>
      <c r="LAA226" s="17"/>
      <c r="LAB226" s="17"/>
      <c r="LAC226" s="17"/>
      <c r="LAD226" s="17"/>
      <c r="LAE226" s="17"/>
      <c r="LAF226" s="17"/>
      <c r="LAG226" s="17"/>
      <c r="LAH226" s="17"/>
      <c r="LAI226" s="17"/>
      <c r="LAJ226" s="17"/>
      <c r="LAK226" s="17"/>
      <c r="LAL226" s="17"/>
      <c r="LAM226" s="17"/>
      <c r="LAN226" s="17"/>
      <c r="LAO226" s="17"/>
      <c r="LAP226" s="17"/>
      <c r="LAQ226" s="17"/>
      <c r="LAR226" s="17"/>
      <c r="LAS226" s="17"/>
      <c r="LAT226" s="17"/>
      <c r="LAU226" s="17"/>
      <c r="LAV226" s="17"/>
      <c r="LAW226" s="17"/>
      <c r="LAX226" s="17"/>
      <c r="LAY226" s="17"/>
      <c r="LAZ226" s="17"/>
      <c r="LBA226" s="17"/>
      <c r="LBB226" s="17"/>
      <c r="LBC226" s="17"/>
      <c r="LBD226" s="17"/>
      <c r="LBE226" s="17"/>
      <c r="LBF226" s="17"/>
      <c r="LBG226" s="17"/>
      <c r="LBH226" s="17"/>
      <c r="LBI226" s="17"/>
      <c r="LBJ226" s="17"/>
      <c r="LBK226" s="17"/>
      <c r="LBL226" s="17"/>
      <c r="LBM226" s="17"/>
      <c r="LBN226" s="17"/>
      <c r="LBO226" s="17"/>
      <c r="LBP226" s="17"/>
      <c r="LBQ226" s="17"/>
      <c r="LBR226" s="17"/>
      <c r="LBS226" s="17"/>
      <c r="LBT226" s="17"/>
      <c r="LBU226" s="17"/>
      <c r="LBV226" s="17"/>
      <c r="LBW226" s="17"/>
      <c r="LBX226" s="17"/>
      <c r="LBY226" s="17"/>
      <c r="LBZ226" s="17"/>
      <c r="LCA226" s="17"/>
      <c r="LCB226" s="17"/>
      <c r="LCC226" s="17"/>
      <c r="LCD226" s="17"/>
      <c r="LCE226" s="17"/>
      <c r="LCF226" s="17"/>
      <c r="LCG226" s="17"/>
      <c r="LCH226" s="17"/>
      <c r="LCI226" s="17"/>
      <c r="LCJ226" s="17"/>
      <c r="LCK226" s="17"/>
      <c r="LCL226" s="17"/>
      <c r="LCM226" s="17"/>
      <c r="LCN226" s="17"/>
      <c r="LCO226" s="17"/>
      <c r="LCP226" s="17"/>
      <c r="LCQ226" s="17"/>
      <c r="LCR226" s="17"/>
      <c r="LCS226" s="17"/>
      <c r="LCT226" s="17"/>
      <c r="LCU226" s="17"/>
      <c r="LCV226" s="17"/>
      <c r="LCW226" s="17"/>
      <c r="LCX226" s="17"/>
      <c r="LCY226" s="17"/>
      <c r="LCZ226" s="17"/>
      <c r="LDA226" s="17"/>
      <c r="LDB226" s="17"/>
      <c r="LDC226" s="17"/>
      <c r="LDD226" s="17"/>
      <c r="LDE226" s="17"/>
      <c r="LDF226" s="17"/>
      <c r="LDG226" s="17"/>
      <c r="LDH226" s="17"/>
      <c r="LDI226" s="17"/>
      <c r="LDJ226" s="17"/>
      <c r="LDK226" s="17"/>
      <c r="LDL226" s="17"/>
      <c r="LDM226" s="17"/>
      <c r="LDN226" s="17"/>
      <c r="LDO226" s="17"/>
      <c r="LDP226" s="17"/>
      <c r="LDQ226" s="17"/>
      <c r="LDR226" s="17"/>
      <c r="LDS226" s="17"/>
      <c r="LDT226" s="17"/>
      <c r="LDU226" s="17"/>
      <c r="LDV226" s="17"/>
      <c r="LDW226" s="17"/>
      <c r="LDX226" s="17"/>
      <c r="LDY226" s="17"/>
      <c r="LDZ226" s="17"/>
      <c r="LEA226" s="17"/>
      <c r="LEB226" s="17"/>
      <c r="LEC226" s="17"/>
      <c r="LED226" s="17"/>
      <c r="LEE226" s="17"/>
      <c r="LEF226" s="17"/>
      <c r="LEG226" s="17"/>
      <c r="LEH226" s="17"/>
      <c r="LEI226" s="17"/>
      <c r="LEJ226" s="17"/>
      <c r="LEK226" s="17"/>
      <c r="LEL226" s="17"/>
      <c r="LEM226" s="17"/>
      <c r="LEN226" s="17"/>
      <c r="LEO226" s="17"/>
      <c r="LEP226" s="17"/>
      <c r="LEQ226" s="17"/>
      <c r="LER226" s="17"/>
      <c r="LES226" s="17"/>
      <c r="LET226" s="17"/>
      <c r="LEU226" s="17"/>
      <c r="LEV226" s="17"/>
      <c r="LEW226" s="17"/>
      <c r="LEX226" s="17"/>
      <c r="LEY226" s="17"/>
      <c r="LEZ226" s="17"/>
      <c r="LFA226" s="17"/>
      <c r="LFB226" s="17"/>
      <c r="LFC226" s="17"/>
      <c r="LFD226" s="17"/>
      <c r="LFE226" s="17"/>
      <c r="LFF226" s="17"/>
      <c r="LFG226" s="17"/>
      <c r="LFH226" s="17"/>
      <c r="LFI226" s="17"/>
      <c r="LFJ226" s="17"/>
      <c r="LFK226" s="17"/>
      <c r="LFL226" s="17"/>
      <c r="LFM226" s="17"/>
      <c r="LFN226" s="17"/>
      <c r="LFO226" s="17"/>
      <c r="LFP226" s="17"/>
      <c r="LFQ226" s="17"/>
      <c r="LFR226" s="17"/>
      <c r="LFS226" s="17"/>
      <c r="LFT226" s="17"/>
      <c r="LFU226" s="17"/>
      <c r="LFV226" s="17"/>
      <c r="LFW226" s="17"/>
      <c r="LFX226" s="17"/>
      <c r="LFY226" s="17"/>
      <c r="LFZ226" s="17"/>
      <c r="LGA226" s="17"/>
      <c r="LGB226" s="17"/>
      <c r="LGC226" s="17"/>
      <c r="LGD226" s="17"/>
      <c r="LGE226" s="17"/>
      <c r="LGF226" s="17"/>
      <c r="LGG226" s="17"/>
      <c r="LGH226" s="17"/>
      <c r="LGI226" s="17"/>
      <c r="LGJ226" s="17"/>
      <c r="LGK226" s="17"/>
      <c r="LGL226" s="17"/>
      <c r="LGM226" s="17"/>
      <c r="LGN226" s="17"/>
      <c r="LGO226" s="17"/>
      <c r="LGP226" s="17"/>
      <c r="LGQ226" s="17"/>
      <c r="LGR226" s="17"/>
      <c r="LGS226" s="17"/>
      <c r="LGT226" s="17"/>
      <c r="LGU226" s="17"/>
      <c r="LGV226" s="17"/>
      <c r="LGW226" s="17"/>
      <c r="LGX226" s="17"/>
      <c r="LGY226" s="17"/>
      <c r="LGZ226" s="17"/>
      <c r="LHA226" s="17"/>
      <c r="LHB226" s="17"/>
      <c r="LHC226" s="17"/>
      <c r="LHD226" s="17"/>
      <c r="LHE226" s="17"/>
      <c r="LHF226" s="17"/>
      <c r="LHG226" s="17"/>
      <c r="LHH226" s="17"/>
      <c r="LHI226" s="17"/>
      <c r="LHJ226" s="17"/>
      <c r="LHK226" s="17"/>
      <c r="LHL226" s="17"/>
      <c r="LHM226" s="17"/>
      <c r="LHN226" s="17"/>
      <c r="LHO226" s="17"/>
      <c r="LHP226" s="17"/>
      <c r="LHQ226" s="17"/>
      <c r="LHR226" s="17"/>
      <c r="LHS226" s="17"/>
      <c r="LHT226" s="17"/>
      <c r="LHU226" s="17"/>
      <c r="LHV226" s="17"/>
      <c r="LHW226" s="17"/>
      <c r="LHX226" s="17"/>
      <c r="LHY226" s="17"/>
      <c r="LHZ226" s="17"/>
      <c r="LIA226" s="17"/>
      <c r="LIB226" s="17"/>
      <c r="LIC226" s="17"/>
      <c r="LID226" s="17"/>
      <c r="LIE226" s="17"/>
      <c r="LIF226" s="17"/>
      <c r="LIG226" s="17"/>
      <c r="LIH226" s="17"/>
      <c r="LII226" s="17"/>
      <c r="LIJ226" s="17"/>
      <c r="LIK226" s="17"/>
      <c r="LIL226" s="17"/>
      <c r="LIM226" s="17"/>
      <c r="LIN226" s="17"/>
      <c r="LIO226" s="17"/>
      <c r="LIP226" s="17"/>
      <c r="LIQ226" s="17"/>
      <c r="LIR226" s="17"/>
      <c r="LIS226" s="17"/>
      <c r="LIT226" s="17"/>
      <c r="LIU226" s="17"/>
      <c r="LIV226" s="17"/>
      <c r="LIW226" s="17"/>
      <c r="LIX226" s="17"/>
      <c r="LIY226" s="17"/>
      <c r="LIZ226" s="17"/>
      <c r="LJA226" s="17"/>
      <c r="LJB226" s="17"/>
      <c r="LJC226" s="17"/>
      <c r="LJD226" s="17"/>
      <c r="LJE226" s="17"/>
      <c r="LJF226" s="17"/>
      <c r="LJG226" s="17"/>
      <c r="LJH226" s="17"/>
      <c r="LJI226" s="17"/>
      <c r="LJJ226" s="17"/>
      <c r="LJK226" s="17"/>
      <c r="LJL226" s="17"/>
      <c r="LJM226" s="17"/>
      <c r="LJN226" s="17"/>
      <c r="LJO226" s="17"/>
      <c r="LJP226" s="17"/>
      <c r="LJQ226" s="17"/>
      <c r="LJR226" s="17"/>
      <c r="LJS226" s="17"/>
      <c r="LJT226" s="17"/>
      <c r="LJU226" s="17"/>
      <c r="LJV226" s="17"/>
      <c r="LJW226" s="17"/>
      <c r="LJX226" s="17"/>
      <c r="LJY226" s="17"/>
      <c r="LJZ226" s="17"/>
      <c r="LKA226" s="17"/>
      <c r="LKB226" s="17"/>
      <c r="LKC226" s="17"/>
      <c r="LKD226" s="17"/>
      <c r="LKE226" s="17"/>
      <c r="LKF226" s="17"/>
      <c r="LKG226" s="17"/>
      <c r="LKH226" s="17"/>
      <c r="LKI226" s="17"/>
      <c r="LKJ226" s="17"/>
      <c r="LKK226" s="17"/>
      <c r="LKL226" s="17"/>
      <c r="LKM226" s="17"/>
      <c r="LKN226" s="17"/>
      <c r="LKO226" s="17"/>
      <c r="LKP226" s="17"/>
      <c r="LKQ226" s="17"/>
      <c r="LKR226" s="17"/>
      <c r="LKS226" s="17"/>
      <c r="LKT226" s="17"/>
      <c r="LKU226" s="17"/>
      <c r="LKV226" s="17"/>
      <c r="LKW226" s="17"/>
      <c r="LKX226" s="17"/>
      <c r="LKY226" s="17"/>
      <c r="LKZ226" s="17"/>
      <c r="LLA226" s="17"/>
      <c r="LLB226" s="17"/>
      <c r="LLC226" s="17"/>
      <c r="LLD226" s="17"/>
      <c r="LLE226" s="17"/>
      <c r="LLF226" s="17"/>
      <c r="LLG226" s="17"/>
      <c r="LLH226" s="17"/>
      <c r="LLI226" s="17"/>
      <c r="LLJ226" s="17"/>
      <c r="LLK226" s="17"/>
      <c r="LLL226" s="17"/>
      <c r="LLM226" s="17"/>
      <c r="LLN226" s="17"/>
      <c r="LLO226" s="17"/>
      <c r="LLP226" s="17"/>
      <c r="LLQ226" s="17"/>
      <c r="LLR226" s="17"/>
      <c r="LLS226" s="17"/>
      <c r="LLT226" s="17"/>
      <c r="LLU226" s="17"/>
      <c r="LLV226" s="17"/>
      <c r="LLW226" s="17"/>
      <c r="LLX226" s="17"/>
      <c r="LLY226" s="17"/>
      <c r="LLZ226" s="17"/>
      <c r="LMA226" s="17"/>
      <c r="LMB226" s="17"/>
      <c r="LMC226" s="17"/>
      <c r="LMD226" s="17"/>
      <c r="LME226" s="17"/>
      <c r="LMF226" s="17"/>
      <c r="LMG226" s="17"/>
      <c r="LMH226" s="17"/>
      <c r="LMI226" s="17"/>
      <c r="LMJ226" s="17"/>
      <c r="LMK226" s="17"/>
      <c r="LML226" s="17"/>
      <c r="LMM226" s="17"/>
      <c r="LMN226" s="17"/>
      <c r="LMO226" s="17"/>
      <c r="LMP226" s="17"/>
      <c r="LMQ226" s="17"/>
      <c r="LMR226" s="17"/>
      <c r="LMS226" s="17"/>
      <c r="LMT226" s="17"/>
      <c r="LMU226" s="17"/>
      <c r="LMV226" s="17"/>
      <c r="LMW226" s="17"/>
      <c r="LMX226" s="17"/>
      <c r="LMY226" s="17"/>
      <c r="LMZ226" s="17"/>
      <c r="LNA226" s="17"/>
      <c r="LNB226" s="17"/>
      <c r="LNC226" s="17"/>
      <c r="LND226" s="17"/>
      <c r="LNE226" s="17"/>
      <c r="LNF226" s="17"/>
      <c r="LNG226" s="17"/>
      <c r="LNH226" s="17"/>
      <c r="LNI226" s="17"/>
      <c r="LNJ226" s="17"/>
      <c r="LNK226" s="17"/>
      <c r="LNL226" s="17"/>
      <c r="LNM226" s="17"/>
      <c r="LNN226" s="17"/>
      <c r="LNO226" s="17"/>
      <c r="LNP226" s="17"/>
      <c r="LNQ226" s="17"/>
      <c r="LNR226" s="17"/>
      <c r="LNS226" s="17"/>
      <c r="LNT226" s="17"/>
      <c r="LNU226" s="17"/>
      <c r="LNV226" s="17"/>
      <c r="LNW226" s="17"/>
      <c r="LNX226" s="17"/>
      <c r="LNY226" s="17"/>
      <c r="LNZ226" s="17"/>
      <c r="LOA226" s="17"/>
      <c r="LOB226" s="17"/>
      <c r="LOC226" s="17"/>
      <c r="LOD226" s="17"/>
      <c r="LOE226" s="17"/>
      <c r="LOF226" s="17"/>
      <c r="LOG226" s="17"/>
      <c r="LOH226" s="17"/>
      <c r="LOI226" s="17"/>
      <c r="LOJ226" s="17"/>
      <c r="LOK226" s="17"/>
      <c r="LOL226" s="17"/>
      <c r="LOM226" s="17"/>
      <c r="LON226" s="17"/>
      <c r="LOO226" s="17"/>
      <c r="LOP226" s="17"/>
      <c r="LOQ226" s="17"/>
      <c r="LOR226" s="17"/>
      <c r="LOS226" s="17"/>
      <c r="LOT226" s="17"/>
      <c r="LOU226" s="17"/>
      <c r="LOV226" s="17"/>
      <c r="LOW226" s="17"/>
      <c r="LOX226" s="17"/>
      <c r="LOY226" s="17"/>
      <c r="LOZ226" s="17"/>
      <c r="LPA226" s="17"/>
      <c r="LPB226" s="17"/>
      <c r="LPC226" s="17"/>
      <c r="LPD226" s="17"/>
      <c r="LPE226" s="17"/>
      <c r="LPF226" s="17"/>
      <c r="LPG226" s="17"/>
      <c r="LPH226" s="17"/>
      <c r="LPI226" s="17"/>
      <c r="LPJ226" s="17"/>
      <c r="LPK226" s="17"/>
      <c r="LPL226" s="17"/>
      <c r="LPM226" s="17"/>
      <c r="LPN226" s="17"/>
      <c r="LPO226" s="17"/>
      <c r="LPP226" s="17"/>
      <c r="LPQ226" s="17"/>
      <c r="LPR226" s="17"/>
      <c r="LPS226" s="17"/>
      <c r="LPT226" s="17"/>
      <c r="LPU226" s="17"/>
      <c r="LPV226" s="17"/>
      <c r="LPW226" s="17"/>
      <c r="LPX226" s="17"/>
      <c r="LPY226" s="17"/>
      <c r="LPZ226" s="17"/>
      <c r="LQA226" s="17"/>
      <c r="LQB226" s="17"/>
      <c r="LQC226" s="17"/>
      <c r="LQD226" s="17"/>
      <c r="LQE226" s="17"/>
      <c r="LQF226" s="17"/>
      <c r="LQG226" s="17"/>
      <c r="LQH226" s="17"/>
      <c r="LQI226" s="17"/>
      <c r="LQJ226" s="17"/>
      <c r="LQK226" s="17"/>
      <c r="LQL226" s="17"/>
      <c r="LQM226" s="17"/>
      <c r="LQN226" s="17"/>
      <c r="LQO226" s="17"/>
      <c r="LQP226" s="17"/>
      <c r="LQQ226" s="17"/>
      <c r="LQR226" s="17"/>
      <c r="LQS226" s="17"/>
      <c r="LQT226" s="17"/>
      <c r="LQU226" s="17"/>
      <c r="LQV226" s="17"/>
      <c r="LQW226" s="17"/>
      <c r="LQX226" s="17"/>
      <c r="LQY226" s="17"/>
      <c r="LQZ226" s="17"/>
      <c r="LRA226" s="17"/>
      <c r="LRB226" s="17"/>
      <c r="LRC226" s="17"/>
      <c r="LRD226" s="17"/>
      <c r="LRE226" s="17"/>
      <c r="LRF226" s="17"/>
      <c r="LRG226" s="17"/>
      <c r="LRH226" s="17"/>
      <c r="LRI226" s="17"/>
      <c r="LRJ226" s="17"/>
      <c r="LRK226" s="17"/>
      <c r="LRL226" s="17"/>
      <c r="LRM226" s="17"/>
      <c r="LRN226" s="17"/>
      <c r="LRO226" s="17"/>
      <c r="LRP226" s="17"/>
      <c r="LRQ226" s="17"/>
      <c r="LRR226" s="17"/>
      <c r="LRS226" s="17"/>
      <c r="LRT226" s="17"/>
      <c r="LRU226" s="17"/>
      <c r="LRV226" s="17"/>
      <c r="LRW226" s="17"/>
      <c r="LRX226" s="17"/>
      <c r="LRY226" s="17"/>
      <c r="LRZ226" s="17"/>
      <c r="LSA226" s="17"/>
      <c r="LSB226" s="17"/>
      <c r="LSC226" s="17"/>
      <c r="LSD226" s="17"/>
      <c r="LSE226" s="17"/>
      <c r="LSF226" s="17"/>
      <c r="LSG226" s="17"/>
      <c r="LSH226" s="17"/>
      <c r="LSI226" s="17"/>
      <c r="LSJ226" s="17"/>
      <c r="LSK226" s="17"/>
      <c r="LSL226" s="17"/>
      <c r="LSM226" s="17"/>
      <c r="LSN226" s="17"/>
      <c r="LSO226" s="17"/>
      <c r="LSP226" s="17"/>
      <c r="LSQ226" s="17"/>
      <c r="LSR226" s="17"/>
      <c r="LSS226" s="17"/>
      <c r="LST226" s="17"/>
      <c r="LSU226" s="17"/>
      <c r="LSV226" s="17"/>
      <c r="LSW226" s="17"/>
      <c r="LSX226" s="17"/>
      <c r="LSY226" s="17"/>
      <c r="LSZ226" s="17"/>
      <c r="LTA226" s="17"/>
      <c r="LTB226" s="17"/>
      <c r="LTC226" s="17"/>
      <c r="LTD226" s="17"/>
      <c r="LTE226" s="17"/>
      <c r="LTF226" s="17"/>
      <c r="LTG226" s="17"/>
      <c r="LTH226" s="17"/>
      <c r="LTI226" s="17"/>
      <c r="LTJ226" s="17"/>
      <c r="LTK226" s="17"/>
      <c r="LTL226" s="17"/>
      <c r="LTM226" s="17"/>
      <c r="LTN226" s="17"/>
      <c r="LTO226" s="17"/>
      <c r="LTP226" s="17"/>
      <c r="LTQ226" s="17"/>
      <c r="LTR226" s="17"/>
      <c r="LTS226" s="17"/>
      <c r="LTT226" s="17"/>
      <c r="LTU226" s="17"/>
      <c r="LTV226" s="17"/>
      <c r="LTW226" s="17"/>
      <c r="LTX226" s="17"/>
      <c r="LTY226" s="17"/>
      <c r="LTZ226" s="17"/>
      <c r="LUA226" s="17"/>
      <c r="LUB226" s="17"/>
      <c r="LUC226" s="17"/>
      <c r="LUD226" s="17"/>
      <c r="LUE226" s="17"/>
      <c r="LUF226" s="17"/>
      <c r="LUG226" s="17"/>
      <c r="LUH226" s="17"/>
      <c r="LUI226" s="17"/>
      <c r="LUJ226" s="17"/>
      <c r="LUK226" s="17"/>
      <c r="LUL226" s="17"/>
      <c r="LUM226" s="17"/>
      <c r="LUN226" s="17"/>
      <c r="LUO226" s="17"/>
      <c r="LUP226" s="17"/>
      <c r="LUQ226" s="17"/>
      <c r="LUR226" s="17"/>
      <c r="LUS226" s="17"/>
      <c r="LUT226" s="17"/>
      <c r="LUU226" s="17"/>
      <c r="LUV226" s="17"/>
      <c r="LUW226" s="17"/>
      <c r="LUX226" s="17"/>
      <c r="LUY226" s="17"/>
      <c r="LUZ226" s="17"/>
      <c r="LVA226" s="17"/>
      <c r="LVB226" s="17"/>
      <c r="LVC226" s="17"/>
      <c r="LVD226" s="17"/>
      <c r="LVE226" s="17"/>
      <c r="LVF226" s="17"/>
      <c r="LVG226" s="17"/>
      <c r="LVH226" s="17"/>
      <c r="LVI226" s="17"/>
      <c r="LVJ226" s="17"/>
      <c r="LVK226" s="17"/>
      <c r="LVL226" s="17"/>
      <c r="LVM226" s="17"/>
      <c r="LVN226" s="17"/>
      <c r="LVO226" s="17"/>
      <c r="LVP226" s="17"/>
      <c r="LVQ226" s="17"/>
      <c r="LVR226" s="17"/>
      <c r="LVS226" s="17"/>
      <c r="LVT226" s="17"/>
      <c r="LVU226" s="17"/>
      <c r="LVV226" s="17"/>
      <c r="LVW226" s="17"/>
      <c r="LVX226" s="17"/>
      <c r="LVY226" s="17"/>
      <c r="LVZ226" s="17"/>
      <c r="LWA226" s="17"/>
      <c r="LWB226" s="17"/>
      <c r="LWC226" s="17"/>
      <c r="LWD226" s="17"/>
      <c r="LWE226" s="17"/>
      <c r="LWF226" s="17"/>
      <c r="LWG226" s="17"/>
      <c r="LWH226" s="17"/>
      <c r="LWI226" s="17"/>
      <c r="LWJ226" s="17"/>
      <c r="LWK226" s="17"/>
      <c r="LWL226" s="17"/>
      <c r="LWM226" s="17"/>
      <c r="LWN226" s="17"/>
      <c r="LWO226" s="17"/>
      <c r="LWP226" s="17"/>
      <c r="LWQ226" s="17"/>
      <c r="LWR226" s="17"/>
      <c r="LWS226" s="17"/>
      <c r="LWT226" s="17"/>
      <c r="LWU226" s="17"/>
      <c r="LWV226" s="17"/>
      <c r="LWW226" s="17"/>
      <c r="LWX226" s="17"/>
      <c r="LWY226" s="17"/>
      <c r="LWZ226" s="17"/>
      <c r="LXA226" s="17"/>
      <c r="LXB226" s="17"/>
      <c r="LXC226" s="17"/>
      <c r="LXD226" s="17"/>
      <c r="LXE226" s="17"/>
      <c r="LXF226" s="17"/>
      <c r="LXG226" s="17"/>
      <c r="LXH226" s="17"/>
      <c r="LXI226" s="17"/>
      <c r="LXJ226" s="17"/>
      <c r="LXK226" s="17"/>
      <c r="LXL226" s="17"/>
      <c r="LXM226" s="17"/>
      <c r="LXN226" s="17"/>
      <c r="LXO226" s="17"/>
      <c r="LXP226" s="17"/>
      <c r="LXQ226" s="17"/>
      <c r="LXR226" s="17"/>
      <c r="LXS226" s="17"/>
      <c r="LXT226" s="17"/>
      <c r="LXU226" s="17"/>
      <c r="LXV226" s="17"/>
      <c r="LXW226" s="17"/>
      <c r="LXX226" s="17"/>
      <c r="LXY226" s="17"/>
      <c r="LXZ226" s="17"/>
      <c r="LYA226" s="17"/>
      <c r="LYB226" s="17"/>
      <c r="LYC226" s="17"/>
      <c r="LYD226" s="17"/>
      <c r="LYE226" s="17"/>
      <c r="LYF226" s="17"/>
      <c r="LYG226" s="17"/>
      <c r="LYH226" s="17"/>
      <c r="LYI226" s="17"/>
      <c r="LYJ226" s="17"/>
      <c r="LYK226" s="17"/>
      <c r="LYL226" s="17"/>
      <c r="LYM226" s="17"/>
      <c r="LYN226" s="17"/>
      <c r="LYO226" s="17"/>
      <c r="LYP226" s="17"/>
      <c r="LYQ226" s="17"/>
      <c r="LYR226" s="17"/>
      <c r="LYS226" s="17"/>
      <c r="LYT226" s="17"/>
      <c r="LYU226" s="17"/>
      <c r="LYV226" s="17"/>
      <c r="LYW226" s="17"/>
      <c r="LYX226" s="17"/>
      <c r="LYY226" s="17"/>
      <c r="LYZ226" s="17"/>
      <c r="LZA226" s="17"/>
      <c r="LZB226" s="17"/>
      <c r="LZC226" s="17"/>
      <c r="LZD226" s="17"/>
      <c r="LZE226" s="17"/>
      <c r="LZF226" s="17"/>
      <c r="LZG226" s="17"/>
      <c r="LZH226" s="17"/>
      <c r="LZI226" s="17"/>
      <c r="LZJ226" s="17"/>
      <c r="LZK226" s="17"/>
      <c r="LZL226" s="17"/>
      <c r="LZM226" s="17"/>
      <c r="LZN226" s="17"/>
      <c r="LZO226" s="17"/>
      <c r="LZP226" s="17"/>
      <c r="LZQ226" s="17"/>
      <c r="LZR226" s="17"/>
      <c r="LZS226" s="17"/>
      <c r="LZT226" s="17"/>
      <c r="LZU226" s="17"/>
      <c r="LZV226" s="17"/>
      <c r="LZW226" s="17"/>
      <c r="LZX226" s="17"/>
      <c r="LZY226" s="17"/>
      <c r="LZZ226" s="17"/>
      <c r="MAA226" s="17"/>
      <c r="MAB226" s="17"/>
      <c r="MAC226" s="17"/>
      <c r="MAD226" s="17"/>
      <c r="MAE226" s="17"/>
      <c r="MAF226" s="17"/>
      <c r="MAG226" s="17"/>
      <c r="MAH226" s="17"/>
      <c r="MAI226" s="17"/>
      <c r="MAJ226" s="17"/>
      <c r="MAK226" s="17"/>
      <c r="MAL226" s="17"/>
      <c r="MAM226" s="17"/>
      <c r="MAN226" s="17"/>
      <c r="MAO226" s="17"/>
      <c r="MAP226" s="17"/>
      <c r="MAQ226" s="17"/>
      <c r="MAR226" s="17"/>
      <c r="MAS226" s="17"/>
      <c r="MAT226" s="17"/>
      <c r="MAU226" s="17"/>
      <c r="MAV226" s="17"/>
      <c r="MAW226" s="17"/>
      <c r="MAX226" s="17"/>
      <c r="MAY226" s="17"/>
      <c r="MAZ226" s="17"/>
      <c r="MBA226" s="17"/>
      <c r="MBB226" s="17"/>
      <c r="MBC226" s="17"/>
      <c r="MBD226" s="17"/>
      <c r="MBE226" s="17"/>
      <c r="MBF226" s="17"/>
      <c r="MBG226" s="17"/>
      <c r="MBH226" s="17"/>
      <c r="MBI226" s="17"/>
      <c r="MBJ226" s="17"/>
      <c r="MBK226" s="17"/>
      <c r="MBL226" s="17"/>
      <c r="MBM226" s="17"/>
      <c r="MBN226" s="17"/>
      <c r="MBO226" s="17"/>
      <c r="MBP226" s="17"/>
      <c r="MBQ226" s="17"/>
      <c r="MBR226" s="17"/>
      <c r="MBS226" s="17"/>
      <c r="MBT226" s="17"/>
      <c r="MBU226" s="17"/>
      <c r="MBV226" s="17"/>
      <c r="MBW226" s="17"/>
      <c r="MBX226" s="17"/>
      <c r="MBY226" s="17"/>
      <c r="MBZ226" s="17"/>
      <c r="MCA226" s="17"/>
      <c r="MCB226" s="17"/>
      <c r="MCC226" s="17"/>
      <c r="MCD226" s="17"/>
      <c r="MCE226" s="17"/>
      <c r="MCF226" s="17"/>
      <c r="MCG226" s="17"/>
      <c r="MCH226" s="17"/>
      <c r="MCI226" s="17"/>
      <c r="MCJ226" s="17"/>
      <c r="MCK226" s="17"/>
      <c r="MCL226" s="17"/>
      <c r="MCM226" s="17"/>
      <c r="MCN226" s="17"/>
      <c r="MCO226" s="17"/>
      <c r="MCP226" s="17"/>
      <c r="MCQ226" s="17"/>
      <c r="MCR226" s="17"/>
      <c r="MCS226" s="17"/>
      <c r="MCT226" s="17"/>
      <c r="MCU226" s="17"/>
      <c r="MCV226" s="17"/>
      <c r="MCW226" s="17"/>
      <c r="MCX226" s="17"/>
      <c r="MCY226" s="17"/>
      <c r="MCZ226" s="17"/>
      <c r="MDA226" s="17"/>
      <c r="MDB226" s="17"/>
      <c r="MDC226" s="17"/>
      <c r="MDD226" s="17"/>
      <c r="MDE226" s="17"/>
      <c r="MDF226" s="17"/>
      <c r="MDG226" s="17"/>
      <c r="MDH226" s="17"/>
      <c r="MDI226" s="17"/>
      <c r="MDJ226" s="17"/>
      <c r="MDK226" s="17"/>
      <c r="MDL226" s="17"/>
      <c r="MDM226" s="17"/>
      <c r="MDN226" s="17"/>
      <c r="MDO226" s="17"/>
      <c r="MDP226" s="17"/>
      <c r="MDQ226" s="17"/>
      <c r="MDR226" s="17"/>
      <c r="MDS226" s="17"/>
      <c r="MDT226" s="17"/>
      <c r="MDU226" s="17"/>
      <c r="MDV226" s="17"/>
      <c r="MDW226" s="17"/>
      <c r="MDX226" s="17"/>
      <c r="MDY226" s="17"/>
      <c r="MDZ226" s="17"/>
      <c r="MEA226" s="17"/>
      <c r="MEB226" s="17"/>
      <c r="MEC226" s="17"/>
      <c r="MED226" s="17"/>
      <c r="MEE226" s="17"/>
      <c r="MEF226" s="17"/>
      <c r="MEG226" s="17"/>
      <c r="MEH226" s="17"/>
      <c r="MEI226" s="17"/>
      <c r="MEJ226" s="17"/>
      <c r="MEK226" s="17"/>
      <c r="MEL226" s="17"/>
      <c r="MEM226" s="17"/>
      <c r="MEN226" s="17"/>
      <c r="MEO226" s="17"/>
      <c r="MEP226" s="17"/>
      <c r="MEQ226" s="17"/>
      <c r="MER226" s="17"/>
      <c r="MES226" s="17"/>
      <c r="MET226" s="17"/>
      <c r="MEU226" s="17"/>
      <c r="MEV226" s="17"/>
      <c r="MEW226" s="17"/>
      <c r="MEX226" s="17"/>
      <c r="MEY226" s="17"/>
      <c r="MEZ226" s="17"/>
      <c r="MFA226" s="17"/>
      <c r="MFB226" s="17"/>
      <c r="MFC226" s="17"/>
      <c r="MFD226" s="17"/>
      <c r="MFE226" s="17"/>
      <c r="MFF226" s="17"/>
      <c r="MFG226" s="17"/>
      <c r="MFH226" s="17"/>
      <c r="MFI226" s="17"/>
      <c r="MFJ226" s="17"/>
      <c r="MFK226" s="17"/>
      <c r="MFL226" s="17"/>
      <c r="MFM226" s="17"/>
      <c r="MFN226" s="17"/>
      <c r="MFO226" s="17"/>
      <c r="MFP226" s="17"/>
      <c r="MFQ226" s="17"/>
      <c r="MFR226" s="17"/>
      <c r="MFS226" s="17"/>
      <c r="MFT226" s="17"/>
      <c r="MFU226" s="17"/>
      <c r="MFV226" s="17"/>
      <c r="MFW226" s="17"/>
      <c r="MFX226" s="17"/>
      <c r="MFY226" s="17"/>
      <c r="MFZ226" s="17"/>
      <c r="MGA226" s="17"/>
      <c r="MGB226" s="17"/>
      <c r="MGC226" s="17"/>
      <c r="MGD226" s="17"/>
      <c r="MGE226" s="17"/>
      <c r="MGF226" s="17"/>
      <c r="MGG226" s="17"/>
      <c r="MGH226" s="17"/>
      <c r="MGI226" s="17"/>
      <c r="MGJ226" s="17"/>
      <c r="MGK226" s="17"/>
      <c r="MGL226" s="17"/>
      <c r="MGM226" s="17"/>
      <c r="MGN226" s="17"/>
      <c r="MGO226" s="17"/>
      <c r="MGP226" s="17"/>
      <c r="MGQ226" s="17"/>
      <c r="MGR226" s="17"/>
      <c r="MGS226" s="17"/>
      <c r="MGT226" s="17"/>
      <c r="MGU226" s="17"/>
      <c r="MGV226" s="17"/>
      <c r="MGW226" s="17"/>
      <c r="MGX226" s="17"/>
      <c r="MGY226" s="17"/>
      <c r="MGZ226" s="17"/>
      <c r="MHA226" s="17"/>
      <c r="MHB226" s="17"/>
      <c r="MHC226" s="17"/>
      <c r="MHD226" s="17"/>
      <c r="MHE226" s="17"/>
      <c r="MHF226" s="17"/>
      <c r="MHG226" s="17"/>
      <c r="MHH226" s="17"/>
      <c r="MHI226" s="17"/>
      <c r="MHJ226" s="17"/>
      <c r="MHK226" s="17"/>
      <c r="MHL226" s="17"/>
      <c r="MHM226" s="17"/>
      <c r="MHN226" s="17"/>
      <c r="MHO226" s="17"/>
      <c r="MHP226" s="17"/>
      <c r="MHQ226" s="17"/>
      <c r="MHR226" s="17"/>
      <c r="MHS226" s="17"/>
      <c r="MHT226" s="17"/>
      <c r="MHU226" s="17"/>
      <c r="MHV226" s="17"/>
      <c r="MHW226" s="17"/>
      <c r="MHX226" s="17"/>
      <c r="MHY226" s="17"/>
      <c r="MHZ226" s="17"/>
      <c r="MIA226" s="17"/>
      <c r="MIB226" s="17"/>
      <c r="MIC226" s="17"/>
      <c r="MID226" s="17"/>
      <c r="MIE226" s="17"/>
      <c r="MIF226" s="17"/>
      <c r="MIG226" s="17"/>
      <c r="MIH226" s="17"/>
      <c r="MII226" s="17"/>
      <c r="MIJ226" s="17"/>
      <c r="MIK226" s="17"/>
      <c r="MIL226" s="17"/>
      <c r="MIM226" s="17"/>
      <c r="MIN226" s="17"/>
      <c r="MIO226" s="17"/>
      <c r="MIP226" s="17"/>
      <c r="MIQ226" s="17"/>
      <c r="MIR226" s="17"/>
      <c r="MIS226" s="17"/>
      <c r="MIT226" s="17"/>
      <c r="MIU226" s="17"/>
      <c r="MIV226" s="17"/>
      <c r="MIW226" s="17"/>
      <c r="MIX226" s="17"/>
      <c r="MIY226" s="17"/>
      <c r="MIZ226" s="17"/>
      <c r="MJA226" s="17"/>
      <c r="MJB226" s="17"/>
      <c r="MJC226" s="17"/>
      <c r="MJD226" s="17"/>
      <c r="MJE226" s="17"/>
      <c r="MJF226" s="17"/>
      <c r="MJG226" s="17"/>
      <c r="MJH226" s="17"/>
      <c r="MJI226" s="17"/>
      <c r="MJJ226" s="17"/>
      <c r="MJK226" s="17"/>
      <c r="MJL226" s="17"/>
      <c r="MJM226" s="17"/>
      <c r="MJN226" s="17"/>
      <c r="MJO226" s="17"/>
      <c r="MJP226" s="17"/>
      <c r="MJQ226" s="17"/>
      <c r="MJR226" s="17"/>
      <c r="MJS226" s="17"/>
      <c r="MJT226" s="17"/>
      <c r="MJU226" s="17"/>
      <c r="MJV226" s="17"/>
      <c r="MJW226" s="17"/>
      <c r="MJX226" s="17"/>
      <c r="MJY226" s="17"/>
      <c r="MJZ226" s="17"/>
      <c r="MKA226" s="17"/>
      <c r="MKB226" s="17"/>
      <c r="MKC226" s="17"/>
      <c r="MKD226" s="17"/>
      <c r="MKE226" s="17"/>
      <c r="MKF226" s="17"/>
      <c r="MKG226" s="17"/>
      <c r="MKH226" s="17"/>
      <c r="MKI226" s="17"/>
      <c r="MKJ226" s="17"/>
      <c r="MKK226" s="17"/>
      <c r="MKL226" s="17"/>
      <c r="MKM226" s="17"/>
      <c r="MKN226" s="17"/>
      <c r="MKO226" s="17"/>
      <c r="MKP226" s="17"/>
      <c r="MKQ226" s="17"/>
      <c r="MKR226" s="17"/>
      <c r="MKS226" s="17"/>
      <c r="MKT226" s="17"/>
      <c r="MKU226" s="17"/>
      <c r="MKV226" s="17"/>
      <c r="MKW226" s="17"/>
      <c r="MKX226" s="17"/>
      <c r="MKY226" s="17"/>
      <c r="MKZ226" s="17"/>
      <c r="MLA226" s="17"/>
      <c r="MLB226" s="17"/>
      <c r="MLC226" s="17"/>
      <c r="MLD226" s="17"/>
      <c r="MLE226" s="17"/>
      <c r="MLF226" s="17"/>
      <c r="MLG226" s="17"/>
      <c r="MLH226" s="17"/>
      <c r="MLI226" s="17"/>
      <c r="MLJ226" s="17"/>
      <c r="MLK226" s="17"/>
      <c r="MLL226" s="17"/>
      <c r="MLM226" s="17"/>
      <c r="MLN226" s="17"/>
      <c r="MLO226" s="17"/>
      <c r="MLP226" s="17"/>
      <c r="MLQ226" s="17"/>
      <c r="MLR226" s="17"/>
      <c r="MLS226" s="17"/>
      <c r="MLT226" s="17"/>
      <c r="MLU226" s="17"/>
      <c r="MLV226" s="17"/>
      <c r="MLW226" s="17"/>
      <c r="MLX226" s="17"/>
      <c r="MLY226" s="17"/>
      <c r="MLZ226" s="17"/>
      <c r="MMA226" s="17"/>
      <c r="MMB226" s="17"/>
      <c r="MMC226" s="17"/>
      <c r="MMD226" s="17"/>
      <c r="MME226" s="17"/>
      <c r="MMF226" s="17"/>
      <c r="MMG226" s="17"/>
      <c r="MMH226" s="17"/>
      <c r="MMI226" s="17"/>
      <c r="MMJ226" s="17"/>
      <c r="MMK226" s="17"/>
      <c r="MML226" s="17"/>
      <c r="MMM226" s="17"/>
      <c r="MMN226" s="17"/>
      <c r="MMO226" s="17"/>
      <c r="MMP226" s="17"/>
      <c r="MMQ226" s="17"/>
      <c r="MMR226" s="17"/>
      <c r="MMS226" s="17"/>
      <c r="MMT226" s="17"/>
      <c r="MMU226" s="17"/>
      <c r="MMV226" s="17"/>
      <c r="MMW226" s="17"/>
      <c r="MMX226" s="17"/>
      <c r="MMY226" s="17"/>
      <c r="MMZ226" s="17"/>
      <c r="MNA226" s="17"/>
      <c r="MNB226" s="17"/>
      <c r="MNC226" s="17"/>
      <c r="MND226" s="17"/>
      <c r="MNE226" s="17"/>
      <c r="MNF226" s="17"/>
      <c r="MNG226" s="17"/>
      <c r="MNH226" s="17"/>
      <c r="MNI226" s="17"/>
      <c r="MNJ226" s="17"/>
      <c r="MNK226" s="17"/>
      <c r="MNL226" s="17"/>
      <c r="MNM226" s="17"/>
      <c r="MNN226" s="17"/>
      <c r="MNO226" s="17"/>
      <c r="MNP226" s="17"/>
      <c r="MNQ226" s="17"/>
      <c r="MNR226" s="17"/>
      <c r="MNS226" s="17"/>
      <c r="MNT226" s="17"/>
      <c r="MNU226" s="17"/>
      <c r="MNV226" s="17"/>
      <c r="MNW226" s="17"/>
      <c r="MNX226" s="17"/>
      <c r="MNY226" s="17"/>
      <c r="MNZ226" s="17"/>
      <c r="MOA226" s="17"/>
      <c r="MOB226" s="17"/>
      <c r="MOC226" s="17"/>
      <c r="MOD226" s="17"/>
      <c r="MOE226" s="17"/>
      <c r="MOF226" s="17"/>
      <c r="MOG226" s="17"/>
      <c r="MOH226" s="17"/>
      <c r="MOI226" s="17"/>
      <c r="MOJ226" s="17"/>
      <c r="MOK226" s="17"/>
      <c r="MOL226" s="17"/>
      <c r="MOM226" s="17"/>
      <c r="MON226" s="17"/>
      <c r="MOO226" s="17"/>
      <c r="MOP226" s="17"/>
      <c r="MOQ226" s="17"/>
      <c r="MOR226" s="17"/>
      <c r="MOS226" s="17"/>
      <c r="MOT226" s="17"/>
      <c r="MOU226" s="17"/>
      <c r="MOV226" s="17"/>
      <c r="MOW226" s="17"/>
      <c r="MOX226" s="17"/>
      <c r="MOY226" s="17"/>
      <c r="MOZ226" s="17"/>
      <c r="MPA226" s="17"/>
      <c r="MPB226" s="17"/>
      <c r="MPC226" s="17"/>
      <c r="MPD226" s="17"/>
      <c r="MPE226" s="17"/>
      <c r="MPF226" s="17"/>
      <c r="MPG226" s="17"/>
      <c r="MPH226" s="17"/>
      <c r="MPI226" s="17"/>
      <c r="MPJ226" s="17"/>
      <c r="MPK226" s="17"/>
      <c r="MPL226" s="17"/>
      <c r="MPM226" s="17"/>
      <c r="MPN226" s="17"/>
      <c r="MPO226" s="17"/>
      <c r="MPP226" s="17"/>
      <c r="MPQ226" s="17"/>
      <c r="MPR226" s="17"/>
      <c r="MPS226" s="17"/>
      <c r="MPT226" s="17"/>
      <c r="MPU226" s="17"/>
      <c r="MPV226" s="17"/>
      <c r="MPW226" s="17"/>
      <c r="MPX226" s="17"/>
      <c r="MPY226" s="17"/>
      <c r="MPZ226" s="17"/>
      <c r="MQA226" s="17"/>
      <c r="MQB226" s="17"/>
      <c r="MQC226" s="17"/>
      <c r="MQD226" s="17"/>
      <c r="MQE226" s="17"/>
      <c r="MQF226" s="17"/>
      <c r="MQG226" s="17"/>
      <c r="MQH226" s="17"/>
      <c r="MQI226" s="17"/>
      <c r="MQJ226" s="17"/>
      <c r="MQK226" s="17"/>
      <c r="MQL226" s="17"/>
      <c r="MQM226" s="17"/>
      <c r="MQN226" s="17"/>
      <c r="MQO226" s="17"/>
      <c r="MQP226" s="17"/>
      <c r="MQQ226" s="17"/>
      <c r="MQR226" s="17"/>
      <c r="MQS226" s="17"/>
      <c r="MQT226" s="17"/>
      <c r="MQU226" s="17"/>
      <c r="MQV226" s="17"/>
      <c r="MQW226" s="17"/>
      <c r="MQX226" s="17"/>
      <c r="MQY226" s="17"/>
      <c r="MQZ226" s="17"/>
      <c r="MRA226" s="17"/>
      <c r="MRB226" s="17"/>
      <c r="MRC226" s="17"/>
      <c r="MRD226" s="17"/>
      <c r="MRE226" s="17"/>
      <c r="MRF226" s="17"/>
      <c r="MRG226" s="17"/>
      <c r="MRH226" s="17"/>
      <c r="MRI226" s="17"/>
      <c r="MRJ226" s="17"/>
      <c r="MRK226" s="17"/>
      <c r="MRL226" s="17"/>
      <c r="MRM226" s="17"/>
      <c r="MRN226" s="17"/>
      <c r="MRO226" s="17"/>
      <c r="MRP226" s="17"/>
      <c r="MRQ226" s="17"/>
      <c r="MRR226" s="17"/>
      <c r="MRS226" s="17"/>
      <c r="MRT226" s="17"/>
      <c r="MRU226" s="17"/>
      <c r="MRV226" s="17"/>
      <c r="MRW226" s="17"/>
      <c r="MRX226" s="17"/>
      <c r="MRY226" s="17"/>
      <c r="MRZ226" s="17"/>
      <c r="MSA226" s="17"/>
      <c r="MSB226" s="17"/>
      <c r="MSC226" s="17"/>
      <c r="MSD226" s="17"/>
      <c r="MSE226" s="17"/>
      <c r="MSF226" s="17"/>
      <c r="MSG226" s="17"/>
      <c r="MSH226" s="17"/>
      <c r="MSI226" s="17"/>
      <c r="MSJ226" s="17"/>
      <c r="MSK226" s="17"/>
      <c r="MSL226" s="17"/>
      <c r="MSM226" s="17"/>
      <c r="MSN226" s="17"/>
      <c r="MSO226" s="17"/>
      <c r="MSP226" s="17"/>
      <c r="MSQ226" s="17"/>
      <c r="MSR226" s="17"/>
      <c r="MSS226" s="17"/>
      <c r="MST226" s="17"/>
      <c r="MSU226" s="17"/>
      <c r="MSV226" s="17"/>
      <c r="MSW226" s="17"/>
      <c r="MSX226" s="17"/>
      <c r="MSY226" s="17"/>
      <c r="MSZ226" s="17"/>
      <c r="MTA226" s="17"/>
      <c r="MTB226" s="17"/>
      <c r="MTC226" s="17"/>
      <c r="MTD226" s="17"/>
      <c r="MTE226" s="17"/>
      <c r="MTF226" s="17"/>
      <c r="MTG226" s="17"/>
      <c r="MTH226" s="17"/>
      <c r="MTI226" s="17"/>
      <c r="MTJ226" s="17"/>
      <c r="MTK226" s="17"/>
      <c r="MTL226" s="17"/>
      <c r="MTM226" s="17"/>
      <c r="MTN226" s="17"/>
      <c r="MTO226" s="17"/>
      <c r="MTP226" s="17"/>
      <c r="MTQ226" s="17"/>
      <c r="MTR226" s="17"/>
      <c r="MTS226" s="17"/>
      <c r="MTT226" s="17"/>
      <c r="MTU226" s="17"/>
      <c r="MTV226" s="17"/>
      <c r="MTW226" s="17"/>
      <c r="MTX226" s="17"/>
      <c r="MTY226" s="17"/>
      <c r="MTZ226" s="17"/>
      <c r="MUA226" s="17"/>
      <c r="MUB226" s="17"/>
      <c r="MUC226" s="17"/>
      <c r="MUD226" s="17"/>
      <c r="MUE226" s="17"/>
      <c r="MUF226" s="17"/>
      <c r="MUG226" s="17"/>
      <c r="MUH226" s="17"/>
      <c r="MUI226" s="17"/>
      <c r="MUJ226" s="17"/>
      <c r="MUK226" s="17"/>
      <c r="MUL226" s="17"/>
      <c r="MUM226" s="17"/>
      <c r="MUN226" s="17"/>
      <c r="MUO226" s="17"/>
      <c r="MUP226" s="17"/>
      <c r="MUQ226" s="17"/>
      <c r="MUR226" s="17"/>
      <c r="MUS226" s="17"/>
      <c r="MUT226" s="17"/>
      <c r="MUU226" s="17"/>
      <c r="MUV226" s="17"/>
      <c r="MUW226" s="17"/>
      <c r="MUX226" s="17"/>
      <c r="MUY226" s="17"/>
      <c r="MUZ226" s="17"/>
      <c r="MVA226" s="17"/>
      <c r="MVB226" s="17"/>
      <c r="MVC226" s="17"/>
      <c r="MVD226" s="17"/>
      <c r="MVE226" s="17"/>
      <c r="MVF226" s="17"/>
      <c r="MVG226" s="17"/>
      <c r="MVH226" s="17"/>
      <c r="MVI226" s="17"/>
      <c r="MVJ226" s="17"/>
      <c r="MVK226" s="17"/>
      <c r="MVL226" s="17"/>
      <c r="MVM226" s="17"/>
      <c r="MVN226" s="17"/>
      <c r="MVO226" s="17"/>
      <c r="MVP226" s="17"/>
      <c r="MVQ226" s="17"/>
      <c r="MVR226" s="17"/>
      <c r="MVS226" s="17"/>
      <c r="MVT226" s="17"/>
      <c r="MVU226" s="17"/>
      <c r="MVV226" s="17"/>
      <c r="MVW226" s="17"/>
      <c r="MVX226" s="17"/>
      <c r="MVY226" s="17"/>
      <c r="MVZ226" s="17"/>
      <c r="MWA226" s="17"/>
      <c r="MWB226" s="17"/>
      <c r="MWC226" s="17"/>
      <c r="MWD226" s="17"/>
      <c r="MWE226" s="17"/>
      <c r="MWF226" s="17"/>
      <c r="MWG226" s="17"/>
      <c r="MWH226" s="17"/>
      <c r="MWI226" s="17"/>
      <c r="MWJ226" s="17"/>
      <c r="MWK226" s="17"/>
      <c r="MWL226" s="17"/>
      <c r="MWM226" s="17"/>
      <c r="MWN226" s="17"/>
      <c r="MWO226" s="17"/>
      <c r="MWP226" s="17"/>
      <c r="MWQ226" s="17"/>
      <c r="MWR226" s="17"/>
      <c r="MWS226" s="17"/>
      <c r="MWT226" s="17"/>
      <c r="MWU226" s="17"/>
      <c r="MWV226" s="17"/>
      <c r="MWW226" s="17"/>
      <c r="MWX226" s="17"/>
      <c r="MWY226" s="17"/>
      <c r="MWZ226" s="17"/>
      <c r="MXA226" s="17"/>
      <c r="MXB226" s="17"/>
      <c r="MXC226" s="17"/>
      <c r="MXD226" s="17"/>
      <c r="MXE226" s="17"/>
      <c r="MXF226" s="17"/>
      <c r="MXG226" s="17"/>
      <c r="MXH226" s="17"/>
      <c r="MXI226" s="17"/>
      <c r="MXJ226" s="17"/>
      <c r="MXK226" s="17"/>
      <c r="MXL226" s="17"/>
      <c r="MXM226" s="17"/>
      <c r="MXN226" s="17"/>
      <c r="MXO226" s="17"/>
      <c r="MXP226" s="17"/>
      <c r="MXQ226" s="17"/>
      <c r="MXR226" s="17"/>
      <c r="MXS226" s="17"/>
      <c r="MXT226" s="17"/>
      <c r="MXU226" s="17"/>
      <c r="MXV226" s="17"/>
      <c r="MXW226" s="17"/>
      <c r="MXX226" s="17"/>
      <c r="MXY226" s="17"/>
      <c r="MXZ226" s="17"/>
      <c r="MYA226" s="17"/>
      <c r="MYB226" s="17"/>
      <c r="MYC226" s="17"/>
      <c r="MYD226" s="17"/>
      <c r="MYE226" s="17"/>
      <c r="MYF226" s="17"/>
      <c r="MYG226" s="17"/>
      <c r="MYH226" s="17"/>
      <c r="MYI226" s="17"/>
      <c r="MYJ226" s="17"/>
      <c r="MYK226" s="17"/>
      <c r="MYL226" s="17"/>
      <c r="MYM226" s="17"/>
      <c r="MYN226" s="17"/>
      <c r="MYO226" s="17"/>
      <c r="MYP226" s="17"/>
      <c r="MYQ226" s="17"/>
      <c r="MYR226" s="17"/>
      <c r="MYS226" s="17"/>
      <c r="MYT226" s="17"/>
      <c r="MYU226" s="17"/>
      <c r="MYV226" s="17"/>
      <c r="MYW226" s="17"/>
      <c r="MYX226" s="17"/>
      <c r="MYY226" s="17"/>
      <c r="MYZ226" s="17"/>
      <c r="MZA226" s="17"/>
      <c r="MZB226" s="17"/>
      <c r="MZC226" s="17"/>
      <c r="MZD226" s="17"/>
      <c r="MZE226" s="17"/>
      <c r="MZF226" s="17"/>
      <c r="MZG226" s="17"/>
      <c r="MZH226" s="17"/>
      <c r="MZI226" s="17"/>
      <c r="MZJ226" s="17"/>
      <c r="MZK226" s="17"/>
      <c r="MZL226" s="17"/>
      <c r="MZM226" s="17"/>
      <c r="MZN226" s="17"/>
      <c r="MZO226" s="17"/>
      <c r="MZP226" s="17"/>
      <c r="MZQ226" s="17"/>
      <c r="MZR226" s="17"/>
      <c r="MZS226" s="17"/>
      <c r="MZT226" s="17"/>
      <c r="MZU226" s="17"/>
      <c r="MZV226" s="17"/>
      <c r="MZW226" s="17"/>
      <c r="MZX226" s="17"/>
      <c r="MZY226" s="17"/>
      <c r="MZZ226" s="17"/>
      <c r="NAA226" s="17"/>
      <c r="NAB226" s="17"/>
      <c r="NAC226" s="17"/>
      <c r="NAD226" s="17"/>
      <c r="NAE226" s="17"/>
      <c r="NAF226" s="17"/>
      <c r="NAG226" s="17"/>
      <c r="NAH226" s="17"/>
      <c r="NAI226" s="17"/>
      <c r="NAJ226" s="17"/>
      <c r="NAK226" s="17"/>
      <c r="NAL226" s="17"/>
      <c r="NAM226" s="17"/>
      <c r="NAN226" s="17"/>
      <c r="NAO226" s="17"/>
      <c r="NAP226" s="17"/>
      <c r="NAQ226" s="17"/>
      <c r="NAR226" s="17"/>
      <c r="NAS226" s="17"/>
      <c r="NAT226" s="17"/>
      <c r="NAU226" s="17"/>
      <c r="NAV226" s="17"/>
      <c r="NAW226" s="17"/>
      <c r="NAX226" s="17"/>
      <c r="NAY226" s="17"/>
      <c r="NAZ226" s="17"/>
      <c r="NBA226" s="17"/>
      <c r="NBB226" s="17"/>
      <c r="NBC226" s="17"/>
      <c r="NBD226" s="17"/>
      <c r="NBE226" s="17"/>
      <c r="NBF226" s="17"/>
      <c r="NBG226" s="17"/>
      <c r="NBH226" s="17"/>
      <c r="NBI226" s="17"/>
      <c r="NBJ226" s="17"/>
      <c r="NBK226" s="17"/>
      <c r="NBL226" s="17"/>
      <c r="NBM226" s="17"/>
      <c r="NBN226" s="17"/>
      <c r="NBO226" s="17"/>
      <c r="NBP226" s="17"/>
      <c r="NBQ226" s="17"/>
      <c r="NBR226" s="17"/>
      <c r="NBS226" s="17"/>
      <c r="NBT226" s="17"/>
      <c r="NBU226" s="17"/>
      <c r="NBV226" s="17"/>
      <c r="NBW226" s="17"/>
      <c r="NBX226" s="17"/>
      <c r="NBY226" s="17"/>
      <c r="NBZ226" s="17"/>
      <c r="NCA226" s="17"/>
      <c r="NCB226" s="17"/>
      <c r="NCC226" s="17"/>
      <c r="NCD226" s="17"/>
      <c r="NCE226" s="17"/>
      <c r="NCF226" s="17"/>
      <c r="NCG226" s="17"/>
      <c r="NCH226" s="17"/>
      <c r="NCI226" s="17"/>
      <c r="NCJ226" s="17"/>
      <c r="NCK226" s="17"/>
      <c r="NCL226" s="17"/>
      <c r="NCM226" s="17"/>
      <c r="NCN226" s="17"/>
      <c r="NCO226" s="17"/>
      <c r="NCP226" s="17"/>
      <c r="NCQ226" s="17"/>
      <c r="NCR226" s="17"/>
      <c r="NCS226" s="17"/>
      <c r="NCT226" s="17"/>
      <c r="NCU226" s="17"/>
      <c r="NCV226" s="17"/>
      <c r="NCW226" s="17"/>
      <c r="NCX226" s="17"/>
      <c r="NCY226" s="17"/>
      <c r="NCZ226" s="17"/>
      <c r="NDA226" s="17"/>
      <c r="NDB226" s="17"/>
      <c r="NDC226" s="17"/>
      <c r="NDD226" s="17"/>
      <c r="NDE226" s="17"/>
      <c r="NDF226" s="17"/>
      <c r="NDG226" s="17"/>
      <c r="NDH226" s="17"/>
      <c r="NDI226" s="17"/>
      <c r="NDJ226" s="17"/>
      <c r="NDK226" s="17"/>
      <c r="NDL226" s="17"/>
      <c r="NDM226" s="17"/>
      <c r="NDN226" s="17"/>
      <c r="NDO226" s="17"/>
      <c r="NDP226" s="17"/>
      <c r="NDQ226" s="17"/>
      <c r="NDR226" s="17"/>
      <c r="NDS226" s="17"/>
      <c r="NDT226" s="17"/>
      <c r="NDU226" s="17"/>
      <c r="NDV226" s="17"/>
      <c r="NDW226" s="17"/>
      <c r="NDX226" s="17"/>
      <c r="NDY226" s="17"/>
      <c r="NDZ226" s="17"/>
      <c r="NEA226" s="17"/>
      <c r="NEB226" s="17"/>
      <c r="NEC226" s="17"/>
      <c r="NED226" s="17"/>
      <c r="NEE226" s="17"/>
      <c r="NEF226" s="17"/>
      <c r="NEG226" s="17"/>
      <c r="NEH226" s="17"/>
      <c r="NEI226" s="17"/>
      <c r="NEJ226" s="17"/>
      <c r="NEK226" s="17"/>
      <c r="NEL226" s="17"/>
      <c r="NEM226" s="17"/>
      <c r="NEN226" s="17"/>
      <c r="NEO226" s="17"/>
      <c r="NEP226" s="17"/>
      <c r="NEQ226" s="17"/>
      <c r="NER226" s="17"/>
      <c r="NES226" s="17"/>
      <c r="NET226" s="17"/>
      <c r="NEU226" s="17"/>
      <c r="NEV226" s="17"/>
      <c r="NEW226" s="17"/>
      <c r="NEX226" s="17"/>
      <c r="NEY226" s="17"/>
      <c r="NEZ226" s="17"/>
      <c r="NFA226" s="17"/>
      <c r="NFB226" s="17"/>
      <c r="NFC226" s="17"/>
      <c r="NFD226" s="17"/>
      <c r="NFE226" s="17"/>
      <c r="NFF226" s="17"/>
      <c r="NFG226" s="17"/>
      <c r="NFH226" s="17"/>
      <c r="NFI226" s="17"/>
      <c r="NFJ226" s="17"/>
      <c r="NFK226" s="17"/>
      <c r="NFL226" s="17"/>
      <c r="NFM226" s="17"/>
      <c r="NFN226" s="17"/>
      <c r="NFO226" s="17"/>
      <c r="NFP226" s="17"/>
      <c r="NFQ226" s="17"/>
      <c r="NFR226" s="17"/>
      <c r="NFS226" s="17"/>
      <c r="NFT226" s="17"/>
      <c r="NFU226" s="17"/>
      <c r="NFV226" s="17"/>
      <c r="NFW226" s="17"/>
      <c r="NFX226" s="17"/>
      <c r="NFY226" s="17"/>
      <c r="NFZ226" s="17"/>
      <c r="NGA226" s="17"/>
      <c r="NGB226" s="17"/>
      <c r="NGC226" s="17"/>
      <c r="NGD226" s="17"/>
      <c r="NGE226" s="17"/>
      <c r="NGF226" s="17"/>
      <c r="NGG226" s="17"/>
      <c r="NGH226" s="17"/>
      <c r="NGI226" s="17"/>
      <c r="NGJ226" s="17"/>
      <c r="NGK226" s="17"/>
      <c r="NGL226" s="17"/>
      <c r="NGM226" s="17"/>
      <c r="NGN226" s="17"/>
      <c r="NGO226" s="17"/>
      <c r="NGP226" s="17"/>
      <c r="NGQ226" s="17"/>
      <c r="NGR226" s="17"/>
      <c r="NGS226" s="17"/>
      <c r="NGT226" s="17"/>
      <c r="NGU226" s="17"/>
      <c r="NGV226" s="17"/>
      <c r="NGW226" s="17"/>
      <c r="NGX226" s="17"/>
      <c r="NGY226" s="17"/>
      <c r="NGZ226" s="17"/>
      <c r="NHA226" s="17"/>
      <c r="NHB226" s="17"/>
      <c r="NHC226" s="17"/>
      <c r="NHD226" s="17"/>
      <c r="NHE226" s="17"/>
      <c r="NHF226" s="17"/>
      <c r="NHG226" s="17"/>
      <c r="NHH226" s="17"/>
      <c r="NHI226" s="17"/>
      <c r="NHJ226" s="17"/>
      <c r="NHK226" s="17"/>
      <c r="NHL226" s="17"/>
      <c r="NHM226" s="17"/>
      <c r="NHN226" s="17"/>
      <c r="NHO226" s="17"/>
      <c r="NHP226" s="17"/>
      <c r="NHQ226" s="17"/>
      <c r="NHR226" s="17"/>
      <c r="NHS226" s="17"/>
      <c r="NHT226" s="17"/>
      <c r="NHU226" s="17"/>
      <c r="NHV226" s="17"/>
      <c r="NHW226" s="17"/>
      <c r="NHX226" s="17"/>
      <c r="NHY226" s="17"/>
      <c r="NHZ226" s="17"/>
      <c r="NIA226" s="17"/>
      <c r="NIB226" s="17"/>
      <c r="NIC226" s="17"/>
      <c r="NID226" s="17"/>
      <c r="NIE226" s="17"/>
      <c r="NIF226" s="17"/>
      <c r="NIG226" s="17"/>
      <c r="NIH226" s="17"/>
      <c r="NII226" s="17"/>
      <c r="NIJ226" s="17"/>
      <c r="NIK226" s="17"/>
      <c r="NIL226" s="17"/>
      <c r="NIM226" s="17"/>
      <c r="NIN226" s="17"/>
      <c r="NIO226" s="17"/>
      <c r="NIP226" s="17"/>
      <c r="NIQ226" s="17"/>
      <c r="NIR226" s="17"/>
      <c r="NIS226" s="17"/>
      <c r="NIT226" s="17"/>
      <c r="NIU226" s="17"/>
      <c r="NIV226" s="17"/>
      <c r="NIW226" s="17"/>
      <c r="NIX226" s="17"/>
      <c r="NIY226" s="17"/>
      <c r="NIZ226" s="17"/>
      <c r="NJA226" s="17"/>
      <c r="NJB226" s="17"/>
      <c r="NJC226" s="17"/>
      <c r="NJD226" s="17"/>
      <c r="NJE226" s="17"/>
      <c r="NJF226" s="17"/>
      <c r="NJG226" s="17"/>
      <c r="NJH226" s="17"/>
      <c r="NJI226" s="17"/>
      <c r="NJJ226" s="17"/>
      <c r="NJK226" s="17"/>
      <c r="NJL226" s="17"/>
      <c r="NJM226" s="17"/>
      <c r="NJN226" s="17"/>
      <c r="NJO226" s="17"/>
      <c r="NJP226" s="17"/>
      <c r="NJQ226" s="17"/>
      <c r="NJR226" s="17"/>
      <c r="NJS226" s="17"/>
      <c r="NJT226" s="17"/>
      <c r="NJU226" s="17"/>
      <c r="NJV226" s="17"/>
      <c r="NJW226" s="17"/>
      <c r="NJX226" s="17"/>
      <c r="NJY226" s="17"/>
      <c r="NJZ226" s="17"/>
      <c r="NKA226" s="17"/>
      <c r="NKB226" s="17"/>
      <c r="NKC226" s="17"/>
      <c r="NKD226" s="17"/>
      <c r="NKE226" s="17"/>
      <c r="NKF226" s="17"/>
      <c r="NKG226" s="17"/>
      <c r="NKH226" s="17"/>
      <c r="NKI226" s="17"/>
      <c r="NKJ226" s="17"/>
      <c r="NKK226" s="17"/>
      <c r="NKL226" s="17"/>
      <c r="NKM226" s="17"/>
      <c r="NKN226" s="17"/>
      <c r="NKO226" s="17"/>
      <c r="NKP226" s="17"/>
      <c r="NKQ226" s="17"/>
      <c r="NKR226" s="17"/>
      <c r="NKS226" s="17"/>
      <c r="NKT226" s="17"/>
      <c r="NKU226" s="17"/>
      <c r="NKV226" s="17"/>
      <c r="NKW226" s="17"/>
      <c r="NKX226" s="17"/>
      <c r="NKY226" s="17"/>
      <c r="NKZ226" s="17"/>
      <c r="NLA226" s="17"/>
      <c r="NLB226" s="17"/>
      <c r="NLC226" s="17"/>
      <c r="NLD226" s="17"/>
      <c r="NLE226" s="17"/>
      <c r="NLF226" s="17"/>
      <c r="NLG226" s="17"/>
      <c r="NLH226" s="17"/>
      <c r="NLI226" s="17"/>
      <c r="NLJ226" s="17"/>
      <c r="NLK226" s="17"/>
      <c r="NLL226" s="17"/>
      <c r="NLM226" s="17"/>
      <c r="NLN226" s="17"/>
      <c r="NLO226" s="17"/>
      <c r="NLP226" s="17"/>
      <c r="NLQ226" s="17"/>
      <c r="NLR226" s="17"/>
      <c r="NLS226" s="17"/>
      <c r="NLT226" s="17"/>
      <c r="NLU226" s="17"/>
      <c r="NLV226" s="17"/>
      <c r="NLW226" s="17"/>
      <c r="NLX226" s="17"/>
      <c r="NLY226" s="17"/>
      <c r="NLZ226" s="17"/>
      <c r="NMA226" s="17"/>
      <c r="NMB226" s="17"/>
      <c r="NMC226" s="17"/>
      <c r="NMD226" s="17"/>
      <c r="NME226" s="17"/>
      <c r="NMF226" s="17"/>
      <c r="NMG226" s="17"/>
      <c r="NMH226" s="17"/>
      <c r="NMI226" s="17"/>
      <c r="NMJ226" s="17"/>
      <c r="NMK226" s="17"/>
      <c r="NML226" s="17"/>
      <c r="NMM226" s="17"/>
      <c r="NMN226" s="17"/>
      <c r="NMO226" s="17"/>
      <c r="NMP226" s="17"/>
      <c r="NMQ226" s="17"/>
      <c r="NMR226" s="17"/>
      <c r="NMS226" s="17"/>
      <c r="NMT226" s="17"/>
      <c r="NMU226" s="17"/>
      <c r="NMV226" s="17"/>
      <c r="NMW226" s="17"/>
      <c r="NMX226" s="17"/>
      <c r="NMY226" s="17"/>
      <c r="NMZ226" s="17"/>
      <c r="NNA226" s="17"/>
      <c r="NNB226" s="17"/>
      <c r="NNC226" s="17"/>
      <c r="NND226" s="17"/>
      <c r="NNE226" s="17"/>
      <c r="NNF226" s="17"/>
      <c r="NNG226" s="17"/>
      <c r="NNH226" s="17"/>
      <c r="NNI226" s="17"/>
      <c r="NNJ226" s="17"/>
      <c r="NNK226" s="17"/>
      <c r="NNL226" s="17"/>
      <c r="NNM226" s="17"/>
      <c r="NNN226" s="17"/>
      <c r="NNO226" s="17"/>
      <c r="NNP226" s="17"/>
      <c r="NNQ226" s="17"/>
      <c r="NNR226" s="17"/>
      <c r="NNS226" s="17"/>
      <c r="NNT226" s="17"/>
      <c r="NNU226" s="17"/>
      <c r="NNV226" s="17"/>
      <c r="NNW226" s="17"/>
      <c r="NNX226" s="17"/>
      <c r="NNY226" s="17"/>
      <c r="NNZ226" s="17"/>
      <c r="NOA226" s="17"/>
      <c r="NOB226" s="17"/>
      <c r="NOC226" s="17"/>
      <c r="NOD226" s="17"/>
      <c r="NOE226" s="17"/>
      <c r="NOF226" s="17"/>
      <c r="NOG226" s="17"/>
      <c r="NOH226" s="17"/>
      <c r="NOI226" s="17"/>
      <c r="NOJ226" s="17"/>
      <c r="NOK226" s="17"/>
      <c r="NOL226" s="17"/>
      <c r="NOM226" s="17"/>
      <c r="NON226" s="17"/>
      <c r="NOO226" s="17"/>
      <c r="NOP226" s="17"/>
      <c r="NOQ226" s="17"/>
      <c r="NOR226" s="17"/>
      <c r="NOS226" s="17"/>
      <c r="NOT226" s="17"/>
      <c r="NOU226" s="17"/>
      <c r="NOV226" s="17"/>
      <c r="NOW226" s="17"/>
      <c r="NOX226" s="17"/>
      <c r="NOY226" s="17"/>
      <c r="NOZ226" s="17"/>
      <c r="NPA226" s="17"/>
      <c r="NPB226" s="17"/>
      <c r="NPC226" s="17"/>
      <c r="NPD226" s="17"/>
      <c r="NPE226" s="17"/>
      <c r="NPF226" s="17"/>
      <c r="NPG226" s="17"/>
      <c r="NPH226" s="17"/>
      <c r="NPI226" s="17"/>
      <c r="NPJ226" s="17"/>
      <c r="NPK226" s="17"/>
      <c r="NPL226" s="17"/>
      <c r="NPM226" s="17"/>
      <c r="NPN226" s="17"/>
      <c r="NPO226" s="17"/>
      <c r="NPP226" s="17"/>
      <c r="NPQ226" s="17"/>
      <c r="NPR226" s="17"/>
      <c r="NPS226" s="17"/>
      <c r="NPT226" s="17"/>
      <c r="NPU226" s="17"/>
      <c r="NPV226" s="17"/>
      <c r="NPW226" s="17"/>
      <c r="NPX226" s="17"/>
      <c r="NPY226" s="17"/>
      <c r="NPZ226" s="17"/>
      <c r="NQA226" s="17"/>
      <c r="NQB226" s="17"/>
      <c r="NQC226" s="17"/>
      <c r="NQD226" s="17"/>
      <c r="NQE226" s="17"/>
      <c r="NQF226" s="17"/>
      <c r="NQG226" s="17"/>
      <c r="NQH226" s="17"/>
      <c r="NQI226" s="17"/>
      <c r="NQJ226" s="17"/>
      <c r="NQK226" s="17"/>
      <c r="NQL226" s="17"/>
      <c r="NQM226" s="17"/>
      <c r="NQN226" s="17"/>
      <c r="NQO226" s="17"/>
      <c r="NQP226" s="17"/>
      <c r="NQQ226" s="17"/>
      <c r="NQR226" s="17"/>
      <c r="NQS226" s="17"/>
      <c r="NQT226" s="17"/>
      <c r="NQU226" s="17"/>
      <c r="NQV226" s="17"/>
      <c r="NQW226" s="17"/>
      <c r="NQX226" s="17"/>
      <c r="NQY226" s="17"/>
      <c r="NQZ226" s="17"/>
      <c r="NRA226" s="17"/>
      <c r="NRB226" s="17"/>
      <c r="NRC226" s="17"/>
      <c r="NRD226" s="17"/>
      <c r="NRE226" s="17"/>
      <c r="NRF226" s="17"/>
      <c r="NRG226" s="17"/>
      <c r="NRH226" s="17"/>
      <c r="NRI226" s="17"/>
      <c r="NRJ226" s="17"/>
      <c r="NRK226" s="17"/>
      <c r="NRL226" s="17"/>
      <c r="NRM226" s="17"/>
      <c r="NRN226" s="17"/>
      <c r="NRO226" s="17"/>
      <c r="NRP226" s="17"/>
      <c r="NRQ226" s="17"/>
      <c r="NRR226" s="17"/>
      <c r="NRS226" s="17"/>
      <c r="NRT226" s="17"/>
      <c r="NRU226" s="17"/>
      <c r="NRV226" s="17"/>
      <c r="NRW226" s="17"/>
      <c r="NRX226" s="17"/>
      <c r="NRY226" s="17"/>
      <c r="NRZ226" s="17"/>
      <c r="NSA226" s="17"/>
      <c r="NSB226" s="17"/>
      <c r="NSC226" s="17"/>
      <c r="NSD226" s="17"/>
      <c r="NSE226" s="17"/>
      <c r="NSF226" s="17"/>
      <c r="NSG226" s="17"/>
      <c r="NSH226" s="17"/>
      <c r="NSI226" s="17"/>
      <c r="NSJ226" s="17"/>
      <c r="NSK226" s="17"/>
      <c r="NSL226" s="17"/>
      <c r="NSM226" s="17"/>
      <c r="NSN226" s="17"/>
      <c r="NSO226" s="17"/>
      <c r="NSP226" s="17"/>
      <c r="NSQ226" s="17"/>
      <c r="NSR226" s="17"/>
      <c r="NSS226" s="17"/>
      <c r="NST226" s="17"/>
      <c r="NSU226" s="17"/>
      <c r="NSV226" s="17"/>
      <c r="NSW226" s="17"/>
      <c r="NSX226" s="17"/>
      <c r="NSY226" s="17"/>
      <c r="NSZ226" s="17"/>
      <c r="NTA226" s="17"/>
      <c r="NTB226" s="17"/>
      <c r="NTC226" s="17"/>
      <c r="NTD226" s="17"/>
      <c r="NTE226" s="17"/>
      <c r="NTF226" s="17"/>
      <c r="NTG226" s="17"/>
      <c r="NTH226" s="17"/>
      <c r="NTI226" s="17"/>
      <c r="NTJ226" s="17"/>
      <c r="NTK226" s="17"/>
      <c r="NTL226" s="17"/>
      <c r="NTM226" s="17"/>
      <c r="NTN226" s="17"/>
      <c r="NTO226" s="17"/>
      <c r="NTP226" s="17"/>
      <c r="NTQ226" s="17"/>
      <c r="NTR226" s="17"/>
      <c r="NTS226" s="17"/>
      <c r="NTT226" s="17"/>
      <c r="NTU226" s="17"/>
      <c r="NTV226" s="17"/>
      <c r="NTW226" s="17"/>
      <c r="NTX226" s="17"/>
      <c r="NTY226" s="17"/>
      <c r="NTZ226" s="17"/>
      <c r="NUA226" s="17"/>
      <c r="NUB226" s="17"/>
      <c r="NUC226" s="17"/>
      <c r="NUD226" s="17"/>
      <c r="NUE226" s="17"/>
      <c r="NUF226" s="17"/>
      <c r="NUG226" s="17"/>
      <c r="NUH226" s="17"/>
      <c r="NUI226" s="17"/>
      <c r="NUJ226" s="17"/>
      <c r="NUK226" s="17"/>
      <c r="NUL226" s="17"/>
      <c r="NUM226" s="17"/>
      <c r="NUN226" s="17"/>
      <c r="NUO226" s="17"/>
      <c r="NUP226" s="17"/>
      <c r="NUQ226" s="17"/>
      <c r="NUR226" s="17"/>
      <c r="NUS226" s="17"/>
      <c r="NUT226" s="17"/>
      <c r="NUU226" s="17"/>
      <c r="NUV226" s="17"/>
      <c r="NUW226" s="17"/>
      <c r="NUX226" s="17"/>
      <c r="NUY226" s="17"/>
      <c r="NUZ226" s="17"/>
      <c r="NVA226" s="17"/>
      <c r="NVB226" s="17"/>
      <c r="NVC226" s="17"/>
      <c r="NVD226" s="17"/>
      <c r="NVE226" s="17"/>
      <c r="NVF226" s="17"/>
      <c r="NVG226" s="17"/>
      <c r="NVH226" s="17"/>
      <c r="NVI226" s="17"/>
      <c r="NVJ226" s="17"/>
      <c r="NVK226" s="17"/>
      <c r="NVL226" s="17"/>
      <c r="NVM226" s="17"/>
      <c r="NVN226" s="17"/>
      <c r="NVO226" s="17"/>
      <c r="NVP226" s="17"/>
      <c r="NVQ226" s="17"/>
      <c r="NVR226" s="17"/>
      <c r="NVS226" s="17"/>
      <c r="NVT226" s="17"/>
      <c r="NVU226" s="17"/>
      <c r="NVV226" s="17"/>
      <c r="NVW226" s="17"/>
      <c r="NVX226" s="17"/>
      <c r="NVY226" s="17"/>
      <c r="NVZ226" s="17"/>
      <c r="NWA226" s="17"/>
      <c r="NWB226" s="17"/>
      <c r="NWC226" s="17"/>
      <c r="NWD226" s="17"/>
      <c r="NWE226" s="17"/>
      <c r="NWF226" s="17"/>
      <c r="NWG226" s="17"/>
      <c r="NWH226" s="17"/>
      <c r="NWI226" s="17"/>
      <c r="NWJ226" s="17"/>
      <c r="NWK226" s="17"/>
      <c r="NWL226" s="17"/>
      <c r="NWM226" s="17"/>
      <c r="NWN226" s="17"/>
      <c r="NWO226" s="17"/>
      <c r="NWP226" s="17"/>
      <c r="NWQ226" s="17"/>
      <c r="NWR226" s="17"/>
      <c r="NWS226" s="17"/>
      <c r="NWT226" s="17"/>
      <c r="NWU226" s="17"/>
      <c r="NWV226" s="17"/>
      <c r="NWW226" s="17"/>
      <c r="NWX226" s="17"/>
      <c r="NWY226" s="17"/>
      <c r="NWZ226" s="17"/>
      <c r="NXA226" s="17"/>
      <c r="NXB226" s="17"/>
      <c r="NXC226" s="17"/>
      <c r="NXD226" s="17"/>
      <c r="NXE226" s="17"/>
      <c r="NXF226" s="17"/>
      <c r="NXG226" s="17"/>
      <c r="NXH226" s="17"/>
      <c r="NXI226" s="17"/>
      <c r="NXJ226" s="17"/>
      <c r="NXK226" s="17"/>
      <c r="NXL226" s="17"/>
      <c r="NXM226" s="17"/>
      <c r="NXN226" s="17"/>
      <c r="NXO226" s="17"/>
      <c r="NXP226" s="17"/>
      <c r="NXQ226" s="17"/>
      <c r="NXR226" s="17"/>
      <c r="NXS226" s="17"/>
      <c r="NXT226" s="17"/>
      <c r="NXU226" s="17"/>
      <c r="NXV226" s="17"/>
      <c r="NXW226" s="17"/>
      <c r="NXX226" s="17"/>
      <c r="NXY226" s="17"/>
      <c r="NXZ226" s="17"/>
      <c r="NYA226" s="17"/>
      <c r="NYB226" s="17"/>
      <c r="NYC226" s="17"/>
      <c r="NYD226" s="17"/>
      <c r="NYE226" s="17"/>
      <c r="NYF226" s="17"/>
      <c r="NYG226" s="17"/>
      <c r="NYH226" s="17"/>
      <c r="NYI226" s="17"/>
      <c r="NYJ226" s="17"/>
      <c r="NYK226" s="17"/>
      <c r="NYL226" s="17"/>
      <c r="NYM226" s="17"/>
      <c r="NYN226" s="17"/>
      <c r="NYO226" s="17"/>
      <c r="NYP226" s="17"/>
      <c r="NYQ226" s="17"/>
      <c r="NYR226" s="17"/>
      <c r="NYS226" s="17"/>
      <c r="NYT226" s="17"/>
      <c r="NYU226" s="17"/>
      <c r="NYV226" s="17"/>
      <c r="NYW226" s="17"/>
      <c r="NYX226" s="17"/>
      <c r="NYY226" s="17"/>
      <c r="NYZ226" s="17"/>
      <c r="NZA226" s="17"/>
      <c r="NZB226" s="17"/>
      <c r="NZC226" s="17"/>
      <c r="NZD226" s="17"/>
      <c r="NZE226" s="17"/>
      <c r="NZF226" s="17"/>
      <c r="NZG226" s="17"/>
      <c r="NZH226" s="17"/>
      <c r="NZI226" s="17"/>
      <c r="NZJ226" s="17"/>
      <c r="NZK226" s="17"/>
      <c r="NZL226" s="17"/>
      <c r="NZM226" s="17"/>
      <c r="NZN226" s="17"/>
      <c r="NZO226" s="17"/>
      <c r="NZP226" s="17"/>
      <c r="NZQ226" s="17"/>
      <c r="NZR226" s="17"/>
      <c r="NZS226" s="17"/>
      <c r="NZT226" s="17"/>
      <c r="NZU226" s="17"/>
      <c r="NZV226" s="17"/>
      <c r="NZW226" s="17"/>
      <c r="NZX226" s="17"/>
      <c r="NZY226" s="17"/>
      <c r="NZZ226" s="17"/>
      <c r="OAA226" s="17"/>
      <c r="OAB226" s="17"/>
      <c r="OAC226" s="17"/>
      <c r="OAD226" s="17"/>
      <c r="OAE226" s="17"/>
      <c r="OAF226" s="17"/>
      <c r="OAG226" s="17"/>
      <c r="OAH226" s="17"/>
      <c r="OAI226" s="17"/>
      <c r="OAJ226" s="17"/>
      <c r="OAK226" s="17"/>
      <c r="OAL226" s="17"/>
      <c r="OAM226" s="17"/>
      <c r="OAN226" s="17"/>
      <c r="OAO226" s="17"/>
      <c r="OAP226" s="17"/>
      <c r="OAQ226" s="17"/>
      <c r="OAR226" s="17"/>
      <c r="OAS226" s="17"/>
      <c r="OAT226" s="17"/>
      <c r="OAU226" s="17"/>
      <c r="OAV226" s="17"/>
      <c r="OAW226" s="17"/>
      <c r="OAX226" s="17"/>
      <c r="OAY226" s="17"/>
      <c r="OAZ226" s="17"/>
      <c r="OBA226" s="17"/>
      <c r="OBB226" s="17"/>
      <c r="OBC226" s="17"/>
      <c r="OBD226" s="17"/>
      <c r="OBE226" s="17"/>
      <c r="OBF226" s="17"/>
      <c r="OBG226" s="17"/>
      <c r="OBH226" s="17"/>
      <c r="OBI226" s="17"/>
      <c r="OBJ226" s="17"/>
      <c r="OBK226" s="17"/>
      <c r="OBL226" s="17"/>
      <c r="OBM226" s="17"/>
      <c r="OBN226" s="17"/>
      <c r="OBO226" s="17"/>
      <c r="OBP226" s="17"/>
      <c r="OBQ226" s="17"/>
      <c r="OBR226" s="17"/>
      <c r="OBS226" s="17"/>
      <c r="OBT226" s="17"/>
      <c r="OBU226" s="17"/>
      <c r="OBV226" s="17"/>
      <c r="OBW226" s="17"/>
      <c r="OBX226" s="17"/>
      <c r="OBY226" s="17"/>
      <c r="OBZ226" s="17"/>
      <c r="OCA226" s="17"/>
      <c r="OCB226" s="17"/>
      <c r="OCC226" s="17"/>
      <c r="OCD226" s="17"/>
      <c r="OCE226" s="17"/>
      <c r="OCF226" s="17"/>
      <c r="OCG226" s="17"/>
      <c r="OCH226" s="17"/>
      <c r="OCI226" s="17"/>
      <c r="OCJ226" s="17"/>
      <c r="OCK226" s="17"/>
      <c r="OCL226" s="17"/>
      <c r="OCM226" s="17"/>
      <c r="OCN226" s="17"/>
      <c r="OCO226" s="17"/>
      <c r="OCP226" s="17"/>
      <c r="OCQ226" s="17"/>
      <c r="OCR226" s="17"/>
      <c r="OCS226" s="17"/>
      <c r="OCT226" s="17"/>
      <c r="OCU226" s="17"/>
      <c r="OCV226" s="17"/>
      <c r="OCW226" s="17"/>
      <c r="OCX226" s="17"/>
      <c r="OCY226" s="17"/>
      <c r="OCZ226" s="17"/>
      <c r="ODA226" s="17"/>
      <c r="ODB226" s="17"/>
      <c r="ODC226" s="17"/>
      <c r="ODD226" s="17"/>
      <c r="ODE226" s="17"/>
      <c r="ODF226" s="17"/>
      <c r="ODG226" s="17"/>
      <c r="ODH226" s="17"/>
      <c r="ODI226" s="17"/>
      <c r="ODJ226" s="17"/>
      <c r="ODK226" s="17"/>
      <c r="ODL226" s="17"/>
      <c r="ODM226" s="17"/>
      <c r="ODN226" s="17"/>
      <c r="ODO226" s="17"/>
      <c r="ODP226" s="17"/>
      <c r="ODQ226" s="17"/>
      <c r="ODR226" s="17"/>
      <c r="ODS226" s="17"/>
      <c r="ODT226" s="17"/>
      <c r="ODU226" s="17"/>
      <c r="ODV226" s="17"/>
      <c r="ODW226" s="17"/>
      <c r="ODX226" s="17"/>
      <c r="ODY226" s="17"/>
      <c r="ODZ226" s="17"/>
      <c r="OEA226" s="17"/>
      <c r="OEB226" s="17"/>
      <c r="OEC226" s="17"/>
      <c r="OED226" s="17"/>
      <c r="OEE226" s="17"/>
      <c r="OEF226" s="17"/>
      <c r="OEG226" s="17"/>
      <c r="OEH226" s="17"/>
      <c r="OEI226" s="17"/>
      <c r="OEJ226" s="17"/>
      <c r="OEK226" s="17"/>
      <c r="OEL226" s="17"/>
      <c r="OEM226" s="17"/>
      <c r="OEN226" s="17"/>
      <c r="OEO226" s="17"/>
      <c r="OEP226" s="17"/>
      <c r="OEQ226" s="17"/>
      <c r="OER226" s="17"/>
      <c r="OES226" s="17"/>
      <c r="OET226" s="17"/>
      <c r="OEU226" s="17"/>
      <c r="OEV226" s="17"/>
      <c r="OEW226" s="17"/>
      <c r="OEX226" s="17"/>
      <c r="OEY226" s="17"/>
      <c r="OEZ226" s="17"/>
      <c r="OFA226" s="17"/>
      <c r="OFB226" s="17"/>
      <c r="OFC226" s="17"/>
      <c r="OFD226" s="17"/>
      <c r="OFE226" s="17"/>
      <c r="OFF226" s="17"/>
      <c r="OFG226" s="17"/>
      <c r="OFH226" s="17"/>
      <c r="OFI226" s="17"/>
      <c r="OFJ226" s="17"/>
      <c r="OFK226" s="17"/>
      <c r="OFL226" s="17"/>
      <c r="OFM226" s="17"/>
      <c r="OFN226" s="17"/>
      <c r="OFO226" s="17"/>
      <c r="OFP226" s="17"/>
      <c r="OFQ226" s="17"/>
      <c r="OFR226" s="17"/>
      <c r="OFS226" s="17"/>
      <c r="OFT226" s="17"/>
      <c r="OFU226" s="17"/>
      <c r="OFV226" s="17"/>
      <c r="OFW226" s="17"/>
      <c r="OFX226" s="17"/>
      <c r="OFY226" s="17"/>
      <c r="OFZ226" s="17"/>
      <c r="OGA226" s="17"/>
      <c r="OGB226" s="17"/>
      <c r="OGC226" s="17"/>
      <c r="OGD226" s="17"/>
      <c r="OGE226" s="17"/>
      <c r="OGF226" s="17"/>
      <c r="OGG226" s="17"/>
      <c r="OGH226" s="17"/>
      <c r="OGI226" s="17"/>
      <c r="OGJ226" s="17"/>
      <c r="OGK226" s="17"/>
      <c r="OGL226" s="17"/>
      <c r="OGM226" s="17"/>
      <c r="OGN226" s="17"/>
      <c r="OGO226" s="17"/>
      <c r="OGP226" s="17"/>
      <c r="OGQ226" s="17"/>
      <c r="OGR226" s="17"/>
      <c r="OGS226" s="17"/>
      <c r="OGT226" s="17"/>
      <c r="OGU226" s="17"/>
      <c r="OGV226" s="17"/>
      <c r="OGW226" s="17"/>
      <c r="OGX226" s="17"/>
      <c r="OGY226" s="17"/>
      <c r="OGZ226" s="17"/>
      <c r="OHA226" s="17"/>
      <c r="OHB226" s="17"/>
      <c r="OHC226" s="17"/>
      <c r="OHD226" s="17"/>
      <c r="OHE226" s="17"/>
      <c r="OHF226" s="17"/>
      <c r="OHG226" s="17"/>
      <c r="OHH226" s="17"/>
      <c r="OHI226" s="17"/>
      <c r="OHJ226" s="17"/>
      <c r="OHK226" s="17"/>
      <c r="OHL226" s="17"/>
      <c r="OHM226" s="17"/>
      <c r="OHN226" s="17"/>
      <c r="OHO226" s="17"/>
      <c r="OHP226" s="17"/>
      <c r="OHQ226" s="17"/>
      <c r="OHR226" s="17"/>
      <c r="OHS226" s="17"/>
      <c r="OHT226" s="17"/>
      <c r="OHU226" s="17"/>
      <c r="OHV226" s="17"/>
      <c r="OHW226" s="17"/>
      <c r="OHX226" s="17"/>
      <c r="OHY226" s="17"/>
      <c r="OHZ226" s="17"/>
      <c r="OIA226" s="17"/>
      <c r="OIB226" s="17"/>
      <c r="OIC226" s="17"/>
      <c r="OID226" s="17"/>
      <c r="OIE226" s="17"/>
      <c r="OIF226" s="17"/>
      <c r="OIG226" s="17"/>
      <c r="OIH226" s="17"/>
      <c r="OII226" s="17"/>
      <c r="OIJ226" s="17"/>
      <c r="OIK226" s="17"/>
      <c r="OIL226" s="17"/>
      <c r="OIM226" s="17"/>
      <c r="OIN226" s="17"/>
      <c r="OIO226" s="17"/>
      <c r="OIP226" s="17"/>
      <c r="OIQ226" s="17"/>
      <c r="OIR226" s="17"/>
      <c r="OIS226" s="17"/>
      <c r="OIT226" s="17"/>
      <c r="OIU226" s="17"/>
      <c r="OIV226" s="17"/>
      <c r="OIW226" s="17"/>
      <c r="OIX226" s="17"/>
      <c r="OIY226" s="17"/>
      <c r="OIZ226" s="17"/>
      <c r="OJA226" s="17"/>
      <c r="OJB226" s="17"/>
      <c r="OJC226" s="17"/>
      <c r="OJD226" s="17"/>
      <c r="OJE226" s="17"/>
      <c r="OJF226" s="17"/>
      <c r="OJG226" s="17"/>
      <c r="OJH226" s="17"/>
      <c r="OJI226" s="17"/>
      <c r="OJJ226" s="17"/>
      <c r="OJK226" s="17"/>
      <c r="OJL226" s="17"/>
      <c r="OJM226" s="17"/>
      <c r="OJN226" s="17"/>
      <c r="OJO226" s="17"/>
      <c r="OJP226" s="17"/>
      <c r="OJQ226" s="17"/>
      <c r="OJR226" s="17"/>
      <c r="OJS226" s="17"/>
      <c r="OJT226" s="17"/>
      <c r="OJU226" s="17"/>
      <c r="OJV226" s="17"/>
      <c r="OJW226" s="17"/>
      <c r="OJX226" s="17"/>
      <c r="OJY226" s="17"/>
      <c r="OJZ226" s="17"/>
      <c r="OKA226" s="17"/>
      <c r="OKB226" s="17"/>
      <c r="OKC226" s="17"/>
      <c r="OKD226" s="17"/>
      <c r="OKE226" s="17"/>
      <c r="OKF226" s="17"/>
      <c r="OKG226" s="17"/>
      <c r="OKH226" s="17"/>
      <c r="OKI226" s="17"/>
      <c r="OKJ226" s="17"/>
      <c r="OKK226" s="17"/>
      <c r="OKL226" s="17"/>
      <c r="OKM226" s="17"/>
      <c r="OKN226" s="17"/>
      <c r="OKO226" s="17"/>
      <c r="OKP226" s="17"/>
      <c r="OKQ226" s="17"/>
      <c r="OKR226" s="17"/>
      <c r="OKS226" s="17"/>
      <c r="OKT226" s="17"/>
      <c r="OKU226" s="17"/>
      <c r="OKV226" s="17"/>
      <c r="OKW226" s="17"/>
      <c r="OKX226" s="17"/>
      <c r="OKY226" s="17"/>
      <c r="OKZ226" s="17"/>
      <c r="OLA226" s="17"/>
      <c r="OLB226" s="17"/>
      <c r="OLC226" s="17"/>
      <c r="OLD226" s="17"/>
      <c r="OLE226" s="17"/>
      <c r="OLF226" s="17"/>
      <c r="OLG226" s="17"/>
      <c r="OLH226" s="17"/>
      <c r="OLI226" s="17"/>
      <c r="OLJ226" s="17"/>
      <c r="OLK226" s="17"/>
      <c r="OLL226" s="17"/>
      <c r="OLM226" s="17"/>
      <c r="OLN226" s="17"/>
      <c r="OLO226" s="17"/>
      <c r="OLP226" s="17"/>
      <c r="OLQ226" s="17"/>
      <c r="OLR226" s="17"/>
      <c r="OLS226" s="17"/>
      <c r="OLT226" s="17"/>
      <c r="OLU226" s="17"/>
      <c r="OLV226" s="17"/>
      <c r="OLW226" s="17"/>
      <c r="OLX226" s="17"/>
      <c r="OLY226" s="17"/>
      <c r="OLZ226" s="17"/>
      <c r="OMA226" s="17"/>
      <c r="OMB226" s="17"/>
      <c r="OMC226" s="17"/>
      <c r="OMD226" s="17"/>
      <c r="OME226" s="17"/>
      <c r="OMF226" s="17"/>
      <c r="OMG226" s="17"/>
      <c r="OMH226" s="17"/>
      <c r="OMI226" s="17"/>
      <c r="OMJ226" s="17"/>
      <c r="OMK226" s="17"/>
      <c r="OML226" s="17"/>
      <c r="OMM226" s="17"/>
      <c r="OMN226" s="17"/>
      <c r="OMO226" s="17"/>
      <c r="OMP226" s="17"/>
      <c r="OMQ226" s="17"/>
      <c r="OMR226" s="17"/>
      <c r="OMS226" s="17"/>
      <c r="OMT226" s="17"/>
      <c r="OMU226" s="17"/>
      <c r="OMV226" s="17"/>
      <c r="OMW226" s="17"/>
      <c r="OMX226" s="17"/>
      <c r="OMY226" s="17"/>
      <c r="OMZ226" s="17"/>
      <c r="ONA226" s="17"/>
      <c r="ONB226" s="17"/>
      <c r="ONC226" s="17"/>
      <c r="OND226" s="17"/>
      <c r="ONE226" s="17"/>
      <c r="ONF226" s="17"/>
      <c r="ONG226" s="17"/>
      <c r="ONH226" s="17"/>
      <c r="ONI226" s="17"/>
      <c r="ONJ226" s="17"/>
      <c r="ONK226" s="17"/>
      <c r="ONL226" s="17"/>
      <c r="ONM226" s="17"/>
      <c r="ONN226" s="17"/>
      <c r="ONO226" s="17"/>
      <c r="ONP226" s="17"/>
      <c r="ONQ226" s="17"/>
      <c r="ONR226" s="17"/>
      <c r="ONS226" s="17"/>
      <c r="ONT226" s="17"/>
      <c r="ONU226" s="17"/>
      <c r="ONV226" s="17"/>
      <c r="ONW226" s="17"/>
      <c r="ONX226" s="17"/>
      <c r="ONY226" s="17"/>
      <c r="ONZ226" s="17"/>
      <c r="OOA226" s="17"/>
      <c r="OOB226" s="17"/>
      <c r="OOC226" s="17"/>
      <c r="OOD226" s="17"/>
      <c r="OOE226" s="17"/>
      <c r="OOF226" s="17"/>
      <c r="OOG226" s="17"/>
      <c r="OOH226" s="17"/>
      <c r="OOI226" s="17"/>
      <c r="OOJ226" s="17"/>
      <c r="OOK226" s="17"/>
      <c r="OOL226" s="17"/>
      <c r="OOM226" s="17"/>
      <c r="OON226" s="17"/>
      <c r="OOO226" s="17"/>
      <c r="OOP226" s="17"/>
      <c r="OOQ226" s="17"/>
      <c r="OOR226" s="17"/>
      <c r="OOS226" s="17"/>
      <c r="OOT226" s="17"/>
      <c r="OOU226" s="17"/>
      <c r="OOV226" s="17"/>
      <c r="OOW226" s="17"/>
      <c r="OOX226" s="17"/>
      <c r="OOY226" s="17"/>
      <c r="OOZ226" s="17"/>
      <c r="OPA226" s="17"/>
      <c r="OPB226" s="17"/>
      <c r="OPC226" s="17"/>
      <c r="OPD226" s="17"/>
      <c r="OPE226" s="17"/>
      <c r="OPF226" s="17"/>
      <c r="OPG226" s="17"/>
      <c r="OPH226" s="17"/>
      <c r="OPI226" s="17"/>
      <c r="OPJ226" s="17"/>
      <c r="OPK226" s="17"/>
      <c r="OPL226" s="17"/>
      <c r="OPM226" s="17"/>
      <c r="OPN226" s="17"/>
      <c r="OPO226" s="17"/>
      <c r="OPP226" s="17"/>
      <c r="OPQ226" s="17"/>
      <c r="OPR226" s="17"/>
      <c r="OPS226" s="17"/>
      <c r="OPT226" s="17"/>
      <c r="OPU226" s="17"/>
      <c r="OPV226" s="17"/>
      <c r="OPW226" s="17"/>
      <c r="OPX226" s="17"/>
      <c r="OPY226" s="17"/>
      <c r="OPZ226" s="17"/>
      <c r="OQA226" s="17"/>
      <c r="OQB226" s="17"/>
      <c r="OQC226" s="17"/>
      <c r="OQD226" s="17"/>
      <c r="OQE226" s="17"/>
      <c r="OQF226" s="17"/>
      <c r="OQG226" s="17"/>
      <c r="OQH226" s="17"/>
      <c r="OQI226" s="17"/>
      <c r="OQJ226" s="17"/>
      <c r="OQK226" s="17"/>
      <c r="OQL226" s="17"/>
      <c r="OQM226" s="17"/>
      <c r="OQN226" s="17"/>
      <c r="OQO226" s="17"/>
      <c r="OQP226" s="17"/>
      <c r="OQQ226" s="17"/>
      <c r="OQR226" s="17"/>
      <c r="OQS226" s="17"/>
      <c r="OQT226" s="17"/>
      <c r="OQU226" s="17"/>
      <c r="OQV226" s="17"/>
      <c r="OQW226" s="17"/>
      <c r="OQX226" s="17"/>
      <c r="OQY226" s="17"/>
      <c r="OQZ226" s="17"/>
      <c r="ORA226" s="17"/>
      <c r="ORB226" s="17"/>
      <c r="ORC226" s="17"/>
      <c r="ORD226" s="17"/>
      <c r="ORE226" s="17"/>
      <c r="ORF226" s="17"/>
      <c r="ORG226" s="17"/>
      <c r="ORH226" s="17"/>
      <c r="ORI226" s="17"/>
      <c r="ORJ226" s="17"/>
      <c r="ORK226" s="17"/>
      <c r="ORL226" s="17"/>
      <c r="ORM226" s="17"/>
      <c r="ORN226" s="17"/>
      <c r="ORO226" s="17"/>
      <c r="ORP226" s="17"/>
      <c r="ORQ226" s="17"/>
      <c r="ORR226" s="17"/>
      <c r="ORS226" s="17"/>
      <c r="ORT226" s="17"/>
      <c r="ORU226" s="17"/>
      <c r="ORV226" s="17"/>
      <c r="ORW226" s="17"/>
      <c r="ORX226" s="17"/>
      <c r="ORY226" s="17"/>
      <c r="ORZ226" s="17"/>
      <c r="OSA226" s="17"/>
      <c r="OSB226" s="17"/>
      <c r="OSC226" s="17"/>
      <c r="OSD226" s="17"/>
      <c r="OSE226" s="17"/>
      <c r="OSF226" s="17"/>
      <c r="OSG226" s="17"/>
      <c r="OSH226" s="17"/>
      <c r="OSI226" s="17"/>
      <c r="OSJ226" s="17"/>
      <c r="OSK226" s="17"/>
      <c r="OSL226" s="17"/>
      <c r="OSM226" s="17"/>
      <c r="OSN226" s="17"/>
      <c r="OSO226" s="17"/>
      <c r="OSP226" s="17"/>
      <c r="OSQ226" s="17"/>
      <c r="OSR226" s="17"/>
      <c r="OSS226" s="17"/>
      <c r="OST226" s="17"/>
      <c r="OSU226" s="17"/>
      <c r="OSV226" s="17"/>
      <c r="OSW226" s="17"/>
      <c r="OSX226" s="17"/>
      <c r="OSY226" s="17"/>
      <c r="OSZ226" s="17"/>
      <c r="OTA226" s="17"/>
      <c r="OTB226" s="17"/>
      <c r="OTC226" s="17"/>
      <c r="OTD226" s="17"/>
      <c r="OTE226" s="17"/>
      <c r="OTF226" s="17"/>
      <c r="OTG226" s="17"/>
      <c r="OTH226" s="17"/>
      <c r="OTI226" s="17"/>
      <c r="OTJ226" s="17"/>
      <c r="OTK226" s="17"/>
      <c r="OTL226" s="17"/>
      <c r="OTM226" s="17"/>
      <c r="OTN226" s="17"/>
      <c r="OTO226" s="17"/>
      <c r="OTP226" s="17"/>
      <c r="OTQ226" s="17"/>
      <c r="OTR226" s="17"/>
      <c r="OTS226" s="17"/>
      <c r="OTT226" s="17"/>
      <c r="OTU226" s="17"/>
      <c r="OTV226" s="17"/>
      <c r="OTW226" s="17"/>
      <c r="OTX226" s="17"/>
      <c r="OTY226" s="17"/>
      <c r="OTZ226" s="17"/>
      <c r="OUA226" s="17"/>
      <c r="OUB226" s="17"/>
      <c r="OUC226" s="17"/>
      <c r="OUD226" s="17"/>
      <c r="OUE226" s="17"/>
      <c r="OUF226" s="17"/>
      <c r="OUG226" s="17"/>
      <c r="OUH226" s="17"/>
      <c r="OUI226" s="17"/>
      <c r="OUJ226" s="17"/>
      <c r="OUK226" s="17"/>
      <c r="OUL226" s="17"/>
      <c r="OUM226" s="17"/>
      <c r="OUN226" s="17"/>
      <c r="OUO226" s="17"/>
      <c r="OUP226" s="17"/>
      <c r="OUQ226" s="17"/>
      <c r="OUR226" s="17"/>
      <c r="OUS226" s="17"/>
      <c r="OUT226" s="17"/>
      <c r="OUU226" s="17"/>
      <c r="OUV226" s="17"/>
      <c r="OUW226" s="17"/>
      <c r="OUX226" s="17"/>
      <c r="OUY226" s="17"/>
      <c r="OUZ226" s="17"/>
      <c r="OVA226" s="17"/>
      <c r="OVB226" s="17"/>
      <c r="OVC226" s="17"/>
      <c r="OVD226" s="17"/>
      <c r="OVE226" s="17"/>
      <c r="OVF226" s="17"/>
      <c r="OVG226" s="17"/>
      <c r="OVH226" s="17"/>
      <c r="OVI226" s="17"/>
      <c r="OVJ226" s="17"/>
      <c r="OVK226" s="17"/>
      <c r="OVL226" s="17"/>
      <c r="OVM226" s="17"/>
      <c r="OVN226" s="17"/>
      <c r="OVO226" s="17"/>
      <c r="OVP226" s="17"/>
      <c r="OVQ226" s="17"/>
      <c r="OVR226" s="17"/>
      <c r="OVS226" s="17"/>
      <c r="OVT226" s="17"/>
      <c r="OVU226" s="17"/>
      <c r="OVV226" s="17"/>
      <c r="OVW226" s="17"/>
      <c r="OVX226" s="17"/>
      <c r="OVY226" s="17"/>
      <c r="OVZ226" s="17"/>
      <c r="OWA226" s="17"/>
      <c r="OWB226" s="17"/>
      <c r="OWC226" s="17"/>
      <c r="OWD226" s="17"/>
      <c r="OWE226" s="17"/>
      <c r="OWF226" s="17"/>
      <c r="OWG226" s="17"/>
      <c r="OWH226" s="17"/>
      <c r="OWI226" s="17"/>
      <c r="OWJ226" s="17"/>
      <c r="OWK226" s="17"/>
      <c r="OWL226" s="17"/>
      <c r="OWM226" s="17"/>
      <c r="OWN226" s="17"/>
      <c r="OWO226" s="17"/>
      <c r="OWP226" s="17"/>
      <c r="OWQ226" s="17"/>
      <c r="OWR226" s="17"/>
      <c r="OWS226" s="17"/>
      <c r="OWT226" s="17"/>
      <c r="OWU226" s="17"/>
      <c r="OWV226" s="17"/>
      <c r="OWW226" s="17"/>
      <c r="OWX226" s="17"/>
      <c r="OWY226" s="17"/>
      <c r="OWZ226" s="17"/>
      <c r="OXA226" s="17"/>
      <c r="OXB226" s="17"/>
      <c r="OXC226" s="17"/>
      <c r="OXD226" s="17"/>
      <c r="OXE226" s="17"/>
      <c r="OXF226" s="17"/>
      <c r="OXG226" s="17"/>
      <c r="OXH226" s="17"/>
      <c r="OXI226" s="17"/>
      <c r="OXJ226" s="17"/>
      <c r="OXK226" s="17"/>
      <c r="OXL226" s="17"/>
      <c r="OXM226" s="17"/>
      <c r="OXN226" s="17"/>
      <c r="OXO226" s="17"/>
      <c r="OXP226" s="17"/>
      <c r="OXQ226" s="17"/>
      <c r="OXR226" s="17"/>
      <c r="OXS226" s="17"/>
      <c r="OXT226" s="17"/>
      <c r="OXU226" s="17"/>
      <c r="OXV226" s="17"/>
      <c r="OXW226" s="17"/>
      <c r="OXX226" s="17"/>
      <c r="OXY226" s="17"/>
      <c r="OXZ226" s="17"/>
      <c r="OYA226" s="17"/>
      <c r="OYB226" s="17"/>
      <c r="OYC226" s="17"/>
      <c r="OYD226" s="17"/>
      <c r="OYE226" s="17"/>
      <c r="OYF226" s="17"/>
      <c r="OYG226" s="17"/>
      <c r="OYH226" s="17"/>
      <c r="OYI226" s="17"/>
      <c r="OYJ226" s="17"/>
      <c r="OYK226" s="17"/>
      <c r="OYL226" s="17"/>
      <c r="OYM226" s="17"/>
      <c r="OYN226" s="17"/>
      <c r="OYO226" s="17"/>
      <c r="OYP226" s="17"/>
      <c r="OYQ226" s="17"/>
      <c r="OYR226" s="17"/>
      <c r="OYS226" s="17"/>
      <c r="OYT226" s="17"/>
      <c r="OYU226" s="17"/>
      <c r="OYV226" s="17"/>
      <c r="OYW226" s="17"/>
      <c r="OYX226" s="17"/>
      <c r="OYY226" s="17"/>
      <c r="OYZ226" s="17"/>
      <c r="OZA226" s="17"/>
      <c r="OZB226" s="17"/>
      <c r="OZC226" s="17"/>
      <c r="OZD226" s="17"/>
      <c r="OZE226" s="17"/>
      <c r="OZF226" s="17"/>
      <c r="OZG226" s="17"/>
      <c r="OZH226" s="17"/>
      <c r="OZI226" s="17"/>
      <c r="OZJ226" s="17"/>
      <c r="OZK226" s="17"/>
      <c r="OZL226" s="17"/>
      <c r="OZM226" s="17"/>
      <c r="OZN226" s="17"/>
      <c r="OZO226" s="17"/>
      <c r="OZP226" s="17"/>
      <c r="OZQ226" s="17"/>
      <c r="OZR226" s="17"/>
      <c r="OZS226" s="17"/>
      <c r="OZT226" s="17"/>
      <c r="OZU226" s="17"/>
      <c r="OZV226" s="17"/>
      <c r="OZW226" s="17"/>
      <c r="OZX226" s="17"/>
      <c r="OZY226" s="17"/>
      <c r="OZZ226" s="17"/>
      <c r="PAA226" s="17"/>
      <c r="PAB226" s="17"/>
      <c r="PAC226" s="17"/>
      <c r="PAD226" s="17"/>
      <c r="PAE226" s="17"/>
      <c r="PAF226" s="17"/>
      <c r="PAG226" s="17"/>
      <c r="PAH226" s="17"/>
      <c r="PAI226" s="17"/>
      <c r="PAJ226" s="17"/>
      <c r="PAK226" s="17"/>
      <c r="PAL226" s="17"/>
      <c r="PAM226" s="17"/>
      <c r="PAN226" s="17"/>
      <c r="PAO226" s="17"/>
      <c r="PAP226" s="17"/>
      <c r="PAQ226" s="17"/>
      <c r="PAR226" s="17"/>
      <c r="PAS226" s="17"/>
      <c r="PAT226" s="17"/>
      <c r="PAU226" s="17"/>
      <c r="PAV226" s="17"/>
      <c r="PAW226" s="17"/>
      <c r="PAX226" s="17"/>
      <c r="PAY226" s="17"/>
      <c r="PAZ226" s="17"/>
      <c r="PBA226" s="17"/>
      <c r="PBB226" s="17"/>
      <c r="PBC226" s="17"/>
      <c r="PBD226" s="17"/>
      <c r="PBE226" s="17"/>
      <c r="PBF226" s="17"/>
      <c r="PBG226" s="17"/>
      <c r="PBH226" s="17"/>
      <c r="PBI226" s="17"/>
      <c r="PBJ226" s="17"/>
      <c r="PBK226" s="17"/>
      <c r="PBL226" s="17"/>
      <c r="PBM226" s="17"/>
      <c r="PBN226" s="17"/>
      <c r="PBO226" s="17"/>
      <c r="PBP226" s="17"/>
      <c r="PBQ226" s="17"/>
      <c r="PBR226" s="17"/>
      <c r="PBS226" s="17"/>
      <c r="PBT226" s="17"/>
      <c r="PBU226" s="17"/>
      <c r="PBV226" s="17"/>
      <c r="PBW226" s="17"/>
      <c r="PBX226" s="17"/>
      <c r="PBY226" s="17"/>
      <c r="PBZ226" s="17"/>
      <c r="PCA226" s="17"/>
      <c r="PCB226" s="17"/>
      <c r="PCC226" s="17"/>
      <c r="PCD226" s="17"/>
      <c r="PCE226" s="17"/>
      <c r="PCF226" s="17"/>
      <c r="PCG226" s="17"/>
      <c r="PCH226" s="17"/>
      <c r="PCI226" s="17"/>
      <c r="PCJ226" s="17"/>
      <c r="PCK226" s="17"/>
      <c r="PCL226" s="17"/>
      <c r="PCM226" s="17"/>
      <c r="PCN226" s="17"/>
      <c r="PCO226" s="17"/>
      <c r="PCP226" s="17"/>
      <c r="PCQ226" s="17"/>
      <c r="PCR226" s="17"/>
      <c r="PCS226" s="17"/>
      <c r="PCT226" s="17"/>
      <c r="PCU226" s="17"/>
      <c r="PCV226" s="17"/>
      <c r="PCW226" s="17"/>
      <c r="PCX226" s="17"/>
      <c r="PCY226" s="17"/>
      <c r="PCZ226" s="17"/>
      <c r="PDA226" s="17"/>
      <c r="PDB226" s="17"/>
      <c r="PDC226" s="17"/>
      <c r="PDD226" s="17"/>
      <c r="PDE226" s="17"/>
      <c r="PDF226" s="17"/>
      <c r="PDG226" s="17"/>
      <c r="PDH226" s="17"/>
      <c r="PDI226" s="17"/>
      <c r="PDJ226" s="17"/>
      <c r="PDK226" s="17"/>
      <c r="PDL226" s="17"/>
      <c r="PDM226" s="17"/>
      <c r="PDN226" s="17"/>
      <c r="PDO226" s="17"/>
      <c r="PDP226" s="17"/>
      <c r="PDQ226" s="17"/>
      <c r="PDR226" s="17"/>
      <c r="PDS226" s="17"/>
      <c r="PDT226" s="17"/>
      <c r="PDU226" s="17"/>
      <c r="PDV226" s="17"/>
      <c r="PDW226" s="17"/>
      <c r="PDX226" s="17"/>
      <c r="PDY226" s="17"/>
      <c r="PDZ226" s="17"/>
      <c r="PEA226" s="17"/>
      <c r="PEB226" s="17"/>
      <c r="PEC226" s="17"/>
      <c r="PED226" s="17"/>
      <c r="PEE226" s="17"/>
      <c r="PEF226" s="17"/>
      <c r="PEG226" s="17"/>
      <c r="PEH226" s="17"/>
      <c r="PEI226" s="17"/>
      <c r="PEJ226" s="17"/>
      <c r="PEK226" s="17"/>
      <c r="PEL226" s="17"/>
      <c r="PEM226" s="17"/>
      <c r="PEN226" s="17"/>
      <c r="PEO226" s="17"/>
      <c r="PEP226" s="17"/>
      <c r="PEQ226" s="17"/>
      <c r="PER226" s="17"/>
      <c r="PES226" s="17"/>
      <c r="PET226" s="17"/>
      <c r="PEU226" s="17"/>
      <c r="PEV226" s="17"/>
      <c r="PEW226" s="17"/>
      <c r="PEX226" s="17"/>
      <c r="PEY226" s="17"/>
      <c r="PEZ226" s="17"/>
      <c r="PFA226" s="17"/>
      <c r="PFB226" s="17"/>
      <c r="PFC226" s="17"/>
      <c r="PFD226" s="17"/>
      <c r="PFE226" s="17"/>
      <c r="PFF226" s="17"/>
      <c r="PFG226" s="17"/>
      <c r="PFH226" s="17"/>
      <c r="PFI226" s="17"/>
      <c r="PFJ226" s="17"/>
      <c r="PFK226" s="17"/>
      <c r="PFL226" s="17"/>
      <c r="PFM226" s="17"/>
      <c r="PFN226" s="17"/>
      <c r="PFO226" s="17"/>
      <c r="PFP226" s="17"/>
      <c r="PFQ226" s="17"/>
      <c r="PFR226" s="17"/>
      <c r="PFS226" s="17"/>
      <c r="PFT226" s="17"/>
      <c r="PFU226" s="17"/>
      <c r="PFV226" s="17"/>
      <c r="PFW226" s="17"/>
      <c r="PFX226" s="17"/>
      <c r="PFY226" s="17"/>
      <c r="PFZ226" s="17"/>
      <c r="PGA226" s="17"/>
      <c r="PGB226" s="17"/>
      <c r="PGC226" s="17"/>
      <c r="PGD226" s="17"/>
      <c r="PGE226" s="17"/>
      <c r="PGF226" s="17"/>
      <c r="PGG226" s="17"/>
      <c r="PGH226" s="17"/>
      <c r="PGI226" s="17"/>
      <c r="PGJ226" s="17"/>
      <c r="PGK226" s="17"/>
      <c r="PGL226" s="17"/>
      <c r="PGM226" s="17"/>
      <c r="PGN226" s="17"/>
      <c r="PGO226" s="17"/>
      <c r="PGP226" s="17"/>
      <c r="PGQ226" s="17"/>
      <c r="PGR226" s="17"/>
      <c r="PGS226" s="17"/>
      <c r="PGT226" s="17"/>
      <c r="PGU226" s="17"/>
      <c r="PGV226" s="17"/>
      <c r="PGW226" s="17"/>
      <c r="PGX226" s="17"/>
      <c r="PGY226" s="17"/>
      <c r="PGZ226" s="17"/>
      <c r="PHA226" s="17"/>
      <c r="PHB226" s="17"/>
      <c r="PHC226" s="17"/>
      <c r="PHD226" s="17"/>
      <c r="PHE226" s="17"/>
      <c r="PHF226" s="17"/>
      <c r="PHG226" s="17"/>
      <c r="PHH226" s="17"/>
      <c r="PHI226" s="17"/>
      <c r="PHJ226" s="17"/>
      <c r="PHK226" s="17"/>
      <c r="PHL226" s="17"/>
      <c r="PHM226" s="17"/>
      <c r="PHN226" s="17"/>
      <c r="PHO226" s="17"/>
      <c r="PHP226" s="17"/>
      <c r="PHQ226" s="17"/>
      <c r="PHR226" s="17"/>
      <c r="PHS226" s="17"/>
      <c r="PHT226" s="17"/>
      <c r="PHU226" s="17"/>
      <c r="PHV226" s="17"/>
      <c r="PHW226" s="17"/>
      <c r="PHX226" s="17"/>
      <c r="PHY226" s="17"/>
      <c r="PHZ226" s="17"/>
      <c r="PIA226" s="17"/>
      <c r="PIB226" s="17"/>
      <c r="PIC226" s="17"/>
      <c r="PID226" s="17"/>
      <c r="PIE226" s="17"/>
      <c r="PIF226" s="17"/>
      <c r="PIG226" s="17"/>
      <c r="PIH226" s="17"/>
      <c r="PII226" s="17"/>
      <c r="PIJ226" s="17"/>
      <c r="PIK226" s="17"/>
      <c r="PIL226" s="17"/>
      <c r="PIM226" s="17"/>
      <c r="PIN226" s="17"/>
      <c r="PIO226" s="17"/>
      <c r="PIP226" s="17"/>
      <c r="PIQ226" s="17"/>
      <c r="PIR226" s="17"/>
      <c r="PIS226" s="17"/>
      <c r="PIT226" s="17"/>
      <c r="PIU226" s="17"/>
      <c r="PIV226" s="17"/>
      <c r="PIW226" s="17"/>
      <c r="PIX226" s="17"/>
      <c r="PIY226" s="17"/>
      <c r="PIZ226" s="17"/>
      <c r="PJA226" s="17"/>
      <c r="PJB226" s="17"/>
      <c r="PJC226" s="17"/>
      <c r="PJD226" s="17"/>
      <c r="PJE226" s="17"/>
      <c r="PJF226" s="17"/>
      <c r="PJG226" s="17"/>
      <c r="PJH226" s="17"/>
      <c r="PJI226" s="17"/>
      <c r="PJJ226" s="17"/>
      <c r="PJK226" s="17"/>
      <c r="PJL226" s="17"/>
      <c r="PJM226" s="17"/>
      <c r="PJN226" s="17"/>
      <c r="PJO226" s="17"/>
      <c r="PJP226" s="17"/>
      <c r="PJQ226" s="17"/>
      <c r="PJR226" s="17"/>
      <c r="PJS226" s="17"/>
      <c r="PJT226" s="17"/>
      <c r="PJU226" s="17"/>
      <c r="PJV226" s="17"/>
      <c r="PJW226" s="17"/>
      <c r="PJX226" s="17"/>
      <c r="PJY226" s="17"/>
      <c r="PJZ226" s="17"/>
      <c r="PKA226" s="17"/>
      <c r="PKB226" s="17"/>
      <c r="PKC226" s="17"/>
      <c r="PKD226" s="17"/>
      <c r="PKE226" s="17"/>
      <c r="PKF226" s="17"/>
      <c r="PKG226" s="17"/>
      <c r="PKH226" s="17"/>
      <c r="PKI226" s="17"/>
      <c r="PKJ226" s="17"/>
      <c r="PKK226" s="17"/>
      <c r="PKL226" s="17"/>
      <c r="PKM226" s="17"/>
      <c r="PKN226" s="17"/>
      <c r="PKO226" s="17"/>
      <c r="PKP226" s="17"/>
      <c r="PKQ226" s="17"/>
      <c r="PKR226" s="17"/>
      <c r="PKS226" s="17"/>
      <c r="PKT226" s="17"/>
      <c r="PKU226" s="17"/>
      <c r="PKV226" s="17"/>
      <c r="PKW226" s="17"/>
      <c r="PKX226" s="17"/>
      <c r="PKY226" s="17"/>
      <c r="PKZ226" s="17"/>
      <c r="PLA226" s="17"/>
      <c r="PLB226" s="17"/>
      <c r="PLC226" s="17"/>
      <c r="PLD226" s="17"/>
      <c r="PLE226" s="17"/>
      <c r="PLF226" s="17"/>
      <c r="PLG226" s="17"/>
      <c r="PLH226" s="17"/>
      <c r="PLI226" s="17"/>
      <c r="PLJ226" s="17"/>
      <c r="PLK226" s="17"/>
      <c r="PLL226" s="17"/>
      <c r="PLM226" s="17"/>
      <c r="PLN226" s="17"/>
      <c r="PLO226" s="17"/>
      <c r="PLP226" s="17"/>
      <c r="PLQ226" s="17"/>
      <c r="PLR226" s="17"/>
      <c r="PLS226" s="17"/>
      <c r="PLT226" s="17"/>
      <c r="PLU226" s="17"/>
      <c r="PLV226" s="17"/>
      <c r="PLW226" s="17"/>
      <c r="PLX226" s="17"/>
      <c r="PLY226" s="17"/>
      <c r="PLZ226" s="17"/>
      <c r="PMA226" s="17"/>
      <c r="PMB226" s="17"/>
      <c r="PMC226" s="17"/>
      <c r="PMD226" s="17"/>
      <c r="PME226" s="17"/>
      <c r="PMF226" s="17"/>
      <c r="PMG226" s="17"/>
      <c r="PMH226" s="17"/>
      <c r="PMI226" s="17"/>
      <c r="PMJ226" s="17"/>
      <c r="PMK226" s="17"/>
      <c r="PML226" s="17"/>
      <c r="PMM226" s="17"/>
      <c r="PMN226" s="17"/>
      <c r="PMO226" s="17"/>
      <c r="PMP226" s="17"/>
      <c r="PMQ226" s="17"/>
      <c r="PMR226" s="17"/>
      <c r="PMS226" s="17"/>
      <c r="PMT226" s="17"/>
      <c r="PMU226" s="17"/>
      <c r="PMV226" s="17"/>
      <c r="PMW226" s="17"/>
      <c r="PMX226" s="17"/>
      <c r="PMY226" s="17"/>
      <c r="PMZ226" s="17"/>
      <c r="PNA226" s="17"/>
      <c r="PNB226" s="17"/>
      <c r="PNC226" s="17"/>
      <c r="PND226" s="17"/>
      <c r="PNE226" s="17"/>
      <c r="PNF226" s="17"/>
      <c r="PNG226" s="17"/>
      <c r="PNH226" s="17"/>
      <c r="PNI226" s="17"/>
      <c r="PNJ226" s="17"/>
      <c r="PNK226" s="17"/>
      <c r="PNL226" s="17"/>
      <c r="PNM226" s="17"/>
      <c r="PNN226" s="17"/>
      <c r="PNO226" s="17"/>
      <c r="PNP226" s="17"/>
      <c r="PNQ226" s="17"/>
      <c r="PNR226" s="17"/>
      <c r="PNS226" s="17"/>
      <c r="PNT226" s="17"/>
      <c r="PNU226" s="17"/>
      <c r="PNV226" s="17"/>
      <c r="PNW226" s="17"/>
      <c r="PNX226" s="17"/>
      <c r="PNY226" s="17"/>
      <c r="PNZ226" s="17"/>
      <c r="POA226" s="17"/>
      <c r="POB226" s="17"/>
      <c r="POC226" s="17"/>
      <c r="POD226" s="17"/>
      <c r="POE226" s="17"/>
      <c r="POF226" s="17"/>
      <c r="POG226" s="17"/>
      <c r="POH226" s="17"/>
      <c r="POI226" s="17"/>
      <c r="POJ226" s="17"/>
      <c r="POK226" s="17"/>
      <c r="POL226" s="17"/>
      <c r="POM226" s="17"/>
      <c r="PON226" s="17"/>
      <c r="POO226" s="17"/>
      <c r="POP226" s="17"/>
      <c r="POQ226" s="17"/>
      <c r="POR226" s="17"/>
      <c r="POS226" s="17"/>
      <c r="POT226" s="17"/>
      <c r="POU226" s="17"/>
      <c r="POV226" s="17"/>
      <c r="POW226" s="17"/>
      <c r="POX226" s="17"/>
      <c r="POY226" s="17"/>
      <c r="POZ226" s="17"/>
      <c r="PPA226" s="17"/>
      <c r="PPB226" s="17"/>
      <c r="PPC226" s="17"/>
      <c r="PPD226" s="17"/>
      <c r="PPE226" s="17"/>
      <c r="PPF226" s="17"/>
      <c r="PPG226" s="17"/>
      <c r="PPH226" s="17"/>
      <c r="PPI226" s="17"/>
      <c r="PPJ226" s="17"/>
      <c r="PPK226" s="17"/>
      <c r="PPL226" s="17"/>
      <c r="PPM226" s="17"/>
      <c r="PPN226" s="17"/>
      <c r="PPO226" s="17"/>
      <c r="PPP226" s="17"/>
      <c r="PPQ226" s="17"/>
      <c r="PPR226" s="17"/>
      <c r="PPS226" s="17"/>
      <c r="PPT226" s="17"/>
      <c r="PPU226" s="17"/>
      <c r="PPV226" s="17"/>
      <c r="PPW226" s="17"/>
      <c r="PPX226" s="17"/>
      <c r="PPY226" s="17"/>
      <c r="PPZ226" s="17"/>
      <c r="PQA226" s="17"/>
      <c r="PQB226" s="17"/>
      <c r="PQC226" s="17"/>
      <c r="PQD226" s="17"/>
      <c r="PQE226" s="17"/>
      <c r="PQF226" s="17"/>
      <c r="PQG226" s="17"/>
      <c r="PQH226" s="17"/>
      <c r="PQI226" s="17"/>
      <c r="PQJ226" s="17"/>
      <c r="PQK226" s="17"/>
      <c r="PQL226" s="17"/>
      <c r="PQM226" s="17"/>
      <c r="PQN226" s="17"/>
      <c r="PQO226" s="17"/>
      <c r="PQP226" s="17"/>
      <c r="PQQ226" s="17"/>
      <c r="PQR226" s="17"/>
      <c r="PQS226" s="17"/>
      <c r="PQT226" s="17"/>
      <c r="PQU226" s="17"/>
      <c r="PQV226" s="17"/>
      <c r="PQW226" s="17"/>
      <c r="PQX226" s="17"/>
      <c r="PQY226" s="17"/>
      <c r="PQZ226" s="17"/>
      <c r="PRA226" s="17"/>
      <c r="PRB226" s="17"/>
      <c r="PRC226" s="17"/>
      <c r="PRD226" s="17"/>
      <c r="PRE226" s="17"/>
      <c r="PRF226" s="17"/>
      <c r="PRG226" s="17"/>
      <c r="PRH226" s="17"/>
      <c r="PRI226" s="17"/>
      <c r="PRJ226" s="17"/>
      <c r="PRK226" s="17"/>
      <c r="PRL226" s="17"/>
      <c r="PRM226" s="17"/>
      <c r="PRN226" s="17"/>
      <c r="PRO226" s="17"/>
      <c r="PRP226" s="17"/>
      <c r="PRQ226" s="17"/>
      <c r="PRR226" s="17"/>
      <c r="PRS226" s="17"/>
      <c r="PRT226" s="17"/>
      <c r="PRU226" s="17"/>
      <c r="PRV226" s="17"/>
      <c r="PRW226" s="17"/>
      <c r="PRX226" s="17"/>
      <c r="PRY226" s="17"/>
      <c r="PRZ226" s="17"/>
      <c r="PSA226" s="17"/>
      <c r="PSB226" s="17"/>
      <c r="PSC226" s="17"/>
      <c r="PSD226" s="17"/>
      <c r="PSE226" s="17"/>
      <c r="PSF226" s="17"/>
      <c r="PSG226" s="17"/>
      <c r="PSH226" s="17"/>
      <c r="PSI226" s="17"/>
      <c r="PSJ226" s="17"/>
      <c r="PSK226" s="17"/>
      <c r="PSL226" s="17"/>
      <c r="PSM226" s="17"/>
      <c r="PSN226" s="17"/>
      <c r="PSO226" s="17"/>
      <c r="PSP226" s="17"/>
      <c r="PSQ226" s="17"/>
      <c r="PSR226" s="17"/>
      <c r="PSS226" s="17"/>
      <c r="PST226" s="17"/>
      <c r="PSU226" s="17"/>
      <c r="PSV226" s="17"/>
      <c r="PSW226" s="17"/>
      <c r="PSX226" s="17"/>
      <c r="PSY226" s="17"/>
      <c r="PSZ226" s="17"/>
      <c r="PTA226" s="17"/>
      <c r="PTB226" s="17"/>
      <c r="PTC226" s="17"/>
      <c r="PTD226" s="17"/>
      <c r="PTE226" s="17"/>
      <c r="PTF226" s="17"/>
      <c r="PTG226" s="17"/>
      <c r="PTH226" s="17"/>
      <c r="PTI226" s="17"/>
      <c r="PTJ226" s="17"/>
      <c r="PTK226" s="17"/>
      <c r="PTL226" s="17"/>
      <c r="PTM226" s="17"/>
      <c r="PTN226" s="17"/>
      <c r="PTO226" s="17"/>
      <c r="PTP226" s="17"/>
      <c r="PTQ226" s="17"/>
      <c r="PTR226" s="17"/>
      <c r="PTS226" s="17"/>
      <c r="PTT226" s="17"/>
      <c r="PTU226" s="17"/>
      <c r="PTV226" s="17"/>
      <c r="PTW226" s="17"/>
      <c r="PTX226" s="17"/>
      <c r="PTY226" s="17"/>
      <c r="PTZ226" s="17"/>
      <c r="PUA226" s="17"/>
      <c r="PUB226" s="17"/>
      <c r="PUC226" s="17"/>
      <c r="PUD226" s="17"/>
      <c r="PUE226" s="17"/>
      <c r="PUF226" s="17"/>
      <c r="PUG226" s="17"/>
      <c r="PUH226" s="17"/>
      <c r="PUI226" s="17"/>
      <c r="PUJ226" s="17"/>
      <c r="PUK226" s="17"/>
      <c r="PUL226" s="17"/>
      <c r="PUM226" s="17"/>
      <c r="PUN226" s="17"/>
      <c r="PUO226" s="17"/>
      <c r="PUP226" s="17"/>
      <c r="PUQ226" s="17"/>
      <c r="PUR226" s="17"/>
      <c r="PUS226" s="17"/>
      <c r="PUT226" s="17"/>
      <c r="PUU226" s="17"/>
      <c r="PUV226" s="17"/>
      <c r="PUW226" s="17"/>
      <c r="PUX226" s="17"/>
      <c r="PUY226" s="17"/>
      <c r="PUZ226" s="17"/>
      <c r="PVA226" s="17"/>
      <c r="PVB226" s="17"/>
      <c r="PVC226" s="17"/>
      <c r="PVD226" s="17"/>
      <c r="PVE226" s="17"/>
      <c r="PVF226" s="17"/>
      <c r="PVG226" s="17"/>
      <c r="PVH226" s="17"/>
      <c r="PVI226" s="17"/>
      <c r="PVJ226" s="17"/>
      <c r="PVK226" s="17"/>
      <c r="PVL226" s="17"/>
      <c r="PVM226" s="17"/>
      <c r="PVN226" s="17"/>
      <c r="PVO226" s="17"/>
      <c r="PVP226" s="17"/>
      <c r="PVQ226" s="17"/>
      <c r="PVR226" s="17"/>
      <c r="PVS226" s="17"/>
      <c r="PVT226" s="17"/>
      <c r="PVU226" s="17"/>
      <c r="PVV226" s="17"/>
      <c r="PVW226" s="17"/>
      <c r="PVX226" s="17"/>
      <c r="PVY226" s="17"/>
      <c r="PVZ226" s="17"/>
      <c r="PWA226" s="17"/>
      <c r="PWB226" s="17"/>
      <c r="PWC226" s="17"/>
      <c r="PWD226" s="17"/>
      <c r="PWE226" s="17"/>
      <c r="PWF226" s="17"/>
      <c r="PWG226" s="17"/>
      <c r="PWH226" s="17"/>
      <c r="PWI226" s="17"/>
      <c r="PWJ226" s="17"/>
      <c r="PWK226" s="17"/>
      <c r="PWL226" s="17"/>
      <c r="PWM226" s="17"/>
      <c r="PWN226" s="17"/>
      <c r="PWO226" s="17"/>
      <c r="PWP226" s="17"/>
      <c r="PWQ226" s="17"/>
      <c r="PWR226" s="17"/>
      <c r="PWS226" s="17"/>
      <c r="PWT226" s="17"/>
      <c r="PWU226" s="17"/>
      <c r="PWV226" s="17"/>
      <c r="PWW226" s="17"/>
      <c r="PWX226" s="17"/>
      <c r="PWY226" s="17"/>
      <c r="PWZ226" s="17"/>
      <c r="PXA226" s="17"/>
      <c r="PXB226" s="17"/>
      <c r="PXC226" s="17"/>
      <c r="PXD226" s="17"/>
      <c r="PXE226" s="17"/>
      <c r="PXF226" s="17"/>
      <c r="PXG226" s="17"/>
      <c r="PXH226" s="17"/>
      <c r="PXI226" s="17"/>
      <c r="PXJ226" s="17"/>
      <c r="PXK226" s="17"/>
      <c r="PXL226" s="17"/>
      <c r="PXM226" s="17"/>
      <c r="PXN226" s="17"/>
      <c r="PXO226" s="17"/>
      <c r="PXP226" s="17"/>
      <c r="PXQ226" s="17"/>
      <c r="PXR226" s="17"/>
      <c r="PXS226" s="17"/>
      <c r="PXT226" s="17"/>
      <c r="PXU226" s="17"/>
      <c r="PXV226" s="17"/>
      <c r="PXW226" s="17"/>
      <c r="PXX226" s="17"/>
      <c r="PXY226" s="17"/>
      <c r="PXZ226" s="17"/>
      <c r="PYA226" s="17"/>
      <c r="PYB226" s="17"/>
      <c r="PYC226" s="17"/>
      <c r="PYD226" s="17"/>
      <c r="PYE226" s="17"/>
      <c r="PYF226" s="17"/>
      <c r="PYG226" s="17"/>
      <c r="PYH226" s="17"/>
      <c r="PYI226" s="17"/>
      <c r="PYJ226" s="17"/>
      <c r="PYK226" s="17"/>
      <c r="PYL226" s="17"/>
      <c r="PYM226" s="17"/>
      <c r="PYN226" s="17"/>
      <c r="PYO226" s="17"/>
      <c r="PYP226" s="17"/>
      <c r="PYQ226" s="17"/>
      <c r="PYR226" s="17"/>
      <c r="PYS226" s="17"/>
      <c r="PYT226" s="17"/>
      <c r="PYU226" s="17"/>
      <c r="PYV226" s="17"/>
      <c r="PYW226" s="17"/>
      <c r="PYX226" s="17"/>
      <c r="PYY226" s="17"/>
      <c r="PYZ226" s="17"/>
      <c r="PZA226" s="17"/>
      <c r="PZB226" s="17"/>
      <c r="PZC226" s="17"/>
      <c r="PZD226" s="17"/>
      <c r="PZE226" s="17"/>
      <c r="PZF226" s="17"/>
      <c r="PZG226" s="17"/>
      <c r="PZH226" s="17"/>
      <c r="PZI226" s="17"/>
      <c r="PZJ226" s="17"/>
      <c r="PZK226" s="17"/>
      <c r="PZL226" s="17"/>
      <c r="PZM226" s="17"/>
      <c r="PZN226" s="17"/>
      <c r="PZO226" s="17"/>
      <c r="PZP226" s="17"/>
      <c r="PZQ226" s="17"/>
      <c r="PZR226" s="17"/>
      <c r="PZS226" s="17"/>
      <c r="PZT226" s="17"/>
      <c r="PZU226" s="17"/>
      <c r="PZV226" s="17"/>
      <c r="PZW226" s="17"/>
      <c r="PZX226" s="17"/>
      <c r="PZY226" s="17"/>
      <c r="PZZ226" s="17"/>
      <c r="QAA226" s="17"/>
      <c r="QAB226" s="17"/>
      <c r="QAC226" s="17"/>
      <c r="QAD226" s="17"/>
      <c r="QAE226" s="17"/>
      <c r="QAF226" s="17"/>
      <c r="QAG226" s="17"/>
      <c r="QAH226" s="17"/>
      <c r="QAI226" s="17"/>
      <c r="QAJ226" s="17"/>
      <c r="QAK226" s="17"/>
      <c r="QAL226" s="17"/>
      <c r="QAM226" s="17"/>
      <c r="QAN226" s="17"/>
      <c r="QAO226" s="17"/>
      <c r="QAP226" s="17"/>
      <c r="QAQ226" s="17"/>
      <c r="QAR226" s="17"/>
      <c r="QAS226" s="17"/>
      <c r="QAT226" s="17"/>
      <c r="QAU226" s="17"/>
      <c r="QAV226" s="17"/>
      <c r="QAW226" s="17"/>
      <c r="QAX226" s="17"/>
      <c r="QAY226" s="17"/>
      <c r="QAZ226" s="17"/>
      <c r="QBA226" s="17"/>
      <c r="QBB226" s="17"/>
      <c r="QBC226" s="17"/>
      <c r="QBD226" s="17"/>
      <c r="QBE226" s="17"/>
      <c r="QBF226" s="17"/>
      <c r="QBG226" s="17"/>
      <c r="QBH226" s="17"/>
      <c r="QBI226" s="17"/>
      <c r="QBJ226" s="17"/>
      <c r="QBK226" s="17"/>
      <c r="QBL226" s="17"/>
      <c r="QBM226" s="17"/>
      <c r="QBN226" s="17"/>
      <c r="QBO226" s="17"/>
      <c r="QBP226" s="17"/>
      <c r="QBQ226" s="17"/>
      <c r="QBR226" s="17"/>
      <c r="QBS226" s="17"/>
      <c r="QBT226" s="17"/>
      <c r="QBU226" s="17"/>
      <c r="QBV226" s="17"/>
      <c r="QBW226" s="17"/>
      <c r="QBX226" s="17"/>
      <c r="QBY226" s="17"/>
      <c r="QBZ226" s="17"/>
      <c r="QCA226" s="17"/>
      <c r="QCB226" s="17"/>
      <c r="QCC226" s="17"/>
      <c r="QCD226" s="17"/>
      <c r="QCE226" s="17"/>
      <c r="QCF226" s="17"/>
      <c r="QCG226" s="17"/>
      <c r="QCH226" s="17"/>
      <c r="QCI226" s="17"/>
      <c r="QCJ226" s="17"/>
      <c r="QCK226" s="17"/>
      <c r="QCL226" s="17"/>
      <c r="QCM226" s="17"/>
      <c r="QCN226" s="17"/>
      <c r="QCO226" s="17"/>
      <c r="QCP226" s="17"/>
      <c r="QCQ226" s="17"/>
      <c r="QCR226" s="17"/>
      <c r="QCS226" s="17"/>
      <c r="QCT226" s="17"/>
      <c r="QCU226" s="17"/>
      <c r="QCV226" s="17"/>
      <c r="QCW226" s="17"/>
      <c r="QCX226" s="17"/>
      <c r="QCY226" s="17"/>
      <c r="QCZ226" s="17"/>
      <c r="QDA226" s="17"/>
      <c r="QDB226" s="17"/>
      <c r="QDC226" s="17"/>
      <c r="QDD226" s="17"/>
      <c r="QDE226" s="17"/>
      <c r="QDF226" s="17"/>
      <c r="QDG226" s="17"/>
      <c r="QDH226" s="17"/>
      <c r="QDI226" s="17"/>
      <c r="QDJ226" s="17"/>
      <c r="QDK226" s="17"/>
      <c r="QDL226" s="17"/>
      <c r="QDM226" s="17"/>
      <c r="QDN226" s="17"/>
      <c r="QDO226" s="17"/>
      <c r="QDP226" s="17"/>
      <c r="QDQ226" s="17"/>
      <c r="QDR226" s="17"/>
      <c r="QDS226" s="17"/>
      <c r="QDT226" s="17"/>
      <c r="QDU226" s="17"/>
      <c r="QDV226" s="17"/>
      <c r="QDW226" s="17"/>
      <c r="QDX226" s="17"/>
      <c r="QDY226" s="17"/>
      <c r="QDZ226" s="17"/>
      <c r="QEA226" s="17"/>
      <c r="QEB226" s="17"/>
      <c r="QEC226" s="17"/>
      <c r="QED226" s="17"/>
      <c r="QEE226" s="17"/>
      <c r="QEF226" s="17"/>
      <c r="QEG226" s="17"/>
      <c r="QEH226" s="17"/>
      <c r="QEI226" s="17"/>
      <c r="QEJ226" s="17"/>
      <c r="QEK226" s="17"/>
      <c r="QEL226" s="17"/>
      <c r="QEM226" s="17"/>
      <c r="QEN226" s="17"/>
      <c r="QEO226" s="17"/>
      <c r="QEP226" s="17"/>
      <c r="QEQ226" s="17"/>
      <c r="QER226" s="17"/>
      <c r="QES226" s="17"/>
      <c r="QET226" s="17"/>
      <c r="QEU226" s="17"/>
      <c r="QEV226" s="17"/>
      <c r="QEW226" s="17"/>
      <c r="QEX226" s="17"/>
      <c r="QEY226" s="17"/>
      <c r="QEZ226" s="17"/>
      <c r="QFA226" s="17"/>
      <c r="QFB226" s="17"/>
      <c r="QFC226" s="17"/>
      <c r="QFD226" s="17"/>
      <c r="QFE226" s="17"/>
      <c r="QFF226" s="17"/>
      <c r="QFG226" s="17"/>
      <c r="QFH226" s="17"/>
      <c r="QFI226" s="17"/>
      <c r="QFJ226" s="17"/>
      <c r="QFK226" s="17"/>
      <c r="QFL226" s="17"/>
      <c r="QFM226" s="17"/>
      <c r="QFN226" s="17"/>
      <c r="QFO226" s="17"/>
      <c r="QFP226" s="17"/>
      <c r="QFQ226" s="17"/>
      <c r="QFR226" s="17"/>
      <c r="QFS226" s="17"/>
      <c r="QFT226" s="17"/>
      <c r="QFU226" s="17"/>
      <c r="QFV226" s="17"/>
      <c r="QFW226" s="17"/>
      <c r="QFX226" s="17"/>
      <c r="QFY226" s="17"/>
      <c r="QFZ226" s="17"/>
      <c r="QGA226" s="17"/>
      <c r="QGB226" s="17"/>
      <c r="QGC226" s="17"/>
      <c r="QGD226" s="17"/>
      <c r="QGE226" s="17"/>
      <c r="QGF226" s="17"/>
      <c r="QGG226" s="17"/>
      <c r="QGH226" s="17"/>
      <c r="QGI226" s="17"/>
      <c r="QGJ226" s="17"/>
      <c r="QGK226" s="17"/>
      <c r="QGL226" s="17"/>
      <c r="QGM226" s="17"/>
      <c r="QGN226" s="17"/>
      <c r="QGO226" s="17"/>
      <c r="QGP226" s="17"/>
      <c r="QGQ226" s="17"/>
      <c r="QGR226" s="17"/>
      <c r="QGS226" s="17"/>
      <c r="QGT226" s="17"/>
      <c r="QGU226" s="17"/>
      <c r="QGV226" s="17"/>
      <c r="QGW226" s="17"/>
      <c r="QGX226" s="17"/>
      <c r="QGY226" s="17"/>
      <c r="QGZ226" s="17"/>
      <c r="QHA226" s="17"/>
      <c r="QHB226" s="17"/>
      <c r="QHC226" s="17"/>
      <c r="QHD226" s="17"/>
      <c r="QHE226" s="17"/>
      <c r="QHF226" s="17"/>
      <c r="QHG226" s="17"/>
      <c r="QHH226" s="17"/>
      <c r="QHI226" s="17"/>
      <c r="QHJ226" s="17"/>
      <c r="QHK226" s="17"/>
      <c r="QHL226" s="17"/>
      <c r="QHM226" s="17"/>
      <c r="QHN226" s="17"/>
      <c r="QHO226" s="17"/>
      <c r="QHP226" s="17"/>
      <c r="QHQ226" s="17"/>
      <c r="QHR226" s="17"/>
      <c r="QHS226" s="17"/>
      <c r="QHT226" s="17"/>
      <c r="QHU226" s="17"/>
      <c r="QHV226" s="17"/>
      <c r="QHW226" s="17"/>
      <c r="QHX226" s="17"/>
      <c r="QHY226" s="17"/>
      <c r="QHZ226" s="17"/>
      <c r="QIA226" s="17"/>
      <c r="QIB226" s="17"/>
      <c r="QIC226" s="17"/>
      <c r="QID226" s="17"/>
      <c r="QIE226" s="17"/>
      <c r="QIF226" s="17"/>
      <c r="QIG226" s="17"/>
      <c r="QIH226" s="17"/>
      <c r="QII226" s="17"/>
      <c r="QIJ226" s="17"/>
      <c r="QIK226" s="17"/>
      <c r="QIL226" s="17"/>
      <c r="QIM226" s="17"/>
      <c r="QIN226" s="17"/>
      <c r="QIO226" s="17"/>
      <c r="QIP226" s="17"/>
      <c r="QIQ226" s="17"/>
      <c r="QIR226" s="17"/>
      <c r="QIS226" s="17"/>
      <c r="QIT226" s="17"/>
      <c r="QIU226" s="17"/>
      <c r="QIV226" s="17"/>
      <c r="QIW226" s="17"/>
      <c r="QIX226" s="17"/>
      <c r="QIY226" s="17"/>
      <c r="QIZ226" s="17"/>
      <c r="QJA226" s="17"/>
      <c r="QJB226" s="17"/>
      <c r="QJC226" s="17"/>
      <c r="QJD226" s="17"/>
      <c r="QJE226" s="17"/>
      <c r="QJF226" s="17"/>
      <c r="QJG226" s="17"/>
      <c r="QJH226" s="17"/>
      <c r="QJI226" s="17"/>
      <c r="QJJ226" s="17"/>
      <c r="QJK226" s="17"/>
      <c r="QJL226" s="17"/>
      <c r="QJM226" s="17"/>
      <c r="QJN226" s="17"/>
      <c r="QJO226" s="17"/>
      <c r="QJP226" s="17"/>
      <c r="QJQ226" s="17"/>
      <c r="QJR226" s="17"/>
      <c r="QJS226" s="17"/>
      <c r="QJT226" s="17"/>
      <c r="QJU226" s="17"/>
      <c r="QJV226" s="17"/>
      <c r="QJW226" s="17"/>
      <c r="QJX226" s="17"/>
      <c r="QJY226" s="17"/>
      <c r="QJZ226" s="17"/>
      <c r="QKA226" s="17"/>
      <c r="QKB226" s="17"/>
      <c r="QKC226" s="17"/>
      <c r="QKD226" s="17"/>
      <c r="QKE226" s="17"/>
      <c r="QKF226" s="17"/>
      <c r="QKG226" s="17"/>
      <c r="QKH226" s="17"/>
      <c r="QKI226" s="17"/>
      <c r="QKJ226" s="17"/>
      <c r="QKK226" s="17"/>
      <c r="QKL226" s="17"/>
      <c r="QKM226" s="17"/>
      <c r="QKN226" s="17"/>
      <c r="QKO226" s="17"/>
      <c r="QKP226" s="17"/>
      <c r="QKQ226" s="17"/>
      <c r="QKR226" s="17"/>
      <c r="QKS226" s="17"/>
      <c r="QKT226" s="17"/>
      <c r="QKU226" s="17"/>
      <c r="QKV226" s="17"/>
      <c r="QKW226" s="17"/>
      <c r="QKX226" s="17"/>
      <c r="QKY226" s="17"/>
      <c r="QKZ226" s="17"/>
      <c r="QLA226" s="17"/>
      <c r="QLB226" s="17"/>
      <c r="QLC226" s="17"/>
      <c r="QLD226" s="17"/>
      <c r="QLE226" s="17"/>
      <c r="QLF226" s="17"/>
      <c r="QLG226" s="17"/>
      <c r="QLH226" s="17"/>
      <c r="QLI226" s="17"/>
      <c r="QLJ226" s="17"/>
      <c r="QLK226" s="17"/>
      <c r="QLL226" s="17"/>
      <c r="QLM226" s="17"/>
      <c r="QLN226" s="17"/>
      <c r="QLO226" s="17"/>
      <c r="QLP226" s="17"/>
      <c r="QLQ226" s="17"/>
      <c r="QLR226" s="17"/>
      <c r="QLS226" s="17"/>
      <c r="QLT226" s="17"/>
      <c r="QLU226" s="17"/>
      <c r="QLV226" s="17"/>
      <c r="QLW226" s="17"/>
      <c r="QLX226" s="17"/>
      <c r="QLY226" s="17"/>
      <c r="QLZ226" s="17"/>
      <c r="QMA226" s="17"/>
      <c r="QMB226" s="17"/>
      <c r="QMC226" s="17"/>
      <c r="QMD226" s="17"/>
      <c r="QME226" s="17"/>
      <c r="QMF226" s="17"/>
      <c r="QMG226" s="17"/>
      <c r="QMH226" s="17"/>
      <c r="QMI226" s="17"/>
      <c r="QMJ226" s="17"/>
      <c r="QMK226" s="17"/>
      <c r="QML226" s="17"/>
      <c r="QMM226" s="17"/>
      <c r="QMN226" s="17"/>
      <c r="QMO226" s="17"/>
      <c r="QMP226" s="17"/>
      <c r="QMQ226" s="17"/>
      <c r="QMR226" s="17"/>
      <c r="QMS226" s="17"/>
      <c r="QMT226" s="17"/>
      <c r="QMU226" s="17"/>
      <c r="QMV226" s="17"/>
      <c r="QMW226" s="17"/>
      <c r="QMX226" s="17"/>
      <c r="QMY226" s="17"/>
      <c r="QMZ226" s="17"/>
      <c r="QNA226" s="17"/>
      <c r="QNB226" s="17"/>
      <c r="QNC226" s="17"/>
      <c r="QND226" s="17"/>
      <c r="QNE226" s="17"/>
      <c r="QNF226" s="17"/>
      <c r="QNG226" s="17"/>
      <c r="QNH226" s="17"/>
      <c r="QNI226" s="17"/>
      <c r="QNJ226" s="17"/>
      <c r="QNK226" s="17"/>
      <c r="QNL226" s="17"/>
      <c r="QNM226" s="17"/>
      <c r="QNN226" s="17"/>
      <c r="QNO226" s="17"/>
      <c r="QNP226" s="17"/>
      <c r="QNQ226" s="17"/>
      <c r="QNR226" s="17"/>
      <c r="QNS226" s="17"/>
      <c r="QNT226" s="17"/>
      <c r="QNU226" s="17"/>
      <c r="QNV226" s="17"/>
      <c r="QNW226" s="17"/>
      <c r="QNX226" s="17"/>
      <c r="QNY226" s="17"/>
      <c r="QNZ226" s="17"/>
      <c r="QOA226" s="17"/>
      <c r="QOB226" s="17"/>
      <c r="QOC226" s="17"/>
      <c r="QOD226" s="17"/>
      <c r="QOE226" s="17"/>
      <c r="QOF226" s="17"/>
      <c r="QOG226" s="17"/>
      <c r="QOH226" s="17"/>
      <c r="QOI226" s="17"/>
      <c r="QOJ226" s="17"/>
      <c r="QOK226" s="17"/>
      <c r="QOL226" s="17"/>
      <c r="QOM226" s="17"/>
      <c r="QON226" s="17"/>
      <c r="QOO226" s="17"/>
      <c r="QOP226" s="17"/>
      <c r="QOQ226" s="17"/>
      <c r="QOR226" s="17"/>
      <c r="QOS226" s="17"/>
      <c r="QOT226" s="17"/>
      <c r="QOU226" s="17"/>
      <c r="QOV226" s="17"/>
      <c r="QOW226" s="17"/>
      <c r="QOX226" s="17"/>
      <c r="QOY226" s="17"/>
      <c r="QOZ226" s="17"/>
      <c r="QPA226" s="17"/>
      <c r="QPB226" s="17"/>
      <c r="QPC226" s="17"/>
      <c r="QPD226" s="17"/>
      <c r="QPE226" s="17"/>
      <c r="QPF226" s="17"/>
      <c r="QPG226" s="17"/>
      <c r="QPH226" s="17"/>
      <c r="QPI226" s="17"/>
      <c r="QPJ226" s="17"/>
      <c r="QPK226" s="17"/>
      <c r="QPL226" s="17"/>
      <c r="QPM226" s="17"/>
      <c r="QPN226" s="17"/>
      <c r="QPO226" s="17"/>
      <c r="QPP226" s="17"/>
      <c r="QPQ226" s="17"/>
      <c r="QPR226" s="17"/>
      <c r="QPS226" s="17"/>
      <c r="QPT226" s="17"/>
      <c r="QPU226" s="17"/>
      <c r="QPV226" s="17"/>
      <c r="QPW226" s="17"/>
      <c r="QPX226" s="17"/>
      <c r="QPY226" s="17"/>
      <c r="QPZ226" s="17"/>
      <c r="QQA226" s="17"/>
      <c r="QQB226" s="17"/>
      <c r="QQC226" s="17"/>
      <c r="QQD226" s="17"/>
      <c r="QQE226" s="17"/>
      <c r="QQF226" s="17"/>
      <c r="QQG226" s="17"/>
      <c r="QQH226" s="17"/>
      <c r="QQI226" s="17"/>
      <c r="QQJ226" s="17"/>
      <c r="QQK226" s="17"/>
      <c r="QQL226" s="17"/>
      <c r="QQM226" s="17"/>
      <c r="QQN226" s="17"/>
      <c r="QQO226" s="17"/>
      <c r="QQP226" s="17"/>
      <c r="QQQ226" s="17"/>
      <c r="QQR226" s="17"/>
      <c r="QQS226" s="17"/>
      <c r="QQT226" s="17"/>
      <c r="QQU226" s="17"/>
      <c r="QQV226" s="17"/>
      <c r="QQW226" s="17"/>
      <c r="QQX226" s="17"/>
      <c r="QQY226" s="17"/>
      <c r="QQZ226" s="17"/>
      <c r="QRA226" s="17"/>
      <c r="QRB226" s="17"/>
      <c r="QRC226" s="17"/>
      <c r="QRD226" s="17"/>
      <c r="QRE226" s="17"/>
      <c r="QRF226" s="17"/>
      <c r="QRG226" s="17"/>
      <c r="QRH226" s="17"/>
      <c r="QRI226" s="17"/>
      <c r="QRJ226" s="17"/>
      <c r="QRK226" s="17"/>
      <c r="QRL226" s="17"/>
      <c r="QRM226" s="17"/>
      <c r="QRN226" s="17"/>
      <c r="QRO226" s="17"/>
      <c r="QRP226" s="17"/>
      <c r="QRQ226" s="17"/>
      <c r="QRR226" s="17"/>
      <c r="QRS226" s="17"/>
      <c r="QRT226" s="17"/>
      <c r="QRU226" s="17"/>
      <c r="QRV226" s="17"/>
      <c r="QRW226" s="17"/>
      <c r="QRX226" s="17"/>
      <c r="QRY226" s="17"/>
      <c r="QRZ226" s="17"/>
      <c r="QSA226" s="17"/>
      <c r="QSB226" s="17"/>
      <c r="QSC226" s="17"/>
      <c r="QSD226" s="17"/>
      <c r="QSE226" s="17"/>
      <c r="QSF226" s="17"/>
      <c r="QSG226" s="17"/>
      <c r="QSH226" s="17"/>
      <c r="QSI226" s="17"/>
      <c r="QSJ226" s="17"/>
      <c r="QSK226" s="17"/>
      <c r="QSL226" s="17"/>
      <c r="QSM226" s="17"/>
      <c r="QSN226" s="17"/>
      <c r="QSO226" s="17"/>
      <c r="QSP226" s="17"/>
      <c r="QSQ226" s="17"/>
      <c r="QSR226" s="17"/>
      <c r="QSS226" s="17"/>
      <c r="QST226" s="17"/>
      <c r="QSU226" s="17"/>
      <c r="QSV226" s="17"/>
      <c r="QSW226" s="17"/>
      <c r="QSX226" s="17"/>
      <c r="QSY226" s="17"/>
      <c r="QSZ226" s="17"/>
      <c r="QTA226" s="17"/>
      <c r="QTB226" s="17"/>
      <c r="QTC226" s="17"/>
      <c r="QTD226" s="17"/>
      <c r="QTE226" s="17"/>
      <c r="QTF226" s="17"/>
      <c r="QTG226" s="17"/>
      <c r="QTH226" s="17"/>
      <c r="QTI226" s="17"/>
      <c r="QTJ226" s="17"/>
      <c r="QTK226" s="17"/>
      <c r="QTL226" s="17"/>
      <c r="QTM226" s="17"/>
      <c r="QTN226" s="17"/>
      <c r="QTO226" s="17"/>
      <c r="QTP226" s="17"/>
      <c r="QTQ226" s="17"/>
      <c r="QTR226" s="17"/>
      <c r="QTS226" s="17"/>
      <c r="QTT226" s="17"/>
      <c r="QTU226" s="17"/>
      <c r="QTV226" s="17"/>
      <c r="QTW226" s="17"/>
      <c r="QTX226" s="17"/>
      <c r="QTY226" s="17"/>
      <c r="QTZ226" s="17"/>
      <c r="QUA226" s="17"/>
      <c r="QUB226" s="17"/>
      <c r="QUC226" s="17"/>
      <c r="QUD226" s="17"/>
      <c r="QUE226" s="17"/>
      <c r="QUF226" s="17"/>
      <c r="QUG226" s="17"/>
      <c r="QUH226" s="17"/>
      <c r="QUI226" s="17"/>
      <c r="QUJ226" s="17"/>
      <c r="QUK226" s="17"/>
      <c r="QUL226" s="17"/>
      <c r="QUM226" s="17"/>
      <c r="QUN226" s="17"/>
      <c r="QUO226" s="17"/>
      <c r="QUP226" s="17"/>
      <c r="QUQ226" s="17"/>
      <c r="QUR226" s="17"/>
      <c r="QUS226" s="17"/>
      <c r="QUT226" s="17"/>
      <c r="QUU226" s="17"/>
      <c r="QUV226" s="17"/>
      <c r="QUW226" s="17"/>
      <c r="QUX226" s="17"/>
      <c r="QUY226" s="17"/>
      <c r="QUZ226" s="17"/>
      <c r="QVA226" s="17"/>
      <c r="QVB226" s="17"/>
      <c r="QVC226" s="17"/>
      <c r="QVD226" s="17"/>
      <c r="QVE226" s="17"/>
      <c r="QVF226" s="17"/>
      <c r="QVG226" s="17"/>
      <c r="QVH226" s="17"/>
      <c r="QVI226" s="17"/>
      <c r="QVJ226" s="17"/>
      <c r="QVK226" s="17"/>
      <c r="QVL226" s="17"/>
      <c r="QVM226" s="17"/>
      <c r="QVN226" s="17"/>
      <c r="QVO226" s="17"/>
      <c r="QVP226" s="17"/>
      <c r="QVQ226" s="17"/>
      <c r="QVR226" s="17"/>
      <c r="QVS226" s="17"/>
      <c r="QVT226" s="17"/>
      <c r="QVU226" s="17"/>
      <c r="QVV226" s="17"/>
      <c r="QVW226" s="17"/>
      <c r="QVX226" s="17"/>
      <c r="QVY226" s="17"/>
      <c r="QVZ226" s="17"/>
      <c r="QWA226" s="17"/>
      <c r="QWB226" s="17"/>
      <c r="QWC226" s="17"/>
      <c r="QWD226" s="17"/>
      <c r="QWE226" s="17"/>
      <c r="QWF226" s="17"/>
      <c r="QWG226" s="17"/>
      <c r="QWH226" s="17"/>
      <c r="QWI226" s="17"/>
      <c r="QWJ226" s="17"/>
      <c r="QWK226" s="17"/>
      <c r="QWL226" s="17"/>
      <c r="QWM226" s="17"/>
      <c r="QWN226" s="17"/>
      <c r="QWO226" s="17"/>
      <c r="QWP226" s="17"/>
      <c r="QWQ226" s="17"/>
      <c r="QWR226" s="17"/>
      <c r="QWS226" s="17"/>
      <c r="QWT226" s="17"/>
      <c r="QWU226" s="17"/>
      <c r="QWV226" s="17"/>
      <c r="QWW226" s="17"/>
      <c r="QWX226" s="17"/>
      <c r="QWY226" s="17"/>
      <c r="QWZ226" s="17"/>
      <c r="QXA226" s="17"/>
      <c r="QXB226" s="17"/>
      <c r="QXC226" s="17"/>
      <c r="QXD226" s="17"/>
      <c r="QXE226" s="17"/>
      <c r="QXF226" s="17"/>
      <c r="QXG226" s="17"/>
      <c r="QXH226" s="17"/>
      <c r="QXI226" s="17"/>
      <c r="QXJ226" s="17"/>
      <c r="QXK226" s="17"/>
      <c r="QXL226" s="17"/>
      <c r="QXM226" s="17"/>
      <c r="QXN226" s="17"/>
      <c r="QXO226" s="17"/>
      <c r="QXP226" s="17"/>
      <c r="QXQ226" s="17"/>
      <c r="QXR226" s="17"/>
      <c r="QXS226" s="17"/>
      <c r="QXT226" s="17"/>
      <c r="QXU226" s="17"/>
      <c r="QXV226" s="17"/>
      <c r="QXW226" s="17"/>
      <c r="QXX226" s="17"/>
      <c r="QXY226" s="17"/>
      <c r="QXZ226" s="17"/>
      <c r="QYA226" s="17"/>
      <c r="QYB226" s="17"/>
      <c r="QYC226" s="17"/>
      <c r="QYD226" s="17"/>
      <c r="QYE226" s="17"/>
      <c r="QYF226" s="17"/>
      <c r="QYG226" s="17"/>
      <c r="QYH226" s="17"/>
      <c r="QYI226" s="17"/>
      <c r="QYJ226" s="17"/>
      <c r="QYK226" s="17"/>
      <c r="QYL226" s="17"/>
      <c r="QYM226" s="17"/>
      <c r="QYN226" s="17"/>
      <c r="QYO226" s="17"/>
      <c r="QYP226" s="17"/>
      <c r="QYQ226" s="17"/>
      <c r="QYR226" s="17"/>
      <c r="QYS226" s="17"/>
      <c r="QYT226" s="17"/>
      <c r="QYU226" s="17"/>
      <c r="QYV226" s="17"/>
      <c r="QYW226" s="17"/>
      <c r="QYX226" s="17"/>
      <c r="QYY226" s="17"/>
      <c r="QYZ226" s="17"/>
      <c r="QZA226" s="17"/>
      <c r="QZB226" s="17"/>
      <c r="QZC226" s="17"/>
      <c r="QZD226" s="17"/>
      <c r="QZE226" s="17"/>
      <c r="QZF226" s="17"/>
      <c r="QZG226" s="17"/>
      <c r="QZH226" s="17"/>
      <c r="QZI226" s="17"/>
      <c r="QZJ226" s="17"/>
      <c r="QZK226" s="17"/>
      <c r="QZL226" s="17"/>
      <c r="QZM226" s="17"/>
      <c r="QZN226" s="17"/>
      <c r="QZO226" s="17"/>
      <c r="QZP226" s="17"/>
      <c r="QZQ226" s="17"/>
      <c r="QZR226" s="17"/>
      <c r="QZS226" s="17"/>
      <c r="QZT226" s="17"/>
      <c r="QZU226" s="17"/>
      <c r="QZV226" s="17"/>
      <c r="QZW226" s="17"/>
      <c r="QZX226" s="17"/>
      <c r="QZY226" s="17"/>
      <c r="QZZ226" s="17"/>
      <c r="RAA226" s="17"/>
      <c r="RAB226" s="17"/>
      <c r="RAC226" s="17"/>
      <c r="RAD226" s="17"/>
      <c r="RAE226" s="17"/>
      <c r="RAF226" s="17"/>
      <c r="RAG226" s="17"/>
      <c r="RAH226" s="17"/>
      <c r="RAI226" s="17"/>
      <c r="RAJ226" s="17"/>
      <c r="RAK226" s="17"/>
      <c r="RAL226" s="17"/>
      <c r="RAM226" s="17"/>
      <c r="RAN226" s="17"/>
      <c r="RAO226" s="17"/>
      <c r="RAP226" s="17"/>
      <c r="RAQ226" s="17"/>
      <c r="RAR226" s="17"/>
      <c r="RAS226" s="17"/>
      <c r="RAT226" s="17"/>
      <c r="RAU226" s="17"/>
      <c r="RAV226" s="17"/>
      <c r="RAW226" s="17"/>
      <c r="RAX226" s="17"/>
      <c r="RAY226" s="17"/>
      <c r="RAZ226" s="17"/>
      <c r="RBA226" s="17"/>
      <c r="RBB226" s="17"/>
      <c r="RBC226" s="17"/>
      <c r="RBD226" s="17"/>
      <c r="RBE226" s="17"/>
      <c r="RBF226" s="17"/>
      <c r="RBG226" s="17"/>
      <c r="RBH226" s="17"/>
      <c r="RBI226" s="17"/>
      <c r="RBJ226" s="17"/>
      <c r="RBK226" s="17"/>
      <c r="RBL226" s="17"/>
      <c r="RBM226" s="17"/>
      <c r="RBN226" s="17"/>
      <c r="RBO226" s="17"/>
      <c r="RBP226" s="17"/>
      <c r="RBQ226" s="17"/>
      <c r="RBR226" s="17"/>
      <c r="RBS226" s="17"/>
      <c r="RBT226" s="17"/>
      <c r="RBU226" s="17"/>
      <c r="RBV226" s="17"/>
      <c r="RBW226" s="17"/>
      <c r="RBX226" s="17"/>
      <c r="RBY226" s="17"/>
      <c r="RBZ226" s="17"/>
      <c r="RCA226" s="17"/>
      <c r="RCB226" s="17"/>
      <c r="RCC226" s="17"/>
      <c r="RCD226" s="17"/>
      <c r="RCE226" s="17"/>
      <c r="RCF226" s="17"/>
      <c r="RCG226" s="17"/>
      <c r="RCH226" s="17"/>
      <c r="RCI226" s="17"/>
      <c r="RCJ226" s="17"/>
      <c r="RCK226" s="17"/>
      <c r="RCL226" s="17"/>
      <c r="RCM226" s="17"/>
      <c r="RCN226" s="17"/>
      <c r="RCO226" s="17"/>
      <c r="RCP226" s="17"/>
      <c r="RCQ226" s="17"/>
      <c r="RCR226" s="17"/>
      <c r="RCS226" s="17"/>
      <c r="RCT226" s="17"/>
      <c r="RCU226" s="17"/>
      <c r="RCV226" s="17"/>
      <c r="RCW226" s="17"/>
      <c r="RCX226" s="17"/>
      <c r="RCY226" s="17"/>
      <c r="RCZ226" s="17"/>
      <c r="RDA226" s="17"/>
      <c r="RDB226" s="17"/>
      <c r="RDC226" s="17"/>
      <c r="RDD226" s="17"/>
      <c r="RDE226" s="17"/>
      <c r="RDF226" s="17"/>
      <c r="RDG226" s="17"/>
      <c r="RDH226" s="17"/>
      <c r="RDI226" s="17"/>
      <c r="RDJ226" s="17"/>
      <c r="RDK226" s="17"/>
      <c r="RDL226" s="17"/>
      <c r="RDM226" s="17"/>
      <c r="RDN226" s="17"/>
      <c r="RDO226" s="17"/>
      <c r="RDP226" s="17"/>
      <c r="RDQ226" s="17"/>
      <c r="RDR226" s="17"/>
      <c r="RDS226" s="17"/>
      <c r="RDT226" s="17"/>
      <c r="RDU226" s="17"/>
      <c r="RDV226" s="17"/>
      <c r="RDW226" s="17"/>
      <c r="RDX226" s="17"/>
      <c r="RDY226" s="17"/>
      <c r="RDZ226" s="17"/>
      <c r="REA226" s="17"/>
      <c r="REB226" s="17"/>
      <c r="REC226" s="17"/>
      <c r="RED226" s="17"/>
      <c r="REE226" s="17"/>
      <c r="REF226" s="17"/>
      <c r="REG226" s="17"/>
      <c r="REH226" s="17"/>
      <c r="REI226" s="17"/>
      <c r="REJ226" s="17"/>
      <c r="REK226" s="17"/>
      <c r="REL226" s="17"/>
      <c r="REM226" s="17"/>
      <c r="REN226" s="17"/>
      <c r="REO226" s="17"/>
      <c r="REP226" s="17"/>
      <c r="REQ226" s="17"/>
      <c r="RER226" s="17"/>
      <c r="RES226" s="17"/>
      <c r="RET226" s="17"/>
      <c r="REU226" s="17"/>
      <c r="REV226" s="17"/>
      <c r="REW226" s="17"/>
      <c r="REX226" s="17"/>
      <c r="REY226" s="17"/>
      <c r="REZ226" s="17"/>
      <c r="RFA226" s="17"/>
      <c r="RFB226" s="17"/>
      <c r="RFC226" s="17"/>
      <c r="RFD226" s="17"/>
      <c r="RFE226" s="17"/>
      <c r="RFF226" s="17"/>
      <c r="RFG226" s="17"/>
      <c r="RFH226" s="17"/>
      <c r="RFI226" s="17"/>
      <c r="RFJ226" s="17"/>
      <c r="RFK226" s="17"/>
      <c r="RFL226" s="17"/>
      <c r="RFM226" s="17"/>
      <c r="RFN226" s="17"/>
      <c r="RFO226" s="17"/>
      <c r="RFP226" s="17"/>
      <c r="RFQ226" s="17"/>
      <c r="RFR226" s="17"/>
      <c r="RFS226" s="17"/>
      <c r="RFT226" s="17"/>
      <c r="RFU226" s="17"/>
      <c r="RFV226" s="17"/>
      <c r="RFW226" s="17"/>
      <c r="RFX226" s="17"/>
      <c r="RFY226" s="17"/>
      <c r="RFZ226" s="17"/>
      <c r="RGA226" s="17"/>
      <c r="RGB226" s="17"/>
      <c r="RGC226" s="17"/>
      <c r="RGD226" s="17"/>
      <c r="RGE226" s="17"/>
      <c r="RGF226" s="17"/>
      <c r="RGG226" s="17"/>
      <c r="RGH226" s="17"/>
      <c r="RGI226" s="17"/>
      <c r="RGJ226" s="17"/>
      <c r="RGK226" s="17"/>
      <c r="RGL226" s="17"/>
      <c r="RGM226" s="17"/>
      <c r="RGN226" s="17"/>
      <c r="RGO226" s="17"/>
      <c r="RGP226" s="17"/>
      <c r="RGQ226" s="17"/>
      <c r="RGR226" s="17"/>
      <c r="RGS226" s="17"/>
      <c r="RGT226" s="17"/>
      <c r="RGU226" s="17"/>
      <c r="RGV226" s="17"/>
      <c r="RGW226" s="17"/>
      <c r="RGX226" s="17"/>
      <c r="RGY226" s="17"/>
      <c r="RGZ226" s="17"/>
      <c r="RHA226" s="17"/>
      <c r="RHB226" s="17"/>
      <c r="RHC226" s="17"/>
      <c r="RHD226" s="17"/>
      <c r="RHE226" s="17"/>
      <c r="RHF226" s="17"/>
      <c r="RHG226" s="17"/>
      <c r="RHH226" s="17"/>
      <c r="RHI226" s="17"/>
      <c r="RHJ226" s="17"/>
      <c r="RHK226" s="17"/>
      <c r="RHL226" s="17"/>
      <c r="RHM226" s="17"/>
      <c r="RHN226" s="17"/>
      <c r="RHO226" s="17"/>
      <c r="RHP226" s="17"/>
      <c r="RHQ226" s="17"/>
      <c r="RHR226" s="17"/>
      <c r="RHS226" s="17"/>
      <c r="RHT226" s="17"/>
      <c r="RHU226" s="17"/>
      <c r="RHV226" s="17"/>
      <c r="RHW226" s="17"/>
      <c r="RHX226" s="17"/>
      <c r="RHY226" s="17"/>
      <c r="RHZ226" s="17"/>
      <c r="RIA226" s="17"/>
      <c r="RIB226" s="17"/>
      <c r="RIC226" s="17"/>
      <c r="RID226" s="17"/>
      <c r="RIE226" s="17"/>
      <c r="RIF226" s="17"/>
      <c r="RIG226" s="17"/>
      <c r="RIH226" s="17"/>
      <c r="RII226" s="17"/>
      <c r="RIJ226" s="17"/>
      <c r="RIK226" s="17"/>
      <c r="RIL226" s="17"/>
      <c r="RIM226" s="17"/>
      <c r="RIN226" s="17"/>
      <c r="RIO226" s="17"/>
      <c r="RIP226" s="17"/>
      <c r="RIQ226" s="17"/>
      <c r="RIR226" s="17"/>
      <c r="RIS226" s="17"/>
      <c r="RIT226" s="17"/>
      <c r="RIU226" s="17"/>
      <c r="RIV226" s="17"/>
      <c r="RIW226" s="17"/>
      <c r="RIX226" s="17"/>
      <c r="RIY226" s="17"/>
      <c r="RIZ226" s="17"/>
      <c r="RJA226" s="17"/>
      <c r="RJB226" s="17"/>
      <c r="RJC226" s="17"/>
      <c r="RJD226" s="17"/>
      <c r="RJE226" s="17"/>
      <c r="RJF226" s="17"/>
      <c r="RJG226" s="17"/>
      <c r="RJH226" s="17"/>
      <c r="RJI226" s="17"/>
      <c r="RJJ226" s="17"/>
      <c r="RJK226" s="17"/>
      <c r="RJL226" s="17"/>
      <c r="RJM226" s="17"/>
      <c r="RJN226" s="17"/>
      <c r="RJO226" s="17"/>
      <c r="RJP226" s="17"/>
      <c r="RJQ226" s="17"/>
      <c r="RJR226" s="17"/>
      <c r="RJS226" s="17"/>
      <c r="RJT226" s="17"/>
      <c r="RJU226" s="17"/>
      <c r="RJV226" s="17"/>
      <c r="RJW226" s="17"/>
      <c r="RJX226" s="17"/>
      <c r="RJY226" s="17"/>
      <c r="RJZ226" s="17"/>
      <c r="RKA226" s="17"/>
      <c r="RKB226" s="17"/>
      <c r="RKC226" s="17"/>
      <c r="RKD226" s="17"/>
      <c r="RKE226" s="17"/>
      <c r="RKF226" s="17"/>
      <c r="RKG226" s="17"/>
      <c r="RKH226" s="17"/>
      <c r="RKI226" s="17"/>
      <c r="RKJ226" s="17"/>
      <c r="RKK226" s="17"/>
      <c r="RKL226" s="17"/>
      <c r="RKM226" s="17"/>
      <c r="RKN226" s="17"/>
      <c r="RKO226" s="17"/>
      <c r="RKP226" s="17"/>
      <c r="RKQ226" s="17"/>
      <c r="RKR226" s="17"/>
      <c r="RKS226" s="17"/>
      <c r="RKT226" s="17"/>
      <c r="RKU226" s="17"/>
      <c r="RKV226" s="17"/>
      <c r="RKW226" s="17"/>
      <c r="RKX226" s="17"/>
      <c r="RKY226" s="17"/>
      <c r="RKZ226" s="17"/>
      <c r="RLA226" s="17"/>
      <c r="RLB226" s="17"/>
      <c r="RLC226" s="17"/>
      <c r="RLD226" s="17"/>
      <c r="RLE226" s="17"/>
      <c r="RLF226" s="17"/>
      <c r="RLG226" s="17"/>
      <c r="RLH226" s="17"/>
      <c r="RLI226" s="17"/>
      <c r="RLJ226" s="17"/>
      <c r="RLK226" s="17"/>
      <c r="RLL226" s="17"/>
      <c r="RLM226" s="17"/>
      <c r="RLN226" s="17"/>
      <c r="RLO226" s="17"/>
      <c r="RLP226" s="17"/>
      <c r="RLQ226" s="17"/>
      <c r="RLR226" s="17"/>
      <c r="RLS226" s="17"/>
      <c r="RLT226" s="17"/>
      <c r="RLU226" s="17"/>
      <c r="RLV226" s="17"/>
      <c r="RLW226" s="17"/>
      <c r="RLX226" s="17"/>
      <c r="RLY226" s="17"/>
      <c r="RLZ226" s="17"/>
      <c r="RMA226" s="17"/>
      <c r="RMB226" s="17"/>
      <c r="RMC226" s="17"/>
      <c r="RMD226" s="17"/>
      <c r="RME226" s="17"/>
      <c r="RMF226" s="17"/>
      <c r="RMG226" s="17"/>
      <c r="RMH226" s="17"/>
      <c r="RMI226" s="17"/>
      <c r="RMJ226" s="17"/>
      <c r="RMK226" s="17"/>
      <c r="RML226" s="17"/>
      <c r="RMM226" s="17"/>
      <c r="RMN226" s="17"/>
      <c r="RMO226" s="17"/>
      <c r="RMP226" s="17"/>
      <c r="RMQ226" s="17"/>
      <c r="RMR226" s="17"/>
      <c r="RMS226" s="17"/>
      <c r="RMT226" s="17"/>
      <c r="RMU226" s="17"/>
      <c r="RMV226" s="17"/>
      <c r="RMW226" s="17"/>
      <c r="RMX226" s="17"/>
      <c r="RMY226" s="17"/>
      <c r="RMZ226" s="17"/>
      <c r="RNA226" s="17"/>
      <c r="RNB226" s="17"/>
      <c r="RNC226" s="17"/>
      <c r="RND226" s="17"/>
      <c r="RNE226" s="17"/>
      <c r="RNF226" s="17"/>
      <c r="RNG226" s="17"/>
      <c r="RNH226" s="17"/>
      <c r="RNI226" s="17"/>
      <c r="RNJ226" s="17"/>
      <c r="RNK226" s="17"/>
      <c r="RNL226" s="17"/>
      <c r="RNM226" s="17"/>
      <c r="RNN226" s="17"/>
      <c r="RNO226" s="17"/>
      <c r="RNP226" s="17"/>
      <c r="RNQ226" s="17"/>
      <c r="RNR226" s="17"/>
      <c r="RNS226" s="17"/>
      <c r="RNT226" s="17"/>
      <c r="RNU226" s="17"/>
      <c r="RNV226" s="17"/>
      <c r="RNW226" s="17"/>
      <c r="RNX226" s="17"/>
      <c r="RNY226" s="17"/>
      <c r="RNZ226" s="17"/>
      <c r="ROA226" s="17"/>
      <c r="ROB226" s="17"/>
      <c r="ROC226" s="17"/>
      <c r="ROD226" s="17"/>
      <c r="ROE226" s="17"/>
      <c r="ROF226" s="17"/>
      <c r="ROG226" s="17"/>
      <c r="ROH226" s="17"/>
      <c r="ROI226" s="17"/>
      <c r="ROJ226" s="17"/>
      <c r="ROK226" s="17"/>
      <c r="ROL226" s="17"/>
      <c r="ROM226" s="17"/>
      <c r="RON226" s="17"/>
      <c r="ROO226" s="17"/>
      <c r="ROP226" s="17"/>
      <c r="ROQ226" s="17"/>
      <c r="ROR226" s="17"/>
      <c r="ROS226" s="17"/>
      <c r="ROT226" s="17"/>
      <c r="ROU226" s="17"/>
      <c r="ROV226" s="17"/>
      <c r="ROW226" s="17"/>
      <c r="ROX226" s="17"/>
      <c r="ROY226" s="17"/>
      <c r="ROZ226" s="17"/>
      <c r="RPA226" s="17"/>
      <c r="RPB226" s="17"/>
      <c r="RPC226" s="17"/>
      <c r="RPD226" s="17"/>
      <c r="RPE226" s="17"/>
      <c r="RPF226" s="17"/>
      <c r="RPG226" s="17"/>
      <c r="RPH226" s="17"/>
      <c r="RPI226" s="17"/>
      <c r="RPJ226" s="17"/>
      <c r="RPK226" s="17"/>
      <c r="RPL226" s="17"/>
      <c r="RPM226" s="17"/>
      <c r="RPN226" s="17"/>
      <c r="RPO226" s="17"/>
      <c r="RPP226" s="17"/>
      <c r="RPQ226" s="17"/>
      <c r="RPR226" s="17"/>
      <c r="RPS226" s="17"/>
      <c r="RPT226" s="17"/>
      <c r="RPU226" s="17"/>
      <c r="RPV226" s="17"/>
      <c r="RPW226" s="17"/>
      <c r="RPX226" s="17"/>
      <c r="RPY226" s="17"/>
      <c r="RPZ226" s="17"/>
      <c r="RQA226" s="17"/>
      <c r="RQB226" s="17"/>
      <c r="RQC226" s="17"/>
      <c r="RQD226" s="17"/>
      <c r="RQE226" s="17"/>
      <c r="RQF226" s="17"/>
      <c r="RQG226" s="17"/>
      <c r="RQH226" s="17"/>
      <c r="RQI226" s="17"/>
      <c r="RQJ226" s="17"/>
      <c r="RQK226" s="17"/>
      <c r="RQL226" s="17"/>
      <c r="RQM226" s="17"/>
      <c r="RQN226" s="17"/>
      <c r="RQO226" s="17"/>
      <c r="RQP226" s="17"/>
      <c r="RQQ226" s="17"/>
      <c r="RQR226" s="17"/>
      <c r="RQS226" s="17"/>
      <c r="RQT226" s="17"/>
      <c r="RQU226" s="17"/>
      <c r="RQV226" s="17"/>
      <c r="RQW226" s="17"/>
      <c r="RQX226" s="17"/>
      <c r="RQY226" s="17"/>
      <c r="RQZ226" s="17"/>
      <c r="RRA226" s="17"/>
      <c r="RRB226" s="17"/>
      <c r="RRC226" s="17"/>
      <c r="RRD226" s="17"/>
      <c r="RRE226" s="17"/>
      <c r="RRF226" s="17"/>
      <c r="RRG226" s="17"/>
      <c r="RRH226" s="17"/>
      <c r="RRI226" s="17"/>
      <c r="RRJ226" s="17"/>
      <c r="RRK226" s="17"/>
      <c r="RRL226" s="17"/>
      <c r="RRM226" s="17"/>
      <c r="RRN226" s="17"/>
      <c r="RRO226" s="17"/>
      <c r="RRP226" s="17"/>
      <c r="RRQ226" s="17"/>
      <c r="RRR226" s="17"/>
      <c r="RRS226" s="17"/>
      <c r="RRT226" s="17"/>
      <c r="RRU226" s="17"/>
      <c r="RRV226" s="17"/>
      <c r="RRW226" s="17"/>
      <c r="RRX226" s="17"/>
      <c r="RRY226" s="17"/>
      <c r="RRZ226" s="17"/>
      <c r="RSA226" s="17"/>
      <c r="RSB226" s="17"/>
      <c r="RSC226" s="17"/>
      <c r="RSD226" s="17"/>
      <c r="RSE226" s="17"/>
      <c r="RSF226" s="17"/>
      <c r="RSG226" s="17"/>
      <c r="RSH226" s="17"/>
      <c r="RSI226" s="17"/>
      <c r="RSJ226" s="17"/>
      <c r="RSK226" s="17"/>
      <c r="RSL226" s="17"/>
      <c r="RSM226" s="17"/>
      <c r="RSN226" s="17"/>
      <c r="RSO226" s="17"/>
      <c r="RSP226" s="17"/>
      <c r="RSQ226" s="17"/>
      <c r="RSR226" s="17"/>
      <c r="RSS226" s="17"/>
      <c r="RST226" s="17"/>
      <c r="RSU226" s="17"/>
      <c r="RSV226" s="17"/>
      <c r="RSW226" s="17"/>
      <c r="RSX226" s="17"/>
      <c r="RSY226" s="17"/>
      <c r="RSZ226" s="17"/>
      <c r="RTA226" s="17"/>
      <c r="RTB226" s="17"/>
      <c r="RTC226" s="17"/>
      <c r="RTD226" s="17"/>
      <c r="RTE226" s="17"/>
      <c r="RTF226" s="17"/>
      <c r="RTG226" s="17"/>
      <c r="RTH226" s="17"/>
      <c r="RTI226" s="17"/>
      <c r="RTJ226" s="17"/>
      <c r="RTK226" s="17"/>
      <c r="RTL226" s="17"/>
      <c r="RTM226" s="17"/>
      <c r="RTN226" s="17"/>
      <c r="RTO226" s="17"/>
      <c r="RTP226" s="17"/>
      <c r="RTQ226" s="17"/>
      <c r="RTR226" s="17"/>
      <c r="RTS226" s="17"/>
      <c r="RTT226" s="17"/>
      <c r="RTU226" s="17"/>
      <c r="RTV226" s="17"/>
      <c r="RTW226" s="17"/>
      <c r="RTX226" s="17"/>
      <c r="RTY226" s="17"/>
      <c r="RTZ226" s="17"/>
      <c r="RUA226" s="17"/>
      <c r="RUB226" s="17"/>
      <c r="RUC226" s="17"/>
      <c r="RUD226" s="17"/>
      <c r="RUE226" s="17"/>
      <c r="RUF226" s="17"/>
      <c r="RUG226" s="17"/>
      <c r="RUH226" s="17"/>
      <c r="RUI226" s="17"/>
      <c r="RUJ226" s="17"/>
      <c r="RUK226" s="17"/>
      <c r="RUL226" s="17"/>
      <c r="RUM226" s="17"/>
      <c r="RUN226" s="17"/>
      <c r="RUO226" s="17"/>
      <c r="RUP226" s="17"/>
      <c r="RUQ226" s="17"/>
      <c r="RUR226" s="17"/>
      <c r="RUS226" s="17"/>
      <c r="RUT226" s="17"/>
      <c r="RUU226" s="17"/>
      <c r="RUV226" s="17"/>
      <c r="RUW226" s="17"/>
      <c r="RUX226" s="17"/>
      <c r="RUY226" s="17"/>
      <c r="RUZ226" s="17"/>
      <c r="RVA226" s="17"/>
      <c r="RVB226" s="17"/>
      <c r="RVC226" s="17"/>
      <c r="RVD226" s="17"/>
      <c r="RVE226" s="17"/>
      <c r="RVF226" s="17"/>
      <c r="RVG226" s="17"/>
      <c r="RVH226" s="17"/>
      <c r="RVI226" s="17"/>
      <c r="RVJ226" s="17"/>
      <c r="RVK226" s="17"/>
      <c r="RVL226" s="17"/>
      <c r="RVM226" s="17"/>
      <c r="RVN226" s="17"/>
      <c r="RVO226" s="17"/>
      <c r="RVP226" s="17"/>
      <c r="RVQ226" s="17"/>
      <c r="RVR226" s="17"/>
      <c r="RVS226" s="17"/>
      <c r="RVT226" s="17"/>
      <c r="RVU226" s="17"/>
      <c r="RVV226" s="17"/>
      <c r="RVW226" s="17"/>
      <c r="RVX226" s="17"/>
      <c r="RVY226" s="17"/>
      <c r="RVZ226" s="17"/>
      <c r="RWA226" s="17"/>
      <c r="RWB226" s="17"/>
      <c r="RWC226" s="17"/>
      <c r="RWD226" s="17"/>
      <c r="RWE226" s="17"/>
      <c r="RWF226" s="17"/>
      <c r="RWG226" s="17"/>
      <c r="RWH226" s="17"/>
      <c r="RWI226" s="17"/>
      <c r="RWJ226" s="17"/>
      <c r="RWK226" s="17"/>
      <c r="RWL226" s="17"/>
      <c r="RWM226" s="17"/>
      <c r="RWN226" s="17"/>
      <c r="RWO226" s="17"/>
      <c r="RWP226" s="17"/>
      <c r="RWQ226" s="17"/>
      <c r="RWR226" s="17"/>
      <c r="RWS226" s="17"/>
      <c r="RWT226" s="17"/>
      <c r="RWU226" s="17"/>
      <c r="RWV226" s="17"/>
      <c r="RWW226" s="17"/>
      <c r="RWX226" s="17"/>
      <c r="RWY226" s="17"/>
      <c r="RWZ226" s="17"/>
      <c r="RXA226" s="17"/>
      <c r="RXB226" s="17"/>
      <c r="RXC226" s="17"/>
      <c r="RXD226" s="17"/>
      <c r="RXE226" s="17"/>
      <c r="RXF226" s="17"/>
      <c r="RXG226" s="17"/>
      <c r="RXH226" s="17"/>
      <c r="RXI226" s="17"/>
      <c r="RXJ226" s="17"/>
      <c r="RXK226" s="17"/>
      <c r="RXL226" s="17"/>
      <c r="RXM226" s="17"/>
      <c r="RXN226" s="17"/>
      <c r="RXO226" s="17"/>
      <c r="RXP226" s="17"/>
      <c r="RXQ226" s="17"/>
      <c r="RXR226" s="17"/>
      <c r="RXS226" s="17"/>
      <c r="RXT226" s="17"/>
      <c r="RXU226" s="17"/>
      <c r="RXV226" s="17"/>
      <c r="RXW226" s="17"/>
      <c r="RXX226" s="17"/>
      <c r="RXY226" s="17"/>
      <c r="RXZ226" s="17"/>
      <c r="RYA226" s="17"/>
      <c r="RYB226" s="17"/>
      <c r="RYC226" s="17"/>
      <c r="RYD226" s="17"/>
      <c r="RYE226" s="17"/>
      <c r="RYF226" s="17"/>
      <c r="RYG226" s="17"/>
      <c r="RYH226" s="17"/>
      <c r="RYI226" s="17"/>
      <c r="RYJ226" s="17"/>
      <c r="RYK226" s="17"/>
      <c r="RYL226" s="17"/>
      <c r="RYM226" s="17"/>
      <c r="RYN226" s="17"/>
      <c r="RYO226" s="17"/>
      <c r="RYP226" s="17"/>
      <c r="RYQ226" s="17"/>
      <c r="RYR226" s="17"/>
      <c r="RYS226" s="17"/>
      <c r="RYT226" s="17"/>
      <c r="RYU226" s="17"/>
      <c r="RYV226" s="17"/>
      <c r="RYW226" s="17"/>
      <c r="RYX226" s="17"/>
      <c r="RYY226" s="17"/>
      <c r="RYZ226" s="17"/>
      <c r="RZA226" s="17"/>
      <c r="RZB226" s="17"/>
      <c r="RZC226" s="17"/>
      <c r="RZD226" s="17"/>
      <c r="RZE226" s="17"/>
      <c r="RZF226" s="17"/>
      <c r="RZG226" s="17"/>
      <c r="RZH226" s="17"/>
      <c r="RZI226" s="17"/>
      <c r="RZJ226" s="17"/>
      <c r="RZK226" s="17"/>
      <c r="RZL226" s="17"/>
      <c r="RZM226" s="17"/>
      <c r="RZN226" s="17"/>
      <c r="RZO226" s="17"/>
      <c r="RZP226" s="17"/>
      <c r="RZQ226" s="17"/>
      <c r="RZR226" s="17"/>
      <c r="RZS226" s="17"/>
      <c r="RZT226" s="17"/>
      <c r="RZU226" s="17"/>
      <c r="RZV226" s="17"/>
      <c r="RZW226" s="17"/>
      <c r="RZX226" s="17"/>
      <c r="RZY226" s="17"/>
      <c r="RZZ226" s="17"/>
      <c r="SAA226" s="17"/>
      <c r="SAB226" s="17"/>
      <c r="SAC226" s="17"/>
      <c r="SAD226" s="17"/>
      <c r="SAE226" s="17"/>
      <c r="SAF226" s="17"/>
      <c r="SAG226" s="17"/>
      <c r="SAH226" s="17"/>
      <c r="SAI226" s="17"/>
      <c r="SAJ226" s="17"/>
      <c r="SAK226" s="17"/>
      <c r="SAL226" s="17"/>
      <c r="SAM226" s="17"/>
      <c r="SAN226" s="17"/>
      <c r="SAO226" s="17"/>
      <c r="SAP226" s="17"/>
      <c r="SAQ226" s="17"/>
      <c r="SAR226" s="17"/>
      <c r="SAS226" s="17"/>
      <c r="SAT226" s="17"/>
      <c r="SAU226" s="17"/>
      <c r="SAV226" s="17"/>
      <c r="SAW226" s="17"/>
      <c r="SAX226" s="17"/>
      <c r="SAY226" s="17"/>
      <c r="SAZ226" s="17"/>
      <c r="SBA226" s="17"/>
      <c r="SBB226" s="17"/>
      <c r="SBC226" s="17"/>
      <c r="SBD226" s="17"/>
      <c r="SBE226" s="17"/>
      <c r="SBF226" s="17"/>
      <c r="SBG226" s="17"/>
      <c r="SBH226" s="17"/>
      <c r="SBI226" s="17"/>
      <c r="SBJ226" s="17"/>
      <c r="SBK226" s="17"/>
      <c r="SBL226" s="17"/>
      <c r="SBM226" s="17"/>
      <c r="SBN226" s="17"/>
      <c r="SBO226" s="17"/>
      <c r="SBP226" s="17"/>
      <c r="SBQ226" s="17"/>
      <c r="SBR226" s="17"/>
      <c r="SBS226" s="17"/>
      <c r="SBT226" s="17"/>
      <c r="SBU226" s="17"/>
      <c r="SBV226" s="17"/>
      <c r="SBW226" s="17"/>
      <c r="SBX226" s="17"/>
      <c r="SBY226" s="17"/>
      <c r="SBZ226" s="17"/>
      <c r="SCA226" s="17"/>
      <c r="SCB226" s="17"/>
      <c r="SCC226" s="17"/>
      <c r="SCD226" s="17"/>
      <c r="SCE226" s="17"/>
      <c r="SCF226" s="17"/>
      <c r="SCG226" s="17"/>
      <c r="SCH226" s="17"/>
      <c r="SCI226" s="17"/>
      <c r="SCJ226" s="17"/>
      <c r="SCK226" s="17"/>
      <c r="SCL226" s="17"/>
      <c r="SCM226" s="17"/>
      <c r="SCN226" s="17"/>
      <c r="SCO226" s="17"/>
      <c r="SCP226" s="17"/>
      <c r="SCQ226" s="17"/>
      <c r="SCR226" s="17"/>
      <c r="SCS226" s="17"/>
      <c r="SCT226" s="17"/>
      <c r="SCU226" s="17"/>
      <c r="SCV226" s="17"/>
      <c r="SCW226" s="17"/>
      <c r="SCX226" s="17"/>
      <c r="SCY226" s="17"/>
      <c r="SCZ226" s="17"/>
      <c r="SDA226" s="17"/>
      <c r="SDB226" s="17"/>
      <c r="SDC226" s="17"/>
      <c r="SDD226" s="17"/>
      <c r="SDE226" s="17"/>
      <c r="SDF226" s="17"/>
      <c r="SDG226" s="17"/>
      <c r="SDH226" s="17"/>
      <c r="SDI226" s="17"/>
      <c r="SDJ226" s="17"/>
      <c r="SDK226" s="17"/>
      <c r="SDL226" s="17"/>
      <c r="SDM226" s="17"/>
      <c r="SDN226" s="17"/>
      <c r="SDO226" s="17"/>
      <c r="SDP226" s="17"/>
      <c r="SDQ226" s="17"/>
      <c r="SDR226" s="17"/>
      <c r="SDS226" s="17"/>
      <c r="SDT226" s="17"/>
      <c r="SDU226" s="17"/>
      <c r="SDV226" s="17"/>
      <c r="SDW226" s="17"/>
      <c r="SDX226" s="17"/>
      <c r="SDY226" s="17"/>
      <c r="SDZ226" s="17"/>
      <c r="SEA226" s="17"/>
      <c r="SEB226" s="17"/>
      <c r="SEC226" s="17"/>
      <c r="SED226" s="17"/>
      <c r="SEE226" s="17"/>
      <c r="SEF226" s="17"/>
      <c r="SEG226" s="17"/>
      <c r="SEH226" s="17"/>
      <c r="SEI226" s="17"/>
      <c r="SEJ226" s="17"/>
      <c r="SEK226" s="17"/>
      <c r="SEL226" s="17"/>
      <c r="SEM226" s="17"/>
      <c r="SEN226" s="17"/>
      <c r="SEO226" s="17"/>
      <c r="SEP226" s="17"/>
      <c r="SEQ226" s="17"/>
      <c r="SER226" s="17"/>
      <c r="SES226" s="17"/>
      <c r="SET226" s="17"/>
      <c r="SEU226" s="17"/>
      <c r="SEV226" s="17"/>
      <c r="SEW226" s="17"/>
      <c r="SEX226" s="17"/>
      <c r="SEY226" s="17"/>
      <c r="SEZ226" s="17"/>
      <c r="SFA226" s="17"/>
      <c r="SFB226" s="17"/>
      <c r="SFC226" s="17"/>
      <c r="SFD226" s="17"/>
      <c r="SFE226" s="17"/>
      <c r="SFF226" s="17"/>
      <c r="SFG226" s="17"/>
      <c r="SFH226" s="17"/>
      <c r="SFI226" s="17"/>
      <c r="SFJ226" s="17"/>
      <c r="SFK226" s="17"/>
      <c r="SFL226" s="17"/>
      <c r="SFM226" s="17"/>
      <c r="SFN226" s="17"/>
      <c r="SFO226" s="17"/>
      <c r="SFP226" s="17"/>
      <c r="SFQ226" s="17"/>
      <c r="SFR226" s="17"/>
      <c r="SFS226" s="17"/>
      <c r="SFT226" s="17"/>
      <c r="SFU226" s="17"/>
      <c r="SFV226" s="17"/>
      <c r="SFW226" s="17"/>
      <c r="SFX226" s="17"/>
      <c r="SFY226" s="17"/>
      <c r="SFZ226" s="17"/>
      <c r="SGA226" s="17"/>
      <c r="SGB226" s="17"/>
      <c r="SGC226" s="17"/>
      <c r="SGD226" s="17"/>
      <c r="SGE226" s="17"/>
      <c r="SGF226" s="17"/>
      <c r="SGG226" s="17"/>
      <c r="SGH226" s="17"/>
      <c r="SGI226" s="17"/>
      <c r="SGJ226" s="17"/>
      <c r="SGK226" s="17"/>
      <c r="SGL226" s="17"/>
      <c r="SGM226" s="17"/>
      <c r="SGN226" s="17"/>
      <c r="SGO226" s="17"/>
      <c r="SGP226" s="17"/>
      <c r="SGQ226" s="17"/>
      <c r="SGR226" s="17"/>
      <c r="SGS226" s="17"/>
      <c r="SGT226" s="17"/>
      <c r="SGU226" s="17"/>
      <c r="SGV226" s="17"/>
      <c r="SGW226" s="17"/>
      <c r="SGX226" s="17"/>
      <c r="SGY226" s="17"/>
      <c r="SGZ226" s="17"/>
      <c r="SHA226" s="17"/>
      <c r="SHB226" s="17"/>
      <c r="SHC226" s="17"/>
      <c r="SHD226" s="17"/>
      <c r="SHE226" s="17"/>
      <c r="SHF226" s="17"/>
      <c r="SHG226" s="17"/>
      <c r="SHH226" s="17"/>
      <c r="SHI226" s="17"/>
      <c r="SHJ226" s="17"/>
      <c r="SHK226" s="17"/>
      <c r="SHL226" s="17"/>
      <c r="SHM226" s="17"/>
      <c r="SHN226" s="17"/>
      <c r="SHO226" s="17"/>
      <c r="SHP226" s="17"/>
      <c r="SHQ226" s="17"/>
      <c r="SHR226" s="17"/>
      <c r="SHS226" s="17"/>
      <c r="SHT226" s="17"/>
      <c r="SHU226" s="17"/>
      <c r="SHV226" s="17"/>
      <c r="SHW226" s="17"/>
      <c r="SHX226" s="17"/>
      <c r="SHY226" s="17"/>
      <c r="SHZ226" s="17"/>
      <c r="SIA226" s="17"/>
      <c r="SIB226" s="17"/>
      <c r="SIC226" s="17"/>
      <c r="SID226" s="17"/>
      <c r="SIE226" s="17"/>
      <c r="SIF226" s="17"/>
      <c r="SIG226" s="17"/>
      <c r="SIH226" s="17"/>
      <c r="SII226" s="17"/>
      <c r="SIJ226" s="17"/>
      <c r="SIK226" s="17"/>
      <c r="SIL226" s="17"/>
      <c r="SIM226" s="17"/>
      <c r="SIN226" s="17"/>
      <c r="SIO226" s="17"/>
      <c r="SIP226" s="17"/>
      <c r="SIQ226" s="17"/>
      <c r="SIR226" s="17"/>
      <c r="SIS226" s="17"/>
      <c r="SIT226" s="17"/>
      <c r="SIU226" s="17"/>
      <c r="SIV226" s="17"/>
      <c r="SIW226" s="17"/>
      <c r="SIX226" s="17"/>
      <c r="SIY226" s="17"/>
      <c r="SIZ226" s="17"/>
      <c r="SJA226" s="17"/>
      <c r="SJB226" s="17"/>
      <c r="SJC226" s="17"/>
      <c r="SJD226" s="17"/>
      <c r="SJE226" s="17"/>
      <c r="SJF226" s="17"/>
      <c r="SJG226" s="17"/>
      <c r="SJH226" s="17"/>
      <c r="SJI226" s="17"/>
      <c r="SJJ226" s="17"/>
      <c r="SJK226" s="17"/>
      <c r="SJL226" s="17"/>
      <c r="SJM226" s="17"/>
      <c r="SJN226" s="17"/>
      <c r="SJO226" s="17"/>
      <c r="SJP226" s="17"/>
      <c r="SJQ226" s="17"/>
      <c r="SJR226" s="17"/>
      <c r="SJS226" s="17"/>
      <c r="SJT226" s="17"/>
      <c r="SJU226" s="17"/>
      <c r="SJV226" s="17"/>
      <c r="SJW226" s="17"/>
      <c r="SJX226" s="17"/>
      <c r="SJY226" s="17"/>
      <c r="SJZ226" s="17"/>
      <c r="SKA226" s="17"/>
      <c r="SKB226" s="17"/>
      <c r="SKC226" s="17"/>
      <c r="SKD226" s="17"/>
      <c r="SKE226" s="17"/>
      <c r="SKF226" s="17"/>
      <c r="SKG226" s="17"/>
      <c r="SKH226" s="17"/>
      <c r="SKI226" s="17"/>
      <c r="SKJ226" s="17"/>
      <c r="SKK226" s="17"/>
      <c r="SKL226" s="17"/>
      <c r="SKM226" s="17"/>
      <c r="SKN226" s="17"/>
      <c r="SKO226" s="17"/>
      <c r="SKP226" s="17"/>
      <c r="SKQ226" s="17"/>
      <c r="SKR226" s="17"/>
      <c r="SKS226" s="17"/>
      <c r="SKT226" s="17"/>
      <c r="SKU226" s="17"/>
      <c r="SKV226" s="17"/>
      <c r="SKW226" s="17"/>
      <c r="SKX226" s="17"/>
      <c r="SKY226" s="17"/>
      <c r="SKZ226" s="17"/>
      <c r="SLA226" s="17"/>
      <c r="SLB226" s="17"/>
      <c r="SLC226" s="17"/>
      <c r="SLD226" s="17"/>
      <c r="SLE226" s="17"/>
      <c r="SLF226" s="17"/>
      <c r="SLG226" s="17"/>
      <c r="SLH226" s="17"/>
      <c r="SLI226" s="17"/>
      <c r="SLJ226" s="17"/>
      <c r="SLK226" s="17"/>
      <c r="SLL226" s="17"/>
      <c r="SLM226" s="17"/>
      <c r="SLN226" s="17"/>
      <c r="SLO226" s="17"/>
      <c r="SLP226" s="17"/>
      <c r="SLQ226" s="17"/>
      <c r="SLR226" s="17"/>
      <c r="SLS226" s="17"/>
      <c r="SLT226" s="17"/>
      <c r="SLU226" s="17"/>
      <c r="SLV226" s="17"/>
      <c r="SLW226" s="17"/>
      <c r="SLX226" s="17"/>
      <c r="SLY226" s="17"/>
      <c r="SLZ226" s="17"/>
      <c r="SMA226" s="17"/>
      <c r="SMB226" s="17"/>
      <c r="SMC226" s="17"/>
      <c r="SMD226" s="17"/>
      <c r="SME226" s="17"/>
      <c r="SMF226" s="17"/>
      <c r="SMG226" s="17"/>
      <c r="SMH226" s="17"/>
      <c r="SMI226" s="17"/>
      <c r="SMJ226" s="17"/>
      <c r="SMK226" s="17"/>
      <c r="SML226" s="17"/>
      <c r="SMM226" s="17"/>
      <c r="SMN226" s="17"/>
      <c r="SMO226" s="17"/>
      <c r="SMP226" s="17"/>
      <c r="SMQ226" s="17"/>
      <c r="SMR226" s="17"/>
      <c r="SMS226" s="17"/>
      <c r="SMT226" s="17"/>
      <c r="SMU226" s="17"/>
      <c r="SMV226" s="17"/>
      <c r="SMW226" s="17"/>
      <c r="SMX226" s="17"/>
      <c r="SMY226" s="17"/>
      <c r="SMZ226" s="17"/>
      <c r="SNA226" s="17"/>
      <c r="SNB226" s="17"/>
      <c r="SNC226" s="17"/>
      <c r="SND226" s="17"/>
      <c r="SNE226" s="17"/>
      <c r="SNF226" s="17"/>
      <c r="SNG226" s="17"/>
      <c r="SNH226" s="17"/>
      <c r="SNI226" s="17"/>
      <c r="SNJ226" s="17"/>
      <c r="SNK226" s="17"/>
      <c r="SNL226" s="17"/>
      <c r="SNM226" s="17"/>
      <c r="SNN226" s="17"/>
      <c r="SNO226" s="17"/>
      <c r="SNP226" s="17"/>
      <c r="SNQ226" s="17"/>
      <c r="SNR226" s="17"/>
      <c r="SNS226" s="17"/>
      <c r="SNT226" s="17"/>
      <c r="SNU226" s="17"/>
      <c r="SNV226" s="17"/>
      <c r="SNW226" s="17"/>
      <c r="SNX226" s="17"/>
      <c r="SNY226" s="17"/>
      <c r="SNZ226" s="17"/>
      <c r="SOA226" s="17"/>
      <c r="SOB226" s="17"/>
      <c r="SOC226" s="17"/>
      <c r="SOD226" s="17"/>
      <c r="SOE226" s="17"/>
      <c r="SOF226" s="17"/>
      <c r="SOG226" s="17"/>
      <c r="SOH226" s="17"/>
      <c r="SOI226" s="17"/>
      <c r="SOJ226" s="17"/>
      <c r="SOK226" s="17"/>
      <c r="SOL226" s="17"/>
      <c r="SOM226" s="17"/>
      <c r="SON226" s="17"/>
      <c r="SOO226" s="17"/>
      <c r="SOP226" s="17"/>
      <c r="SOQ226" s="17"/>
      <c r="SOR226" s="17"/>
      <c r="SOS226" s="17"/>
      <c r="SOT226" s="17"/>
      <c r="SOU226" s="17"/>
      <c r="SOV226" s="17"/>
      <c r="SOW226" s="17"/>
      <c r="SOX226" s="17"/>
      <c r="SOY226" s="17"/>
      <c r="SOZ226" s="17"/>
      <c r="SPA226" s="17"/>
      <c r="SPB226" s="17"/>
      <c r="SPC226" s="17"/>
      <c r="SPD226" s="17"/>
      <c r="SPE226" s="17"/>
      <c r="SPF226" s="17"/>
      <c r="SPG226" s="17"/>
      <c r="SPH226" s="17"/>
      <c r="SPI226" s="17"/>
      <c r="SPJ226" s="17"/>
      <c r="SPK226" s="17"/>
      <c r="SPL226" s="17"/>
      <c r="SPM226" s="17"/>
      <c r="SPN226" s="17"/>
      <c r="SPO226" s="17"/>
      <c r="SPP226" s="17"/>
      <c r="SPQ226" s="17"/>
      <c r="SPR226" s="17"/>
      <c r="SPS226" s="17"/>
      <c r="SPT226" s="17"/>
      <c r="SPU226" s="17"/>
      <c r="SPV226" s="17"/>
      <c r="SPW226" s="17"/>
      <c r="SPX226" s="17"/>
      <c r="SPY226" s="17"/>
      <c r="SPZ226" s="17"/>
      <c r="SQA226" s="17"/>
      <c r="SQB226" s="17"/>
      <c r="SQC226" s="17"/>
      <c r="SQD226" s="17"/>
      <c r="SQE226" s="17"/>
      <c r="SQF226" s="17"/>
      <c r="SQG226" s="17"/>
      <c r="SQH226" s="17"/>
      <c r="SQI226" s="17"/>
      <c r="SQJ226" s="17"/>
      <c r="SQK226" s="17"/>
      <c r="SQL226" s="17"/>
      <c r="SQM226" s="17"/>
      <c r="SQN226" s="17"/>
      <c r="SQO226" s="17"/>
      <c r="SQP226" s="17"/>
      <c r="SQQ226" s="17"/>
      <c r="SQR226" s="17"/>
      <c r="SQS226" s="17"/>
      <c r="SQT226" s="17"/>
      <c r="SQU226" s="17"/>
      <c r="SQV226" s="17"/>
      <c r="SQW226" s="17"/>
      <c r="SQX226" s="17"/>
      <c r="SQY226" s="17"/>
      <c r="SQZ226" s="17"/>
      <c r="SRA226" s="17"/>
      <c r="SRB226" s="17"/>
      <c r="SRC226" s="17"/>
      <c r="SRD226" s="17"/>
      <c r="SRE226" s="17"/>
      <c r="SRF226" s="17"/>
      <c r="SRG226" s="17"/>
      <c r="SRH226" s="17"/>
      <c r="SRI226" s="17"/>
      <c r="SRJ226" s="17"/>
      <c r="SRK226" s="17"/>
      <c r="SRL226" s="17"/>
      <c r="SRM226" s="17"/>
      <c r="SRN226" s="17"/>
      <c r="SRO226" s="17"/>
      <c r="SRP226" s="17"/>
      <c r="SRQ226" s="17"/>
      <c r="SRR226" s="17"/>
      <c r="SRS226" s="17"/>
      <c r="SRT226" s="17"/>
      <c r="SRU226" s="17"/>
      <c r="SRV226" s="17"/>
      <c r="SRW226" s="17"/>
      <c r="SRX226" s="17"/>
      <c r="SRY226" s="17"/>
      <c r="SRZ226" s="17"/>
      <c r="SSA226" s="17"/>
      <c r="SSB226" s="17"/>
      <c r="SSC226" s="17"/>
      <c r="SSD226" s="17"/>
      <c r="SSE226" s="17"/>
      <c r="SSF226" s="17"/>
      <c r="SSG226" s="17"/>
      <c r="SSH226" s="17"/>
      <c r="SSI226" s="17"/>
      <c r="SSJ226" s="17"/>
      <c r="SSK226" s="17"/>
      <c r="SSL226" s="17"/>
      <c r="SSM226" s="17"/>
      <c r="SSN226" s="17"/>
      <c r="SSO226" s="17"/>
      <c r="SSP226" s="17"/>
      <c r="SSQ226" s="17"/>
      <c r="SSR226" s="17"/>
      <c r="SSS226" s="17"/>
      <c r="SST226" s="17"/>
      <c r="SSU226" s="17"/>
      <c r="SSV226" s="17"/>
      <c r="SSW226" s="17"/>
      <c r="SSX226" s="17"/>
      <c r="SSY226" s="17"/>
      <c r="SSZ226" s="17"/>
      <c r="STA226" s="17"/>
      <c r="STB226" s="17"/>
      <c r="STC226" s="17"/>
      <c r="STD226" s="17"/>
      <c r="STE226" s="17"/>
      <c r="STF226" s="17"/>
      <c r="STG226" s="17"/>
      <c r="STH226" s="17"/>
      <c r="STI226" s="17"/>
      <c r="STJ226" s="17"/>
      <c r="STK226" s="17"/>
      <c r="STL226" s="17"/>
      <c r="STM226" s="17"/>
      <c r="STN226" s="17"/>
      <c r="STO226" s="17"/>
      <c r="STP226" s="17"/>
      <c r="STQ226" s="17"/>
      <c r="STR226" s="17"/>
      <c r="STS226" s="17"/>
      <c r="STT226" s="17"/>
      <c r="STU226" s="17"/>
      <c r="STV226" s="17"/>
      <c r="STW226" s="17"/>
      <c r="STX226" s="17"/>
      <c r="STY226" s="17"/>
      <c r="STZ226" s="17"/>
      <c r="SUA226" s="17"/>
      <c r="SUB226" s="17"/>
      <c r="SUC226" s="17"/>
      <c r="SUD226" s="17"/>
      <c r="SUE226" s="17"/>
      <c r="SUF226" s="17"/>
      <c r="SUG226" s="17"/>
      <c r="SUH226" s="17"/>
      <c r="SUI226" s="17"/>
      <c r="SUJ226" s="17"/>
      <c r="SUK226" s="17"/>
      <c r="SUL226" s="17"/>
      <c r="SUM226" s="17"/>
      <c r="SUN226" s="17"/>
      <c r="SUO226" s="17"/>
      <c r="SUP226" s="17"/>
      <c r="SUQ226" s="17"/>
      <c r="SUR226" s="17"/>
      <c r="SUS226" s="17"/>
      <c r="SUT226" s="17"/>
      <c r="SUU226" s="17"/>
      <c r="SUV226" s="17"/>
      <c r="SUW226" s="17"/>
      <c r="SUX226" s="17"/>
      <c r="SUY226" s="17"/>
      <c r="SUZ226" s="17"/>
      <c r="SVA226" s="17"/>
      <c r="SVB226" s="17"/>
      <c r="SVC226" s="17"/>
      <c r="SVD226" s="17"/>
      <c r="SVE226" s="17"/>
      <c r="SVF226" s="17"/>
      <c r="SVG226" s="17"/>
      <c r="SVH226" s="17"/>
      <c r="SVI226" s="17"/>
      <c r="SVJ226" s="17"/>
      <c r="SVK226" s="17"/>
      <c r="SVL226" s="17"/>
      <c r="SVM226" s="17"/>
      <c r="SVN226" s="17"/>
      <c r="SVO226" s="17"/>
      <c r="SVP226" s="17"/>
      <c r="SVQ226" s="17"/>
      <c r="SVR226" s="17"/>
      <c r="SVS226" s="17"/>
      <c r="SVT226" s="17"/>
      <c r="SVU226" s="17"/>
      <c r="SVV226" s="17"/>
      <c r="SVW226" s="17"/>
      <c r="SVX226" s="17"/>
      <c r="SVY226" s="17"/>
      <c r="SVZ226" s="17"/>
      <c r="SWA226" s="17"/>
      <c r="SWB226" s="17"/>
      <c r="SWC226" s="17"/>
      <c r="SWD226" s="17"/>
      <c r="SWE226" s="17"/>
      <c r="SWF226" s="17"/>
      <c r="SWG226" s="17"/>
      <c r="SWH226" s="17"/>
      <c r="SWI226" s="17"/>
      <c r="SWJ226" s="17"/>
      <c r="SWK226" s="17"/>
      <c r="SWL226" s="17"/>
      <c r="SWM226" s="17"/>
      <c r="SWN226" s="17"/>
      <c r="SWO226" s="17"/>
      <c r="SWP226" s="17"/>
      <c r="SWQ226" s="17"/>
      <c r="SWR226" s="17"/>
      <c r="SWS226" s="17"/>
      <c r="SWT226" s="17"/>
      <c r="SWU226" s="17"/>
      <c r="SWV226" s="17"/>
      <c r="SWW226" s="17"/>
      <c r="SWX226" s="17"/>
      <c r="SWY226" s="17"/>
      <c r="SWZ226" s="17"/>
      <c r="SXA226" s="17"/>
      <c r="SXB226" s="17"/>
      <c r="SXC226" s="17"/>
      <c r="SXD226" s="17"/>
      <c r="SXE226" s="17"/>
      <c r="SXF226" s="17"/>
      <c r="SXG226" s="17"/>
      <c r="SXH226" s="17"/>
      <c r="SXI226" s="17"/>
      <c r="SXJ226" s="17"/>
      <c r="SXK226" s="17"/>
      <c r="SXL226" s="17"/>
      <c r="SXM226" s="17"/>
      <c r="SXN226" s="17"/>
      <c r="SXO226" s="17"/>
      <c r="SXP226" s="17"/>
      <c r="SXQ226" s="17"/>
      <c r="SXR226" s="17"/>
      <c r="SXS226" s="17"/>
      <c r="SXT226" s="17"/>
      <c r="SXU226" s="17"/>
      <c r="SXV226" s="17"/>
      <c r="SXW226" s="17"/>
      <c r="SXX226" s="17"/>
      <c r="SXY226" s="17"/>
      <c r="SXZ226" s="17"/>
      <c r="SYA226" s="17"/>
      <c r="SYB226" s="17"/>
      <c r="SYC226" s="17"/>
      <c r="SYD226" s="17"/>
      <c r="SYE226" s="17"/>
      <c r="SYF226" s="17"/>
      <c r="SYG226" s="17"/>
      <c r="SYH226" s="17"/>
      <c r="SYI226" s="17"/>
      <c r="SYJ226" s="17"/>
      <c r="SYK226" s="17"/>
      <c r="SYL226" s="17"/>
      <c r="SYM226" s="17"/>
      <c r="SYN226" s="17"/>
      <c r="SYO226" s="17"/>
      <c r="SYP226" s="17"/>
      <c r="SYQ226" s="17"/>
      <c r="SYR226" s="17"/>
      <c r="SYS226" s="17"/>
      <c r="SYT226" s="17"/>
      <c r="SYU226" s="17"/>
      <c r="SYV226" s="17"/>
      <c r="SYW226" s="17"/>
      <c r="SYX226" s="17"/>
      <c r="SYY226" s="17"/>
      <c r="SYZ226" s="17"/>
      <c r="SZA226" s="17"/>
      <c r="SZB226" s="17"/>
      <c r="SZC226" s="17"/>
      <c r="SZD226" s="17"/>
      <c r="SZE226" s="17"/>
      <c r="SZF226" s="17"/>
      <c r="SZG226" s="17"/>
      <c r="SZH226" s="17"/>
      <c r="SZI226" s="17"/>
      <c r="SZJ226" s="17"/>
      <c r="SZK226" s="17"/>
      <c r="SZL226" s="17"/>
      <c r="SZM226" s="17"/>
      <c r="SZN226" s="17"/>
      <c r="SZO226" s="17"/>
      <c r="SZP226" s="17"/>
      <c r="SZQ226" s="17"/>
      <c r="SZR226" s="17"/>
      <c r="SZS226" s="17"/>
      <c r="SZT226" s="17"/>
      <c r="SZU226" s="17"/>
      <c r="SZV226" s="17"/>
      <c r="SZW226" s="17"/>
      <c r="SZX226" s="17"/>
      <c r="SZY226" s="17"/>
      <c r="SZZ226" s="17"/>
      <c r="TAA226" s="17"/>
      <c r="TAB226" s="17"/>
      <c r="TAC226" s="17"/>
      <c r="TAD226" s="17"/>
      <c r="TAE226" s="17"/>
      <c r="TAF226" s="17"/>
      <c r="TAG226" s="17"/>
      <c r="TAH226" s="17"/>
      <c r="TAI226" s="17"/>
      <c r="TAJ226" s="17"/>
      <c r="TAK226" s="17"/>
      <c r="TAL226" s="17"/>
      <c r="TAM226" s="17"/>
      <c r="TAN226" s="17"/>
      <c r="TAO226" s="17"/>
      <c r="TAP226" s="17"/>
      <c r="TAQ226" s="17"/>
      <c r="TAR226" s="17"/>
      <c r="TAS226" s="17"/>
      <c r="TAT226" s="17"/>
      <c r="TAU226" s="17"/>
      <c r="TAV226" s="17"/>
      <c r="TAW226" s="17"/>
      <c r="TAX226" s="17"/>
      <c r="TAY226" s="17"/>
      <c r="TAZ226" s="17"/>
      <c r="TBA226" s="17"/>
      <c r="TBB226" s="17"/>
      <c r="TBC226" s="17"/>
      <c r="TBD226" s="17"/>
      <c r="TBE226" s="17"/>
      <c r="TBF226" s="17"/>
      <c r="TBG226" s="17"/>
      <c r="TBH226" s="17"/>
      <c r="TBI226" s="17"/>
      <c r="TBJ226" s="17"/>
      <c r="TBK226" s="17"/>
      <c r="TBL226" s="17"/>
      <c r="TBM226" s="17"/>
      <c r="TBN226" s="17"/>
      <c r="TBO226" s="17"/>
      <c r="TBP226" s="17"/>
      <c r="TBQ226" s="17"/>
      <c r="TBR226" s="17"/>
      <c r="TBS226" s="17"/>
      <c r="TBT226" s="17"/>
      <c r="TBU226" s="17"/>
      <c r="TBV226" s="17"/>
      <c r="TBW226" s="17"/>
      <c r="TBX226" s="17"/>
      <c r="TBY226" s="17"/>
      <c r="TBZ226" s="17"/>
      <c r="TCA226" s="17"/>
      <c r="TCB226" s="17"/>
      <c r="TCC226" s="17"/>
      <c r="TCD226" s="17"/>
      <c r="TCE226" s="17"/>
      <c r="TCF226" s="17"/>
      <c r="TCG226" s="17"/>
      <c r="TCH226" s="17"/>
      <c r="TCI226" s="17"/>
      <c r="TCJ226" s="17"/>
      <c r="TCK226" s="17"/>
      <c r="TCL226" s="17"/>
      <c r="TCM226" s="17"/>
      <c r="TCN226" s="17"/>
      <c r="TCO226" s="17"/>
      <c r="TCP226" s="17"/>
      <c r="TCQ226" s="17"/>
      <c r="TCR226" s="17"/>
      <c r="TCS226" s="17"/>
      <c r="TCT226" s="17"/>
      <c r="TCU226" s="17"/>
      <c r="TCV226" s="17"/>
      <c r="TCW226" s="17"/>
      <c r="TCX226" s="17"/>
      <c r="TCY226" s="17"/>
      <c r="TCZ226" s="17"/>
      <c r="TDA226" s="17"/>
      <c r="TDB226" s="17"/>
      <c r="TDC226" s="17"/>
      <c r="TDD226" s="17"/>
      <c r="TDE226" s="17"/>
      <c r="TDF226" s="17"/>
      <c r="TDG226" s="17"/>
      <c r="TDH226" s="17"/>
      <c r="TDI226" s="17"/>
      <c r="TDJ226" s="17"/>
      <c r="TDK226" s="17"/>
      <c r="TDL226" s="17"/>
      <c r="TDM226" s="17"/>
      <c r="TDN226" s="17"/>
      <c r="TDO226" s="17"/>
      <c r="TDP226" s="17"/>
      <c r="TDQ226" s="17"/>
      <c r="TDR226" s="17"/>
      <c r="TDS226" s="17"/>
      <c r="TDT226" s="17"/>
      <c r="TDU226" s="17"/>
      <c r="TDV226" s="17"/>
      <c r="TDW226" s="17"/>
      <c r="TDX226" s="17"/>
      <c r="TDY226" s="17"/>
      <c r="TDZ226" s="17"/>
      <c r="TEA226" s="17"/>
      <c r="TEB226" s="17"/>
      <c r="TEC226" s="17"/>
      <c r="TED226" s="17"/>
      <c r="TEE226" s="17"/>
      <c r="TEF226" s="17"/>
      <c r="TEG226" s="17"/>
      <c r="TEH226" s="17"/>
      <c r="TEI226" s="17"/>
      <c r="TEJ226" s="17"/>
      <c r="TEK226" s="17"/>
      <c r="TEL226" s="17"/>
      <c r="TEM226" s="17"/>
      <c r="TEN226" s="17"/>
      <c r="TEO226" s="17"/>
      <c r="TEP226" s="17"/>
      <c r="TEQ226" s="17"/>
      <c r="TER226" s="17"/>
      <c r="TES226" s="17"/>
      <c r="TET226" s="17"/>
      <c r="TEU226" s="17"/>
      <c r="TEV226" s="17"/>
      <c r="TEW226" s="17"/>
      <c r="TEX226" s="17"/>
      <c r="TEY226" s="17"/>
      <c r="TEZ226" s="17"/>
      <c r="TFA226" s="17"/>
      <c r="TFB226" s="17"/>
      <c r="TFC226" s="17"/>
      <c r="TFD226" s="17"/>
      <c r="TFE226" s="17"/>
      <c r="TFF226" s="17"/>
      <c r="TFG226" s="17"/>
      <c r="TFH226" s="17"/>
      <c r="TFI226" s="17"/>
      <c r="TFJ226" s="17"/>
      <c r="TFK226" s="17"/>
      <c r="TFL226" s="17"/>
      <c r="TFM226" s="17"/>
      <c r="TFN226" s="17"/>
      <c r="TFO226" s="17"/>
      <c r="TFP226" s="17"/>
      <c r="TFQ226" s="17"/>
      <c r="TFR226" s="17"/>
      <c r="TFS226" s="17"/>
      <c r="TFT226" s="17"/>
      <c r="TFU226" s="17"/>
      <c r="TFV226" s="17"/>
      <c r="TFW226" s="17"/>
      <c r="TFX226" s="17"/>
      <c r="TFY226" s="17"/>
      <c r="TFZ226" s="17"/>
      <c r="TGA226" s="17"/>
      <c r="TGB226" s="17"/>
      <c r="TGC226" s="17"/>
      <c r="TGD226" s="17"/>
      <c r="TGE226" s="17"/>
      <c r="TGF226" s="17"/>
      <c r="TGG226" s="17"/>
      <c r="TGH226" s="17"/>
      <c r="TGI226" s="17"/>
      <c r="TGJ226" s="17"/>
      <c r="TGK226" s="17"/>
      <c r="TGL226" s="17"/>
      <c r="TGM226" s="17"/>
      <c r="TGN226" s="17"/>
      <c r="TGO226" s="17"/>
      <c r="TGP226" s="17"/>
      <c r="TGQ226" s="17"/>
      <c r="TGR226" s="17"/>
      <c r="TGS226" s="17"/>
      <c r="TGT226" s="17"/>
      <c r="TGU226" s="17"/>
      <c r="TGV226" s="17"/>
      <c r="TGW226" s="17"/>
      <c r="TGX226" s="17"/>
      <c r="TGY226" s="17"/>
      <c r="TGZ226" s="17"/>
      <c r="THA226" s="17"/>
      <c r="THB226" s="17"/>
      <c r="THC226" s="17"/>
      <c r="THD226" s="17"/>
      <c r="THE226" s="17"/>
      <c r="THF226" s="17"/>
      <c r="THG226" s="17"/>
      <c r="THH226" s="17"/>
      <c r="THI226" s="17"/>
      <c r="THJ226" s="17"/>
      <c r="THK226" s="17"/>
      <c r="THL226" s="17"/>
      <c r="THM226" s="17"/>
      <c r="THN226" s="17"/>
      <c r="THO226" s="17"/>
      <c r="THP226" s="17"/>
      <c r="THQ226" s="17"/>
      <c r="THR226" s="17"/>
      <c r="THS226" s="17"/>
      <c r="THT226" s="17"/>
      <c r="THU226" s="17"/>
      <c r="THV226" s="17"/>
      <c r="THW226" s="17"/>
      <c r="THX226" s="17"/>
      <c r="THY226" s="17"/>
      <c r="THZ226" s="17"/>
      <c r="TIA226" s="17"/>
      <c r="TIB226" s="17"/>
      <c r="TIC226" s="17"/>
      <c r="TID226" s="17"/>
      <c r="TIE226" s="17"/>
      <c r="TIF226" s="17"/>
      <c r="TIG226" s="17"/>
      <c r="TIH226" s="17"/>
      <c r="TII226" s="17"/>
      <c r="TIJ226" s="17"/>
      <c r="TIK226" s="17"/>
      <c r="TIL226" s="17"/>
      <c r="TIM226" s="17"/>
      <c r="TIN226" s="17"/>
      <c r="TIO226" s="17"/>
      <c r="TIP226" s="17"/>
      <c r="TIQ226" s="17"/>
      <c r="TIR226" s="17"/>
      <c r="TIS226" s="17"/>
      <c r="TIT226" s="17"/>
      <c r="TIU226" s="17"/>
      <c r="TIV226" s="17"/>
      <c r="TIW226" s="17"/>
      <c r="TIX226" s="17"/>
      <c r="TIY226" s="17"/>
      <c r="TIZ226" s="17"/>
      <c r="TJA226" s="17"/>
      <c r="TJB226" s="17"/>
      <c r="TJC226" s="17"/>
      <c r="TJD226" s="17"/>
      <c r="TJE226" s="17"/>
      <c r="TJF226" s="17"/>
      <c r="TJG226" s="17"/>
      <c r="TJH226" s="17"/>
      <c r="TJI226" s="17"/>
      <c r="TJJ226" s="17"/>
      <c r="TJK226" s="17"/>
      <c r="TJL226" s="17"/>
      <c r="TJM226" s="17"/>
      <c r="TJN226" s="17"/>
      <c r="TJO226" s="17"/>
      <c r="TJP226" s="17"/>
      <c r="TJQ226" s="17"/>
      <c r="TJR226" s="17"/>
      <c r="TJS226" s="17"/>
      <c r="TJT226" s="17"/>
      <c r="TJU226" s="17"/>
      <c r="TJV226" s="17"/>
      <c r="TJW226" s="17"/>
      <c r="TJX226" s="17"/>
      <c r="TJY226" s="17"/>
      <c r="TJZ226" s="17"/>
      <c r="TKA226" s="17"/>
      <c r="TKB226" s="17"/>
      <c r="TKC226" s="17"/>
      <c r="TKD226" s="17"/>
      <c r="TKE226" s="17"/>
      <c r="TKF226" s="17"/>
      <c r="TKG226" s="17"/>
      <c r="TKH226" s="17"/>
      <c r="TKI226" s="17"/>
      <c r="TKJ226" s="17"/>
      <c r="TKK226" s="17"/>
      <c r="TKL226" s="17"/>
      <c r="TKM226" s="17"/>
      <c r="TKN226" s="17"/>
      <c r="TKO226" s="17"/>
      <c r="TKP226" s="17"/>
      <c r="TKQ226" s="17"/>
      <c r="TKR226" s="17"/>
      <c r="TKS226" s="17"/>
      <c r="TKT226" s="17"/>
      <c r="TKU226" s="17"/>
      <c r="TKV226" s="17"/>
      <c r="TKW226" s="17"/>
      <c r="TKX226" s="17"/>
      <c r="TKY226" s="17"/>
      <c r="TKZ226" s="17"/>
      <c r="TLA226" s="17"/>
      <c r="TLB226" s="17"/>
      <c r="TLC226" s="17"/>
      <c r="TLD226" s="17"/>
      <c r="TLE226" s="17"/>
      <c r="TLF226" s="17"/>
      <c r="TLG226" s="17"/>
      <c r="TLH226" s="17"/>
      <c r="TLI226" s="17"/>
      <c r="TLJ226" s="17"/>
      <c r="TLK226" s="17"/>
      <c r="TLL226" s="17"/>
      <c r="TLM226" s="17"/>
      <c r="TLN226" s="17"/>
      <c r="TLO226" s="17"/>
      <c r="TLP226" s="17"/>
      <c r="TLQ226" s="17"/>
      <c r="TLR226" s="17"/>
      <c r="TLS226" s="17"/>
      <c r="TLT226" s="17"/>
      <c r="TLU226" s="17"/>
      <c r="TLV226" s="17"/>
      <c r="TLW226" s="17"/>
      <c r="TLX226" s="17"/>
      <c r="TLY226" s="17"/>
      <c r="TLZ226" s="17"/>
      <c r="TMA226" s="17"/>
      <c r="TMB226" s="17"/>
      <c r="TMC226" s="17"/>
      <c r="TMD226" s="17"/>
      <c r="TME226" s="17"/>
      <c r="TMF226" s="17"/>
      <c r="TMG226" s="17"/>
      <c r="TMH226" s="17"/>
      <c r="TMI226" s="17"/>
      <c r="TMJ226" s="17"/>
      <c r="TMK226" s="17"/>
      <c r="TML226" s="17"/>
      <c r="TMM226" s="17"/>
      <c r="TMN226" s="17"/>
      <c r="TMO226" s="17"/>
      <c r="TMP226" s="17"/>
      <c r="TMQ226" s="17"/>
      <c r="TMR226" s="17"/>
      <c r="TMS226" s="17"/>
      <c r="TMT226" s="17"/>
      <c r="TMU226" s="17"/>
      <c r="TMV226" s="17"/>
      <c r="TMW226" s="17"/>
      <c r="TMX226" s="17"/>
      <c r="TMY226" s="17"/>
      <c r="TMZ226" s="17"/>
      <c r="TNA226" s="17"/>
      <c r="TNB226" s="17"/>
      <c r="TNC226" s="17"/>
      <c r="TND226" s="17"/>
      <c r="TNE226" s="17"/>
      <c r="TNF226" s="17"/>
      <c r="TNG226" s="17"/>
      <c r="TNH226" s="17"/>
      <c r="TNI226" s="17"/>
      <c r="TNJ226" s="17"/>
      <c r="TNK226" s="17"/>
      <c r="TNL226" s="17"/>
      <c r="TNM226" s="17"/>
      <c r="TNN226" s="17"/>
      <c r="TNO226" s="17"/>
      <c r="TNP226" s="17"/>
      <c r="TNQ226" s="17"/>
      <c r="TNR226" s="17"/>
      <c r="TNS226" s="17"/>
      <c r="TNT226" s="17"/>
      <c r="TNU226" s="17"/>
      <c r="TNV226" s="17"/>
      <c r="TNW226" s="17"/>
      <c r="TNX226" s="17"/>
      <c r="TNY226" s="17"/>
      <c r="TNZ226" s="17"/>
      <c r="TOA226" s="17"/>
      <c r="TOB226" s="17"/>
      <c r="TOC226" s="17"/>
      <c r="TOD226" s="17"/>
      <c r="TOE226" s="17"/>
      <c r="TOF226" s="17"/>
      <c r="TOG226" s="17"/>
      <c r="TOH226" s="17"/>
      <c r="TOI226" s="17"/>
      <c r="TOJ226" s="17"/>
      <c r="TOK226" s="17"/>
      <c r="TOL226" s="17"/>
      <c r="TOM226" s="17"/>
      <c r="TON226" s="17"/>
      <c r="TOO226" s="17"/>
      <c r="TOP226" s="17"/>
      <c r="TOQ226" s="17"/>
      <c r="TOR226" s="17"/>
      <c r="TOS226" s="17"/>
      <c r="TOT226" s="17"/>
      <c r="TOU226" s="17"/>
      <c r="TOV226" s="17"/>
      <c r="TOW226" s="17"/>
      <c r="TOX226" s="17"/>
      <c r="TOY226" s="17"/>
      <c r="TOZ226" s="17"/>
      <c r="TPA226" s="17"/>
      <c r="TPB226" s="17"/>
      <c r="TPC226" s="17"/>
      <c r="TPD226" s="17"/>
      <c r="TPE226" s="17"/>
      <c r="TPF226" s="17"/>
      <c r="TPG226" s="17"/>
      <c r="TPH226" s="17"/>
      <c r="TPI226" s="17"/>
      <c r="TPJ226" s="17"/>
      <c r="TPK226" s="17"/>
      <c r="TPL226" s="17"/>
      <c r="TPM226" s="17"/>
      <c r="TPN226" s="17"/>
      <c r="TPO226" s="17"/>
      <c r="TPP226" s="17"/>
      <c r="TPQ226" s="17"/>
      <c r="TPR226" s="17"/>
      <c r="TPS226" s="17"/>
      <c r="TPT226" s="17"/>
      <c r="TPU226" s="17"/>
      <c r="TPV226" s="17"/>
      <c r="TPW226" s="17"/>
      <c r="TPX226" s="17"/>
      <c r="TPY226" s="17"/>
      <c r="TPZ226" s="17"/>
      <c r="TQA226" s="17"/>
      <c r="TQB226" s="17"/>
      <c r="TQC226" s="17"/>
      <c r="TQD226" s="17"/>
      <c r="TQE226" s="17"/>
      <c r="TQF226" s="17"/>
      <c r="TQG226" s="17"/>
      <c r="TQH226" s="17"/>
      <c r="TQI226" s="17"/>
      <c r="TQJ226" s="17"/>
      <c r="TQK226" s="17"/>
      <c r="TQL226" s="17"/>
      <c r="TQM226" s="17"/>
      <c r="TQN226" s="17"/>
      <c r="TQO226" s="17"/>
      <c r="TQP226" s="17"/>
      <c r="TQQ226" s="17"/>
      <c r="TQR226" s="17"/>
      <c r="TQS226" s="17"/>
      <c r="TQT226" s="17"/>
      <c r="TQU226" s="17"/>
      <c r="TQV226" s="17"/>
      <c r="TQW226" s="17"/>
      <c r="TQX226" s="17"/>
      <c r="TQY226" s="17"/>
      <c r="TQZ226" s="17"/>
      <c r="TRA226" s="17"/>
      <c r="TRB226" s="17"/>
      <c r="TRC226" s="17"/>
      <c r="TRD226" s="17"/>
      <c r="TRE226" s="17"/>
      <c r="TRF226" s="17"/>
      <c r="TRG226" s="17"/>
      <c r="TRH226" s="17"/>
      <c r="TRI226" s="17"/>
      <c r="TRJ226" s="17"/>
      <c r="TRK226" s="17"/>
      <c r="TRL226" s="17"/>
      <c r="TRM226" s="17"/>
      <c r="TRN226" s="17"/>
      <c r="TRO226" s="17"/>
      <c r="TRP226" s="17"/>
      <c r="TRQ226" s="17"/>
      <c r="TRR226" s="17"/>
      <c r="TRS226" s="17"/>
      <c r="TRT226" s="17"/>
      <c r="TRU226" s="17"/>
      <c r="TRV226" s="17"/>
      <c r="TRW226" s="17"/>
      <c r="TRX226" s="17"/>
      <c r="TRY226" s="17"/>
      <c r="TRZ226" s="17"/>
      <c r="TSA226" s="17"/>
      <c r="TSB226" s="17"/>
      <c r="TSC226" s="17"/>
      <c r="TSD226" s="17"/>
      <c r="TSE226" s="17"/>
      <c r="TSF226" s="17"/>
      <c r="TSG226" s="17"/>
      <c r="TSH226" s="17"/>
      <c r="TSI226" s="17"/>
      <c r="TSJ226" s="17"/>
      <c r="TSK226" s="17"/>
      <c r="TSL226" s="17"/>
      <c r="TSM226" s="17"/>
      <c r="TSN226" s="17"/>
      <c r="TSO226" s="17"/>
      <c r="TSP226" s="17"/>
      <c r="TSQ226" s="17"/>
      <c r="TSR226" s="17"/>
      <c r="TSS226" s="17"/>
      <c r="TST226" s="17"/>
      <c r="TSU226" s="17"/>
      <c r="TSV226" s="17"/>
      <c r="TSW226" s="17"/>
      <c r="TSX226" s="17"/>
      <c r="TSY226" s="17"/>
      <c r="TSZ226" s="17"/>
      <c r="TTA226" s="17"/>
      <c r="TTB226" s="17"/>
      <c r="TTC226" s="17"/>
      <c r="TTD226" s="17"/>
      <c r="TTE226" s="17"/>
      <c r="TTF226" s="17"/>
      <c r="TTG226" s="17"/>
      <c r="TTH226" s="17"/>
      <c r="TTI226" s="17"/>
      <c r="TTJ226" s="17"/>
      <c r="TTK226" s="17"/>
      <c r="TTL226" s="17"/>
      <c r="TTM226" s="17"/>
      <c r="TTN226" s="17"/>
      <c r="TTO226" s="17"/>
      <c r="TTP226" s="17"/>
      <c r="TTQ226" s="17"/>
      <c r="TTR226" s="17"/>
      <c r="TTS226" s="17"/>
      <c r="TTT226" s="17"/>
      <c r="TTU226" s="17"/>
      <c r="TTV226" s="17"/>
      <c r="TTW226" s="17"/>
      <c r="TTX226" s="17"/>
      <c r="TTY226" s="17"/>
      <c r="TTZ226" s="17"/>
      <c r="TUA226" s="17"/>
      <c r="TUB226" s="17"/>
      <c r="TUC226" s="17"/>
      <c r="TUD226" s="17"/>
      <c r="TUE226" s="17"/>
      <c r="TUF226" s="17"/>
      <c r="TUG226" s="17"/>
      <c r="TUH226" s="17"/>
      <c r="TUI226" s="17"/>
      <c r="TUJ226" s="17"/>
      <c r="TUK226" s="17"/>
      <c r="TUL226" s="17"/>
      <c r="TUM226" s="17"/>
      <c r="TUN226" s="17"/>
      <c r="TUO226" s="17"/>
      <c r="TUP226" s="17"/>
      <c r="TUQ226" s="17"/>
      <c r="TUR226" s="17"/>
      <c r="TUS226" s="17"/>
      <c r="TUT226" s="17"/>
      <c r="TUU226" s="17"/>
      <c r="TUV226" s="17"/>
      <c r="TUW226" s="17"/>
      <c r="TUX226" s="17"/>
      <c r="TUY226" s="17"/>
      <c r="TUZ226" s="17"/>
      <c r="TVA226" s="17"/>
      <c r="TVB226" s="17"/>
      <c r="TVC226" s="17"/>
      <c r="TVD226" s="17"/>
      <c r="TVE226" s="17"/>
      <c r="TVF226" s="17"/>
      <c r="TVG226" s="17"/>
      <c r="TVH226" s="17"/>
      <c r="TVI226" s="17"/>
      <c r="TVJ226" s="17"/>
      <c r="TVK226" s="17"/>
      <c r="TVL226" s="17"/>
      <c r="TVM226" s="17"/>
      <c r="TVN226" s="17"/>
      <c r="TVO226" s="17"/>
      <c r="TVP226" s="17"/>
      <c r="TVQ226" s="17"/>
      <c r="TVR226" s="17"/>
      <c r="TVS226" s="17"/>
      <c r="TVT226" s="17"/>
      <c r="TVU226" s="17"/>
      <c r="TVV226" s="17"/>
      <c r="TVW226" s="17"/>
      <c r="TVX226" s="17"/>
      <c r="TVY226" s="17"/>
      <c r="TVZ226" s="17"/>
      <c r="TWA226" s="17"/>
      <c r="TWB226" s="17"/>
      <c r="TWC226" s="17"/>
      <c r="TWD226" s="17"/>
      <c r="TWE226" s="17"/>
      <c r="TWF226" s="17"/>
      <c r="TWG226" s="17"/>
      <c r="TWH226" s="17"/>
      <c r="TWI226" s="17"/>
      <c r="TWJ226" s="17"/>
      <c r="TWK226" s="17"/>
      <c r="TWL226" s="17"/>
      <c r="TWM226" s="17"/>
      <c r="TWN226" s="17"/>
      <c r="TWO226" s="17"/>
      <c r="TWP226" s="17"/>
      <c r="TWQ226" s="17"/>
      <c r="TWR226" s="17"/>
      <c r="TWS226" s="17"/>
      <c r="TWT226" s="17"/>
      <c r="TWU226" s="17"/>
      <c r="TWV226" s="17"/>
      <c r="TWW226" s="17"/>
      <c r="TWX226" s="17"/>
      <c r="TWY226" s="17"/>
      <c r="TWZ226" s="17"/>
      <c r="TXA226" s="17"/>
      <c r="TXB226" s="17"/>
      <c r="TXC226" s="17"/>
      <c r="TXD226" s="17"/>
      <c r="TXE226" s="17"/>
      <c r="TXF226" s="17"/>
      <c r="TXG226" s="17"/>
      <c r="TXH226" s="17"/>
      <c r="TXI226" s="17"/>
      <c r="TXJ226" s="17"/>
      <c r="TXK226" s="17"/>
      <c r="TXL226" s="17"/>
      <c r="TXM226" s="17"/>
      <c r="TXN226" s="17"/>
      <c r="TXO226" s="17"/>
      <c r="TXP226" s="17"/>
      <c r="TXQ226" s="17"/>
      <c r="TXR226" s="17"/>
      <c r="TXS226" s="17"/>
      <c r="TXT226" s="17"/>
      <c r="TXU226" s="17"/>
      <c r="TXV226" s="17"/>
      <c r="TXW226" s="17"/>
      <c r="TXX226" s="17"/>
      <c r="TXY226" s="17"/>
      <c r="TXZ226" s="17"/>
      <c r="TYA226" s="17"/>
      <c r="TYB226" s="17"/>
      <c r="TYC226" s="17"/>
      <c r="TYD226" s="17"/>
      <c r="TYE226" s="17"/>
      <c r="TYF226" s="17"/>
      <c r="TYG226" s="17"/>
      <c r="TYH226" s="17"/>
      <c r="TYI226" s="17"/>
      <c r="TYJ226" s="17"/>
      <c r="TYK226" s="17"/>
      <c r="TYL226" s="17"/>
      <c r="TYM226" s="17"/>
      <c r="TYN226" s="17"/>
      <c r="TYO226" s="17"/>
      <c r="TYP226" s="17"/>
      <c r="TYQ226" s="17"/>
      <c r="TYR226" s="17"/>
      <c r="TYS226" s="17"/>
      <c r="TYT226" s="17"/>
      <c r="TYU226" s="17"/>
      <c r="TYV226" s="17"/>
      <c r="TYW226" s="17"/>
      <c r="TYX226" s="17"/>
      <c r="TYY226" s="17"/>
      <c r="TYZ226" s="17"/>
      <c r="TZA226" s="17"/>
      <c r="TZB226" s="17"/>
      <c r="TZC226" s="17"/>
      <c r="TZD226" s="17"/>
      <c r="TZE226" s="17"/>
      <c r="TZF226" s="17"/>
      <c r="TZG226" s="17"/>
      <c r="TZH226" s="17"/>
      <c r="TZI226" s="17"/>
      <c r="TZJ226" s="17"/>
      <c r="TZK226" s="17"/>
      <c r="TZL226" s="17"/>
      <c r="TZM226" s="17"/>
      <c r="TZN226" s="17"/>
      <c r="TZO226" s="17"/>
      <c r="TZP226" s="17"/>
      <c r="TZQ226" s="17"/>
      <c r="TZR226" s="17"/>
      <c r="TZS226" s="17"/>
      <c r="TZT226" s="17"/>
      <c r="TZU226" s="17"/>
      <c r="TZV226" s="17"/>
      <c r="TZW226" s="17"/>
      <c r="TZX226" s="17"/>
      <c r="TZY226" s="17"/>
      <c r="TZZ226" s="17"/>
      <c r="UAA226" s="17"/>
      <c r="UAB226" s="17"/>
      <c r="UAC226" s="17"/>
      <c r="UAD226" s="17"/>
      <c r="UAE226" s="17"/>
      <c r="UAF226" s="17"/>
      <c r="UAG226" s="17"/>
      <c r="UAH226" s="17"/>
      <c r="UAI226" s="17"/>
      <c r="UAJ226" s="17"/>
      <c r="UAK226" s="17"/>
      <c r="UAL226" s="17"/>
      <c r="UAM226" s="17"/>
      <c r="UAN226" s="17"/>
      <c r="UAO226" s="17"/>
      <c r="UAP226" s="17"/>
      <c r="UAQ226" s="17"/>
      <c r="UAR226" s="17"/>
      <c r="UAS226" s="17"/>
      <c r="UAT226" s="17"/>
      <c r="UAU226" s="17"/>
      <c r="UAV226" s="17"/>
      <c r="UAW226" s="17"/>
      <c r="UAX226" s="17"/>
      <c r="UAY226" s="17"/>
      <c r="UAZ226" s="17"/>
      <c r="UBA226" s="17"/>
      <c r="UBB226" s="17"/>
      <c r="UBC226" s="17"/>
      <c r="UBD226" s="17"/>
      <c r="UBE226" s="17"/>
      <c r="UBF226" s="17"/>
      <c r="UBG226" s="17"/>
      <c r="UBH226" s="17"/>
      <c r="UBI226" s="17"/>
      <c r="UBJ226" s="17"/>
      <c r="UBK226" s="17"/>
      <c r="UBL226" s="17"/>
      <c r="UBM226" s="17"/>
      <c r="UBN226" s="17"/>
      <c r="UBO226" s="17"/>
      <c r="UBP226" s="17"/>
      <c r="UBQ226" s="17"/>
      <c r="UBR226" s="17"/>
      <c r="UBS226" s="17"/>
      <c r="UBT226" s="17"/>
      <c r="UBU226" s="17"/>
      <c r="UBV226" s="17"/>
      <c r="UBW226" s="17"/>
      <c r="UBX226" s="17"/>
      <c r="UBY226" s="17"/>
      <c r="UBZ226" s="17"/>
      <c r="UCA226" s="17"/>
      <c r="UCB226" s="17"/>
      <c r="UCC226" s="17"/>
      <c r="UCD226" s="17"/>
      <c r="UCE226" s="17"/>
      <c r="UCF226" s="17"/>
      <c r="UCG226" s="17"/>
      <c r="UCH226" s="17"/>
      <c r="UCI226" s="17"/>
      <c r="UCJ226" s="17"/>
      <c r="UCK226" s="17"/>
      <c r="UCL226" s="17"/>
      <c r="UCM226" s="17"/>
      <c r="UCN226" s="17"/>
      <c r="UCO226" s="17"/>
      <c r="UCP226" s="17"/>
      <c r="UCQ226" s="17"/>
      <c r="UCR226" s="17"/>
      <c r="UCS226" s="17"/>
      <c r="UCT226" s="17"/>
      <c r="UCU226" s="17"/>
      <c r="UCV226" s="17"/>
      <c r="UCW226" s="17"/>
      <c r="UCX226" s="17"/>
      <c r="UCY226" s="17"/>
      <c r="UCZ226" s="17"/>
      <c r="UDA226" s="17"/>
      <c r="UDB226" s="17"/>
      <c r="UDC226" s="17"/>
      <c r="UDD226" s="17"/>
      <c r="UDE226" s="17"/>
      <c r="UDF226" s="17"/>
      <c r="UDG226" s="17"/>
      <c r="UDH226" s="17"/>
      <c r="UDI226" s="17"/>
      <c r="UDJ226" s="17"/>
      <c r="UDK226" s="17"/>
      <c r="UDL226" s="17"/>
      <c r="UDM226" s="17"/>
      <c r="UDN226" s="17"/>
      <c r="UDO226" s="17"/>
      <c r="UDP226" s="17"/>
      <c r="UDQ226" s="17"/>
      <c r="UDR226" s="17"/>
      <c r="UDS226" s="17"/>
      <c r="UDT226" s="17"/>
      <c r="UDU226" s="17"/>
      <c r="UDV226" s="17"/>
      <c r="UDW226" s="17"/>
      <c r="UDX226" s="17"/>
      <c r="UDY226" s="17"/>
      <c r="UDZ226" s="17"/>
      <c r="UEA226" s="17"/>
      <c r="UEB226" s="17"/>
      <c r="UEC226" s="17"/>
      <c r="UED226" s="17"/>
      <c r="UEE226" s="17"/>
      <c r="UEF226" s="17"/>
      <c r="UEG226" s="17"/>
      <c r="UEH226" s="17"/>
      <c r="UEI226" s="17"/>
      <c r="UEJ226" s="17"/>
      <c r="UEK226" s="17"/>
      <c r="UEL226" s="17"/>
      <c r="UEM226" s="17"/>
      <c r="UEN226" s="17"/>
      <c r="UEO226" s="17"/>
      <c r="UEP226" s="17"/>
      <c r="UEQ226" s="17"/>
      <c r="UER226" s="17"/>
      <c r="UES226" s="17"/>
      <c r="UET226" s="17"/>
      <c r="UEU226" s="17"/>
      <c r="UEV226" s="17"/>
      <c r="UEW226" s="17"/>
      <c r="UEX226" s="17"/>
      <c r="UEY226" s="17"/>
      <c r="UEZ226" s="17"/>
      <c r="UFA226" s="17"/>
      <c r="UFB226" s="17"/>
      <c r="UFC226" s="17"/>
      <c r="UFD226" s="17"/>
      <c r="UFE226" s="17"/>
      <c r="UFF226" s="17"/>
      <c r="UFG226" s="17"/>
      <c r="UFH226" s="17"/>
      <c r="UFI226" s="17"/>
      <c r="UFJ226" s="17"/>
      <c r="UFK226" s="17"/>
      <c r="UFL226" s="17"/>
      <c r="UFM226" s="17"/>
      <c r="UFN226" s="17"/>
      <c r="UFO226" s="17"/>
      <c r="UFP226" s="17"/>
      <c r="UFQ226" s="17"/>
      <c r="UFR226" s="17"/>
      <c r="UFS226" s="17"/>
      <c r="UFT226" s="17"/>
      <c r="UFU226" s="17"/>
      <c r="UFV226" s="17"/>
      <c r="UFW226" s="17"/>
      <c r="UFX226" s="17"/>
      <c r="UFY226" s="17"/>
      <c r="UFZ226" s="17"/>
      <c r="UGA226" s="17"/>
      <c r="UGB226" s="17"/>
      <c r="UGC226" s="17"/>
      <c r="UGD226" s="17"/>
      <c r="UGE226" s="17"/>
      <c r="UGF226" s="17"/>
      <c r="UGG226" s="17"/>
      <c r="UGH226" s="17"/>
      <c r="UGI226" s="17"/>
      <c r="UGJ226" s="17"/>
      <c r="UGK226" s="17"/>
      <c r="UGL226" s="17"/>
      <c r="UGM226" s="17"/>
      <c r="UGN226" s="17"/>
      <c r="UGO226" s="17"/>
      <c r="UGP226" s="17"/>
      <c r="UGQ226" s="17"/>
      <c r="UGR226" s="17"/>
      <c r="UGS226" s="17"/>
      <c r="UGT226" s="17"/>
      <c r="UGU226" s="17"/>
      <c r="UGV226" s="17"/>
      <c r="UGW226" s="17"/>
      <c r="UGX226" s="17"/>
      <c r="UGY226" s="17"/>
      <c r="UGZ226" s="17"/>
      <c r="UHA226" s="17"/>
      <c r="UHB226" s="17"/>
      <c r="UHC226" s="17"/>
      <c r="UHD226" s="17"/>
      <c r="UHE226" s="17"/>
      <c r="UHF226" s="17"/>
      <c r="UHG226" s="17"/>
      <c r="UHH226" s="17"/>
      <c r="UHI226" s="17"/>
      <c r="UHJ226" s="17"/>
      <c r="UHK226" s="17"/>
      <c r="UHL226" s="17"/>
      <c r="UHM226" s="17"/>
      <c r="UHN226" s="17"/>
      <c r="UHO226" s="17"/>
      <c r="UHP226" s="17"/>
      <c r="UHQ226" s="17"/>
      <c r="UHR226" s="17"/>
      <c r="UHS226" s="17"/>
      <c r="UHT226" s="17"/>
      <c r="UHU226" s="17"/>
      <c r="UHV226" s="17"/>
      <c r="UHW226" s="17"/>
      <c r="UHX226" s="17"/>
      <c r="UHY226" s="17"/>
      <c r="UHZ226" s="17"/>
      <c r="UIA226" s="17"/>
      <c r="UIB226" s="17"/>
      <c r="UIC226" s="17"/>
      <c r="UID226" s="17"/>
      <c r="UIE226" s="17"/>
      <c r="UIF226" s="17"/>
      <c r="UIG226" s="17"/>
      <c r="UIH226" s="17"/>
      <c r="UII226" s="17"/>
      <c r="UIJ226" s="17"/>
      <c r="UIK226" s="17"/>
      <c r="UIL226" s="17"/>
      <c r="UIM226" s="17"/>
      <c r="UIN226" s="17"/>
      <c r="UIO226" s="17"/>
      <c r="UIP226" s="17"/>
      <c r="UIQ226" s="17"/>
      <c r="UIR226" s="17"/>
      <c r="UIS226" s="17"/>
      <c r="UIT226" s="17"/>
      <c r="UIU226" s="17"/>
      <c r="UIV226" s="17"/>
      <c r="UIW226" s="17"/>
      <c r="UIX226" s="17"/>
      <c r="UIY226" s="17"/>
      <c r="UIZ226" s="17"/>
      <c r="UJA226" s="17"/>
      <c r="UJB226" s="17"/>
      <c r="UJC226" s="17"/>
      <c r="UJD226" s="17"/>
      <c r="UJE226" s="17"/>
      <c r="UJF226" s="17"/>
      <c r="UJG226" s="17"/>
      <c r="UJH226" s="17"/>
      <c r="UJI226" s="17"/>
      <c r="UJJ226" s="17"/>
      <c r="UJK226" s="17"/>
      <c r="UJL226" s="17"/>
      <c r="UJM226" s="17"/>
      <c r="UJN226" s="17"/>
      <c r="UJO226" s="17"/>
      <c r="UJP226" s="17"/>
      <c r="UJQ226" s="17"/>
      <c r="UJR226" s="17"/>
      <c r="UJS226" s="17"/>
      <c r="UJT226" s="17"/>
      <c r="UJU226" s="17"/>
      <c r="UJV226" s="17"/>
      <c r="UJW226" s="17"/>
      <c r="UJX226" s="17"/>
      <c r="UJY226" s="17"/>
      <c r="UJZ226" s="17"/>
      <c r="UKA226" s="17"/>
      <c r="UKB226" s="17"/>
      <c r="UKC226" s="17"/>
      <c r="UKD226" s="17"/>
      <c r="UKE226" s="17"/>
      <c r="UKF226" s="17"/>
      <c r="UKG226" s="17"/>
      <c r="UKH226" s="17"/>
      <c r="UKI226" s="17"/>
      <c r="UKJ226" s="17"/>
      <c r="UKK226" s="17"/>
      <c r="UKL226" s="17"/>
      <c r="UKM226" s="17"/>
      <c r="UKN226" s="17"/>
      <c r="UKO226" s="17"/>
      <c r="UKP226" s="17"/>
      <c r="UKQ226" s="17"/>
      <c r="UKR226" s="17"/>
      <c r="UKS226" s="17"/>
      <c r="UKT226" s="17"/>
      <c r="UKU226" s="17"/>
      <c r="UKV226" s="17"/>
      <c r="UKW226" s="17"/>
      <c r="UKX226" s="17"/>
      <c r="UKY226" s="17"/>
      <c r="UKZ226" s="17"/>
      <c r="ULA226" s="17"/>
      <c r="ULB226" s="17"/>
      <c r="ULC226" s="17"/>
      <c r="ULD226" s="17"/>
      <c r="ULE226" s="17"/>
      <c r="ULF226" s="17"/>
      <c r="ULG226" s="17"/>
      <c r="ULH226" s="17"/>
      <c r="ULI226" s="17"/>
      <c r="ULJ226" s="17"/>
      <c r="ULK226" s="17"/>
      <c r="ULL226" s="17"/>
      <c r="ULM226" s="17"/>
      <c r="ULN226" s="17"/>
      <c r="ULO226" s="17"/>
      <c r="ULP226" s="17"/>
      <c r="ULQ226" s="17"/>
      <c r="ULR226" s="17"/>
      <c r="ULS226" s="17"/>
      <c r="ULT226" s="17"/>
      <c r="ULU226" s="17"/>
      <c r="ULV226" s="17"/>
      <c r="ULW226" s="17"/>
      <c r="ULX226" s="17"/>
      <c r="ULY226" s="17"/>
      <c r="ULZ226" s="17"/>
      <c r="UMA226" s="17"/>
      <c r="UMB226" s="17"/>
      <c r="UMC226" s="17"/>
      <c r="UMD226" s="17"/>
      <c r="UME226" s="17"/>
      <c r="UMF226" s="17"/>
      <c r="UMG226" s="17"/>
      <c r="UMH226" s="17"/>
      <c r="UMI226" s="17"/>
      <c r="UMJ226" s="17"/>
      <c r="UMK226" s="17"/>
      <c r="UML226" s="17"/>
      <c r="UMM226" s="17"/>
      <c r="UMN226" s="17"/>
      <c r="UMO226" s="17"/>
      <c r="UMP226" s="17"/>
      <c r="UMQ226" s="17"/>
      <c r="UMR226" s="17"/>
      <c r="UMS226" s="17"/>
      <c r="UMT226" s="17"/>
      <c r="UMU226" s="17"/>
      <c r="UMV226" s="17"/>
      <c r="UMW226" s="17"/>
      <c r="UMX226" s="17"/>
      <c r="UMY226" s="17"/>
      <c r="UMZ226" s="17"/>
      <c r="UNA226" s="17"/>
      <c r="UNB226" s="17"/>
      <c r="UNC226" s="17"/>
      <c r="UND226" s="17"/>
      <c r="UNE226" s="17"/>
      <c r="UNF226" s="17"/>
      <c r="UNG226" s="17"/>
      <c r="UNH226" s="17"/>
      <c r="UNI226" s="17"/>
      <c r="UNJ226" s="17"/>
      <c r="UNK226" s="17"/>
      <c r="UNL226" s="17"/>
      <c r="UNM226" s="17"/>
      <c r="UNN226" s="17"/>
      <c r="UNO226" s="17"/>
      <c r="UNP226" s="17"/>
      <c r="UNQ226" s="17"/>
      <c r="UNR226" s="17"/>
      <c r="UNS226" s="17"/>
      <c r="UNT226" s="17"/>
      <c r="UNU226" s="17"/>
      <c r="UNV226" s="17"/>
      <c r="UNW226" s="17"/>
      <c r="UNX226" s="17"/>
      <c r="UNY226" s="17"/>
      <c r="UNZ226" s="17"/>
      <c r="UOA226" s="17"/>
      <c r="UOB226" s="17"/>
      <c r="UOC226" s="17"/>
      <c r="UOD226" s="17"/>
      <c r="UOE226" s="17"/>
      <c r="UOF226" s="17"/>
      <c r="UOG226" s="17"/>
      <c r="UOH226" s="17"/>
      <c r="UOI226" s="17"/>
      <c r="UOJ226" s="17"/>
      <c r="UOK226" s="17"/>
      <c r="UOL226" s="17"/>
      <c r="UOM226" s="17"/>
      <c r="UON226" s="17"/>
      <c r="UOO226" s="17"/>
      <c r="UOP226" s="17"/>
      <c r="UOQ226" s="17"/>
      <c r="UOR226" s="17"/>
      <c r="UOS226" s="17"/>
      <c r="UOT226" s="17"/>
      <c r="UOU226" s="17"/>
      <c r="UOV226" s="17"/>
      <c r="UOW226" s="17"/>
      <c r="UOX226" s="17"/>
      <c r="UOY226" s="17"/>
      <c r="UOZ226" s="17"/>
      <c r="UPA226" s="17"/>
      <c r="UPB226" s="17"/>
      <c r="UPC226" s="17"/>
      <c r="UPD226" s="17"/>
      <c r="UPE226" s="17"/>
      <c r="UPF226" s="17"/>
      <c r="UPG226" s="17"/>
      <c r="UPH226" s="17"/>
      <c r="UPI226" s="17"/>
      <c r="UPJ226" s="17"/>
      <c r="UPK226" s="17"/>
      <c r="UPL226" s="17"/>
      <c r="UPM226" s="17"/>
      <c r="UPN226" s="17"/>
      <c r="UPO226" s="17"/>
      <c r="UPP226" s="17"/>
      <c r="UPQ226" s="17"/>
      <c r="UPR226" s="17"/>
      <c r="UPS226" s="17"/>
      <c r="UPT226" s="17"/>
      <c r="UPU226" s="17"/>
      <c r="UPV226" s="17"/>
      <c r="UPW226" s="17"/>
      <c r="UPX226" s="17"/>
      <c r="UPY226" s="17"/>
      <c r="UPZ226" s="17"/>
      <c r="UQA226" s="17"/>
      <c r="UQB226" s="17"/>
      <c r="UQC226" s="17"/>
      <c r="UQD226" s="17"/>
      <c r="UQE226" s="17"/>
      <c r="UQF226" s="17"/>
      <c r="UQG226" s="17"/>
      <c r="UQH226" s="17"/>
      <c r="UQI226" s="17"/>
      <c r="UQJ226" s="17"/>
      <c r="UQK226" s="17"/>
      <c r="UQL226" s="17"/>
      <c r="UQM226" s="17"/>
      <c r="UQN226" s="17"/>
      <c r="UQO226" s="17"/>
      <c r="UQP226" s="17"/>
      <c r="UQQ226" s="17"/>
      <c r="UQR226" s="17"/>
      <c r="UQS226" s="17"/>
      <c r="UQT226" s="17"/>
      <c r="UQU226" s="17"/>
      <c r="UQV226" s="17"/>
      <c r="UQW226" s="17"/>
      <c r="UQX226" s="17"/>
      <c r="UQY226" s="17"/>
      <c r="UQZ226" s="17"/>
      <c r="URA226" s="17"/>
      <c r="URB226" s="17"/>
      <c r="URC226" s="17"/>
      <c r="URD226" s="17"/>
      <c r="URE226" s="17"/>
      <c r="URF226" s="17"/>
      <c r="URG226" s="17"/>
      <c r="URH226" s="17"/>
      <c r="URI226" s="17"/>
      <c r="URJ226" s="17"/>
      <c r="URK226" s="17"/>
      <c r="URL226" s="17"/>
      <c r="URM226" s="17"/>
      <c r="URN226" s="17"/>
      <c r="URO226" s="17"/>
      <c r="URP226" s="17"/>
      <c r="URQ226" s="17"/>
      <c r="URR226" s="17"/>
      <c r="URS226" s="17"/>
      <c r="URT226" s="17"/>
      <c r="URU226" s="17"/>
      <c r="URV226" s="17"/>
      <c r="URW226" s="17"/>
      <c r="URX226" s="17"/>
      <c r="URY226" s="17"/>
      <c r="URZ226" s="17"/>
      <c r="USA226" s="17"/>
      <c r="USB226" s="17"/>
      <c r="USC226" s="17"/>
      <c r="USD226" s="17"/>
      <c r="USE226" s="17"/>
      <c r="USF226" s="17"/>
      <c r="USG226" s="17"/>
      <c r="USH226" s="17"/>
      <c r="USI226" s="17"/>
      <c r="USJ226" s="17"/>
      <c r="USK226" s="17"/>
      <c r="USL226" s="17"/>
      <c r="USM226" s="17"/>
      <c r="USN226" s="17"/>
      <c r="USO226" s="17"/>
      <c r="USP226" s="17"/>
      <c r="USQ226" s="17"/>
      <c r="USR226" s="17"/>
      <c r="USS226" s="17"/>
      <c r="UST226" s="17"/>
      <c r="USU226" s="17"/>
      <c r="USV226" s="17"/>
      <c r="USW226" s="17"/>
      <c r="USX226" s="17"/>
      <c r="USY226" s="17"/>
      <c r="USZ226" s="17"/>
      <c r="UTA226" s="17"/>
      <c r="UTB226" s="17"/>
      <c r="UTC226" s="17"/>
      <c r="UTD226" s="17"/>
      <c r="UTE226" s="17"/>
      <c r="UTF226" s="17"/>
      <c r="UTG226" s="17"/>
      <c r="UTH226" s="17"/>
      <c r="UTI226" s="17"/>
      <c r="UTJ226" s="17"/>
      <c r="UTK226" s="17"/>
      <c r="UTL226" s="17"/>
      <c r="UTM226" s="17"/>
      <c r="UTN226" s="17"/>
      <c r="UTO226" s="17"/>
      <c r="UTP226" s="17"/>
      <c r="UTQ226" s="17"/>
      <c r="UTR226" s="17"/>
      <c r="UTS226" s="17"/>
      <c r="UTT226" s="17"/>
      <c r="UTU226" s="17"/>
      <c r="UTV226" s="17"/>
      <c r="UTW226" s="17"/>
      <c r="UTX226" s="17"/>
      <c r="UTY226" s="17"/>
      <c r="UTZ226" s="17"/>
      <c r="UUA226" s="17"/>
      <c r="UUB226" s="17"/>
      <c r="UUC226" s="17"/>
      <c r="UUD226" s="17"/>
      <c r="UUE226" s="17"/>
      <c r="UUF226" s="17"/>
      <c r="UUG226" s="17"/>
      <c r="UUH226" s="17"/>
      <c r="UUI226" s="17"/>
      <c r="UUJ226" s="17"/>
      <c r="UUK226" s="17"/>
      <c r="UUL226" s="17"/>
      <c r="UUM226" s="17"/>
      <c r="UUN226" s="17"/>
      <c r="UUO226" s="17"/>
      <c r="UUP226" s="17"/>
      <c r="UUQ226" s="17"/>
      <c r="UUR226" s="17"/>
      <c r="UUS226" s="17"/>
      <c r="UUT226" s="17"/>
      <c r="UUU226" s="17"/>
      <c r="UUV226" s="17"/>
      <c r="UUW226" s="17"/>
      <c r="UUX226" s="17"/>
      <c r="UUY226" s="17"/>
      <c r="UUZ226" s="17"/>
      <c r="UVA226" s="17"/>
      <c r="UVB226" s="17"/>
      <c r="UVC226" s="17"/>
      <c r="UVD226" s="17"/>
      <c r="UVE226" s="17"/>
      <c r="UVF226" s="17"/>
      <c r="UVG226" s="17"/>
      <c r="UVH226" s="17"/>
      <c r="UVI226" s="17"/>
      <c r="UVJ226" s="17"/>
      <c r="UVK226" s="17"/>
      <c r="UVL226" s="17"/>
      <c r="UVM226" s="17"/>
      <c r="UVN226" s="17"/>
      <c r="UVO226" s="17"/>
      <c r="UVP226" s="17"/>
      <c r="UVQ226" s="17"/>
      <c r="UVR226" s="17"/>
      <c r="UVS226" s="17"/>
      <c r="UVT226" s="17"/>
      <c r="UVU226" s="17"/>
      <c r="UVV226" s="17"/>
      <c r="UVW226" s="17"/>
      <c r="UVX226" s="17"/>
      <c r="UVY226" s="17"/>
      <c r="UVZ226" s="17"/>
      <c r="UWA226" s="17"/>
      <c r="UWB226" s="17"/>
      <c r="UWC226" s="17"/>
      <c r="UWD226" s="17"/>
      <c r="UWE226" s="17"/>
      <c r="UWF226" s="17"/>
      <c r="UWG226" s="17"/>
      <c r="UWH226" s="17"/>
      <c r="UWI226" s="17"/>
      <c r="UWJ226" s="17"/>
      <c r="UWK226" s="17"/>
      <c r="UWL226" s="17"/>
      <c r="UWM226" s="17"/>
      <c r="UWN226" s="17"/>
      <c r="UWO226" s="17"/>
      <c r="UWP226" s="17"/>
      <c r="UWQ226" s="17"/>
      <c r="UWR226" s="17"/>
      <c r="UWS226" s="17"/>
      <c r="UWT226" s="17"/>
      <c r="UWU226" s="17"/>
      <c r="UWV226" s="17"/>
      <c r="UWW226" s="17"/>
      <c r="UWX226" s="17"/>
      <c r="UWY226" s="17"/>
      <c r="UWZ226" s="17"/>
      <c r="UXA226" s="17"/>
      <c r="UXB226" s="17"/>
      <c r="UXC226" s="17"/>
      <c r="UXD226" s="17"/>
      <c r="UXE226" s="17"/>
      <c r="UXF226" s="17"/>
      <c r="UXG226" s="17"/>
      <c r="UXH226" s="17"/>
      <c r="UXI226" s="17"/>
      <c r="UXJ226" s="17"/>
      <c r="UXK226" s="17"/>
      <c r="UXL226" s="17"/>
      <c r="UXM226" s="17"/>
      <c r="UXN226" s="17"/>
      <c r="UXO226" s="17"/>
      <c r="UXP226" s="17"/>
      <c r="UXQ226" s="17"/>
      <c r="UXR226" s="17"/>
      <c r="UXS226" s="17"/>
      <c r="UXT226" s="17"/>
      <c r="UXU226" s="17"/>
      <c r="UXV226" s="17"/>
      <c r="UXW226" s="17"/>
      <c r="UXX226" s="17"/>
      <c r="UXY226" s="17"/>
      <c r="UXZ226" s="17"/>
      <c r="UYA226" s="17"/>
      <c r="UYB226" s="17"/>
      <c r="UYC226" s="17"/>
      <c r="UYD226" s="17"/>
      <c r="UYE226" s="17"/>
      <c r="UYF226" s="17"/>
      <c r="UYG226" s="17"/>
      <c r="UYH226" s="17"/>
      <c r="UYI226" s="17"/>
      <c r="UYJ226" s="17"/>
      <c r="UYK226" s="17"/>
      <c r="UYL226" s="17"/>
      <c r="UYM226" s="17"/>
      <c r="UYN226" s="17"/>
      <c r="UYO226" s="17"/>
      <c r="UYP226" s="17"/>
      <c r="UYQ226" s="17"/>
      <c r="UYR226" s="17"/>
      <c r="UYS226" s="17"/>
      <c r="UYT226" s="17"/>
      <c r="UYU226" s="17"/>
      <c r="UYV226" s="17"/>
      <c r="UYW226" s="17"/>
      <c r="UYX226" s="17"/>
      <c r="UYY226" s="17"/>
      <c r="UYZ226" s="17"/>
      <c r="UZA226" s="17"/>
      <c r="UZB226" s="17"/>
      <c r="UZC226" s="17"/>
      <c r="UZD226" s="17"/>
      <c r="UZE226" s="17"/>
      <c r="UZF226" s="17"/>
      <c r="UZG226" s="17"/>
      <c r="UZH226" s="17"/>
      <c r="UZI226" s="17"/>
      <c r="UZJ226" s="17"/>
      <c r="UZK226" s="17"/>
      <c r="UZL226" s="17"/>
      <c r="UZM226" s="17"/>
      <c r="UZN226" s="17"/>
      <c r="UZO226" s="17"/>
      <c r="UZP226" s="17"/>
      <c r="UZQ226" s="17"/>
      <c r="UZR226" s="17"/>
      <c r="UZS226" s="17"/>
      <c r="UZT226" s="17"/>
      <c r="UZU226" s="17"/>
      <c r="UZV226" s="17"/>
      <c r="UZW226" s="17"/>
      <c r="UZX226" s="17"/>
      <c r="UZY226" s="17"/>
      <c r="UZZ226" s="17"/>
      <c r="VAA226" s="17"/>
      <c r="VAB226" s="17"/>
      <c r="VAC226" s="17"/>
      <c r="VAD226" s="17"/>
      <c r="VAE226" s="17"/>
      <c r="VAF226" s="17"/>
      <c r="VAG226" s="17"/>
      <c r="VAH226" s="17"/>
      <c r="VAI226" s="17"/>
      <c r="VAJ226" s="17"/>
      <c r="VAK226" s="17"/>
      <c r="VAL226" s="17"/>
      <c r="VAM226" s="17"/>
      <c r="VAN226" s="17"/>
      <c r="VAO226" s="17"/>
      <c r="VAP226" s="17"/>
      <c r="VAQ226" s="17"/>
      <c r="VAR226" s="17"/>
      <c r="VAS226" s="17"/>
      <c r="VAT226" s="17"/>
      <c r="VAU226" s="17"/>
      <c r="VAV226" s="17"/>
      <c r="VAW226" s="17"/>
      <c r="VAX226" s="17"/>
      <c r="VAY226" s="17"/>
      <c r="VAZ226" s="17"/>
      <c r="VBA226" s="17"/>
      <c r="VBB226" s="17"/>
      <c r="VBC226" s="17"/>
      <c r="VBD226" s="17"/>
      <c r="VBE226" s="17"/>
      <c r="VBF226" s="17"/>
      <c r="VBG226" s="17"/>
      <c r="VBH226" s="17"/>
      <c r="VBI226" s="17"/>
      <c r="VBJ226" s="17"/>
      <c r="VBK226" s="17"/>
      <c r="VBL226" s="17"/>
      <c r="VBM226" s="17"/>
      <c r="VBN226" s="17"/>
      <c r="VBO226" s="17"/>
      <c r="VBP226" s="17"/>
      <c r="VBQ226" s="17"/>
      <c r="VBR226" s="17"/>
      <c r="VBS226" s="17"/>
      <c r="VBT226" s="17"/>
      <c r="VBU226" s="17"/>
      <c r="VBV226" s="17"/>
      <c r="VBW226" s="17"/>
      <c r="VBX226" s="17"/>
      <c r="VBY226" s="17"/>
      <c r="VBZ226" s="17"/>
      <c r="VCA226" s="17"/>
      <c r="VCB226" s="17"/>
      <c r="VCC226" s="17"/>
      <c r="VCD226" s="17"/>
      <c r="VCE226" s="17"/>
      <c r="VCF226" s="17"/>
      <c r="VCG226" s="17"/>
      <c r="VCH226" s="17"/>
      <c r="VCI226" s="17"/>
      <c r="VCJ226" s="17"/>
      <c r="VCK226" s="17"/>
      <c r="VCL226" s="17"/>
      <c r="VCM226" s="17"/>
      <c r="VCN226" s="17"/>
      <c r="VCO226" s="17"/>
      <c r="VCP226" s="17"/>
      <c r="VCQ226" s="17"/>
      <c r="VCR226" s="17"/>
      <c r="VCS226" s="17"/>
      <c r="VCT226" s="17"/>
      <c r="VCU226" s="17"/>
      <c r="VCV226" s="17"/>
      <c r="VCW226" s="17"/>
      <c r="VCX226" s="17"/>
      <c r="VCY226" s="17"/>
      <c r="VCZ226" s="17"/>
      <c r="VDA226" s="17"/>
      <c r="VDB226" s="17"/>
      <c r="VDC226" s="17"/>
      <c r="VDD226" s="17"/>
      <c r="VDE226" s="17"/>
      <c r="VDF226" s="17"/>
      <c r="VDG226" s="17"/>
      <c r="VDH226" s="17"/>
      <c r="VDI226" s="17"/>
      <c r="VDJ226" s="17"/>
      <c r="VDK226" s="17"/>
      <c r="VDL226" s="17"/>
      <c r="VDM226" s="17"/>
      <c r="VDN226" s="17"/>
      <c r="VDO226" s="17"/>
      <c r="VDP226" s="17"/>
      <c r="VDQ226" s="17"/>
      <c r="VDR226" s="17"/>
      <c r="VDS226" s="17"/>
      <c r="VDT226" s="17"/>
      <c r="VDU226" s="17"/>
      <c r="VDV226" s="17"/>
      <c r="VDW226" s="17"/>
      <c r="VDX226" s="17"/>
      <c r="VDY226" s="17"/>
      <c r="VDZ226" s="17"/>
      <c r="VEA226" s="17"/>
      <c r="VEB226" s="17"/>
      <c r="VEC226" s="17"/>
      <c r="VED226" s="17"/>
      <c r="VEE226" s="17"/>
      <c r="VEF226" s="17"/>
      <c r="VEG226" s="17"/>
      <c r="VEH226" s="17"/>
      <c r="VEI226" s="17"/>
      <c r="VEJ226" s="17"/>
      <c r="VEK226" s="17"/>
      <c r="VEL226" s="17"/>
      <c r="VEM226" s="17"/>
      <c r="VEN226" s="17"/>
      <c r="VEO226" s="17"/>
      <c r="VEP226" s="17"/>
      <c r="VEQ226" s="17"/>
      <c r="VER226" s="17"/>
      <c r="VES226" s="17"/>
      <c r="VET226" s="17"/>
      <c r="VEU226" s="17"/>
      <c r="VEV226" s="17"/>
      <c r="VEW226" s="17"/>
      <c r="VEX226" s="17"/>
      <c r="VEY226" s="17"/>
      <c r="VEZ226" s="17"/>
      <c r="VFA226" s="17"/>
      <c r="VFB226" s="17"/>
      <c r="VFC226" s="17"/>
      <c r="VFD226" s="17"/>
      <c r="VFE226" s="17"/>
      <c r="VFF226" s="17"/>
      <c r="VFG226" s="17"/>
      <c r="VFH226" s="17"/>
      <c r="VFI226" s="17"/>
      <c r="VFJ226" s="17"/>
      <c r="VFK226" s="17"/>
      <c r="VFL226" s="17"/>
      <c r="VFM226" s="17"/>
      <c r="VFN226" s="17"/>
      <c r="VFO226" s="17"/>
      <c r="VFP226" s="17"/>
      <c r="VFQ226" s="17"/>
      <c r="VFR226" s="17"/>
      <c r="VFS226" s="17"/>
      <c r="VFT226" s="17"/>
      <c r="VFU226" s="17"/>
      <c r="VFV226" s="17"/>
      <c r="VFW226" s="17"/>
      <c r="VFX226" s="17"/>
      <c r="VFY226" s="17"/>
      <c r="VFZ226" s="17"/>
      <c r="VGA226" s="17"/>
      <c r="VGB226" s="17"/>
      <c r="VGC226" s="17"/>
      <c r="VGD226" s="17"/>
      <c r="VGE226" s="17"/>
      <c r="VGF226" s="17"/>
      <c r="VGG226" s="17"/>
      <c r="VGH226" s="17"/>
      <c r="VGI226" s="17"/>
      <c r="VGJ226" s="17"/>
      <c r="VGK226" s="17"/>
      <c r="VGL226" s="17"/>
      <c r="VGM226" s="17"/>
      <c r="VGN226" s="17"/>
      <c r="VGO226" s="17"/>
      <c r="VGP226" s="17"/>
      <c r="VGQ226" s="17"/>
      <c r="VGR226" s="17"/>
      <c r="VGS226" s="17"/>
      <c r="VGT226" s="17"/>
      <c r="VGU226" s="17"/>
      <c r="VGV226" s="17"/>
      <c r="VGW226" s="17"/>
      <c r="VGX226" s="17"/>
      <c r="VGY226" s="17"/>
      <c r="VGZ226" s="17"/>
      <c r="VHA226" s="17"/>
      <c r="VHB226" s="17"/>
      <c r="VHC226" s="17"/>
      <c r="VHD226" s="17"/>
      <c r="VHE226" s="17"/>
      <c r="VHF226" s="17"/>
      <c r="VHG226" s="17"/>
      <c r="VHH226" s="17"/>
      <c r="VHI226" s="17"/>
      <c r="VHJ226" s="17"/>
      <c r="VHK226" s="17"/>
      <c r="VHL226" s="17"/>
      <c r="VHM226" s="17"/>
      <c r="VHN226" s="17"/>
      <c r="VHO226" s="17"/>
      <c r="VHP226" s="17"/>
      <c r="VHQ226" s="17"/>
      <c r="VHR226" s="17"/>
      <c r="VHS226" s="17"/>
      <c r="VHT226" s="17"/>
      <c r="VHU226" s="17"/>
      <c r="VHV226" s="17"/>
      <c r="VHW226" s="17"/>
      <c r="VHX226" s="17"/>
      <c r="VHY226" s="17"/>
      <c r="VHZ226" s="17"/>
      <c r="VIA226" s="17"/>
      <c r="VIB226" s="17"/>
      <c r="VIC226" s="17"/>
      <c r="VID226" s="17"/>
      <c r="VIE226" s="17"/>
      <c r="VIF226" s="17"/>
      <c r="VIG226" s="17"/>
      <c r="VIH226" s="17"/>
      <c r="VII226" s="17"/>
      <c r="VIJ226" s="17"/>
      <c r="VIK226" s="17"/>
      <c r="VIL226" s="17"/>
      <c r="VIM226" s="17"/>
      <c r="VIN226" s="17"/>
      <c r="VIO226" s="17"/>
      <c r="VIP226" s="17"/>
      <c r="VIQ226" s="17"/>
      <c r="VIR226" s="17"/>
      <c r="VIS226" s="17"/>
      <c r="VIT226" s="17"/>
      <c r="VIU226" s="17"/>
      <c r="VIV226" s="17"/>
      <c r="VIW226" s="17"/>
      <c r="VIX226" s="17"/>
      <c r="VIY226" s="17"/>
      <c r="VIZ226" s="17"/>
      <c r="VJA226" s="17"/>
      <c r="VJB226" s="17"/>
      <c r="VJC226" s="17"/>
      <c r="VJD226" s="17"/>
      <c r="VJE226" s="17"/>
      <c r="VJF226" s="17"/>
      <c r="VJG226" s="17"/>
      <c r="VJH226" s="17"/>
      <c r="VJI226" s="17"/>
      <c r="VJJ226" s="17"/>
      <c r="VJK226" s="17"/>
      <c r="VJL226" s="17"/>
      <c r="VJM226" s="17"/>
      <c r="VJN226" s="17"/>
      <c r="VJO226" s="17"/>
      <c r="VJP226" s="17"/>
      <c r="VJQ226" s="17"/>
      <c r="VJR226" s="17"/>
      <c r="VJS226" s="17"/>
      <c r="VJT226" s="17"/>
      <c r="VJU226" s="17"/>
      <c r="VJV226" s="17"/>
      <c r="VJW226" s="17"/>
      <c r="VJX226" s="17"/>
      <c r="VJY226" s="17"/>
      <c r="VJZ226" s="17"/>
      <c r="VKA226" s="17"/>
      <c r="VKB226" s="17"/>
      <c r="VKC226" s="17"/>
      <c r="VKD226" s="17"/>
      <c r="VKE226" s="17"/>
      <c r="VKF226" s="17"/>
      <c r="VKG226" s="17"/>
      <c r="VKH226" s="17"/>
      <c r="VKI226" s="17"/>
      <c r="VKJ226" s="17"/>
      <c r="VKK226" s="17"/>
      <c r="VKL226" s="17"/>
      <c r="VKM226" s="17"/>
      <c r="VKN226" s="17"/>
      <c r="VKO226" s="17"/>
      <c r="VKP226" s="17"/>
      <c r="VKQ226" s="17"/>
      <c r="VKR226" s="17"/>
      <c r="VKS226" s="17"/>
      <c r="VKT226" s="17"/>
      <c r="VKU226" s="17"/>
      <c r="VKV226" s="17"/>
      <c r="VKW226" s="17"/>
      <c r="VKX226" s="17"/>
      <c r="VKY226" s="17"/>
      <c r="VKZ226" s="17"/>
      <c r="VLA226" s="17"/>
      <c r="VLB226" s="17"/>
      <c r="VLC226" s="17"/>
      <c r="VLD226" s="17"/>
      <c r="VLE226" s="17"/>
      <c r="VLF226" s="17"/>
      <c r="VLG226" s="17"/>
      <c r="VLH226" s="17"/>
      <c r="VLI226" s="17"/>
      <c r="VLJ226" s="17"/>
      <c r="VLK226" s="17"/>
      <c r="VLL226" s="17"/>
      <c r="VLM226" s="17"/>
      <c r="VLN226" s="17"/>
      <c r="VLO226" s="17"/>
      <c r="VLP226" s="17"/>
      <c r="VLQ226" s="17"/>
      <c r="VLR226" s="17"/>
      <c r="VLS226" s="17"/>
      <c r="VLT226" s="17"/>
      <c r="VLU226" s="17"/>
      <c r="VLV226" s="17"/>
      <c r="VLW226" s="17"/>
      <c r="VLX226" s="17"/>
      <c r="VLY226" s="17"/>
      <c r="VLZ226" s="17"/>
      <c r="VMA226" s="17"/>
      <c r="VMB226" s="17"/>
      <c r="VMC226" s="17"/>
      <c r="VMD226" s="17"/>
      <c r="VME226" s="17"/>
      <c r="VMF226" s="17"/>
      <c r="VMG226" s="17"/>
      <c r="VMH226" s="17"/>
      <c r="VMI226" s="17"/>
      <c r="VMJ226" s="17"/>
      <c r="VMK226" s="17"/>
      <c r="VML226" s="17"/>
      <c r="VMM226" s="17"/>
      <c r="VMN226" s="17"/>
      <c r="VMO226" s="17"/>
      <c r="VMP226" s="17"/>
      <c r="VMQ226" s="17"/>
      <c r="VMR226" s="17"/>
      <c r="VMS226" s="17"/>
      <c r="VMT226" s="17"/>
      <c r="VMU226" s="17"/>
      <c r="VMV226" s="17"/>
      <c r="VMW226" s="17"/>
      <c r="VMX226" s="17"/>
      <c r="VMY226" s="17"/>
      <c r="VMZ226" s="17"/>
      <c r="VNA226" s="17"/>
      <c r="VNB226" s="17"/>
      <c r="VNC226" s="17"/>
      <c r="VND226" s="17"/>
      <c r="VNE226" s="17"/>
      <c r="VNF226" s="17"/>
      <c r="VNG226" s="17"/>
      <c r="VNH226" s="17"/>
      <c r="VNI226" s="17"/>
      <c r="VNJ226" s="17"/>
      <c r="VNK226" s="17"/>
      <c r="VNL226" s="17"/>
      <c r="VNM226" s="17"/>
      <c r="VNN226" s="17"/>
      <c r="VNO226" s="17"/>
      <c r="VNP226" s="17"/>
      <c r="VNQ226" s="17"/>
      <c r="VNR226" s="17"/>
      <c r="VNS226" s="17"/>
      <c r="VNT226" s="17"/>
      <c r="VNU226" s="17"/>
      <c r="VNV226" s="17"/>
      <c r="VNW226" s="17"/>
      <c r="VNX226" s="17"/>
      <c r="VNY226" s="17"/>
      <c r="VNZ226" s="17"/>
      <c r="VOA226" s="17"/>
      <c r="VOB226" s="17"/>
      <c r="VOC226" s="17"/>
      <c r="VOD226" s="17"/>
      <c r="VOE226" s="17"/>
      <c r="VOF226" s="17"/>
      <c r="VOG226" s="17"/>
      <c r="VOH226" s="17"/>
      <c r="VOI226" s="17"/>
      <c r="VOJ226" s="17"/>
      <c r="VOK226" s="17"/>
      <c r="VOL226" s="17"/>
      <c r="VOM226" s="17"/>
      <c r="VON226" s="17"/>
      <c r="VOO226" s="17"/>
      <c r="VOP226" s="17"/>
      <c r="VOQ226" s="17"/>
      <c r="VOR226" s="17"/>
      <c r="VOS226" s="17"/>
      <c r="VOT226" s="17"/>
      <c r="VOU226" s="17"/>
      <c r="VOV226" s="17"/>
      <c r="VOW226" s="17"/>
      <c r="VOX226" s="17"/>
      <c r="VOY226" s="17"/>
      <c r="VOZ226" s="17"/>
      <c r="VPA226" s="17"/>
      <c r="VPB226" s="17"/>
      <c r="VPC226" s="17"/>
      <c r="VPD226" s="17"/>
      <c r="VPE226" s="17"/>
      <c r="VPF226" s="17"/>
      <c r="VPG226" s="17"/>
      <c r="VPH226" s="17"/>
      <c r="VPI226" s="17"/>
      <c r="VPJ226" s="17"/>
      <c r="VPK226" s="17"/>
      <c r="VPL226" s="17"/>
      <c r="VPM226" s="17"/>
      <c r="VPN226" s="17"/>
      <c r="VPO226" s="17"/>
      <c r="VPP226" s="17"/>
      <c r="VPQ226" s="17"/>
      <c r="VPR226" s="17"/>
      <c r="VPS226" s="17"/>
      <c r="VPT226" s="17"/>
      <c r="VPU226" s="17"/>
      <c r="VPV226" s="17"/>
      <c r="VPW226" s="17"/>
      <c r="VPX226" s="17"/>
      <c r="VPY226" s="17"/>
      <c r="VPZ226" s="17"/>
      <c r="VQA226" s="17"/>
      <c r="VQB226" s="17"/>
      <c r="VQC226" s="17"/>
      <c r="VQD226" s="17"/>
      <c r="VQE226" s="17"/>
      <c r="VQF226" s="17"/>
      <c r="VQG226" s="17"/>
      <c r="VQH226" s="17"/>
      <c r="VQI226" s="17"/>
      <c r="VQJ226" s="17"/>
      <c r="VQK226" s="17"/>
      <c r="VQL226" s="17"/>
      <c r="VQM226" s="17"/>
      <c r="VQN226" s="17"/>
      <c r="VQO226" s="17"/>
      <c r="VQP226" s="17"/>
      <c r="VQQ226" s="17"/>
      <c r="VQR226" s="17"/>
      <c r="VQS226" s="17"/>
      <c r="VQT226" s="17"/>
      <c r="VQU226" s="17"/>
      <c r="VQV226" s="17"/>
      <c r="VQW226" s="17"/>
      <c r="VQX226" s="17"/>
      <c r="VQY226" s="17"/>
      <c r="VQZ226" s="17"/>
      <c r="VRA226" s="17"/>
      <c r="VRB226" s="17"/>
      <c r="VRC226" s="17"/>
      <c r="VRD226" s="17"/>
      <c r="VRE226" s="17"/>
      <c r="VRF226" s="17"/>
      <c r="VRG226" s="17"/>
      <c r="VRH226" s="17"/>
      <c r="VRI226" s="17"/>
      <c r="VRJ226" s="17"/>
      <c r="VRK226" s="17"/>
      <c r="VRL226" s="17"/>
      <c r="VRM226" s="17"/>
      <c r="VRN226" s="17"/>
      <c r="VRO226" s="17"/>
      <c r="VRP226" s="17"/>
      <c r="VRQ226" s="17"/>
      <c r="VRR226" s="17"/>
      <c r="VRS226" s="17"/>
      <c r="VRT226" s="17"/>
      <c r="VRU226" s="17"/>
      <c r="VRV226" s="17"/>
      <c r="VRW226" s="17"/>
      <c r="VRX226" s="17"/>
      <c r="VRY226" s="17"/>
      <c r="VRZ226" s="17"/>
      <c r="VSA226" s="17"/>
      <c r="VSB226" s="17"/>
      <c r="VSC226" s="17"/>
      <c r="VSD226" s="17"/>
      <c r="VSE226" s="17"/>
      <c r="VSF226" s="17"/>
      <c r="VSG226" s="17"/>
      <c r="VSH226" s="17"/>
      <c r="VSI226" s="17"/>
      <c r="VSJ226" s="17"/>
      <c r="VSK226" s="17"/>
      <c r="VSL226" s="17"/>
      <c r="VSM226" s="17"/>
      <c r="VSN226" s="17"/>
      <c r="VSO226" s="17"/>
      <c r="VSP226" s="17"/>
      <c r="VSQ226" s="17"/>
      <c r="VSR226" s="17"/>
      <c r="VSS226" s="17"/>
      <c r="VST226" s="17"/>
      <c r="VSU226" s="17"/>
      <c r="VSV226" s="17"/>
      <c r="VSW226" s="17"/>
      <c r="VSX226" s="17"/>
      <c r="VSY226" s="17"/>
      <c r="VSZ226" s="17"/>
      <c r="VTA226" s="17"/>
      <c r="VTB226" s="17"/>
      <c r="VTC226" s="17"/>
      <c r="VTD226" s="17"/>
      <c r="VTE226" s="17"/>
      <c r="VTF226" s="17"/>
      <c r="VTG226" s="17"/>
      <c r="VTH226" s="17"/>
      <c r="VTI226" s="17"/>
      <c r="VTJ226" s="17"/>
      <c r="VTK226" s="17"/>
      <c r="VTL226" s="17"/>
      <c r="VTM226" s="17"/>
      <c r="VTN226" s="17"/>
      <c r="VTO226" s="17"/>
      <c r="VTP226" s="17"/>
      <c r="VTQ226" s="17"/>
      <c r="VTR226" s="17"/>
      <c r="VTS226" s="17"/>
      <c r="VTT226" s="17"/>
      <c r="VTU226" s="17"/>
      <c r="VTV226" s="17"/>
      <c r="VTW226" s="17"/>
      <c r="VTX226" s="17"/>
      <c r="VTY226" s="17"/>
      <c r="VTZ226" s="17"/>
      <c r="VUA226" s="17"/>
      <c r="VUB226" s="17"/>
      <c r="VUC226" s="17"/>
      <c r="VUD226" s="17"/>
      <c r="VUE226" s="17"/>
      <c r="VUF226" s="17"/>
      <c r="VUG226" s="17"/>
      <c r="VUH226" s="17"/>
      <c r="VUI226" s="17"/>
      <c r="VUJ226" s="17"/>
      <c r="VUK226" s="17"/>
      <c r="VUL226" s="17"/>
      <c r="VUM226" s="17"/>
      <c r="VUN226" s="17"/>
      <c r="VUO226" s="17"/>
      <c r="VUP226" s="17"/>
      <c r="VUQ226" s="17"/>
      <c r="VUR226" s="17"/>
      <c r="VUS226" s="17"/>
      <c r="VUT226" s="17"/>
      <c r="VUU226" s="17"/>
      <c r="VUV226" s="17"/>
      <c r="VUW226" s="17"/>
      <c r="VUX226" s="17"/>
      <c r="VUY226" s="17"/>
      <c r="VUZ226" s="17"/>
      <c r="VVA226" s="17"/>
      <c r="VVB226" s="17"/>
      <c r="VVC226" s="17"/>
      <c r="VVD226" s="17"/>
      <c r="VVE226" s="17"/>
      <c r="VVF226" s="17"/>
      <c r="VVG226" s="17"/>
      <c r="VVH226" s="17"/>
      <c r="VVI226" s="17"/>
      <c r="VVJ226" s="17"/>
      <c r="VVK226" s="17"/>
      <c r="VVL226" s="17"/>
      <c r="VVM226" s="17"/>
      <c r="VVN226" s="17"/>
      <c r="VVO226" s="17"/>
      <c r="VVP226" s="17"/>
      <c r="VVQ226" s="17"/>
      <c r="VVR226" s="17"/>
      <c r="VVS226" s="17"/>
      <c r="VVT226" s="17"/>
      <c r="VVU226" s="17"/>
      <c r="VVV226" s="17"/>
      <c r="VVW226" s="17"/>
      <c r="VVX226" s="17"/>
      <c r="VVY226" s="17"/>
      <c r="VVZ226" s="17"/>
      <c r="VWA226" s="17"/>
      <c r="VWB226" s="17"/>
      <c r="VWC226" s="17"/>
      <c r="VWD226" s="17"/>
      <c r="VWE226" s="17"/>
      <c r="VWF226" s="17"/>
      <c r="VWG226" s="17"/>
      <c r="VWH226" s="17"/>
      <c r="VWI226" s="17"/>
      <c r="VWJ226" s="17"/>
      <c r="VWK226" s="17"/>
      <c r="VWL226" s="17"/>
      <c r="VWM226" s="17"/>
      <c r="VWN226" s="17"/>
      <c r="VWO226" s="17"/>
      <c r="VWP226" s="17"/>
      <c r="VWQ226" s="17"/>
      <c r="VWR226" s="17"/>
      <c r="VWS226" s="17"/>
      <c r="VWT226" s="17"/>
      <c r="VWU226" s="17"/>
      <c r="VWV226" s="17"/>
      <c r="VWW226" s="17"/>
      <c r="VWX226" s="17"/>
      <c r="VWY226" s="17"/>
      <c r="VWZ226" s="17"/>
      <c r="VXA226" s="17"/>
      <c r="VXB226" s="17"/>
      <c r="VXC226" s="17"/>
      <c r="VXD226" s="17"/>
      <c r="VXE226" s="17"/>
      <c r="VXF226" s="17"/>
      <c r="VXG226" s="17"/>
      <c r="VXH226" s="17"/>
      <c r="VXI226" s="17"/>
      <c r="VXJ226" s="17"/>
      <c r="VXK226" s="17"/>
      <c r="VXL226" s="17"/>
      <c r="VXM226" s="17"/>
      <c r="VXN226" s="17"/>
      <c r="VXO226" s="17"/>
      <c r="VXP226" s="17"/>
      <c r="VXQ226" s="17"/>
      <c r="VXR226" s="17"/>
      <c r="VXS226" s="17"/>
      <c r="VXT226" s="17"/>
      <c r="VXU226" s="17"/>
      <c r="VXV226" s="17"/>
      <c r="VXW226" s="17"/>
      <c r="VXX226" s="17"/>
      <c r="VXY226" s="17"/>
      <c r="VXZ226" s="17"/>
      <c r="VYA226" s="17"/>
      <c r="VYB226" s="17"/>
      <c r="VYC226" s="17"/>
      <c r="VYD226" s="17"/>
      <c r="VYE226" s="17"/>
      <c r="VYF226" s="17"/>
      <c r="VYG226" s="17"/>
      <c r="VYH226" s="17"/>
      <c r="VYI226" s="17"/>
      <c r="VYJ226" s="17"/>
      <c r="VYK226" s="17"/>
      <c r="VYL226" s="17"/>
      <c r="VYM226" s="17"/>
      <c r="VYN226" s="17"/>
      <c r="VYO226" s="17"/>
      <c r="VYP226" s="17"/>
      <c r="VYQ226" s="17"/>
      <c r="VYR226" s="17"/>
      <c r="VYS226" s="17"/>
      <c r="VYT226" s="17"/>
      <c r="VYU226" s="17"/>
      <c r="VYV226" s="17"/>
      <c r="VYW226" s="17"/>
      <c r="VYX226" s="17"/>
      <c r="VYY226" s="17"/>
      <c r="VYZ226" s="17"/>
      <c r="VZA226" s="17"/>
      <c r="VZB226" s="17"/>
      <c r="VZC226" s="17"/>
      <c r="VZD226" s="17"/>
      <c r="VZE226" s="17"/>
      <c r="VZF226" s="17"/>
      <c r="VZG226" s="17"/>
      <c r="VZH226" s="17"/>
      <c r="VZI226" s="17"/>
      <c r="VZJ226" s="17"/>
      <c r="VZK226" s="17"/>
      <c r="VZL226" s="17"/>
      <c r="VZM226" s="17"/>
      <c r="VZN226" s="17"/>
      <c r="VZO226" s="17"/>
      <c r="VZP226" s="17"/>
      <c r="VZQ226" s="17"/>
      <c r="VZR226" s="17"/>
      <c r="VZS226" s="17"/>
      <c r="VZT226" s="17"/>
      <c r="VZU226" s="17"/>
      <c r="VZV226" s="17"/>
      <c r="VZW226" s="17"/>
      <c r="VZX226" s="17"/>
      <c r="VZY226" s="17"/>
      <c r="VZZ226" s="17"/>
      <c r="WAA226" s="17"/>
      <c r="WAB226" s="17"/>
      <c r="WAC226" s="17"/>
      <c r="WAD226" s="17"/>
      <c r="WAE226" s="17"/>
      <c r="WAF226" s="17"/>
      <c r="WAG226" s="17"/>
      <c r="WAH226" s="17"/>
      <c r="WAI226" s="17"/>
      <c r="WAJ226" s="17"/>
      <c r="WAK226" s="17"/>
      <c r="WAL226" s="17"/>
      <c r="WAM226" s="17"/>
      <c r="WAN226" s="17"/>
      <c r="WAO226" s="17"/>
      <c r="WAP226" s="17"/>
      <c r="WAQ226" s="17"/>
      <c r="WAR226" s="17"/>
      <c r="WAS226" s="17"/>
      <c r="WAT226" s="17"/>
      <c r="WAU226" s="17"/>
      <c r="WAV226" s="17"/>
      <c r="WAW226" s="17"/>
      <c r="WAX226" s="17"/>
      <c r="WAY226" s="17"/>
      <c r="WAZ226" s="17"/>
      <c r="WBA226" s="17"/>
      <c r="WBB226" s="17"/>
      <c r="WBC226" s="17"/>
      <c r="WBD226" s="17"/>
      <c r="WBE226" s="17"/>
      <c r="WBF226" s="17"/>
      <c r="WBG226" s="17"/>
      <c r="WBH226" s="17"/>
      <c r="WBI226" s="17"/>
      <c r="WBJ226" s="17"/>
      <c r="WBK226" s="17"/>
      <c r="WBL226" s="17"/>
      <c r="WBM226" s="17"/>
      <c r="WBN226" s="17"/>
      <c r="WBO226" s="17"/>
      <c r="WBP226" s="17"/>
      <c r="WBQ226" s="17"/>
      <c r="WBR226" s="17"/>
      <c r="WBS226" s="17"/>
      <c r="WBT226" s="17"/>
      <c r="WBU226" s="17"/>
      <c r="WBV226" s="17"/>
      <c r="WBW226" s="17"/>
      <c r="WBX226" s="17"/>
      <c r="WBY226" s="17"/>
      <c r="WBZ226" s="17"/>
      <c r="WCA226" s="17"/>
      <c r="WCB226" s="17"/>
      <c r="WCC226" s="17"/>
      <c r="WCD226" s="17"/>
      <c r="WCE226" s="17"/>
      <c r="WCF226" s="17"/>
      <c r="WCG226" s="17"/>
      <c r="WCH226" s="17"/>
      <c r="WCI226" s="17"/>
      <c r="WCJ226" s="17"/>
      <c r="WCK226" s="17"/>
      <c r="WCL226" s="17"/>
      <c r="WCM226" s="17"/>
      <c r="WCN226" s="17"/>
      <c r="WCO226" s="17"/>
      <c r="WCP226" s="17"/>
      <c r="WCQ226" s="17"/>
      <c r="WCR226" s="17"/>
      <c r="WCS226" s="17"/>
      <c r="WCT226" s="17"/>
      <c r="WCU226" s="17"/>
      <c r="WCV226" s="17"/>
      <c r="WCW226" s="17"/>
      <c r="WCX226" s="17"/>
      <c r="WCY226" s="17"/>
      <c r="WCZ226" s="17"/>
      <c r="WDA226" s="17"/>
      <c r="WDB226" s="17"/>
      <c r="WDC226" s="17"/>
      <c r="WDD226" s="17"/>
      <c r="WDE226" s="17"/>
      <c r="WDF226" s="17"/>
      <c r="WDG226" s="17"/>
      <c r="WDH226" s="17"/>
      <c r="WDI226" s="17"/>
      <c r="WDJ226" s="17"/>
      <c r="WDK226" s="17"/>
      <c r="WDL226" s="17"/>
      <c r="WDM226" s="17"/>
      <c r="WDN226" s="17"/>
      <c r="WDO226" s="17"/>
      <c r="WDP226" s="17"/>
      <c r="WDQ226" s="17"/>
      <c r="WDR226" s="17"/>
      <c r="WDS226" s="17"/>
      <c r="WDT226" s="17"/>
      <c r="WDU226" s="17"/>
      <c r="WDV226" s="17"/>
      <c r="WDW226" s="17"/>
      <c r="WDX226" s="17"/>
      <c r="WDY226" s="17"/>
      <c r="WDZ226" s="17"/>
      <c r="WEA226" s="17"/>
      <c r="WEB226" s="17"/>
      <c r="WEC226" s="17"/>
      <c r="WED226" s="17"/>
      <c r="WEE226" s="17"/>
      <c r="WEF226" s="17"/>
      <c r="WEG226" s="17"/>
      <c r="WEH226" s="17"/>
      <c r="WEI226" s="17"/>
      <c r="WEJ226" s="17"/>
      <c r="WEK226" s="17"/>
      <c r="WEL226" s="17"/>
      <c r="WEM226" s="17"/>
      <c r="WEN226" s="17"/>
      <c r="WEO226" s="17"/>
      <c r="WEP226" s="17"/>
      <c r="WEQ226" s="17"/>
      <c r="WER226" s="17"/>
      <c r="WES226" s="17"/>
      <c r="WET226" s="17"/>
      <c r="WEU226" s="17"/>
      <c r="WEV226" s="17"/>
      <c r="WEW226" s="17"/>
      <c r="WEX226" s="17"/>
      <c r="WEY226" s="17"/>
      <c r="WEZ226" s="17"/>
      <c r="WFA226" s="17"/>
      <c r="WFB226" s="17"/>
      <c r="WFC226" s="17"/>
      <c r="WFD226" s="17"/>
      <c r="WFE226" s="17"/>
      <c r="WFF226" s="17"/>
      <c r="WFG226" s="17"/>
      <c r="WFH226" s="17"/>
      <c r="WFI226" s="17"/>
      <c r="WFJ226" s="17"/>
      <c r="WFK226" s="17"/>
      <c r="WFL226" s="17"/>
      <c r="WFM226" s="17"/>
      <c r="WFN226" s="17"/>
      <c r="WFO226" s="17"/>
      <c r="WFP226" s="17"/>
      <c r="WFQ226" s="17"/>
      <c r="WFR226" s="17"/>
      <c r="WFS226" s="17"/>
      <c r="WFT226" s="17"/>
      <c r="WFU226" s="17"/>
      <c r="WFV226" s="17"/>
      <c r="WFW226" s="17"/>
      <c r="WFX226" s="17"/>
      <c r="WFY226" s="17"/>
      <c r="WFZ226" s="17"/>
      <c r="WGA226" s="17"/>
      <c r="WGB226" s="17"/>
      <c r="WGC226" s="17"/>
      <c r="WGD226" s="17"/>
      <c r="WGE226" s="17"/>
      <c r="WGF226" s="17"/>
      <c r="WGG226" s="17"/>
      <c r="WGH226" s="17"/>
      <c r="WGI226" s="17"/>
      <c r="WGJ226" s="17"/>
      <c r="WGK226" s="17"/>
      <c r="WGL226" s="17"/>
      <c r="WGM226" s="17"/>
      <c r="WGN226" s="17"/>
      <c r="WGO226" s="17"/>
      <c r="WGP226" s="17"/>
      <c r="WGQ226" s="17"/>
      <c r="WGR226" s="17"/>
      <c r="WGS226" s="17"/>
      <c r="WGT226" s="17"/>
      <c r="WGU226" s="17"/>
      <c r="WGV226" s="17"/>
      <c r="WGW226" s="17"/>
      <c r="WGX226" s="17"/>
      <c r="WGY226" s="17"/>
      <c r="WGZ226" s="17"/>
      <c r="WHA226" s="17"/>
      <c r="WHB226" s="17"/>
      <c r="WHC226" s="17"/>
      <c r="WHD226" s="17"/>
      <c r="WHE226" s="17"/>
      <c r="WHF226" s="17"/>
      <c r="WHG226" s="17"/>
      <c r="WHH226" s="17"/>
      <c r="WHI226" s="17"/>
      <c r="WHJ226" s="17"/>
      <c r="WHK226" s="17"/>
      <c r="WHL226" s="17"/>
      <c r="WHM226" s="17"/>
      <c r="WHN226" s="17"/>
      <c r="WHO226" s="17"/>
      <c r="WHP226" s="17"/>
      <c r="WHQ226" s="17"/>
      <c r="WHR226" s="17"/>
      <c r="WHS226" s="17"/>
      <c r="WHT226" s="17"/>
      <c r="WHU226" s="17"/>
      <c r="WHV226" s="17"/>
      <c r="WHW226" s="17"/>
      <c r="WHX226" s="17"/>
      <c r="WHY226" s="17"/>
      <c r="WHZ226" s="17"/>
      <c r="WIA226" s="17"/>
      <c r="WIB226" s="17"/>
      <c r="WIC226" s="17"/>
      <c r="WID226" s="17"/>
      <c r="WIE226" s="17"/>
      <c r="WIF226" s="17"/>
      <c r="WIG226" s="17"/>
      <c r="WIH226" s="17"/>
      <c r="WII226" s="17"/>
      <c r="WIJ226" s="17"/>
      <c r="WIK226" s="17"/>
      <c r="WIL226" s="17"/>
      <c r="WIM226" s="17"/>
      <c r="WIN226" s="17"/>
      <c r="WIO226" s="17"/>
      <c r="WIP226" s="17"/>
      <c r="WIQ226" s="17"/>
      <c r="WIR226" s="17"/>
      <c r="WIS226" s="17"/>
      <c r="WIT226" s="17"/>
      <c r="WIU226" s="17"/>
      <c r="WIV226" s="17"/>
      <c r="WIW226" s="17"/>
      <c r="WIX226" s="17"/>
      <c r="WIY226" s="17"/>
      <c r="WIZ226" s="17"/>
      <c r="WJA226" s="17"/>
      <c r="WJB226" s="17"/>
      <c r="WJC226" s="17"/>
      <c r="WJD226" s="17"/>
      <c r="WJE226" s="17"/>
      <c r="WJF226" s="17"/>
      <c r="WJG226" s="17"/>
      <c r="WJH226" s="17"/>
      <c r="WJI226" s="17"/>
      <c r="WJJ226" s="17"/>
      <c r="WJK226" s="17"/>
      <c r="WJL226" s="17"/>
      <c r="WJM226" s="17"/>
      <c r="WJN226" s="17"/>
      <c r="WJO226" s="17"/>
      <c r="WJP226" s="17"/>
      <c r="WJQ226" s="17"/>
      <c r="WJR226" s="17"/>
      <c r="WJS226" s="17"/>
      <c r="WJT226" s="17"/>
      <c r="WJU226" s="17"/>
      <c r="WJV226" s="17"/>
      <c r="WJW226" s="17"/>
      <c r="WJX226" s="17"/>
      <c r="WJY226" s="17"/>
      <c r="WJZ226" s="17"/>
      <c r="WKA226" s="17"/>
      <c r="WKB226" s="17"/>
      <c r="WKC226" s="17"/>
      <c r="WKD226" s="17"/>
      <c r="WKE226" s="17"/>
      <c r="WKF226" s="17"/>
      <c r="WKG226" s="17"/>
      <c r="WKH226" s="17"/>
      <c r="WKI226" s="17"/>
      <c r="WKJ226" s="17"/>
      <c r="WKK226" s="17"/>
      <c r="WKL226" s="17"/>
      <c r="WKM226" s="17"/>
      <c r="WKN226" s="17"/>
      <c r="WKO226" s="17"/>
      <c r="WKP226" s="17"/>
      <c r="WKQ226" s="17"/>
      <c r="WKR226" s="17"/>
      <c r="WKS226" s="17"/>
      <c r="WKT226" s="17"/>
      <c r="WKU226" s="17"/>
      <c r="WKV226" s="17"/>
      <c r="WKW226" s="17"/>
      <c r="WKX226" s="17"/>
      <c r="WKY226" s="17"/>
      <c r="WKZ226" s="17"/>
      <c r="WLA226" s="17"/>
      <c r="WLB226" s="17"/>
      <c r="WLC226" s="17"/>
      <c r="WLD226" s="17"/>
      <c r="WLE226" s="17"/>
      <c r="WLF226" s="17"/>
      <c r="WLG226" s="17"/>
      <c r="WLH226" s="17"/>
      <c r="WLI226" s="17"/>
      <c r="WLJ226" s="17"/>
      <c r="WLK226" s="17"/>
      <c r="WLL226" s="17"/>
      <c r="WLM226" s="17"/>
      <c r="WLN226" s="17"/>
      <c r="WLO226" s="17"/>
      <c r="WLP226" s="17"/>
      <c r="WLQ226" s="17"/>
      <c r="WLR226" s="17"/>
      <c r="WLS226" s="17"/>
      <c r="WLT226" s="17"/>
      <c r="WLU226" s="17"/>
      <c r="WLV226" s="17"/>
      <c r="WLW226" s="17"/>
      <c r="WLX226" s="17"/>
      <c r="WLY226" s="17"/>
      <c r="WLZ226" s="17"/>
      <c r="WMA226" s="17"/>
      <c r="WMB226" s="17"/>
      <c r="WMC226" s="17"/>
      <c r="WMD226" s="17"/>
      <c r="WME226" s="17"/>
      <c r="WMF226" s="17"/>
      <c r="WMG226" s="17"/>
      <c r="WMH226" s="17"/>
      <c r="WMI226" s="17"/>
      <c r="WMJ226" s="17"/>
      <c r="WMK226" s="17"/>
      <c r="WML226" s="17"/>
      <c r="WMM226" s="17"/>
      <c r="WMN226" s="17"/>
      <c r="WMO226" s="17"/>
      <c r="WMP226" s="17"/>
      <c r="WMQ226" s="17"/>
      <c r="WMR226" s="17"/>
      <c r="WMS226" s="17"/>
      <c r="WMT226" s="17"/>
      <c r="WMU226" s="17"/>
      <c r="WMV226" s="17"/>
      <c r="WMW226" s="17"/>
      <c r="WMX226" s="17"/>
      <c r="WMY226" s="17"/>
      <c r="WMZ226" s="17"/>
      <c r="WNA226" s="17"/>
      <c r="WNB226" s="17"/>
      <c r="WNC226" s="17"/>
      <c r="WND226" s="17"/>
      <c r="WNE226" s="17"/>
      <c r="WNF226" s="17"/>
      <c r="WNG226" s="17"/>
      <c r="WNH226" s="17"/>
      <c r="WNI226" s="17"/>
      <c r="WNJ226" s="17"/>
      <c r="WNK226" s="17"/>
      <c r="WNL226" s="17"/>
      <c r="WNM226" s="17"/>
      <c r="WNN226" s="17"/>
      <c r="WNO226" s="17"/>
      <c r="WNP226" s="17"/>
      <c r="WNQ226" s="17"/>
      <c r="WNR226" s="17"/>
      <c r="WNS226" s="17"/>
      <c r="WNT226" s="17"/>
      <c r="WNU226" s="17"/>
      <c r="WNV226" s="17"/>
      <c r="WNW226" s="17"/>
      <c r="WNX226" s="17"/>
      <c r="WNY226" s="17"/>
      <c r="WNZ226" s="17"/>
      <c r="WOA226" s="17"/>
      <c r="WOB226" s="17"/>
      <c r="WOC226" s="17"/>
      <c r="WOD226" s="17"/>
      <c r="WOE226" s="17"/>
      <c r="WOF226" s="17"/>
      <c r="WOG226" s="17"/>
      <c r="WOH226" s="17"/>
      <c r="WOI226" s="17"/>
      <c r="WOJ226" s="17"/>
      <c r="WOK226" s="17"/>
      <c r="WOL226" s="17"/>
      <c r="WOM226" s="17"/>
      <c r="WON226" s="17"/>
      <c r="WOO226" s="17"/>
      <c r="WOP226" s="17"/>
      <c r="WOQ226" s="17"/>
      <c r="WOR226" s="17"/>
      <c r="WOS226" s="17"/>
      <c r="WOT226" s="17"/>
      <c r="WOU226" s="17"/>
      <c r="WOV226" s="17"/>
      <c r="WOW226" s="17"/>
      <c r="WOX226" s="17"/>
      <c r="WOY226" s="17"/>
      <c r="WOZ226" s="17"/>
      <c r="WPA226" s="17"/>
      <c r="WPB226" s="17"/>
      <c r="WPC226" s="17"/>
      <c r="WPD226" s="17"/>
      <c r="WPE226" s="17"/>
      <c r="WPF226" s="17"/>
      <c r="WPG226" s="17"/>
      <c r="WPH226" s="17"/>
      <c r="WPI226" s="17"/>
      <c r="WPJ226" s="17"/>
      <c r="WPK226" s="17"/>
      <c r="WPL226" s="17"/>
      <c r="WPM226" s="17"/>
      <c r="WPN226" s="17"/>
      <c r="WPO226" s="17"/>
      <c r="WPP226" s="17"/>
      <c r="WPQ226" s="17"/>
      <c r="WPR226" s="17"/>
      <c r="WPS226" s="17"/>
      <c r="WPT226" s="17"/>
      <c r="WPU226" s="17"/>
      <c r="WPV226" s="17"/>
      <c r="WPW226" s="17"/>
      <c r="WPX226" s="17"/>
      <c r="WPY226" s="17"/>
      <c r="WPZ226" s="17"/>
      <c r="WQA226" s="17"/>
      <c r="WQB226" s="17"/>
      <c r="WQC226" s="17"/>
      <c r="WQD226" s="17"/>
      <c r="WQE226" s="17"/>
      <c r="WQF226" s="17"/>
      <c r="WQG226" s="17"/>
      <c r="WQH226" s="17"/>
      <c r="WQI226" s="17"/>
      <c r="WQJ226" s="17"/>
      <c r="WQK226" s="17"/>
      <c r="WQL226" s="17"/>
      <c r="WQM226" s="17"/>
      <c r="WQN226" s="17"/>
      <c r="WQO226" s="17"/>
      <c r="WQP226" s="17"/>
      <c r="WQQ226" s="17"/>
      <c r="WQR226" s="17"/>
      <c r="WQS226" s="17"/>
      <c r="WQT226" s="17"/>
      <c r="WQU226" s="17"/>
      <c r="WQV226" s="17"/>
      <c r="WQW226" s="17"/>
      <c r="WQX226" s="17"/>
      <c r="WQY226" s="17"/>
      <c r="WQZ226" s="17"/>
      <c r="WRA226" s="17"/>
      <c r="WRB226" s="17"/>
      <c r="WRC226" s="17"/>
      <c r="WRD226" s="17"/>
      <c r="WRE226" s="17"/>
      <c r="WRF226" s="17"/>
      <c r="WRG226" s="17"/>
      <c r="WRH226" s="17"/>
      <c r="WRI226" s="17"/>
      <c r="WRJ226" s="17"/>
      <c r="WRK226" s="17"/>
      <c r="WRL226" s="17"/>
      <c r="WRM226" s="17"/>
      <c r="WRN226" s="17"/>
      <c r="WRO226" s="17"/>
      <c r="WRP226" s="17"/>
      <c r="WRQ226" s="17"/>
      <c r="WRR226" s="17"/>
      <c r="WRS226" s="17"/>
      <c r="WRT226" s="17"/>
      <c r="WRU226" s="17"/>
      <c r="WRV226" s="17"/>
      <c r="WRW226" s="17"/>
      <c r="WRX226" s="17"/>
      <c r="WRY226" s="17"/>
      <c r="WRZ226" s="17"/>
      <c r="WSA226" s="17"/>
      <c r="WSB226" s="17"/>
      <c r="WSC226" s="17"/>
      <c r="WSD226" s="17"/>
      <c r="WSE226" s="17"/>
      <c r="WSF226" s="17"/>
      <c r="WSG226" s="17"/>
      <c r="WSH226" s="17"/>
      <c r="WSI226" s="17"/>
      <c r="WSJ226" s="17"/>
      <c r="WSK226" s="17"/>
      <c r="WSL226" s="17"/>
      <c r="WSM226" s="17"/>
      <c r="WSN226" s="17"/>
      <c r="WSO226" s="17"/>
      <c r="WSP226" s="17"/>
      <c r="WSQ226" s="17"/>
      <c r="WSR226" s="17"/>
      <c r="WSS226" s="17"/>
      <c r="WST226" s="17"/>
      <c r="WSU226" s="17"/>
      <c r="WSV226" s="17"/>
      <c r="WSW226" s="17"/>
      <c r="WSX226" s="17"/>
      <c r="WSY226" s="17"/>
      <c r="WSZ226" s="17"/>
      <c r="WTA226" s="17"/>
      <c r="WTB226" s="17"/>
      <c r="WTC226" s="17"/>
      <c r="WTD226" s="17"/>
      <c r="WTE226" s="17"/>
      <c r="WTF226" s="17"/>
      <c r="WTG226" s="17"/>
      <c r="WTH226" s="17"/>
      <c r="WTI226" s="17"/>
      <c r="WTJ226" s="17"/>
      <c r="WTK226" s="17"/>
      <c r="WTL226" s="17"/>
      <c r="WTM226" s="17"/>
      <c r="WTN226" s="17"/>
      <c r="WTO226" s="17"/>
      <c r="WTP226" s="17"/>
      <c r="WTQ226" s="17"/>
      <c r="WTR226" s="17"/>
      <c r="WTS226" s="17"/>
      <c r="WTT226" s="17"/>
      <c r="WTU226" s="17"/>
      <c r="WTV226" s="17"/>
      <c r="WTW226" s="17"/>
      <c r="WTX226" s="17"/>
      <c r="WTY226" s="17"/>
      <c r="WTZ226" s="17"/>
      <c r="WUA226" s="17"/>
      <c r="WUB226" s="17"/>
      <c r="WUC226" s="17"/>
      <c r="WUD226" s="17"/>
      <c r="WUE226" s="17"/>
      <c r="WUF226" s="17"/>
      <c r="WUG226" s="17"/>
      <c r="WUH226" s="17"/>
      <c r="WUI226" s="17"/>
      <c r="WUJ226" s="17"/>
      <c r="WUK226" s="17"/>
      <c r="WUL226" s="17"/>
      <c r="WUM226" s="17"/>
      <c r="WUN226" s="17"/>
      <c r="WUO226" s="17"/>
      <c r="WUP226" s="17"/>
      <c r="WUQ226" s="17"/>
      <c r="WUR226" s="17"/>
      <c r="WUS226" s="17"/>
      <c r="WUT226" s="17"/>
      <c r="WUU226" s="17"/>
      <c r="WUV226" s="17"/>
      <c r="WUW226" s="17"/>
      <c r="WUX226" s="17"/>
      <c r="WUY226" s="17"/>
      <c r="WUZ226" s="17"/>
      <c r="WVA226" s="17"/>
      <c r="WVB226" s="17"/>
      <c r="WVC226" s="17"/>
      <c r="WVD226" s="17"/>
      <c r="WVE226" s="17"/>
      <c r="WVF226" s="17"/>
      <c r="WVG226" s="17"/>
      <c r="WVH226" s="17"/>
      <c r="WVI226" s="17"/>
      <c r="WVJ226" s="17"/>
      <c r="WVK226" s="17"/>
      <c r="WVL226" s="17"/>
      <c r="WVM226" s="17"/>
      <c r="WVN226" s="17"/>
      <c r="WVO226" s="17"/>
      <c r="WVP226" s="17"/>
      <c r="WVQ226" s="17"/>
      <c r="WVR226" s="17"/>
      <c r="WVS226" s="17"/>
      <c r="WVT226" s="17"/>
      <c r="WVU226" s="17"/>
    </row>
    <row r="227" spans="1:16141" s="18" customFormat="1" ht="56.25" customHeight="1">
      <c r="A227" s="54">
        <v>7729314745</v>
      </c>
      <c r="B227" s="48" t="s">
        <v>285</v>
      </c>
      <c r="C227" s="48" t="s">
        <v>57</v>
      </c>
      <c r="D227" s="48" t="s">
        <v>291</v>
      </c>
      <c r="E227" s="48"/>
      <c r="F227" s="48"/>
      <c r="G227" s="67">
        <v>3262.348</v>
      </c>
      <c r="H227" s="68">
        <v>2637.7930000000001</v>
      </c>
      <c r="I227" s="68">
        <v>943.21500000000003</v>
      </c>
      <c r="J227" s="68">
        <v>433.73899999999998</v>
      </c>
      <c r="K227" s="68">
        <v>2557.6979999999999</v>
      </c>
      <c r="L227" s="50">
        <f t="shared" si="85"/>
        <v>6572.4449999999997</v>
      </c>
      <c r="M227" s="69">
        <v>1764.46</v>
      </c>
      <c r="N227" s="51">
        <v>2025.75</v>
      </c>
      <c r="O227" s="69">
        <v>1520</v>
      </c>
      <c r="P227" s="51">
        <v>1533.33</v>
      </c>
      <c r="Q227" s="52">
        <f t="shared" si="93"/>
        <v>797513.59208000009</v>
      </c>
      <c r="R227" s="53">
        <f t="shared" si="86"/>
        <v>644834.87678000017</v>
      </c>
      <c r="S227" s="70">
        <f t="shared" si="94"/>
        <v>230578.33890000003</v>
      </c>
      <c r="T227" s="70">
        <f t="shared" si="95"/>
        <v>213581.75838000001</v>
      </c>
      <c r="U227" s="70">
        <f t="shared" si="96"/>
        <v>1259461.64916</v>
      </c>
      <c r="V227" s="53">
        <f t="shared" si="87"/>
        <v>2348456.6232200004</v>
      </c>
      <c r="W227" s="71"/>
      <c r="X227" s="72"/>
      <c r="Y227" s="72"/>
      <c r="Z227" s="55"/>
      <c r="AA227" s="55"/>
      <c r="AB227" s="73"/>
      <c r="AC227" s="73"/>
      <c r="AD227" s="73"/>
      <c r="AE227" s="73"/>
      <c r="AF227" s="73"/>
      <c r="AG227" s="73"/>
      <c r="AH227" s="73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16"/>
      <c r="FI227" s="16"/>
      <c r="FJ227" s="16"/>
      <c r="FK227" s="16"/>
      <c r="FL227" s="16"/>
      <c r="FM227" s="16"/>
      <c r="FN227" s="16"/>
      <c r="FO227" s="16"/>
      <c r="FP227" s="16"/>
      <c r="FQ227" s="16"/>
      <c r="FR227" s="16"/>
      <c r="FS227" s="16"/>
      <c r="FT227" s="16"/>
      <c r="FU227" s="16"/>
      <c r="FV227" s="16"/>
      <c r="FW227" s="16"/>
      <c r="FX227" s="16"/>
      <c r="FY227" s="16"/>
      <c r="FZ227" s="16"/>
      <c r="GA227" s="16"/>
      <c r="GB227" s="16"/>
      <c r="GC227" s="16"/>
      <c r="GD227" s="16"/>
      <c r="GE227" s="17"/>
      <c r="GF227" s="17"/>
      <c r="GG227" s="17"/>
      <c r="GH227" s="17"/>
      <c r="GI227" s="17"/>
      <c r="GJ227" s="17"/>
      <c r="GK227" s="17"/>
      <c r="GL227" s="17"/>
      <c r="GM227" s="17"/>
      <c r="GN227" s="17"/>
      <c r="GO227" s="17"/>
      <c r="GP227" s="17"/>
      <c r="GQ227" s="17"/>
      <c r="GR227" s="17"/>
      <c r="GS227" s="17"/>
      <c r="GT227" s="17"/>
      <c r="GU227" s="17"/>
      <c r="GV227" s="17"/>
      <c r="GW227" s="17"/>
      <c r="GX227" s="17"/>
      <c r="GY227" s="17"/>
      <c r="GZ227" s="17"/>
      <c r="HA227" s="17"/>
      <c r="HB227" s="17"/>
      <c r="HC227" s="17"/>
      <c r="HD227" s="17"/>
      <c r="HE227" s="17"/>
      <c r="HF227" s="17"/>
      <c r="HG227" s="17"/>
      <c r="HH227" s="17"/>
      <c r="HI227" s="17"/>
      <c r="HJ227" s="17"/>
      <c r="HK227" s="17"/>
      <c r="HL227" s="17"/>
      <c r="HM227" s="17"/>
      <c r="HN227" s="17"/>
      <c r="HO227" s="17"/>
      <c r="HP227" s="17"/>
      <c r="HQ227" s="17"/>
      <c r="HR227" s="17"/>
      <c r="HS227" s="17"/>
      <c r="HT227" s="17"/>
      <c r="HU227" s="17"/>
      <c r="HV227" s="17"/>
      <c r="HW227" s="17"/>
      <c r="HX227" s="17"/>
      <c r="HY227" s="17"/>
      <c r="HZ227" s="17"/>
      <c r="IA227" s="17"/>
      <c r="IB227" s="17"/>
      <c r="IC227" s="17"/>
      <c r="ID227" s="17"/>
      <c r="IE227" s="17"/>
      <c r="IF227" s="17"/>
      <c r="IG227" s="17"/>
      <c r="IH227" s="17"/>
      <c r="II227" s="17"/>
      <c r="IJ227" s="17"/>
      <c r="IK227" s="17"/>
      <c r="IL227" s="17"/>
      <c r="IM227" s="17"/>
      <c r="IN227" s="17"/>
      <c r="IO227" s="17"/>
      <c r="IP227" s="17"/>
      <c r="IQ227" s="17"/>
      <c r="IR227" s="17"/>
      <c r="IS227" s="17"/>
      <c r="IT227" s="17"/>
      <c r="IU227" s="17"/>
      <c r="IV227" s="17"/>
      <c r="IW227" s="17"/>
      <c r="IX227" s="17"/>
      <c r="IY227" s="17"/>
      <c r="IZ227" s="17"/>
      <c r="JA227" s="17"/>
      <c r="JB227" s="17"/>
      <c r="JC227" s="17"/>
      <c r="JD227" s="17"/>
      <c r="JE227" s="17"/>
      <c r="JF227" s="17"/>
      <c r="JG227" s="17"/>
      <c r="JH227" s="17"/>
      <c r="JI227" s="17"/>
      <c r="JJ227" s="17"/>
      <c r="JK227" s="17"/>
      <c r="JL227" s="17"/>
      <c r="JM227" s="17"/>
      <c r="JN227" s="17"/>
      <c r="JO227" s="17"/>
      <c r="JP227" s="17"/>
      <c r="JQ227" s="17"/>
      <c r="JR227" s="17"/>
      <c r="JS227" s="17"/>
      <c r="JT227" s="17"/>
      <c r="JU227" s="17"/>
      <c r="JV227" s="17"/>
      <c r="JW227" s="17"/>
      <c r="JX227" s="17"/>
      <c r="JY227" s="17"/>
      <c r="JZ227" s="17"/>
      <c r="KA227" s="17"/>
      <c r="KB227" s="17"/>
      <c r="KC227" s="17"/>
      <c r="KD227" s="17"/>
      <c r="KE227" s="17"/>
      <c r="KF227" s="17"/>
      <c r="KG227" s="17"/>
      <c r="KH227" s="17"/>
      <c r="KI227" s="17"/>
      <c r="KJ227" s="17"/>
      <c r="KK227" s="17"/>
      <c r="KL227" s="17"/>
      <c r="KM227" s="17"/>
      <c r="KN227" s="17"/>
      <c r="KO227" s="17"/>
      <c r="KP227" s="17"/>
      <c r="KQ227" s="17"/>
      <c r="KR227" s="17"/>
      <c r="KS227" s="17"/>
      <c r="KT227" s="17"/>
      <c r="KU227" s="17"/>
      <c r="KV227" s="17"/>
      <c r="KW227" s="17"/>
      <c r="KX227" s="17"/>
      <c r="KY227" s="17"/>
      <c r="KZ227" s="17"/>
      <c r="LA227" s="17"/>
      <c r="LB227" s="17"/>
      <c r="LC227" s="17"/>
      <c r="LD227" s="17"/>
      <c r="LE227" s="17"/>
      <c r="LF227" s="17"/>
      <c r="LG227" s="17"/>
      <c r="LH227" s="17"/>
      <c r="LI227" s="17"/>
      <c r="LJ227" s="17"/>
      <c r="LK227" s="17"/>
      <c r="LL227" s="17"/>
      <c r="LM227" s="17"/>
      <c r="LN227" s="17"/>
      <c r="LO227" s="17"/>
      <c r="LP227" s="17"/>
      <c r="LQ227" s="17"/>
      <c r="LR227" s="17"/>
      <c r="LS227" s="17"/>
      <c r="LT227" s="17"/>
      <c r="LU227" s="17"/>
      <c r="LV227" s="17"/>
      <c r="LW227" s="17"/>
      <c r="LX227" s="17"/>
      <c r="LY227" s="17"/>
      <c r="LZ227" s="17"/>
      <c r="MA227" s="17"/>
      <c r="MB227" s="17"/>
      <c r="MC227" s="17"/>
      <c r="MD227" s="17"/>
      <c r="ME227" s="17"/>
      <c r="MF227" s="17"/>
      <c r="MG227" s="17"/>
      <c r="MH227" s="17"/>
      <c r="MI227" s="17"/>
      <c r="MJ227" s="17"/>
      <c r="MK227" s="17"/>
      <c r="ML227" s="17"/>
      <c r="MM227" s="17"/>
      <c r="MN227" s="17"/>
      <c r="MO227" s="17"/>
      <c r="MP227" s="17"/>
      <c r="MQ227" s="17"/>
      <c r="MR227" s="17"/>
      <c r="MS227" s="17"/>
      <c r="MT227" s="17"/>
      <c r="MU227" s="17"/>
      <c r="MV227" s="17"/>
      <c r="MW227" s="17"/>
      <c r="MX227" s="17"/>
      <c r="MY227" s="17"/>
      <c r="MZ227" s="17"/>
      <c r="NA227" s="17"/>
      <c r="NB227" s="17"/>
      <c r="NC227" s="17"/>
      <c r="ND227" s="17"/>
      <c r="NE227" s="17"/>
      <c r="NF227" s="17"/>
      <c r="NG227" s="17"/>
      <c r="NH227" s="17"/>
      <c r="NI227" s="17"/>
      <c r="NJ227" s="17"/>
      <c r="NK227" s="17"/>
      <c r="NL227" s="17"/>
      <c r="NM227" s="17"/>
      <c r="NN227" s="17"/>
      <c r="NO227" s="17"/>
      <c r="NP227" s="17"/>
      <c r="NQ227" s="17"/>
      <c r="NR227" s="17"/>
      <c r="NS227" s="17"/>
      <c r="NT227" s="17"/>
      <c r="NU227" s="17"/>
      <c r="NV227" s="17"/>
      <c r="NW227" s="17"/>
      <c r="NX227" s="17"/>
      <c r="NY227" s="17"/>
      <c r="NZ227" s="17"/>
      <c r="OA227" s="17"/>
      <c r="OB227" s="17"/>
      <c r="OC227" s="17"/>
      <c r="OD227" s="17"/>
      <c r="OE227" s="17"/>
      <c r="OF227" s="17"/>
      <c r="OG227" s="17"/>
      <c r="OH227" s="17"/>
      <c r="OI227" s="17"/>
      <c r="OJ227" s="17"/>
      <c r="OK227" s="17"/>
      <c r="OL227" s="17"/>
      <c r="OM227" s="17"/>
      <c r="ON227" s="17"/>
      <c r="OO227" s="17"/>
      <c r="OP227" s="17"/>
      <c r="OQ227" s="17"/>
      <c r="OR227" s="17"/>
      <c r="OS227" s="17"/>
      <c r="OT227" s="17"/>
      <c r="OU227" s="17"/>
      <c r="OV227" s="17"/>
      <c r="OW227" s="17"/>
      <c r="OX227" s="17"/>
      <c r="OY227" s="17"/>
      <c r="OZ227" s="17"/>
      <c r="PA227" s="17"/>
      <c r="PB227" s="17"/>
      <c r="PC227" s="17"/>
      <c r="PD227" s="17"/>
      <c r="PE227" s="17"/>
      <c r="PF227" s="17"/>
      <c r="PG227" s="17"/>
      <c r="PH227" s="17"/>
      <c r="PI227" s="17"/>
      <c r="PJ227" s="17"/>
      <c r="PK227" s="17"/>
      <c r="PL227" s="17"/>
      <c r="PM227" s="17"/>
      <c r="PN227" s="17"/>
      <c r="PO227" s="17"/>
      <c r="PP227" s="17"/>
      <c r="PQ227" s="17"/>
      <c r="PR227" s="17"/>
      <c r="PS227" s="17"/>
      <c r="PT227" s="17"/>
      <c r="PU227" s="17"/>
      <c r="PV227" s="17"/>
      <c r="PW227" s="17"/>
      <c r="PX227" s="17"/>
      <c r="PY227" s="17"/>
      <c r="PZ227" s="17"/>
      <c r="QA227" s="17"/>
      <c r="QB227" s="17"/>
      <c r="QC227" s="17"/>
      <c r="QD227" s="17"/>
      <c r="QE227" s="17"/>
      <c r="QF227" s="17"/>
      <c r="QG227" s="17"/>
      <c r="QH227" s="17"/>
      <c r="QI227" s="17"/>
      <c r="QJ227" s="17"/>
      <c r="QK227" s="17"/>
      <c r="QL227" s="17"/>
      <c r="QM227" s="17"/>
      <c r="QN227" s="17"/>
      <c r="QO227" s="17"/>
      <c r="QP227" s="17"/>
      <c r="QQ227" s="17"/>
      <c r="QR227" s="17"/>
      <c r="QS227" s="17"/>
      <c r="QT227" s="17"/>
      <c r="QU227" s="17"/>
      <c r="QV227" s="17"/>
      <c r="QW227" s="17"/>
      <c r="QX227" s="17"/>
      <c r="QY227" s="17"/>
      <c r="QZ227" s="17"/>
      <c r="RA227" s="17"/>
      <c r="RB227" s="17"/>
      <c r="RC227" s="17"/>
      <c r="RD227" s="17"/>
      <c r="RE227" s="17"/>
      <c r="RF227" s="17"/>
      <c r="RG227" s="17"/>
      <c r="RH227" s="17"/>
      <c r="RI227" s="17"/>
      <c r="RJ227" s="17"/>
      <c r="RK227" s="17"/>
      <c r="RL227" s="17"/>
      <c r="RM227" s="17"/>
      <c r="RN227" s="17"/>
      <c r="RO227" s="17"/>
      <c r="RP227" s="17"/>
      <c r="RQ227" s="17"/>
      <c r="RR227" s="17"/>
      <c r="RS227" s="17"/>
      <c r="RT227" s="17"/>
      <c r="RU227" s="17"/>
      <c r="RV227" s="17"/>
      <c r="RW227" s="17"/>
      <c r="RX227" s="17"/>
      <c r="RY227" s="17"/>
      <c r="RZ227" s="17"/>
      <c r="SA227" s="17"/>
      <c r="SB227" s="17"/>
      <c r="SC227" s="17"/>
      <c r="SD227" s="17"/>
      <c r="SE227" s="17"/>
      <c r="SF227" s="17"/>
      <c r="SG227" s="17"/>
      <c r="SH227" s="17"/>
      <c r="SI227" s="17"/>
      <c r="SJ227" s="17"/>
      <c r="SK227" s="17"/>
      <c r="SL227" s="17"/>
      <c r="SM227" s="17"/>
      <c r="SN227" s="17"/>
      <c r="SO227" s="17"/>
      <c r="SP227" s="17"/>
      <c r="SQ227" s="17"/>
      <c r="SR227" s="17"/>
      <c r="SS227" s="17"/>
      <c r="ST227" s="17"/>
      <c r="SU227" s="17"/>
      <c r="SV227" s="17"/>
      <c r="SW227" s="17"/>
      <c r="SX227" s="17"/>
      <c r="SY227" s="17"/>
      <c r="SZ227" s="17"/>
      <c r="TA227" s="17"/>
      <c r="TB227" s="17"/>
      <c r="TC227" s="17"/>
      <c r="TD227" s="17"/>
      <c r="TE227" s="17"/>
      <c r="TF227" s="17"/>
      <c r="TG227" s="17"/>
      <c r="TH227" s="17"/>
      <c r="TI227" s="17"/>
      <c r="TJ227" s="17"/>
      <c r="TK227" s="17"/>
      <c r="TL227" s="17"/>
      <c r="TM227" s="17"/>
      <c r="TN227" s="17"/>
      <c r="TO227" s="17"/>
      <c r="TP227" s="17"/>
      <c r="TQ227" s="17"/>
      <c r="TR227" s="17"/>
      <c r="TS227" s="17"/>
      <c r="TT227" s="17"/>
      <c r="TU227" s="17"/>
      <c r="TV227" s="17"/>
      <c r="TW227" s="17"/>
      <c r="TX227" s="17"/>
      <c r="TY227" s="17"/>
      <c r="TZ227" s="17"/>
      <c r="UA227" s="17"/>
      <c r="UB227" s="17"/>
      <c r="UC227" s="17"/>
      <c r="UD227" s="17"/>
      <c r="UE227" s="17"/>
      <c r="UF227" s="17"/>
      <c r="UG227" s="17"/>
      <c r="UH227" s="17"/>
      <c r="UI227" s="17"/>
      <c r="UJ227" s="17"/>
      <c r="UK227" s="17"/>
      <c r="UL227" s="17"/>
      <c r="UM227" s="17"/>
      <c r="UN227" s="17"/>
      <c r="UO227" s="17"/>
      <c r="UP227" s="17"/>
      <c r="UQ227" s="17"/>
      <c r="UR227" s="17"/>
      <c r="US227" s="17"/>
      <c r="UT227" s="17"/>
      <c r="UU227" s="17"/>
      <c r="UV227" s="17"/>
      <c r="UW227" s="17"/>
      <c r="UX227" s="17"/>
      <c r="UY227" s="17"/>
      <c r="UZ227" s="17"/>
      <c r="VA227" s="17"/>
      <c r="VB227" s="17"/>
      <c r="VC227" s="17"/>
      <c r="VD227" s="17"/>
      <c r="VE227" s="17"/>
      <c r="VF227" s="17"/>
      <c r="VG227" s="17"/>
      <c r="VH227" s="17"/>
      <c r="VI227" s="17"/>
      <c r="VJ227" s="17"/>
      <c r="VK227" s="17"/>
      <c r="VL227" s="17"/>
      <c r="VM227" s="17"/>
      <c r="VN227" s="17"/>
      <c r="VO227" s="17"/>
      <c r="VP227" s="17"/>
      <c r="VQ227" s="17"/>
      <c r="VR227" s="17"/>
      <c r="VS227" s="17"/>
      <c r="VT227" s="17"/>
      <c r="VU227" s="17"/>
      <c r="VV227" s="17"/>
      <c r="VW227" s="17"/>
      <c r="VX227" s="17"/>
      <c r="VY227" s="17"/>
      <c r="VZ227" s="17"/>
      <c r="WA227" s="17"/>
      <c r="WB227" s="17"/>
      <c r="WC227" s="17"/>
      <c r="WD227" s="17"/>
      <c r="WE227" s="17"/>
      <c r="WF227" s="17"/>
      <c r="WG227" s="17"/>
      <c r="WH227" s="17"/>
      <c r="WI227" s="17"/>
      <c r="WJ227" s="17"/>
      <c r="WK227" s="17"/>
      <c r="WL227" s="17"/>
      <c r="WM227" s="17"/>
      <c r="WN227" s="17"/>
      <c r="WO227" s="17"/>
      <c r="WP227" s="17"/>
      <c r="WQ227" s="17"/>
      <c r="WR227" s="17"/>
      <c r="WS227" s="17"/>
      <c r="WT227" s="17"/>
      <c r="WU227" s="17"/>
      <c r="WV227" s="17"/>
      <c r="WW227" s="17"/>
      <c r="WX227" s="17"/>
      <c r="WY227" s="17"/>
      <c r="WZ227" s="17"/>
      <c r="XA227" s="17"/>
      <c r="XB227" s="17"/>
      <c r="XC227" s="17"/>
      <c r="XD227" s="17"/>
      <c r="XE227" s="17"/>
      <c r="XF227" s="17"/>
      <c r="XG227" s="17"/>
      <c r="XH227" s="17"/>
      <c r="XI227" s="17"/>
      <c r="XJ227" s="17"/>
      <c r="XK227" s="17"/>
      <c r="XL227" s="17"/>
      <c r="XM227" s="17"/>
      <c r="XN227" s="17"/>
      <c r="XO227" s="17"/>
      <c r="XP227" s="17"/>
      <c r="XQ227" s="17"/>
      <c r="XR227" s="17"/>
      <c r="XS227" s="17"/>
      <c r="XT227" s="17"/>
      <c r="XU227" s="17"/>
      <c r="XV227" s="17"/>
      <c r="XW227" s="17"/>
      <c r="XX227" s="17"/>
      <c r="XY227" s="17"/>
      <c r="XZ227" s="17"/>
      <c r="YA227" s="17"/>
      <c r="YB227" s="17"/>
      <c r="YC227" s="17"/>
      <c r="YD227" s="17"/>
      <c r="YE227" s="17"/>
      <c r="YF227" s="17"/>
      <c r="YG227" s="17"/>
      <c r="YH227" s="17"/>
      <c r="YI227" s="17"/>
      <c r="YJ227" s="17"/>
      <c r="YK227" s="17"/>
      <c r="YL227" s="17"/>
      <c r="YM227" s="17"/>
      <c r="YN227" s="17"/>
      <c r="YO227" s="17"/>
      <c r="YP227" s="17"/>
      <c r="YQ227" s="17"/>
      <c r="YR227" s="17"/>
      <c r="YS227" s="17"/>
      <c r="YT227" s="17"/>
      <c r="YU227" s="17"/>
      <c r="YV227" s="17"/>
      <c r="YW227" s="17"/>
      <c r="YX227" s="17"/>
      <c r="YY227" s="17"/>
      <c r="YZ227" s="17"/>
      <c r="ZA227" s="17"/>
      <c r="ZB227" s="17"/>
      <c r="ZC227" s="17"/>
      <c r="ZD227" s="17"/>
      <c r="ZE227" s="17"/>
      <c r="ZF227" s="17"/>
      <c r="ZG227" s="17"/>
      <c r="ZH227" s="17"/>
      <c r="ZI227" s="17"/>
      <c r="ZJ227" s="17"/>
      <c r="ZK227" s="17"/>
      <c r="ZL227" s="17"/>
      <c r="ZM227" s="17"/>
      <c r="ZN227" s="17"/>
      <c r="ZO227" s="17"/>
      <c r="ZP227" s="17"/>
      <c r="ZQ227" s="17"/>
      <c r="ZR227" s="17"/>
      <c r="ZS227" s="17"/>
      <c r="ZT227" s="17"/>
      <c r="ZU227" s="17"/>
      <c r="ZV227" s="17"/>
      <c r="ZW227" s="17"/>
      <c r="ZX227" s="17"/>
      <c r="ZY227" s="17"/>
      <c r="ZZ227" s="17"/>
      <c r="AAA227" s="17"/>
      <c r="AAB227" s="17"/>
      <c r="AAC227" s="17"/>
      <c r="AAD227" s="17"/>
      <c r="AAE227" s="17"/>
      <c r="AAF227" s="17"/>
      <c r="AAG227" s="17"/>
      <c r="AAH227" s="17"/>
      <c r="AAI227" s="17"/>
      <c r="AAJ227" s="17"/>
      <c r="AAK227" s="17"/>
      <c r="AAL227" s="17"/>
      <c r="AAM227" s="17"/>
      <c r="AAN227" s="17"/>
      <c r="AAO227" s="17"/>
      <c r="AAP227" s="17"/>
      <c r="AAQ227" s="17"/>
      <c r="AAR227" s="17"/>
      <c r="AAS227" s="17"/>
      <c r="AAT227" s="17"/>
      <c r="AAU227" s="17"/>
      <c r="AAV227" s="17"/>
      <c r="AAW227" s="17"/>
      <c r="AAX227" s="17"/>
      <c r="AAY227" s="17"/>
      <c r="AAZ227" s="17"/>
      <c r="ABA227" s="17"/>
      <c r="ABB227" s="17"/>
      <c r="ABC227" s="17"/>
      <c r="ABD227" s="17"/>
      <c r="ABE227" s="17"/>
      <c r="ABF227" s="17"/>
      <c r="ABG227" s="17"/>
      <c r="ABH227" s="17"/>
      <c r="ABI227" s="17"/>
      <c r="ABJ227" s="17"/>
      <c r="ABK227" s="17"/>
      <c r="ABL227" s="17"/>
      <c r="ABM227" s="17"/>
      <c r="ABN227" s="17"/>
      <c r="ABO227" s="17"/>
      <c r="ABP227" s="17"/>
      <c r="ABQ227" s="17"/>
      <c r="ABR227" s="17"/>
      <c r="ABS227" s="17"/>
      <c r="ABT227" s="17"/>
      <c r="ABU227" s="17"/>
      <c r="ABV227" s="17"/>
      <c r="ABW227" s="17"/>
      <c r="ABX227" s="17"/>
      <c r="ABY227" s="17"/>
      <c r="ABZ227" s="17"/>
      <c r="ACA227" s="17"/>
      <c r="ACB227" s="17"/>
      <c r="ACC227" s="17"/>
      <c r="ACD227" s="17"/>
      <c r="ACE227" s="17"/>
      <c r="ACF227" s="17"/>
      <c r="ACG227" s="17"/>
      <c r="ACH227" s="17"/>
      <c r="ACI227" s="17"/>
      <c r="ACJ227" s="17"/>
      <c r="ACK227" s="17"/>
      <c r="ACL227" s="17"/>
      <c r="ACM227" s="17"/>
      <c r="ACN227" s="17"/>
      <c r="ACO227" s="17"/>
      <c r="ACP227" s="17"/>
      <c r="ACQ227" s="17"/>
      <c r="ACR227" s="17"/>
      <c r="ACS227" s="17"/>
      <c r="ACT227" s="17"/>
      <c r="ACU227" s="17"/>
      <c r="ACV227" s="17"/>
      <c r="ACW227" s="17"/>
      <c r="ACX227" s="17"/>
      <c r="ACY227" s="17"/>
      <c r="ACZ227" s="17"/>
      <c r="ADA227" s="17"/>
      <c r="ADB227" s="17"/>
      <c r="ADC227" s="17"/>
      <c r="ADD227" s="17"/>
      <c r="ADE227" s="17"/>
      <c r="ADF227" s="17"/>
      <c r="ADG227" s="17"/>
      <c r="ADH227" s="17"/>
      <c r="ADI227" s="17"/>
      <c r="ADJ227" s="17"/>
      <c r="ADK227" s="17"/>
      <c r="ADL227" s="17"/>
      <c r="ADM227" s="17"/>
      <c r="ADN227" s="17"/>
      <c r="ADO227" s="17"/>
      <c r="ADP227" s="17"/>
      <c r="ADQ227" s="17"/>
      <c r="ADR227" s="17"/>
      <c r="ADS227" s="17"/>
      <c r="ADT227" s="17"/>
      <c r="ADU227" s="17"/>
      <c r="ADV227" s="17"/>
      <c r="ADW227" s="17"/>
      <c r="ADX227" s="17"/>
      <c r="ADY227" s="17"/>
      <c r="ADZ227" s="17"/>
      <c r="AEA227" s="17"/>
      <c r="AEB227" s="17"/>
      <c r="AEC227" s="17"/>
      <c r="AED227" s="17"/>
      <c r="AEE227" s="17"/>
      <c r="AEF227" s="17"/>
      <c r="AEG227" s="17"/>
      <c r="AEH227" s="17"/>
      <c r="AEI227" s="17"/>
      <c r="AEJ227" s="17"/>
      <c r="AEK227" s="17"/>
      <c r="AEL227" s="17"/>
      <c r="AEM227" s="17"/>
      <c r="AEN227" s="17"/>
      <c r="AEO227" s="17"/>
      <c r="AEP227" s="17"/>
      <c r="AEQ227" s="17"/>
      <c r="AER227" s="17"/>
      <c r="AES227" s="17"/>
      <c r="AET227" s="17"/>
      <c r="AEU227" s="17"/>
      <c r="AEV227" s="17"/>
      <c r="AEW227" s="17"/>
      <c r="AEX227" s="17"/>
      <c r="AEY227" s="17"/>
      <c r="AEZ227" s="17"/>
      <c r="AFA227" s="17"/>
      <c r="AFB227" s="17"/>
      <c r="AFC227" s="17"/>
      <c r="AFD227" s="17"/>
      <c r="AFE227" s="17"/>
      <c r="AFF227" s="17"/>
      <c r="AFG227" s="17"/>
      <c r="AFH227" s="17"/>
      <c r="AFI227" s="17"/>
      <c r="AFJ227" s="17"/>
      <c r="AFK227" s="17"/>
      <c r="AFL227" s="17"/>
      <c r="AFM227" s="17"/>
      <c r="AFN227" s="17"/>
      <c r="AFO227" s="17"/>
      <c r="AFP227" s="17"/>
      <c r="AFQ227" s="17"/>
      <c r="AFR227" s="17"/>
      <c r="AFS227" s="17"/>
      <c r="AFT227" s="17"/>
      <c r="AFU227" s="17"/>
      <c r="AFV227" s="17"/>
      <c r="AFW227" s="17"/>
      <c r="AFX227" s="17"/>
      <c r="AFY227" s="17"/>
      <c r="AFZ227" s="17"/>
      <c r="AGA227" s="17"/>
      <c r="AGB227" s="17"/>
      <c r="AGC227" s="17"/>
      <c r="AGD227" s="17"/>
      <c r="AGE227" s="17"/>
      <c r="AGF227" s="17"/>
      <c r="AGG227" s="17"/>
      <c r="AGH227" s="17"/>
      <c r="AGI227" s="17"/>
      <c r="AGJ227" s="17"/>
      <c r="AGK227" s="17"/>
      <c r="AGL227" s="17"/>
      <c r="AGM227" s="17"/>
      <c r="AGN227" s="17"/>
      <c r="AGO227" s="17"/>
      <c r="AGP227" s="17"/>
      <c r="AGQ227" s="17"/>
      <c r="AGR227" s="17"/>
      <c r="AGS227" s="17"/>
      <c r="AGT227" s="17"/>
      <c r="AGU227" s="17"/>
      <c r="AGV227" s="17"/>
      <c r="AGW227" s="17"/>
      <c r="AGX227" s="17"/>
      <c r="AGY227" s="17"/>
      <c r="AGZ227" s="17"/>
      <c r="AHA227" s="17"/>
      <c r="AHB227" s="17"/>
      <c r="AHC227" s="17"/>
      <c r="AHD227" s="17"/>
      <c r="AHE227" s="17"/>
      <c r="AHF227" s="17"/>
      <c r="AHG227" s="17"/>
      <c r="AHH227" s="17"/>
      <c r="AHI227" s="17"/>
      <c r="AHJ227" s="17"/>
      <c r="AHK227" s="17"/>
      <c r="AHL227" s="17"/>
      <c r="AHM227" s="17"/>
      <c r="AHN227" s="17"/>
      <c r="AHO227" s="17"/>
      <c r="AHP227" s="17"/>
      <c r="AHQ227" s="17"/>
      <c r="AHR227" s="17"/>
      <c r="AHS227" s="17"/>
      <c r="AHT227" s="17"/>
      <c r="AHU227" s="17"/>
      <c r="AHV227" s="17"/>
      <c r="AHW227" s="17"/>
      <c r="AHX227" s="17"/>
      <c r="AHY227" s="17"/>
      <c r="AHZ227" s="17"/>
      <c r="AIA227" s="17"/>
      <c r="AIB227" s="17"/>
      <c r="AIC227" s="17"/>
      <c r="AID227" s="17"/>
      <c r="AIE227" s="17"/>
      <c r="AIF227" s="17"/>
      <c r="AIG227" s="17"/>
      <c r="AIH227" s="17"/>
      <c r="AII227" s="17"/>
      <c r="AIJ227" s="17"/>
      <c r="AIK227" s="17"/>
      <c r="AIL227" s="17"/>
      <c r="AIM227" s="17"/>
      <c r="AIN227" s="17"/>
      <c r="AIO227" s="17"/>
      <c r="AIP227" s="17"/>
      <c r="AIQ227" s="17"/>
      <c r="AIR227" s="17"/>
      <c r="AIS227" s="17"/>
      <c r="AIT227" s="17"/>
      <c r="AIU227" s="17"/>
      <c r="AIV227" s="17"/>
      <c r="AIW227" s="17"/>
      <c r="AIX227" s="17"/>
      <c r="AIY227" s="17"/>
      <c r="AIZ227" s="17"/>
      <c r="AJA227" s="17"/>
      <c r="AJB227" s="17"/>
      <c r="AJC227" s="17"/>
      <c r="AJD227" s="17"/>
      <c r="AJE227" s="17"/>
      <c r="AJF227" s="17"/>
      <c r="AJG227" s="17"/>
      <c r="AJH227" s="17"/>
      <c r="AJI227" s="17"/>
      <c r="AJJ227" s="17"/>
      <c r="AJK227" s="17"/>
      <c r="AJL227" s="17"/>
      <c r="AJM227" s="17"/>
      <c r="AJN227" s="17"/>
      <c r="AJO227" s="17"/>
      <c r="AJP227" s="17"/>
      <c r="AJQ227" s="17"/>
      <c r="AJR227" s="17"/>
      <c r="AJS227" s="17"/>
      <c r="AJT227" s="17"/>
      <c r="AJU227" s="17"/>
      <c r="AJV227" s="17"/>
      <c r="AJW227" s="17"/>
      <c r="AJX227" s="17"/>
      <c r="AJY227" s="17"/>
      <c r="AJZ227" s="17"/>
      <c r="AKA227" s="17"/>
      <c r="AKB227" s="17"/>
      <c r="AKC227" s="17"/>
      <c r="AKD227" s="17"/>
      <c r="AKE227" s="17"/>
      <c r="AKF227" s="17"/>
      <c r="AKG227" s="17"/>
      <c r="AKH227" s="17"/>
      <c r="AKI227" s="17"/>
      <c r="AKJ227" s="17"/>
      <c r="AKK227" s="17"/>
      <c r="AKL227" s="17"/>
      <c r="AKM227" s="17"/>
      <c r="AKN227" s="17"/>
      <c r="AKO227" s="17"/>
      <c r="AKP227" s="17"/>
      <c r="AKQ227" s="17"/>
      <c r="AKR227" s="17"/>
      <c r="AKS227" s="17"/>
      <c r="AKT227" s="17"/>
      <c r="AKU227" s="17"/>
      <c r="AKV227" s="17"/>
      <c r="AKW227" s="17"/>
      <c r="AKX227" s="17"/>
      <c r="AKY227" s="17"/>
      <c r="AKZ227" s="17"/>
      <c r="ALA227" s="17"/>
      <c r="ALB227" s="17"/>
      <c r="ALC227" s="17"/>
      <c r="ALD227" s="17"/>
      <c r="ALE227" s="17"/>
      <c r="ALF227" s="17"/>
      <c r="ALG227" s="17"/>
      <c r="ALH227" s="17"/>
      <c r="ALI227" s="17"/>
      <c r="ALJ227" s="17"/>
      <c r="ALK227" s="17"/>
      <c r="ALL227" s="17"/>
      <c r="ALM227" s="17"/>
      <c r="ALN227" s="17"/>
      <c r="ALO227" s="17"/>
      <c r="ALP227" s="17"/>
      <c r="ALQ227" s="17"/>
      <c r="ALR227" s="17"/>
      <c r="ALS227" s="17"/>
      <c r="ALT227" s="17"/>
      <c r="ALU227" s="17"/>
      <c r="ALV227" s="17"/>
      <c r="ALW227" s="17"/>
      <c r="ALX227" s="17"/>
      <c r="ALY227" s="17"/>
      <c r="ALZ227" s="17"/>
      <c r="AMA227" s="17"/>
      <c r="AMB227" s="17"/>
      <c r="AMC227" s="17"/>
      <c r="AMD227" s="17"/>
      <c r="AME227" s="17"/>
      <c r="AMF227" s="17"/>
      <c r="AMG227" s="17"/>
      <c r="AMH227" s="17"/>
      <c r="AMI227" s="17"/>
      <c r="AMJ227" s="17"/>
      <c r="AMK227" s="17"/>
      <c r="AML227" s="17"/>
      <c r="AMM227" s="17"/>
      <c r="AMN227" s="17"/>
      <c r="AMO227" s="17"/>
      <c r="AMP227" s="17"/>
      <c r="AMQ227" s="17"/>
      <c r="AMR227" s="17"/>
      <c r="AMS227" s="17"/>
      <c r="AMT227" s="17"/>
      <c r="AMU227" s="17"/>
      <c r="AMV227" s="17"/>
      <c r="AMW227" s="17"/>
      <c r="AMX227" s="17"/>
      <c r="AMY227" s="17"/>
      <c r="AMZ227" s="17"/>
      <c r="ANA227" s="17"/>
      <c r="ANB227" s="17"/>
      <c r="ANC227" s="17"/>
      <c r="AND227" s="17"/>
      <c r="ANE227" s="17"/>
      <c r="ANF227" s="17"/>
      <c r="ANG227" s="17"/>
      <c r="ANH227" s="17"/>
      <c r="ANI227" s="17"/>
      <c r="ANJ227" s="17"/>
      <c r="ANK227" s="17"/>
      <c r="ANL227" s="17"/>
      <c r="ANM227" s="17"/>
      <c r="ANN227" s="17"/>
      <c r="ANO227" s="17"/>
      <c r="ANP227" s="17"/>
      <c r="ANQ227" s="17"/>
      <c r="ANR227" s="17"/>
      <c r="ANS227" s="17"/>
      <c r="ANT227" s="17"/>
      <c r="ANU227" s="17"/>
      <c r="ANV227" s="17"/>
      <c r="ANW227" s="17"/>
      <c r="ANX227" s="17"/>
      <c r="ANY227" s="17"/>
      <c r="ANZ227" s="17"/>
      <c r="AOA227" s="17"/>
      <c r="AOB227" s="17"/>
      <c r="AOC227" s="17"/>
      <c r="AOD227" s="17"/>
      <c r="AOE227" s="17"/>
      <c r="AOF227" s="17"/>
      <c r="AOG227" s="17"/>
      <c r="AOH227" s="17"/>
      <c r="AOI227" s="17"/>
      <c r="AOJ227" s="17"/>
      <c r="AOK227" s="17"/>
      <c r="AOL227" s="17"/>
      <c r="AOM227" s="17"/>
      <c r="AON227" s="17"/>
      <c r="AOO227" s="17"/>
      <c r="AOP227" s="17"/>
      <c r="AOQ227" s="17"/>
      <c r="AOR227" s="17"/>
      <c r="AOS227" s="17"/>
      <c r="AOT227" s="17"/>
      <c r="AOU227" s="17"/>
      <c r="AOV227" s="17"/>
      <c r="AOW227" s="17"/>
      <c r="AOX227" s="17"/>
      <c r="AOY227" s="17"/>
      <c r="AOZ227" s="17"/>
      <c r="APA227" s="17"/>
      <c r="APB227" s="17"/>
      <c r="APC227" s="17"/>
      <c r="APD227" s="17"/>
      <c r="APE227" s="17"/>
      <c r="APF227" s="17"/>
      <c r="APG227" s="17"/>
      <c r="APH227" s="17"/>
      <c r="API227" s="17"/>
      <c r="APJ227" s="17"/>
      <c r="APK227" s="17"/>
      <c r="APL227" s="17"/>
      <c r="APM227" s="17"/>
      <c r="APN227" s="17"/>
      <c r="APO227" s="17"/>
      <c r="APP227" s="17"/>
      <c r="APQ227" s="17"/>
      <c r="APR227" s="17"/>
      <c r="APS227" s="17"/>
      <c r="APT227" s="17"/>
      <c r="APU227" s="17"/>
      <c r="APV227" s="17"/>
      <c r="APW227" s="17"/>
      <c r="APX227" s="17"/>
      <c r="APY227" s="17"/>
      <c r="APZ227" s="17"/>
      <c r="AQA227" s="17"/>
      <c r="AQB227" s="17"/>
      <c r="AQC227" s="17"/>
      <c r="AQD227" s="17"/>
      <c r="AQE227" s="17"/>
      <c r="AQF227" s="17"/>
      <c r="AQG227" s="17"/>
      <c r="AQH227" s="17"/>
      <c r="AQI227" s="17"/>
      <c r="AQJ227" s="17"/>
      <c r="AQK227" s="17"/>
      <c r="AQL227" s="17"/>
      <c r="AQM227" s="17"/>
      <c r="AQN227" s="17"/>
      <c r="AQO227" s="17"/>
      <c r="AQP227" s="17"/>
      <c r="AQQ227" s="17"/>
      <c r="AQR227" s="17"/>
      <c r="AQS227" s="17"/>
      <c r="AQT227" s="17"/>
      <c r="AQU227" s="17"/>
      <c r="AQV227" s="17"/>
      <c r="AQW227" s="17"/>
      <c r="AQX227" s="17"/>
      <c r="AQY227" s="17"/>
      <c r="AQZ227" s="17"/>
      <c r="ARA227" s="17"/>
      <c r="ARB227" s="17"/>
      <c r="ARC227" s="17"/>
      <c r="ARD227" s="17"/>
      <c r="ARE227" s="17"/>
      <c r="ARF227" s="17"/>
      <c r="ARG227" s="17"/>
      <c r="ARH227" s="17"/>
      <c r="ARI227" s="17"/>
      <c r="ARJ227" s="17"/>
      <c r="ARK227" s="17"/>
      <c r="ARL227" s="17"/>
      <c r="ARM227" s="17"/>
      <c r="ARN227" s="17"/>
      <c r="ARO227" s="17"/>
      <c r="ARP227" s="17"/>
      <c r="ARQ227" s="17"/>
      <c r="ARR227" s="17"/>
      <c r="ARS227" s="17"/>
      <c r="ART227" s="17"/>
      <c r="ARU227" s="17"/>
      <c r="ARV227" s="17"/>
      <c r="ARW227" s="17"/>
      <c r="ARX227" s="17"/>
      <c r="ARY227" s="17"/>
      <c r="ARZ227" s="17"/>
      <c r="ASA227" s="17"/>
      <c r="ASB227" s="17"/>
      <c r="ASC227" s="17"/>
      <c r="ASD227" s="17"/>
      <c r="ASE227" s="17"/>
      <c r="ASF227" s="17"/>
      <c r="ASG227" s="17"/>
      <c r="ASH227" s="17"/>
      <c r="ASI227" s="17"/>
      <c r="ASJ227" s="17"/>
      <c r="ASK227" s="17"/>
      <c r="ASL227" s="17"/>
      <c r="ASM227" s="17"/>
      <c r="ASN227" s="17"/>
      <c r="ASO227" s="17"/>
      <c r="ASP227" s="17"/>
      <c r="ASQ227" s="17"/>
      <c r="ASR227" s="17"/>
      <c r="ASS227" s="17"/>
      <c r="AST227" s="17"/>
      <c r="ASU227" s="17"/>
      <c r="ASV227" s="17"/>
      <c r="ASW227" s="17"/>
      <c r="ASX227" s="17"/>
      <c r="ASY227" s="17"/>
      <c r="ASZ227" s="17"/>
      <c r="ATA227" s="17"/>
      <c r="ATB227" s="17"/>
      <c r="ATC227" s="17"/>
      <c r="ATD227" s="17"/>
      <c r="ATE227" s="17"/>
      <c r="ATF227" s="17"/>
      <c r="ATG227" s="17"/>
      <c r="ATH227" s="17"/>
      <c r="ATI227" s="17"/>
      <c r="ATJ227" s="17"/>
      <c r="ATK227" s="17"/>
      <c r="ATL227" s="17"/>
      <c r="ATM227" s="17"/>
      <c r="ATN227" s="17"/>
      <c r="ATO227" s="17"/>
      <c r="ATP227" s="17"/>
      <c r="ATQ227" s="17"/>
      <c r="ATR227" s="17"/>
      <c r="ATS227" s="17"/>
      <c r="ATT227" s="17"/>
      <c r="ATU227" s="17"/>
      <c r="ATV227" s="17"/>
      <c r="ATW227" s="17"/>
      <c r="ATX227" s="17"/>
      <c r="ATY227" s="17"/>
      <c r="ATZ227" s="17"/>
      <c r="AUA227" s="17"/>
      <c r="AUB227" s="17"/>
      <c r="AUC227" s="17"/>
      <c r="AUD227" s="17"/>
      <c r="AUE227" s="17"/>
      <c r="AUF227" s="17"/>
      <c r="AUG227" s="17"/>
      <c r="AUH227" s="17"/>
      <c r="AUI227" s="17"/>
      <c r="AUJ227" s="17"/>
      <c r="AUK227" s="17"/>
      <c r="AUL227" s="17"/>
      <c r="AUM227" s="17"/>
      <c r="AUN227" s="17"/>
      <c r="AUO227" s="17"/>
      <c r="AUP227" s="17"/>
      <c r="AUQ227" s="17"/>
      <c r="AUR227" s="17"/>
      <c r="AUS227" s="17"/>
      <c r="AUT227" s="17"/>
      <c r="AUU227" s="17"/>
      <c r="AUV227" s="17"/>
      <c r="AUW227" s="17"/>
      <c r="AUX227" s="17"/>
      <c r="AUY227" s="17"/>
      <c r="AUZ227" s="17"/>
      <c r="AVA227" s="17"/>
      <c r="AVB227" s="17"/>
      <c r="AVC227" s="17"/>
      <c r="AVD227" s="17"/>
      <c r="AVE227" s="17"/>
      <c r="AVF227" s="17"/>
      <c r="AVG227" s="17"/>
      <c r="AVH227" s="17"/>
      <c r="AVI227" s="17"/>
      <c r="AVJ227" s="17"/>
      <c r="AVK227" s="17"/>
      <c r="AVL227" s="17"/>
      <c r="AVM227" s="17"/>
      <c r="AVN227" s="17"/>
      <c r="AVO227" s="17"/>
      <c r="AVP227" s="17"/>
      <c r="AVQ227" s="17"/>
      <c r="AVR227" s="17"/>
      <c r="AVS227" s="17"/>
      <c r="AVT227" s="17"/>
      <c r="AVU227" s="17"/>
      <c r="AVV227" s="17"/>
      <c r="AVW227" s="17"/>
      <c r="AVX227" s="17"/>
      <c r="AVY227" s="17"/>
      <c r="AVZ227" s="17"/>
      <c r="AWA227" s="17"/>
      <c r="AWB227" s="17"/>
      <c r="AWC227" s="17"/>
      <c r="AWD227" s="17"/>
      <c r="AWE227" s="17"/>
      <c r="AWF227" s="17"/>
      <c r="AWG227" s="17"/>
      <c r="AWH227" s="17"/>
      <c r="AWI227" s="17"/>
      <c r="AWJ227" s="17"/>
      <c r="AWK227" s="17"/>
      <c r="AWL227" s="17"/>
      <c r="AWM227" s="17"/>
      <c r="AWN227" s="17"/>
      <c r="AWO227" s="17"/>
      <c r="AWP227" s="17"/>
      <c r="AWQ227" s="17"/>
      <c r="AWR227" s="17"/>
      <c r="AWS227" s="17"/>
      <c r="AWT227" s="17"/>
      <c r="AWU227" s="17"/>
      <c r="AWV227" s="17"/>
      <c r="AWW227" s="17"/>
      <c r="AWX227" s="17"/>
      <c r="AWY227" s="17"/>
      <c r="AWZ227" s="17"/>
      <c r="AXA227" s="17"/>
      <c r="AXB227" s="17"/>
      <c r="AXC227" s="17"/>
      <c r="AXD227" s="17"/>
      <c r="AXE227" s="17"/>
      <c r="AXF227" s="17"/>
      <c r="AXG227" s="17"/>
      <c r="AXH227" s="17"/>
      <c r="AXI227" s="17"/>
      <c r="AXJ227" s="17"/>
      <c r="AXK227" s="17"/>
      <c r="AXL227" s="17"/>
      <c r="AXM227" s="17"/>
      <c r="AXN227" s="17"/>
      <c r="AXO227" s="17"/>
      <c r="AXP227" s="17"/>
      <c r="AXQ227" s="17"/>
      <c r="AXR227" s="17"/>
      <c r="AXS227" s="17"/>
      <c r="AXT227" s="17"/>
      <c r="AXU227" s="17"/>
      <c r="AXV227" s="17"/>
      <c r="AXW227" s="17"/>
      <c r="AXX227" s="17"/>
      <c r="AXY227" s="17"/>
      <c r="AXZ227" s="17"/>
      <c r="AYA227" s="17"/>
      <c r="AYB227" s="17"/>
      <c r="AYC227" s="17"/>
      <c r="AYD227" s="17"/>
      <c r="AYE227" s="17"/>
      <c r="AYF227" s="17"/>
      <c r="AYG227" s="17"/>
      <c r="AYH227" s="17"/>
      <c r="AYI227" s="17"/>
      <c r="AYJ227" s="17"/>
      <c r="AYK227" s="17"/>
      <c r="AYL227" s="17"/>
      <c r="AYM227" s="17"/>
      <c r="AYN227" s="17"/>
      <c r="AYO227" s="17"/>
      <c r="AYP227" s="17"/>
      <c r="AYQ227" s="17"/>
      <c r="AYR227" s="17"/>
      <c r="AYS227" s="17"/>
      <c r="AYT227" s="17"/>
      <c r="AYU227" s="17"/>
      <c r="AYV227" s="17"/>
      <c r="AYW227" s="17"/>
      <c r="AYX227" s="17"/>
      <c r="AYY227" s="17"/>
      <c r="AYZ227" s="17"/>
      <c r="AZA227" s="17"/>
      <c r="AZB227" s="17"/>
      <c r="AZC227" s="17"/>
      <c r="AZD227" s="17"/>
      <c r="AZE227" s="17"/>
      <c r="AZF227" s="17"/>
      <c r="AZG227" s="17"/>
      <c r="AZH227" s="17"/>
      <c r="AZI227" s="17"/>
      <c r="AZJ227" s="17"/>
      <c r="AZK227" s="17"/>
      <c r="AZL227" s="17"/>
      <c r="AZM227" s="17"/>
      <c r="AZN227" s="17"/>
      <c r="AZO227" s="17"/>
      <c r="AZP227" s="17"/>
      <c r="AZQ227" s="17"/>
      <c r="AZR227" s="17"/>
      <c r="AZS227" s="17"/>
      <c r="AZT227" s="17"/>
      <c r="AZU227" s="17"/>
      <c r="AZV227" s="17"/>
      <c r="AZW227" s="17"/>
      <c r="AZX227" s="17"/>
      <c r="AZY227" s="17"/>
      <c r="AZZ227" s="17"/>
      <c r="BAA227" s="17"/>
      <c r="BAB227" s="17"/>
      <c r="BAC227" s="17"/>
      <c r="BAD227" s="17"/>
      <c r="BAE227" s="17"/>
      <c r="BAF227" s="17"/>
      <c r="BAG227" s="17"/>
      <c r="BAH227" s="17"/>
      <c r="BAI227" s="17"/>
      <c r="BAJ227" s="17"/>
      <c r="BAK227" s="17"/>
      <c r="BAL227" s="17"/>
      <c r="BAM227" s="17"/>
      <c r="BAN227" s="17"/>
      <c r="BAO227" s="17"/>
      <c r="BAP227" s="17"/>
      <c r="BAQ227" s="17"/>
      <c r="BAR227" s="17"/>
      <c r="BAS227" s="17"/>
      <c r="BAT227" s="17"/>
      <c r="BAU227" s="17"/>
      <c r="BAV227" s="17"/>
      <c r="BAW227" s="17"/>
      <c r="BAX227" s="17"/>
      <c r="BAY227" s="17"/>
      <c r="BAZ227" s="17"/>
      <c r="BBA227" s="17"/>
      <c r="BBB227" s="17"/>
      <c r="BBC227" s="17"/>
      <c r="BBD227" s="17"/>
      <c r="BBE227" s="17"/>
      <c r="BBF227" s="17"/>
      <c r="BBG227" s="17"/>
      <c r="BBH227" s="17"/>
      <c r="BBI227" s="17"/>
      <c r="BBJ227" s="17"/>
      <c r="BBK227" s="17"/>
      <c r="BBL227" s="17"/>
      <c r="BBM227" s="17"/>
      <c r="BBN227" s="17"/>
      <c r="BBO227" s="17"/>
      <c r="BBP227" s="17"/>
      <c r="BBQ227" s="17"/>
      <c r="BBR227" s="17"/>
      <c r="BBS227" s="17"/>
      <c r="BBT227" s="17"/>
      <c r="BBU227" s="17"/>
      <c r="BBV227" s="17"/>
      <c r="BBW227" s="17"/>
      <c r="BBX227" s="17"/>
      <c r="BBY227" s="17"/>
      <c r="BBZ227" s="17"/>
      <c r="BCA227" s="17"/>
      <c r="BCB227" s="17"/>
      <c r="BCC227" s="17"/>
      <c r="BCD227" s="17"/>
      <c r="BCE227" s="17"/>
      <c r="BCF227" s="17"/>
      <c r="BCG227" s="17"/>
      <c r="BCH227" s="17"/>
      <c r="BCI227" s="17"/>
      <c r="BCJ227" s="17"/>
      <c r="BCK227" s="17"/>
      <c r="BCL227" s="17"/>
      <c r="BCM227" s="17"/>
      <c r="BCN227" s="17"/>
      <c r="BCO227" s="17"/>
      <c r="BCP227" s="17"/>
      <c r="BCQ227" s="17"/>
      <c r="BCR227" s="17"/>
      <c r="BCS227" s="17"/>
      <c r="BCT227" s="17"/>
      <c r="BCU227" s="17"/>
      <c r="BCV227" s="17"/>
      <c r="BCW227" s="17"/>
      <c r="BCX227" s="17"/>
      <c r="BCY227" s="17"/>
      <c r="BCZ227" s="17"/>
      <c r="BDA227" s="17"/>
      <c r="BDB227" s="17"/>
      <c r="BDC227" s="17"/>
      <c r="BDD227" s="17"/>
      <c r="BDE227" s="17"/>
      <c r="BDF227" s="17"/>
      <c r="BDG227" s="17"/>
      <c r="BDH227" s="17"/>
      <c r="BDI227" s="17"/>
      <c r="BDJ227" s="17"/>
      <c r="BDK227" s="17"/>
      <c r="BDL227" s="17"/>
      <c r="BDM227" s="17"/>
      <c r="BDN227" s="17"/>
      <c r="BDO227" s="17"/>
      <c r="BDP227" s="17"/>
      <c r="BDQ227" s="17"/>
      <c r="BDR227" s="17"/>
      <c r="BDS227" s="17"/>
      <c r="BDT227" s="17"/>
      <c r="BDU227" s="17"/>
      <c r="BDV227" s="17"/>
      <c r="BDW227" s="17"/>
      <c r="BDX227" s="17"/>
      <c r="BDY227" s="17"/>
      <c r="BDZ227" s="17"/>
      <c r="BEA227" s="17"/>
      <c r="BEB227" s="17"/>
      <c r="BEC227" s="17"/>
      <c r="BED227" s="17"/>
      <c r="BEE227" s="17"/>
      <c r="BEF227" s="17"/>
      <c r="BEG227" s="17"/>
      <c r="BEH227" s="17"/>
      <c r="BEI227" s="17"/>
      <c r="BEJ227" s="17"/>
      <c r="BEK227" s="17"/>
      <c r="BEL227" s="17"/>
      <c r="BEM227" s="17"/>
      <c r="BEN227" s="17"/>
      <c r="BEO227" s="17"/>
      <c r="BEP227" s="17"/>
      <c r="BEQ227" s="17"/>
      <c r="BER227" s="17"/>
      <c r="BES227" s="17"/>
      <c r="BET227" s="17"/>
      <c r="BEU227" s="17"/>
      <c r="BEV227" s="17"/>
      <c r="BEW227" s="17"/>
      <c r="BEX227" s="17"/>
      <c r="BEY227" s="17"/>
      <c r="BEZ227" s="17"/>
      <c r="BFA227" s="17"/>
      <c r="BFB227" s="17"/>
      <c r="BFC227" s="17"/>
      <c r="BFD227" s="17"/>
      <c r="BFE227" s="17"/>
      <c r="BFF227" s="17"/>
      <c r="BFG227" s="17"/>
      <c r="BFH227" s="17"/>
      <c r="BFI227" s="17"/>
      <c r="BFJ227" s="17"/>
      <c r="BFK227" s="17"/>
      <c r="BFL227" s="17"/>
      <c r="BFM227" s="17"/>
      <c r="BFN227" s="17"/>
      <c r="BFO227" s="17"/>
      <c r="BFP227" s="17"/>
      <c r="BFQ227" s="17"/>
      <c r="BFR227" s="17"/>
      <c r="BFS227" s="17"/>
      <c r="BFT227" s="17"/>
      <c r="BFU227" s="17"/>
      <c r="BFV227" s="17"/>
      <c r="BFW227" s="17"/>
      <c r="BFX227" s="17"/>
      <c r="BFY227" s="17"/>
      <c r="BFZ227" s="17"/>
      <c r="BGA227" s="17"/>
      <c r="BGB227" s="17"/>
      <c r="BGC227" s="17"/>
      <c r="BGD227" s="17"/>
      <c r="BGE227" s="17"/>
      <c r="BGF227" s="17"/>
      <c r="BGG227" s="17"/>
      <c r="BGH227" s="17"/>
      <c r="BGI227" s="17"/>
      <c r="BGJ227" s="17"/>
      <c r="BGK227" s="17"/>
      <c r="BGL227" s="17"/>
      <c r="BGM227" s="17"/>
      <c r="BGN227" s="17"/>
      <c r="BGO227" s="17"/>
      <c r="BGP227" s="17"/>
      <c r="BGQ227" s="17"/>
      <c r="BGR227" s="17"/>
      <c r="BGS227" s="17"/>
      <c r="BGT227" s="17"/>
      <c r="BGU227" s="17"/>
      <c r="BGV227" s="17"/>
      <c r="BGW227" s="17"/>
      <c r="BGX227" s="17"/>
      <c r="BGY227" s="17"/>
      <c r="BGZ227" s="17"/>
      <c r="BHA227" s="17"/>
      <c r="BHB227" s="17"/>
      <c r="BHC227" s="17"/>
      <c r="BHD227" s="17"/>
      <c r="BHE227" s="17"/>
      <c r="BHF227" s="17"/>
      <c r="BHG227" s="17"/>
      <c r="BHH227" s="17"/>
      <c r="BHI227" s="17"/>
      <c r="BHJ227" s="17"/>
      <c r="BHK227" s="17"/>
      <c r="BHL227" s="17"/>
      <c r="BHM227" s="17"/>
      <c r="BHN227" s="17"/>
      <c r="BHO227" s="17"/>
      <c r="BHP227" s="17"/>
      <c r="BHQ227" s="17"/>
      <c r="BHR227" s="17"/>
      <c r="BHS227" s="17"/>
      <c r="BHT227" s="17"/>
      <c r="BHU227" s="17"/>
      <c r="BHV227" s="17"/>
      <c r="BHW227" s="17"/>
      <c r="BHX227" s="17"/>
      <c r="BHY227" s="17"/>
      <c r="BHZ227" s="17"/>
      <c r="BIA227" s="17"/>
      <c r="BIB227" s="17"/>
      <c r="BIC227" s="17"/>
      <c r="BID227" s="17"/>
      <c r="BIE227" s="17"/>
      <c r="BIF227" s="17"/>
      <c r="BIG227" s="17"/>
      <c r="BIH227" s="17"/>
      <c r="BII227" s="17"/>
      <c r="BIJ227" s="17"/>
      <c r="BIK227" s="17"/>
      <c r="BIL227" s="17"/>
      <c r="BIM227" s="17"/>
      <c r="BIN227" s="17"/>
      <c r="BIO227" s="17"/>
      <c r="BIP227" s="17"/>
      <c r="BIQ227" s="17"/>
      <c r="BIR227" s="17"/>
      <c r="BIS227" s="17"/>
      <c r="BIT227" s="17"/>
      <c r="BIU227" s="17"/>
      <c r="BIV227" s="17"/>
      <c r="BIW227" s="17"/>
      <c r="BIX227" s="17"/>
      <c r="BIY227" s="17"/>
      <c r="BIZ227" s="17"/>
      <c r="BJA227" s="17"/>
      <c r="BJB227" s="17"/>
      <c r="BJC227" s="17"/>
      <c r="BJD227" s="17"/>
      <c r="BJE227" s="17"/>
      <c r="BJF227" s="17"/>
      <c r="BJG227" s="17"/>
      <c r="BJH227" s="17"/>
      <c r="BJI227" s="17"/>
      <c r="BJJ227" s="17"/>
      <c r="BJK227" s="17"/>
      <c r="BJL227" s="17"/>
      <c r="BJM227" s="17"/>
      <c r="BJN227" s="17"/>
      <c r="BJO227" s="17"/>
      <c r="BJP227" s="17"/>
      <c r="BJQ227" s="17"/>
      <c r="BJR227" s="17"/>
      <c r="BJS227" s="17"/>
      <c r="BJT227" s="17"/>
      <c r="BJU227" s="17"/>
      <c r="BJV227" s="17"/>
      <c r="BJW227" s="17"/>
      <c r="BJX227" s="17"/>
      <c r="BJY227" s="17"/>
      <c r="BJZ227" s="17"/>
      <c r="BKA227" s="17"/>
      <c r="BKB227" s="17"/>
      <c r="BKC227" s="17"/>
      <c r="BKD227" s="17"/>
      <c r="BKE227" s="17"/>
      <c r="BKF227" s="17"/>
      <c r="BKG227" s="17"/>
      <c r="BKH227" s="17"/>
      <c r="BKI227" s="17"/>
      <c r="BKJ227" s="17"/>
      <c r="BKK227" s="17"/>
      <c r="BKL227" s="17"/>
      <c r="BKM227" s="17"/>
      <c r="BKN227" s="17"/>
      <c r="BKO227" s="17"/>
      <c r="BKP227" s="17"/>
      <c r="BKQ227" s="17"/>
      <c r="BKR227" s="17"/>
      <c r="BKS227" s="17"/>
      <c r="BKT227" s="17"/>
      <c r="BKU227" s="17"/>
      <c r="BKV227" s="17"/>
      <c r="BKW227" s="17"/>
      <c r="BKX227" s="17"/>
      <c r="BKY227" s="17"/>
      <c r="BKZ227" s="17"/>
      <c r="BLA227" s="17"/>
      <c r="BLB227" s="17"/>
      <c r="BLC227" s="17"/>
      <c r="BLD227" s="17"/>
      <c r="BLE227" s="17"/>
      <c r="BLF227" s="17"/>
      <c r="BLG227" s="17"/>
      <c r="BLH227" s="17"/>
      <c r="BLI227" s="17"/>
      <c r="BLJ227" s="17"/>
      <c r="BLK227" s="17"/>
      <c r="BLL227" s="17"/>
      <c r="BLM227" s="17"/>
      <c r="BLN227" s="17"/>
      <c r="BLO227" s="17"/>
      <c r="BLP227" s="17"/>
      <c r="BLQ227" s="17"/>
      <c r="BLR227" s="17"/>
      <c r="BLS227" s="17"/>
      <c r="BLT227" s="17"/>
      <c r="BLU227" s="17"/>
      <c r="BLV227" s="17"/>
      <c r="BLW227" s="17"/>
      <c r="BLX227" s="17"/>
      <c r="BLY227" s="17"/>
      <c r="BLZ227" s="17"/>
      <c r="BMA227" s="17"/>
      <c r="BMB227" s="17"/>
      <c r="BMC227" s="17"/>
      <c r="BMD227" s="17"/>
      <c r="BME227" s="17"/>
      <c r="BMF227" s="17"/>
      <c r="BMG227" s="17"/>
      <c r="BMH227" s="17"/>
      <c r="BMI227" s="17"/>
      <c r="BMJ227" s="17"/>
      <c r="BMK227" s="17"/>
      <c r="BML227" s="17"/>
      <c r="BMM227" s="17"/>
      <c r="BMN227" s="17"/>
      <c r="BMO227" s="17"/>
      <c r="BMP227" s="17"/>
      <c r="BMQ227" s="17"/>
      <c r="BMR227" s="17"/>
      <c r="BMS227" s="17"/>
      <c r="BMT227" s="17"/>
      <c r="BMU227" s="17"/>
      <c r="BMV227" s="17"/>
      <c r="BMW227" s="17"/>
      <c r="BMX227" s="17"/>
      <c r="BMY227" s="17"/>
      <c r="BMZ227" s="17"/>
      <c r="BNA227" s="17"/>
      <c r="BNB227" s="17"/>
      <c r="BNC227" s="17"/>
      <c r="BND227" s="17"/>
      <c r="BNE227" s="17"/>
      <c r="BNF227" s="17"/>
      <c r="BNG227" s="17"/>
      <c r="BNH227" s="17"/>
      <c r="BNI227" s="17"/>
      <c r="BNJ227" s="17"/>
      <c r="BNK227" s="17"/>
      <c r="BNL227" s="17"/>
      <c r="BNM227" s="17"/>
      <c r="BNN227" s="17"/>
      <c r="BNO227" s="17"/>
      <c r="BNP227" s="17"/>
      <c r="BNQ227" s="17"/>
      <c r="BNR227" s="17"/>
      <c r="BNS227" s="17"/>
      <c r="BNT227" s="17"/>
      <c r="BNU227" s="17"/>
      <c r="BNV227" s="17"/>
      <c r="BNW227" s="17"/>
      <c r="BNX227" s="17"/>
      <c r="BNY227" s="17"/>
      <c r="BNZ227" s="17"/>
      <c r="BOA227" s="17"/>
      <c r="BOB227" s="17"/>
      <c r="BOC227" s="17"/>
      <c r="BOD227" s="17"/>
      <c r="BOE227" s="17"/>
      <c r="BOF227" s="17"/>
      <c r="BOG227" s="17"/>
      <c r="BOH227" s="17"/>
      <c r="BOI227" s="17"/>
      <c r="BOJ227" s="17"/>
      <c r="BOK227" s="17"/>
      <c r="BOL227" s="17"/>
      <c r="BOM227" s="17"/>
      <c r="BON227" s="17"/>
      <c r="BOO227" s="17"/>
      <c r="BOP227" s="17"/>
      <c r="BOQ227" s="17"/>
      <c r="BOR227" s="17"/>
      <c r="BOS227" s="17"/>
      <c r="BOT227" s="17"/>
      <c r="BOU227" s="17"/>
      <c r="BOV227" s="17"/>
      <c r="BOW227" s="17"/>
      <c r="BOX227" s="17"/>
      <c r="BOY227" s="17"/>
      <c r="BOZ227" s="17"/>
      <c r="BPA227" s="17"/>
      <c r="BPB227" s="17"/>
      <c r="BPC227" s="17"/>
      <c r="BPD227" s="17"/>
      <c r="BPE227" s="17"/>
      <c r="BPF227" s="17"/>
      <c r="BPG227" s="17"/>
      <c r="BPH227" s="17"/>
      <c r="BPI227" s="17"/>
      <c r="BPJ227" s="17"/>
      <c r="BPK227" s="17"/>
      <c r="BPL227" s="17"/>
      <c r="BPM227" s="17"/>
      <c r="BPN227" s="17"/>
      <c r="BPO227" s="17"/>
      <c r="BPP227" s="17"/>
      <c r="BPQ227" s="17"/>
      <c r="BPR227" s="17"/>
      <c r="BPS227" s="17"/>
      <c r="BPT227" s="17"/>
      <c r="BPU227" s="17"/>
      <c r="BPV227" s="17"/>
      <c r="BPW227" s="17"/>
      <c r="BPX227" s="17"/>
      <c r="BPY227" s="17"/>
      <c r="BPZ227" s="17"/>
      <c r="BQA227" s="17"/>
      <c r="BQB227" s="17"/>
      <c r="BQC227" s="17"/>
      <c r="BQD227" s="17"/>
      <c r="BQE227" s="17"/>
      <c r="BQF227" s="17"/>
      <c r="BQG227" s="17"/>
      <c r="BQH227" s="17"/>
      <c r="BQI227" s="17"/>
      <c r="BQJ227" s="17"/>
      <c r="BQK227" s="17"/>
      <c r="BQL227" s="17"/>
      <c r="BQM227" s="17"/>
      <c r="BQN227" s="17"/>
      <c r="BQO227" s="17"/>
      <c r="BQP227" s="17"/>
      <c r="BQQ227" s="17"/>
      <c r="BQR227" s="17"/>
      <c r="BQS227" s="17"/>
      <c r="BQT227" s="17"/>
      <c r="BQU227" s="17"/>
      <c r="BQV227" s="17"/>
      <c r="BQW227" s="17"/>
      <c r="BQX227" s="17"/>
      <c r="BQY227" s="17"/>
      <c r="BQZ227" s="17"/>
      <c r="BRA227" s="17"/>
      <c r="BRB227" s="17"/>
      <c r="BRC227" s="17"/>
      <c r="BRD227" s="17"/>
      <c r="BRE227" s="17"/>
      <c r="BRF227" s="17"/>
      <c r="BRG227" s="17"/>
      <c r="BRH227" s="17"/>
      <c r="BRI227" s="17"/>
      <c r="BRJ227" s="17"/>
      <c r="BRK227" s="17"/>
      <c r="BRL227" s="17"/>
      <c r="BRM227" s="17"/>
      <c r="BRN227" s="17"/>
      <c r="BRO227" s="17"/>
      <c r="BRP227" s="17"/>
      <c r="BRQ227" s="17"/>
      <c r="BRR227" s="17"/>
      <c r="BRS227" s="17"/>
      <c r="BRT227" s="17"/>
      <c r="BRU227" s="17"/>
      <c r="BRV227" s="17"/>
      <c r="BRW227" s="17"/>
      <c r="BRX227" s="17"/>
      <c r="BRY227" s="17"/>
      <c r="BRZ227" s="17"/>
      <c r="BSA227" s="17"/>
      <c r="BSB227" s="17"/>
      <c r="BSC227" s="17"/>
      <c r="BSD227" s="17"/>
      <c r="BSE227" s="17"/>
      <c r="BSF227" s="17"/>
      <c r="BSG227" s="17"/>
      <c r="BSH227" s="17"/>
      <c r="BSI227" s="17"/>
      <c r="BSJ227" s="17"/>
      <c r="BSK227" s="17"/>
      <c r="BSL227" s="17"/>
      <c r="BSM227" s="17"/>
      <c r="BSN227" s="17"/>
      <c r="BSO227" s="17"/>
      <c r="BSP227" s="17"/>
      <c r="BSQ227" s="17"/>
      <c r="BSR227" s="17"/>
      <c r="BSS227" s="17"/>
      <c r="BST227" s="17"/>
      <c r="BSU227" s="17"/>
      <c r="BSV227" s="17"/>
      <c r="BSW227" s="17"/>
      <c r="BSX227" s="17"/>
      <c r="BSY227" s="17"/>
      <c r="BSZ227" s="17"/>
      <c r="BTA227" s="17"/>
      <c r="BTB227" s="17"/>
      <c r="BTC227" s="17"/>
      <c r="BTD227" s="17"/>
      <c r="BTE227" s="17"/>
      <c r="BTF227" s="17"/>
      <c r="BTG227" s="17"/>
      <c r="BTH227" s="17"/>
      <c r="BTI227" s="17"/>
      <c r="BTJ227" s="17"/>
      <c r="BTK227" s="17"/>
      <c r="BTL227" s="17"/>
      <c r="BTM227" s="17"/>
      <c r="BTN227" s="17"/>
      <c r="BTO227" s="17"/>
      <c r="BTP227" s="17"/>
      <c r="BTQ227" s="17"/>
      <c r="BTR227" s="17"/>
      <c r="BTS227" s="17"/>
      <c r="BTT227" s="17"/>
      <c r="BTU227" s="17"/>
      <c r="BTV227" s="17"/>
      <c r="BTW227" s="17"/>
      <c r="BTX227" s="17"/>
      <c r="BTY227" s="17"/>
      <c r="BTZ227" s="17"/>
      <c r="BUA227" s="17"/>
      <c r="BUB227" s="17"/>
      <c r="BUC227" s="17"/>
      <c r="BUD227" s="17"/>
      <c r="BUE227" s="17"/>
      <c r="BUF227" s="17"/>
      <c r="BUG227" s="17"/>
      <c r="BUH227" s="17"/>
      <c r="BUI227" s="17"/>
      <c r="BUJ227" s="17"/>
      <c r="BUK227" s="17"/>
      <c r="BUL227" s="17"/>
      <c r="BUM227" s="17"/>
      <c r="BUN227" s="17"/>
      <c r="BUO227" s="17"/>
      <c r="BUP227" s="17"/>
      <c r="BUQ227" s="17"/>
      <c r="BUR227" s="17"/>
      <c r="BUS227" s="17"/>
      <c r="BUT227" s="17"/>
      <c r="BUU227" s="17"/>
      <c r="BUV227" s="17"/>
      <c r="BUW227" s="17"/>
      <c r="BUX227" s="17"/>
      <c r="BUY227" s="17"/>
      <c r="BUZ227" s="17"/>
      <c r="BVA227" s="17"/>
      <c r="BVB227" s="17"/>
      <c r="BVC227" s="17"/>
      <c r="BVD227" s="17"/>
      <c r="BVE227" s="17"/>
      <c r="BVF227" s="17"/>
      <c r="BVG227" s="17"/>
      <c r="BVH227" s="17"/>
      <c r="BVI227" s="17"/>
      <c r="BVJ227" s="17"/>
      <c r="BVK227" s="17"/>
      <c r="BVL227" s="17"/>
      <c r="BVM227" s="17"/>
      <c r="BVN227" s="17"/>
      <c r="BVO227" s="17"/>
      <c r="BVP227" s="17"/>
      <c r="BVQ227" s="17"/>
      <c r="BVR227" s="17"/>
      <c r="BVS227" s="17"/>
      <c r="BVT227" s="17"/>
      <c r="BVU227" s="17"/>
      <c r="BVV227" s="17"/>
      <c r="BVW227" s="17"/>
      <c r="BVX227" s="17"/>
      <c r="BVY227" s="17"/>
      <c r="BVZ227" s="17"/>
      <c r="BWA227" s="17"/>
      <c r="BWB227" s="17"/>
      <c r="BWC227" s="17"/>
      <c r="BWD227" s="17"/>
      <c r="BWE227" s="17"/>
      <c r="BWF227" s="17"/>
      <c r="BWG227" s="17"/>
      <c r="BWH227" s="17"/>
      <c r="BWI227" s="17"/>
      <c r="BWJ227" s="17"/>
      <c r="BWK227" s="17"/>
      <c r="BWL227" s="17"/>
      <c r="BWM227" s="17"/>
      <c r="BWN227" s="17"/>
      <c r="BWO227" s="17"/>
      <c r="BWP227" s="17"/>
      <c r="BWQ227" s="17"/>
      <c r="BWR227" s="17"/>
      <c r="BWS227" s="17"/>
      <c r="BWT227" s="17"/>
      <c r="BWU227" s="17"/>
      <c r="BWV227" s="17"/>
      <c r="BWW227" s="17"/>
      <c r="BWX227" s="17"/>
      <c r="BWY227" s="17"/>
      <c r="BWZ227" s="17"/>
      <c r="BXA227" s="17"/>
      <c r="BXB227" s="17"/>
      <c r="BXC227" s="17"/>
      <c r="BXD227" s="17"/>
      <c r="BXE227" s="17"/>
      <c r="BXF227" s="17"/>
      <c r="BXG227" s="17"/>
      <c r="BXH227" s="17"/>
      <c r="BXI227" s="17"/>
      <c r="BXJ227" s="17"/>
      <c r="BXK227" s="17"/>
      <c r="BXL227" s="17"/>
      <c r="BXM227" s="17"/>
      <c r="BXN227" s="17"/>
      <c r="BXO227" s="17"/>
      <c r="BXP227" s="17"/>
      <c r="BXQ227" s="17"/>
      <c r="BXR227" s="17"/>
      <c r="BXS227" s="17"/>
      <c r="BXT227" s="17"/>
      <c r="BXU227" s="17"/>
      <c r="BXV227" s="17"/>
      <c r="BXW227" s="17"/>
      <c r="BXX227" s="17"/>
      <c r="BXY227" s="17"/>
      <c r="BXZ227" s="17"/>
      <c r="BYA227" s="17"/>
      <c r="BYB227" s="17"/>
      <c r="BYC227" s="17"/>
      <c r="BYD227" s="17"/>
      <c r="BYE227" s="17"/>
      <c r="BYF227" s="17"/>
      <c r="BYG227" s="17"/>
      <c r="BYH227" s="17"/>
      <c r="BYI227" s="17"/>
      <c r="BYJ227" s="17"/>
      <c r="BYK227" s="17"/>
      <c r="BYL227" s="17"/>
      <c r="BYM227" s="17"/>
      <c r="BYN227" s="17"/>
      <c r="BYO227" s="17"/>
      <c r="BYP227" s="17"/>
      <c r="BYQ227" s="17"/>
      <c r="BYR227" s="17"/>
      <c r="BYS227" s="17"/>
      <c r="BYT227" s="17"/>
      <c r="BYU227" s="17"/>
      <c r="BYV227" s="17"/>
      <c r="BYW227" s="17"/>
      <c r="BYX227" s="17"/>
      <c r="BYY227" s="17"/>
      <c r="BYZ227" s="17"/>
      <c r="BZA227" s="17"/>
      <c r="BZB227" s="17"/>
      <c r="BZC227" s="17"/>
      <c r="BZD227" s="17"/>
      <c r="BZE227" s="17"/>
      <c r="BZF227" s="17"/>
      <c r="BZG227" s="17"/>
      <c r="BZH227" s="17"/>
      <c r="BZI227" s="17"/>
      <c r="BZJ227" s="17"/>
      <c r="BZK227" s="17"/>
      <c r="BZL227" s="17"/>
      <c r="BZM227" s="17"/>
      <c r="BZN227" s="17"/>
      <c r="BZO227" s="17"/>
      <c r="BZP227" s="17"/>
      <c r="BZQ227" s="17"/>
      <c r="BZR227" s="17"/>
      <c r="BZS227" s="17"/>
      <c r="BZT227" s="17"/>
      <c r="BZU227" s="17"/>
      <c r="BZV227" s="17"/>
      <c r="BZW227" s="17"/>
      <c r="BZX227" s="17"/>
      <c r="BZY227" s="17"/>
      <c r="BZZ227" s="17"/>
      <c r="CAA227" s="17"/>
      <c r="CAB227" s="17"/>
      <c r="CAC227" s="17"/>
      <c r="CAD227" s="17"/>
      <c r="CAE227" s="17"/>
      <c r="CAF227" s="17"/>
      <c r="CAG227" s="17"/>
      <c r="CAH227" s="17"/>
      <c r="CAI227" s="17"/>
      <c r="CAJ227" s="17"/>
      <c r="CAK227" s="17"/>
      <c r="CAL227" s="17"/>
      <c r="CAM227" s="17"/>
      <c r="CAN227" s="17"/>
      <c r="CAO227" s="17"/>
      <c r="CAP227" s="17"/>
      <c r="CAQ227" s="17"/>
      <c r="CAR227" s="17"/>
      <c r="CAS227" s="17"/>
      <c r="CAT227" s="17"/>
      <c r="CAU227" s="17"/>
      <c r="CAV227" s="17"/>
      <c r="CAW227" s="17"/>
      <c r="CAX227" s="17"/>
      <c r="CAY227" s="17"/>
      <c r="CAZ227" s="17"/>
      <c r="CBA227" s="17"/>
      <c r="CBB227" s="17"/>
      <c r="CBC227" s="17"/>
      <c r="CBD227" s="17"/>
      <c r="CBE227" s="17"/>
      <c r="CBF227" s="17"/>
      <c r="CBG227" s="17"/>
      <c r="CBH227" s="17"/>
      <c r="CBI227" s="17"/>
      <c r="CBJ227" s="17"/>
      <c r="CBK227" s="17"/>
      <c r="CBL227" s="17"/>
      <c r="CBM227" s="17"/>
      <c r="CBN227" s="17"/>
      <c r="CBO227" s="17"/>
      <c r="CBP227" s="17"/>
      <c r="CBQ227" s="17"/>
      <c r="CBR227" s="17"/>
      <c r="CBS227" s="17"/>
      <c r="CBT227" s="17"/>
      <c r="CBU227" s="17"/>
      <c r="CBV227" s="17"/>
      <c r="CBW227" s="17"/>
      <c r="CBX227" s="17"/>
      <c r="CBY227" s="17"/>
      <c r="CBZ227" s="17"/>
      <c r="CCA227" s="17"/>
      <c r="CCB227" s="17"/>
      <c r="CCC227" s="17"/>
      <c r="CCD227" s="17"/>
      <c r="CCE227" s="17"/>
      <c r="CCF227" s="17"/>
      <c r="CCG227" s="17"/>
      <c r="CCH227" s="17"/>
      <c r="CCI227" s="17"/>
      <c r="CCJ227" s="17"/>
      <c r="CCK227" s="17"/>
      <c r="CCL227" s="17"/>
      <c r="CCM227" s="17"/>
      <c r="CCN227" s="17"/>
      <c r="CCO227" s="17"/>
      <c r="CCP227" s="17"/>
      <c r="CCQ227" s="17"/>
      <c r="CCR227" s="17"/>
      <c r="CCS227" s="17"/>
      <c r="CCT227" s="17"/>
      <c r="CCU227" s="17"/>
      <c r="CCV227" s="17"/>
      <c r="CCW227" s="17"/>
      <c r="CCX227" s="17"/>
      <c r="CCY227" s="17"/>
      <c r="CCZ227" s="17"/>
      <c r="CDA227" s="17"/>
      <c r="CDB227" s="17"/>
      <c r="CDC227" s="17"/>
      <c r="CDD227" s="17"/>
      <c r="CDE227" s="17"/>
      <c r="CDF227" s="17"/>
      <c r="CDG227" s="17"/>
      <c r="CDH227" s="17"/>
      <c r="CDI227" s="17"/>
      <c r="CDJ227" s="17"/>
      <c r="CDK227" s="17"/>
      <c r="CDL227" s="17"/>
      <c r="CDM227" s="17"/>
      <c r="CDN227" s="17"/>
      <c r="CDO227" s="17"/>
      <c r="CDP227" s="17"/>
      <c r="CDQ227" s="17"/>
      <c r="CDR227" s="17"/>
      <c r="CDS227" s="17"/>
      <c r="CDT227" s="17"/>
      <c r="CDU227" s="17"/>
      <c r="CDV227" s="17"/>
      <c r="CDW227" s="17"/>
      <c r="CDX227" s="17"/>
      <c r="CDY227" s="17"/>
      <c r="CDZ227" s="17"/>
      <c r="CEA227" s="17"/>
      <c r="CEB227" s="17"/>
      <c r="CEC227" s="17"/>
      <c r="CED227" s="17"/>
      <c r="CEE227" s="17"/>
      <c r="CEF227" s="17"/>
      <c r="CEG227" s="17"/>
      <c r="CEH227" s="17"/>
      <c r="CEI227" s="17"/>
      <c r="CEJ227" s="17"/>
      <c r="CEK227" s="17"/>
      <c r="CEL227" s="17"/>
      <c r="CEM227" s="17"/>
      <c r="CEN227" s="17"/>
      <c r="CEO227" s="17"/>
      <c r="CEP227" s="17"/>
      <c r="CEQ227" s="17"/>
      <c r="CER227" s="17"/>
      <c r="CES227" s="17"/>
      <c r="CET227" s="17"/>
      <c r="CEU227" s="17"/>
      <c r="CEV227" s="17"/>
      <c r="CEW227" s="17"/>
      <c r="CEX227" s="17"/>
      <c r="CEY227" s="17"/>
      <c r="CEZ227" s="17"/>
      <c r="CFA227" s="17"/>
      <c r="CFB227" s="17"/>
      <c r="CFC227" s="17"/>
      <c r="CFD227" s="17"/>
      <c r="CFE227" s="17"/>
      <c r="CFF227" s="17"/>
      <c r="CFG227" s="17"/>
      <c r="CFH227" s="17"/>
      <c r="CFI227" s="17"/>
      <c r="CFJ227" s="17"/>
      <c r="CFK227" s="17"/>
      <c r="CFL227" s="17"/>
      <c r="CFM227" s="17"/>
      <c r="CFN227" s="17"/>
      <c r="CFO227" s="17"/>
      <c r="CFP227" s="17"/>
      <c r="CFQ227" s="17"/>
      <c r="CFR227" s="17"/>
      <c r="CFS227" s="17"/>
      <c r="CFT227" s="17"/>
      <c r="CFU227" s="17"/>
      <c r="CFV227" s="17"/>
      <c r="CFW227" s="17"/>
      <c r="CFX227" s="17"/>
      <c r="CFY227" s="17"/>
      <c r="CFZ227" s="17"/>
      <c r="CGA227" s="17"/>
      <c r="CGB227" s="17"/>
      <c r="CGC227" s="17"/>
      <c r="CGD227" s="17"/>
      <c r="CGE227" s="17"/>
      <c r="CGF227" s="17"/>
      <c r="CGG227" s="17"/>
      <c r="CGH227" s="17"/>
      <c r="CGI227" s="17"/>
      <c r="CGJ227" s="17"/>
      <c r="CGK227" s="17"/>
      <c r="CGL227" s="17"/>
      <c r="CGM227" s="17"/>
      <c r="CGN227" s="17"/>
      <c r="CGO227" s="17"/>
      <c r="CGP227" s="17"/>
      <c r="CGQ227" s="17"/>
      <c r="CGR227" s="17"/>
      <c r="CGS227" s="17"/>
      <c r="CGT227" s="17"/>
      <c r="CGU227" s="17"/>
      <c r="CGV227" s="17"/>
      <c r="CGW227" s="17"/>
      <c r="CGX227" s="17"/>
      <c r="CGY227" s="17"/>
      <c r="CGZ227" s="17"/>
      <c r="CHA227" s="17"/>
      <c r="CHB227" s="17"/>
      <c r="CHC227" s="17"/>
      <c r="CHD227" s="17"/>
      <c r="CHE227" s="17"/>
      <c r="CHF227" s="17"/>
      <c r="CHG227" s="17"/>
      <c r="CHH227" s="17"/>
      <c r="CHI227" s="17"/>
      <c r="CHJ227" s="17"/>
      <c r="CHK227" s="17"/>
      <c r="CHL227" s="17"/>
      <c r="CHM227" s="17"/>
      <c r="CHN227" s="17"/>
      <c r="CHO227" s="17"/>
      <c r="CHP227" s="17"/>
      <c r="CHQ227" s="17"/>
      <c r="CHR227" s="17"/>
      <c r="CHS227" s="17"/>
      <c r="CHT227" s="17"/>
      <c r="CHU227" s="17"/>
      <c r="CHV227" s="17"/>
      <c r="CHW227" s="17"/>
      <c r="CHX227" s="17"/>
      <c r="CHY227" s="17"/>
      <c r="CHZ227" s="17"/>
      <c r="CIA227" s="17"/>
      <c r="CIB227" s="17"/>
      <c r="CIC227" s="17"/>
      <c r="CID227" s="17"/>
      <c r="CIE227" s="17"/>
      <c r="CIF227" s="17"/>
      <c r="CIG227" s="17"/>
      <c r="CIH227" s="17"/>
      <c r="CII227" s="17"/>
      <c r="CIJ227" s="17"/>
      <c r="CIK227" s="17"/>
      <c r="CIL227" s="17"/>
      <c r="CIM227" s="17"/>
      <c r="CIN227" s="17"/>
      <c r="CIO227" s="17"/>
      <c r="CIP227" s="17"/>
      <c r="CIQ227" s="17"/>
      <c r="CIR227" s="17"/>
      <c r="CIS227" s="17"/>
      <c r="CIT227" s="17"/>
      <c r="CIU227" s="17"/>
      <c r="CIV227" s="17"/>
      <c r="CIW227" s="17"/>
      <c r="CIX227" s="17"/>
      <c r="CIY227" s="17"/>
      <c r="CIZ227" s="17"/>
      <c r="CJA227" s="17"/>
      <c r="CJB227" s="17"/>
      <c r="CJC227" s="17"/>
      <c r="CJD227" s="17"/>
      <c r="CJE227" s="17"/>
      <c r="CJF227" s="17"/>
      <c r="CJG227" s="17"/>
      <c r="CJH227" s="17"/>
      <c r="CJI227" s="17"/>
      <c r="CJJ227" s="17"/>
      <c r="CJK227" s="17"/>
      <c r="CJL227" s="17"/>
      <c r="CJM227" s="17"/>
      <c r="CJN227" s="17"/>
      <c r="CJO227" s="17"/>
      <c r="CJP227" s="17"/>
      <c r="CJQ227" s="17"/>
      <c r="CJR227" s="17"/>
      <c r="CJS227" s="17"/>
      <c r="CJT227" s="17"/>
      <c r="CJU227" s="17"/>
      <c r="CJV227" s="17"/>
      <c r="CJW227" s="17"/>
      <c r="CJX227" s="17"/>
      <c r="CJY227" s="17"/>
      <c r="CJZ227" s="17"/>
      <c r="CKA227" s="17"/>
      <c r="CKB227" s="17"/>
      <c r="CKC227" s="17"/>
      <c r="CKD227" s="17"/>
      <c r="CKE227" s="17"/>
      <c r="CKF227" s="17"/>
      <c r="CKG227" s="17"/>
      <c r="CKH227" s="17"/>
      <c r="CKI227" s="17"/>
      <c r="CKJ227" s="17"/>
      <c r="CKK227" s="17"/>
      <c r="CKL227" s="17"/>
      <c r="CKM227" s="17"/>
      <c r="CKN227" s="17"/>
      <c r="CKO227" s="17"/>
      <c r="CKP227" s="17"/>
      <c r="CKQ227" s="17"/>
      <c r="CKR227" s="17"/>
      <c r="CKS227" s="17"/>
      <c r="CKT227" s="17"/>
      <c r="CKU227" s="17"/>
      <c r="CKV227" s="17"/>
      <c r="CKW227" s="17"/>
      <c r="CKX227" s="17"/>
      <c r="CKY227" s="17"/>
      <c r="CKZ227" s="17"/>
      <c r="CLA227" s="17"/>
      <c r="CLB227" s="17"/>
      <c r="CLC227" s="17"/>
      <c r="CLD227" s="17"/>
      <c r="CLE227" s="17"/>
      <c r="CLF227" s="17"/>
      <c r="CLG227" s="17"/>
      <c r="CLH227" s="17"/>
      <c r="CLI227" s="17"/>
      <c r="CLJ227" s="17"/>
      <c r="CLK227" s="17"/>
      <c r="CLL227" s="17"/>
      <c r="CLM227" s="17"/>
      <c r="CLN227" s="17"/>
      <c r="CLO227" s="17"/>
      <c r="CLP227" s="17"/>
      <c r="CLQ227" s="17"/>
      <c r="CLR227" s="17"/>
      <c r="CLS227" s="17"/>
      <c r="CLT227" s="17"/>
      <c r="CLU227" s="17"/>
      <c r="CLV227" s="17"/>
      <c r="CLW227" s="17"/>
      <c r="CLX227" s="17"/>
      <c r="CLY227" s="17"/>
      <c r="CLZ227" s="17"/>
      <c r="CMA227" s="17"/>
      <c r="CMB227" s="17"/>
      <c r="CMC227" s="17"/>
      <c r="CMD227" s="17"/>
      <c r="CME227" s="17"/>
      <c r="CMF227" s="17"/>
      <c r="CMG227" s="17"/>
      <c r="CMH227" s="17"/>
      <c r="CMI227" s="17"/>
      <c r="CMJ227" s="17"/>
      <c r="CMK227" s="17"/>
      <c r="CML227" s="17"/>
      <c r="CMM227" s="17"/>
      <c r="CMN227" s="17"/>
      <c r="CMO227" s="17"/>
      <c r="CMP227" s="17"/>
      <c r="CMQ227" s="17"/>
      <c r="CMR227" s="17"/>
      <c r="CMS227" s="17"/>
      <c r="CMT227" s="17"/>
      <c r="CMU227" s="17"/>
      <c r="CMV227" s="17"/>
      <c r="CMW227" s="17"/>
      <c r="CMX227" s="17"/>
      <c r="CMY227" s="17"/>
      <c r="CMZ227" s="17"/>
      <c r="CNA227" s="17"/>
      <c r="CNB227" s="17"/>
      <c r="CNC227" s="17"/>
      <c r="CND227" s="17"/>
      <c r="CNE227" s="17"/>
      <c r="CNF227" s="17"/>
      <c r="CNG227" s="17"/>
      <c r="CNH227" s="17"/>
      <c r="CNI227" s="17"/>
      <c r="CNJ227" s="17"/>
      <c r="CNK227" s="17"/>
      <c r="CNL227" s="17"/>
      <c r="CNM227" s="17"/>
      <c r="CNN227" s="17"/>
      <c r="CNO227" s="17"/>
      <c r="CNP227" s="17"/>
      <c r="CNQ227" s="17"/>
      <c r="CNR227" s="17"/>
      <c r="CNS227" s="17"/>
      <c r="CNT227" s="17"/>
      <c r="CNU227" s="17"/>
      <c r="CNV227" s="17"/>
      <c r="CNW227" s="17"/>
      <c r="CNX227" s="17"/>
      <c r="CNY227" s="17"/>
      <c r="CNZ227" s="17"/>
      <c r="COA227" s="17"/>
      <c r="COB227" s="17"/>
      <c r="COC227" s="17"/>
      <c r="COD227" s="17"/>
      <c r="COE227" s="17"/>
      <c r="COF227" s="17"/>
      <c r="COG227" s="17"/>
      <c r="COH227" s="17"/>
      <c r="COI227" s="17"/>
      <c r="COJ227" s="17"/>
      <c r="COK227" s="17"/>
      <c r="COL227" s="17"/>
      <c r="COM227" s="17"/>
      <c r="CON227" s="17"/>
      <c r="COO227" s="17"/>
      <c r="COP227" s="17"/>
      <c r="COQ227" s="17"/>
      <c r="COR227" s="17"/>
      <c r="COS227" s="17"/>
      <c r="COT227" s="17"/>
      <c r="COU227" s="17"/>
      <c r="COV227" s="17"/>
      <c r="COW227" s="17"/>
      <c r="COX227" s="17"/>
      <c r="COY227" s="17"/>
      <c r="COZ227" s="17"/>
      <c r="CPA227" s="17"/>
      <c r="CPB227" s="17"/>
      <c r="CPC227" s="17"/>
      <c r="CPD227" s="17"/>
      <c r="CPE227" s="17"/>
      <c r="CPF227" s="17"/>
      <c r="CPG227" s="17"/>
      <c r="CPH227" s="17"/>
      <c r="CPI227" s="17"/>
      <c r="CPJ227" s="17"/>
      <c r="CPK227" s="17"/>
      <c r="CPL227" s="17"/>
      <c r="CPM227" s="17"/>
      <c r="CPN227" s="17"/>
      <c r="CPO227" s="17"/>
      <c r="CPP227" s="17"/>
      <c r="CPQ227" s="17"/>
      <c r="CPR227" s="17"/>
      <c r="CPS227" s="17"/>
      <c r="CPT227" s="17"/>
      <c r="CPU227" s="17"/>
      <c r="CPV227" s="17"/>
      <c r="CPW227" s="17"/>
      <c r="CPX227" s="17"/>
      <c r="CPY227" s="17"/>
      <c r="CPZ227" s="17"/>
      <c r="CQA227" s="17"/>
      <c r="CQB227" s="17"/>
      <c r="CQC227" s="17"/>
      <c r="CQD227" s="17"/>
      <c r="CQE227" s="17"/>
      <c r="CQF227" s="17"/>
      <c r="CQG227" s="17"/>
      <c r="CQH227" s="17"/>
      <c r="CQI227" s="17"/>
      <c r="CQJ227" s="17"/>
      <c r="CQK227" s="17"/>
      <c r="CQL227" s="17"/>
      <c r="CQM227" s="17"/>
      <c r="CQN227" s="17"/>
      <c r="CQO227" s="17"/>
      <c r="CQP227" s="17"/>
      <c r="CQQ227" s="17"/>
      <c r="CQR227" s="17"/>
      <c r="CQS227" s="17"/>
      <c r="CQT227" s="17"/>
      <c r="CQU227" s="17"/>
      <c r="CQV227" s="17"/>
      <c r="CQW227" s="17"/>
      <c r="CQX227" s="17"/>
      <c r="CQY227" s="17"/>
      <c r="CQZ227" s="17"/>
      <c r="CRA227" s="17"/>
      <c r="CRB227" s="17"/>
      <c r="CRC227" s="17"/>
      <c r="CRD227" s="17"/>
      <c r="CRE227" s="17"/>
      <c r="CRF227" s="17"/>
      <c r="CRG227" s="17"/>
      <c r="CRH227" s="17"/>
      <c r="CRI227" s="17"/>
      <c r="CRJ227" s="17"/>
      <c r="CRK227" s="17"/>
      <c r="CRL227" s="17"/>
      <c r="CRM227" s="17"/>
      <c r="CRN227" s="17"/>
      <c r="CRO227" s="17"/>
      <c r="CRP227" s="17"/>
      <c r="CRQ227" s="17"/>
      <c r="CRR227" s="17"/>
      <c r="CRS227" s="17"/>
      <c r="CRT227" s="17"/>
      <c r="CRU227" s="17"/>
      <c r="CRV227" s="17"/>
      <c r="CRW227" s="17"/>
      <c r="CRX227" s="17"/>
      <c r="CRY227" s="17"/>
      <c r="CRZ227" s="17"/>
      <c r="CSA227" s="17"/>
      <c r="CSB227" s="17"/>
      <c r="CSC227" s="17"/>
      <c r="CSD227" s="17"/>
      <c r="CSE227" s="17"/>
      <c r="CSF227" s="17"/>
      <c r="CSG227" s="17"/>
      <c r="CSH227" s="17"/>
      <c r="CSI227" s="17"/>
      <c r="CSJ227" s="17"/>
      <c r="CSK227" s="17"/>
      <c r="CSL227" s="17"/>
      <c r="CSM227" s="17"/>
      <c r="CSN227" s="17"/>
      <c r="CSO227" s="17"/>
      <c r="CSP227" s="17"/>
      <c r="CSQ227" s="17"/>
      <c r="CSR227" s="17"/>
      <c r="CSS227" s="17"/>
      <c r="CST227" s="17"/>
      <c r="CSU227" s="17"/>
      <c r="CSV227" s="17"/>
      <c r="CSW227" s="17"/>
      <c r="CSX227" s="17"/>
      <c r="CSY227" s="17"/>
      <c r="CSZ227" s="17"/>
      <c r="CTA227" s="17"/>
      <c r="CTB227" s="17"/>
      <c r="CTC227" s="17"/>
      <c r="CTD227" s="17"/>
      <c r="CTE227" s="17"/>
      <c r="CTF227" s="17"/>
      <c r="CTG227" s="17"/>
      <c r="CTH227" s="17"/>
      <c r="CTI227" s="17"/>
      <c r="CTJ227" s="17"/>
      <c r="CTK227" s="17"/>
      <c r="CTL227" s="17"/>
      <c r="CTM227" s="17"/>
      <c r="CTN227" s="17"/>
      <c r="CTO227" s="17"/>
      <c r="CTP227" s="17"/>
      <c r="CTQ227" s="17"/>
      <c r="CTR227" s="17"/>
      <c r="CTS227" s="17"/>
      <c r="CTT227" s="17"/>
      <c r="CTU227" s="17"/>
      <c r="CTV227" s="17"/>
      <c r="CTW227" s="17"/>
      <c r="CTX227" s="17"/>
      <c r="CTY227" s="17"/>
      <c r="CTZ227" s="17"/>
      <c r="CUA227" s="17"/>
      <c r="CUB227" s="17"/>
      <c r="CUC227" s="17"/>
      <c r="CUD227" s="17"/>
      <c r="CUE227" s="17"/>
      <c r="CUF227" s="17"/>
      <c r="CUG227" s="17"/>
      <c r="CUH227" s="17"/>
      <c r="CUI227" s="17"/>
      <c r="CUJ227" s="17"/>
      <c r="CUK227" s="17"/>
      <c r="CUL227" s="17"/>
      <c r="CUM227" s="17"/>
      <c r="CUN227" s="17"/>
      <c r="CUO227" s="17"/>
      <c r="CUP227" s="17"/>
      <c r="CUQ227" s="17"/>
      <c r="CUR227" s="17"/>
      <c r="CUS227" s="17"/>
      <c r="CUT227" s="17"/>
      <c r="CUU227" s="17"/>
      <c r="CUV227" s="17"/>
      <c r="CUW227" s="17"/>
      <c r="CUX227" s="17"/>
      <c r="CUY227" s="17"/>
      <c r="CUZ227" s="17"/>
      <c r="CVA227" s="17"/>
      <c r="CVB227" s="17"/>
      <c r="CVC227" s="17"/>
      <c r="CVD227" s="17"/>
      <c r="CVE227" s="17"/>
      <c r="CVF227" s="17"/>
      <c r="CVG227" s="17"/>
      <c r="CVH227" s="17"/>
      <c r="CVI227" s="17"/>
      <c r="CVJ227" s="17"/>
      <c r="CVK227" s="17"/>
      <c r="CVL227" s="17"/>
      <c r="CVM227" s="17"/>
      <c r="CVN227" s="17"/>
      <c r="CVO227" s="17"/>
      <c r="CVP227" s="17"/>
      <c r="CVQ227" s="17"/>
      <c r="CVR227" s="17"/>
      <c r="CVS227" s="17"/>
      <c r="CVT227" s="17"/>
      <c r="CVU227" s="17"/>
      <c r="CVV227" s="17"/>
      <c r="CVW227" s="17"/>
      <c r="CVX227" s="17"/>
      <c r="CVY227" s="17"/>
      <c r="CVZ227" s="17"/>
      <c r="CWA227" s="17"/>
      <c r="CWB227" s="17"/>
      <c r="CWC227" s="17"/>
      <c r="CWD227" s="17"/>
      <c r="CWE227" s="17"/>
      <c r="CWF227" s="17"/>
      <c r="CWG227" s="17"/>
      <c r="CWH227" s="17"/>
      <c r="CWI227" s="17"/>
      <c r="CWJ227" s="17"/>
      <c r="CWK227" s="17"/>
      <c r="CWL227" s="17"/>
      <c r="CWM227" s="17"/>
      <c r="CWN227" s="17"/>
      <c r="CWO227" s="17"/>
      <c r="CWP227" s="17"/>
      <c r="CWQ227" s="17"/>
      <c r="CWR227" s="17"/>
      <c r="CWS227" s="17"/>
      <c r="CWT227" s="17"/>
      <c r="CWU227" s="17"/>
      <c r="CWV227" s="17"/>
      <c r="CWW227" s="17"/>
      <c r="CWX227" s="17"/>
      <c r="CWY227" s="17"/>
      <c r="CWZ227" s="17"/>
      <c r="CXA227" s="17"/>
      <c r="CXB227" s="17"/>
      <c r="CXC227" s="17"/>
      <c r="CXD227" s="17"/>
      <c r="CXE227" s="17"/>
      <c r="CXF227" s="17"/>
      <c r="CXG227" s="17"/>
      <c r="CXH227" s="17"/>
      <c r="CXI227" s="17"/>
      <c r="CXJ227" s="17"/>
      <c r="CXK227" s="17"/>
      <c r="CXL227" s="17"/>
      <c r="CXM227" s="17"/>
      <c r="CXN227" s="17"/>
      <c r="CXO227" s="17"/>
      <c r="CXP227" s="17"/>
      <c r="CXQ227" s="17"/>
      <c r="CXR227" s="17"/>
      <c r="CXS227" s="17"/>
      <c r="CXT227" s="17"/>
      <c r="CXU227" s="17"/>
      <c r="CXV227" s="17"/>
      <c r="CXW227" s="17"/>
      <c r="CXX227" s="17"/>
      <c r="CXY227" s="17"/>
      <c r="CXZ227" s="17"/>
      <c r="CYA227" s="17"/>
      <c r="CYB227" s="17"/>
      <c r="CYC227" s="17"/>
      <c r="CYD227" s="17"/>
      <c r="CYE227" s="17"/>
      <c r="CYF227" s="17"/>
      <c r="CYG227" s="17"/>
      <c r="CYH227" s="17"/>
      <c r="CYI227" s="17"/>
      <c r="CYJ227" s="17"/>
      <c r="CYK227" s="17"/>
      <c r="CYL227" s="17"/>
      <c r="CYM227" s="17"/>
      <c r="CYN227" s="17"/>
      <c r="CYO227" s="17"/>
      <c r="CYP227" s="17"/>
      <c r="CYQ227" s="17"/>
      <c r="CYR227" s="17"/>
      <c r="CYS227" s="17"/>
      <c r="CYT227" s="17"/>
      <c r="CYU227" s="17"/>
      <c r="CYV227" s="17"/>
      <c r="CYW227" s="17"/>
      <c r="CYX227" s="17"/>
      <c r="CYY227" s="17"/>
      <c r="CYZ227" s="17"/>
      <c r="CZA227" s="17"/>
      <c r="CZB227" s="17"/>
      <c r="CZC227" s="17"/>
      <c r="CZD227" s="17"/>
      <c r="CZE227" s="17"/>
      <c r="CZF227" s="17"/>
      <c r="CZG227" s="17"/>
      <c r="CZH227" s="17"/>
      <c r="CZI227" s="17"/>
      <c r="CZJ227" s="17"/>
      <c r="CZK227" s="17"/>
      <c r="CZL227" s="17"/>
      <c r="CZM227" s="17"/>
      <c r="CZN227" s="17"/>
      <c r="CZO227" s="17"/>
      <c r="CZP227" s="17"/>
      <c r="CZQ227" s="17"/>
      <c r="CZR227" s="17"/>
      <c r="CZS227" s="17"/>
      <c r="CZT227" s="17"/>
      <c r="CZU227" s="17"/>
      <c r="CZV227" s="17"/>
      <c r="CZW227" s="17"/>
      <c r="CZX227" s="17"/>
      <c r="CZY227" s="17"/>
      <c r="CZZ227" s="17"/>
      <c r="DAA227" s="17"/>
      <c r="DAB227" s="17"/>
      <c r="DAC227" s="17"/>
      <c r="DAD227" s="17"/>
      <c r="DAE227" s="17"/>
      <c r="DAF227" s="17"/>
      <c r="DAG227" s="17"/>
      <c r="DAH227" s="17"/>
      <c r="DAI227" s="17"/>
      <c r="DAJ227" s="17"/>
      <c r="DAK227" s="17"/>
      <c r="DAL227" s="17"/>
      <c r="DAM227" s="17"/>
      <c r="DAN227" s="17"/>
      <c r="DAO227" s="17"/>
      <c r="DAP227" s="17"/>
      <c r="DAQ227" s="17"/>
      <c r="DAR227" s="17"/>
      <c r="DAS227" s="17"/>
      <c r="DAT227" s="17"/>
      <c r="DAU227" s="17"/>
      <c r="DAV227" s="17"/>
      <c r="DAW227" s="17"/>
      <c r="DAX227" s="17"/>
      <c r="DAY227" s="17"/>
      <c r="DAZ227" s="17"/>
      <c r="DBA227" s="17"/>
      <c r="DBB227" s="17"/>
      <c r="DBC227" s="17"/>
      <c r="DBD227" s="17"/>
      <c r="DBE227" s="17"/>
      <c r="DBF227" s="17"/>
      <c r="DBG227" s="17"/>
      <c r="DBH227" s="17"/>
      <c r="DBI227" s="17"/>
      <c r="DBJ227" s="17"/>
      <c r="DBK227" s="17"/>
      <c r="DBL227" s="17"/>
      <c r="DBM227" s="17"/>
      <c r="DBN227" s="17"/>
      <c r="DBO227" s="17"/>
      <c r="DBP227" s="17"/>
      <c r="DBQ227" s="17"/>
      <c r="DBR227" s="17"/>
      <c r="DBS227" s="17"/>
      <c r="DBT227" s="17"/>
      <c r="DBU227" s="17"/>
      <c r="DBV227" s="17"/>
      <c r="DBW227" s="17"/>
      <c r="DBX227" s="17"/>
      <c r="DBY227" s="17"/>
      <c r="DBZ227" s="17"/>
      <c r="DCA227" s="17"/>
      <c r="DCB227" s="17"/>
      <c r="DCC227" s="17"/>
      <c r="DCD227" s="17"/>
      <c r="DCE227" s="17"/>
      <c r="DCF227" s="17"/>
      <c r="DCG227" s="17"/>
      <c r="DCH227" s="17"/>
      <c r="DCI227" s="17"/>
      <c r="DCJ227" s="17"/>
      <c r="DCK227" s="17"/>
      <c r="DCL227" s="17"/>
      <c r="DCM227" s="17"/>
      <c r="DCN227" s="17"/>
      <c r="DCO227" s="17"/>
      <c r="DCP227" s="17"/>
      <c r="DCQ227" s="17"/>
      <c r="DCR227" s="17"/>
      <c r="DCS227" s="17"/>
      <c r="DCT227" s="17"/>
      <c r="DCU227" s="17"/>
      <c r="DCV227" s="17"/>
      <c r="DCW227" s="17"/>
      <c r="DCX227" s="17"/>
      <c r="DCY227" s="17"/>
      <c r="DCZ227" s="17"/>
      <c r="DDA227" s="17"/>
      <c r="DDB227" s="17"/>
      <c r="DDC227" s="17"/>
      <c r="DDD227" s="17"/>
      <c r="DDE227" s="17"/>
      <c r="DDF227" s="17"/>
      <c r="DDG227" s="17"/>
      <c r="DDH227" s="17"/>
      <c r="DDI227" s="17"/>
      <c r="DDJ227" s="17"/>
      <c r="DDK227" s="17"/>
      <c r="DDL227" s="17"/>
      <c r="DDM227" s="17"/>
      <c r="DDN227" s="17"/>
      <c r="DDO227" s="17"/>
      <c r="DDP227" s="17"/>
      <c r="DDQ227" s="17"/>
      <c r="DDR227" s="17"/>
      <c r="DDS227" s="17"/>
      <c r="DDT227" s="17"/>
      <c r="DDU227" s="17"/>
      <c r="DDV227" s="17"/>
      <c r="DDW227" s="17"/>
      <c r="DDX227" s="17"/>
      <c r="DDY227" s="17"/>
      <c r="DDZ227" s="17"/>
      <c r="DEA227" s="17"/>
      <c r="DEB227" s="17"/>
      <c r="DEC227" s="17"/>
      <c r="DED227" s="17"/>
      <c r="DEE227" s="17"/>
      <c r="DEF227" s="17"/>
      <c r="DEG227" s="17"/>
      <c r="DEH227" s="17"/>
      <c r="DEI227" s="17"/>
      <c r="DEJ227" s="17"/>
      <c r="DEK227" s="17"/>
      <c r="DEL227" s="17"/>
      <c r="DEM227" s="17"/>
      <c r="DEN227" s="17"/>
      <c r="DEO227" s="17"/>
      <c r="DEP227" s="17"/>
      <c r="DEQ227" s="17"/>
      <c r="DER227" s="17"/>
      <c r="DES227" s="17"/>
      <c r="DET227" s="17"/>
      <c r="DEU227" s="17"/>
      <c r="DEV227" s="17"/>
      <c r="DEW227" s="17"/>
      <c r="DEX227" s="17"/>
      <c r="DEY227" s="17"/>
      <c r="DEZ227" s="17"/>
      <c r="DFA227" s="17"/>
      <c r="DFB227" s="17"/>
      <c r="DFC227" s="17"/>
      <c r="DFD227" s="17"/>
      <c r="DFE227" s="17"/>
      <c r="DFF227" s="17"/>
      <c r="DFG227" s="17"/>
      <c r="DFH227" s="17"/>
      <c r="DFI227" s="17"/>
      <c r="DFJ227" s="17"/>
      <c r="DFK227" s="17"/>
      <c r="DFL227" s="17"/>
      <c r="DFM227" s="17"/>
      <c r="DFN227" s="17"/>
      <c r="DFO227" s="17"/>
      <c r="DFP227" s="17"/>
      <c r="DFQ227" s="17"/>
      <c r="DFR227" s="17"/>
      <c r="DFS227" s="17"/>
      <c r="DFT227" s="17"/>
      <c r="DFU227" s="17"/>
      <c r="DFV227" s="17"/>
      <c r="DFW227" s="17"/>
      <c r="DFX227" s="17"/>
      <c r="DFY227" s="17"/>
      <c r="DFZ227" s="17"/>
      <c r="DGA227" s="17"/>
      <c r="DGB227" s="17"/>
      <c r="DGC227" s="17"/>
      <c r="DGD227" s="17"/>
      <c r="DGE227" s="17"/>
      <c r="DGF227" s="17"/>
      <c r="DGG227" s="17"/>
      <c r="DGH227" s="17"/>
      <c r="DGI227" s="17"/>
      <c r="DGJ227" s="17"/>
      <c r="DGK227" s="17"/>
      <c r="DGL227" s="17"/>
      <c r="DGM227" s="17"/>
      <c r="DGN227" s="17"/>
      <c r="DGO227" s="17"/>
      <c r="DGP227" s="17"/>
      <c r="DGQ227" s="17"/>
      <c r="DGR227" s="17"/>
      <c r="DGS227" s="17"/>
      <c r="DGT227" s="17"/>
      <c r="DGU227" s="17"/>
      <c r="DGV227" s="17"/>
      <c r="DGW227" s="17"/>
      <c r="DGX227" s="17"/>
      <c r="DGY227" s="17"/>
      <c r="DGZ227" s="17"/>
      <c r="DHA227" s="17"/>
      <c r="DHB227" s="17"/>
      <c r="DHC227" s="17"/>
      <c r="DHD227" s="17"/>
      <c r="DHE227" s="17"/>
      <c r="DHF227" s="17"/>
      <c r="DHG227" s="17"/>
      <c r="DHH227" s="17"/>
      <c r="DHI227" s="17"/>
      <c r="DHJ227" s="17"/>
      <c r="DHK227" s="17"/>
      <c r="DHL227" s="17"/>
      <c r="DHM227" s="17"/>
      <c r="DHN227" s="17"/>
      <c r="DHO227" s="17"/>
      <c r="DHP227" s="17"/>
      <c r="DHQ227" s="17"/>
      <c r="DHR227" s="17"/>
      <c r="DHS227" s="17"/>
      <c r="DHT227" s="17"/>
      <c r="DHU227" s="17"/>
      <c r="DHV227" s="17"/>
      <c r="DHW227" s="17"/>
      <c r="DHX227" s="17"/>
      <c r="DHY227" s="17"/>
      <c r="DHZ227" s="17"/>
      <c r="DIA227" s="17"/>
      <c r="DIB227" s="17"/>
      <c r="DIC227" s="17"/>
      <c r="DID227" s="17"/>
      <c r="DIE227" s="17"/>
      <c r="DIF227" s="17"/>
      <c r="DIG227" s="17"/>
      <c r="DIH227" s="17"/>
      <c r="DII227" s="17"/>
      <c r="DIJ227" s="17"/>
      <c r="DIK227" s="17"/>
      <c r="DIL227" s="17"/>
      <c r="DIM227" s="17"/>
      <c r="DIN227" s="17"/>
      <c r="DIO227" s="17"/>
      <c r="DIP227" s="17"/>
      <c r="DIQ227" s="17"/>
      <c r="DIR227" s="17"/>
      <c r="DIS227" s="17"/>
      <c r="DIT227" s="17"/>
      <c r="DIU227" s="17"/>
      <c r="DIV227" s="17"/>
      <c r="DIW227" s="17"/>
      <c r="DIX227" s="17"/>
      <c r="DIY227" s="17"/>
      <c r="DIZ227" s="17"/>
      <c r="DJA227" s="17"/>
      <c r="DJB227" s="17"/>
      <c r="DJC227" s="17"/>
      <c r="DJD227" s="17"/>
      <c r="DJE227" s="17"/>
      <c r="DJF227" s="17"/>
      <c r="DJG227" s="17"/>
      <c r="DJH227" s="17"/>
      <c r="DJI227" s="17"/>
      <c r="DJJ227" s="17"/>
      <c r="DJK227" s="17"/>
      <c r="DJL227" s="17"/>
      <c r="DJM227" s="17"/>
      <c r="DJN227" s="17"/>
      <c r="DJO227" s="17"/>
      <c r="DJP227" s="17"/>
      <c r="DJQ227" s="17"/>
      <c r="DJR227" s="17"/>
      <c r="DJS227" s="17"/>
      <c r="DJT227" s="17"/>
      <c r="DJU227" s="17"/>
      <c r="DJV227" s="17"/>
      <c r="DJW227" s="17"/>
      <c r="DJX227" s="17"/>
      <c r="DJY227" s="17"/>
      <c r="DJZ227" s="17"/>
      <c r="DKA227" s="17"/>
      <c r="DKB227" s="17"/>
      <c r="DKC227" s="17"/>
      <c r="DKD227" s="17"/>
      <c r="DKE227" s="17"/>
      <c r="DKF227" s="17"/>
      <c r="DKG227" s="17"/>
      <c r="DKH227" s="17"/>
      <c r="DKI227" s="17"/>
      <c r="DKJ227" s="17"/>
      <c r="DKK227" s="17"/>
      <c r="DKL227" s="17"/>
      <c r="DKM227" s="17"/>
      <c r="DKN227" s="17"/>
      <c r="DKO227" s="17"/>
      <c r="DKP227" s="17"/>
      <c r="DKQ227" s="17"/>
      <c r="DKR227" s="17"/>
      <c r="DKS227" s="17"/>
      <c r="DKT227" s="17"/>
      <c r="DKU227" s="17"/>
      <c r="DKV227" s="17"/>
      <c r="DKW227" s="17"/>
      <c r="DKX227" s="17"/>
      <c r="DKY227" s="17"/>
      <c r="DKZ227" s="17"/>
      <c r="DLA227" s="17"/>
      <c r="DLB227" s="17"/>
      <c r="DLC227" s="17"/>
      <c r="DLD227" s="17"/>
      <c r="DLE227" s="17"/>
      <c r="DLF227" s="17"/>
      <c r="DLG227" s="17"/>
      <c r="DLH227" s="17"/>
      <c r="DLI227" s="17"/>
      <c r="DLJ227" s="17"/>
      <c r="DLK227" s="17"/>
      <c r="DLL227" s="17"/>
      <c r="DLM227" s="17"/>
      <c r="DLN227" s="17"/>
      <c r="DLO227" s="17"/>
      <c r="DLP227" s="17"/>
      <c r="DLQ227" s="17"/>
      <c r="DLR227" s="17"/>
      <c r="DLS227" s="17"/>
      <c r="DLT227" s="17"/>
      <c r="DLU227" s="17"/>
      <c r="DLV227" s="17"/>
      <c r="DLW227" s="17"/>
      <c r="DLX227" s="17"/>
      <c r="DLY227" s="17"/>
      <c r="DLZ227" s="17"/>
      <c r="DMA227" s="17"/>
      <c r="DMB227" s="17"/>
      <c r="DMC227" s="17"/>
      <c r="DMD227" s="17"/>
      <c r="DME227" s="17"/>
      <c r="DMF227" s="17"/>
      <c r="DMG227" s="17"/>
      <c r="DMH227" s="17"/>
      <c r="DMI227" s="17"/>
      <c r="DMJ227" s="17"/>
      <c r="DMK227" s="17"/>
      <c r="DML227" s="17"/>
      <c r="DMM227" s="17"/>
      <c r="DMN227" s="17"/>
      <c r="DMO227" s="17"/>
      <c r="DMP227" s="17"/>
      <c r="DMQ227" s="17"/>
      <c r="DMR227" s="17"/>
      <c r="DMS227" s="17"/>
      <c r="DMT227" s="17"/>
      <c r="DMU227" s="17"/>
      <c r="DMV227" s="17"/>
      <c r="DMW227" s="17"/>
      <c r="DMX227" s="17"/>
      <c r="DMY227" s="17"/>
      <c r="DMZ227" s="17"/>
      <c r="DNA227" s="17"/>
      <c r="DNB227" s="17"/>
      <c r="DNC227" s="17"/>
      <c r="DND227" s="17"/>
      <c r="DNE227" s="17"/>
      <c r="DNF227" s="17"/>
      <c r="DNG227" s="17"/>
      <c r="DNH227" s="17"/>
      <c r="DNI227" s="17"/>
      <c r="DNJ227" s="17"/>
      <c r="DNK227" s="17"/>
      <c r="DNL227" s="17"/>
      <c r="DNM227" s="17"/>
      <c r="DNN227" s="17"/>
      <c r="DNO227" s="17"/>
      <c r="DNP227" s="17"/>
      <c r="DNQ227" s="17"/>
      <c r="DNR227" s="17"/>
      <c r="DNS227" s="17"/>
      <c r="DNT227" s="17"/>
      <c r="DNU227" s="17"/>
      <c r="DNV227" s="17"/>
      <c r="DNW227" s="17"/>
      <c r="DNX227" s="17"/>
      <c r="DNY227" s="17"/>
      <c r="DNZ227" s="17"/>
      <c r="DOA227" s="17"/>
      <c r="DOB227" s="17"/>
      <c r="DOC227" s="17"/>
      <c r="DOD227" s="17"/>
      <c r="DOE227" s="17"/>
      <c r="DOF227" s="17"/>
      <c r="DOG227" s="17"/>
      <c r="DOH227" s="17"/>
      <c r="DOI227" s="17"/>
      <c r="DOJ227" s="17"/>
      <c r="DOK227" s="17"/>
      <c r="DOL227" s="17"/>
      <c r="DOM227" s="17"/>
      <c r="DON227" s="17"/>
      <c r="DOO227" s="17"/>
      <c r="DOP227" s="17"/>
      <c r="DOQ227" s="17"/>
      <c r="DOR227" s="17"/>
      <c r="DOS227" s="17"/>
      <c r="DOT227" s="17"/>
      <c r="DOU227" s="17"/>
      <c r="DOV227" s="17"/>
      <c r="DOW227" s="17"/>
      <c r="DOX227" s="17"/>
      <c r="DOY227" s="17"/>
      <c r="DOZ227" s="17"/>
      <c r="DPA227" s="17"/>
      <c r="DPB227" s="17"/>
      <c r="DPC227" s="17"/>
      <c r="DPD227" s="17"/>
      <c r="DPE227" s="17"/>
      <c r="DPF227" s="17"/>
      <c r="DPG227" s="17"/>
      <c r="DPH227" s="17"/>
      <c r="DPI227" s="17"/>
      <c r="DPJ227" s="17"/>
      <c r="DPK227" s="17"/>
      <c r="DPL227" s="17"/>
      <c r="DPM227" s="17"/>
      <c r="DPN227" s="17"/>
      <c r="DPO227" s="17"/>
      <c r="DPP227" s="17"/>
      <c r="DPQ227" s="17"/>
      <c r="DPR227" s="17"/>
      <c r="DPS227" s="17"/>
      <c r="DPT227" s="17"/>
      <c r="DPU227" s="17"/>
      <c r="DPV227" s="17"/>
      <c r="DPW227" s="17"/>
      <c r="DPX227" s="17"/>
      <c r="DPY227" s="17"/>
      <c r="DPZ227" s="17"/>
      <c r="DQA227" s="17"/>
      <c r="DQB227" s="17"/>
      <c r="DQC227" s="17"/>
      <c r="DQD227" s="17"/>
      <c r="DQE227" s="17"/>
      <c r="DQF227" s="17"/>
      <c r="DQG227" s="17"/>
      <c r="DQH227" s="17"/>
      <c r="DQI227" s="17"/>
      <c r="DQJ227" s="17"/>
      <c r="DQK227" s="17"/>
      <c r="DQL227" s="17"/>
      <c r="DQM227" s="17"/>
      <c r="DQN227" s="17"/>
      <c r="DQO227" s="17"/>
      <c r="DQP227" s="17"/>
      <c r="DQQ227" s="17"/>
      <c r="DQR227" s="17"/>
      <c r="DQS227" s="17"/>
      <c r="DQT227" s="17"/>
      <c r="DQU227" s="17"/>
      <c r="DQV227" s="17"/>
      <c r="DQW227" s="17"/>
      <c r="DQX227" s="17"/>
      <c r="DQY227" s="17"/>
      <c r="DQZ227" s="17"/>
      <c r="DRA227" s="17"/>
      <c r="DRB227" s="17"/>
      <c r="DRC227" s="17"/>
      <c r="DRD227" s="17"/>
      <c r="DRE227" s="17"/>
      <c r="DRF227" s="17"/>
      <c r="DRG227" s="17"/>
      <c r="DRH227" s="17"/>
      <c r="DRI227" s="17"/>
      <c r="DRJ227" s="17"/>
      <c r="DRK227" s="17"/>
      <c r="DRL227" s="17"/>
      <c r="DRM227" s="17"/>
      <c r="DRN227" s="17"/>
      <c r="DRO227" s="17"/>
      <c r="DRP227" s="17"/>
      <c r="DRQ227" s="17"/>
      <c r="DRR227" s="17"/>
      <c r="DRS227" s="17"/>
      <c r="DRT227" s="17"/>
      <c r="DRU227" s="17"/>
      <c r="DRV227" s="17"/>
      <c r="DRW227" s="17"/>
      <c r="DRX227" s="17"/>
      <c r="DRY227" s="17"/>
      <c r="DRZ227" s="17"/>
      <c r="DSA227" s="17"/>
      <c r="DSB227" s="17"/>
      <c r="DSC227" s="17"/>
      <c r="DSD227" s="17"/>
      <c r="DSE227" s="17"/>
      <c r="DSF227" s="17"/>
      <c r="DSG227" s="17"/>
      <c r="DSH227" s="17"/>
      <c r="DSI227" s="17"/>
      <c r="DSJ227" s="17"/>
      <c r="DSK227" s="17"/>
      <c r="DSL227" s="17"/>
      <c r="DSM227" s="17"/>
      <c r="DSN227" s="17"/>
      <c r="DSO227" s="17"/>
      <c r="DSP227" s="17"/>
      <c r="DSQ227" s="17"/>
      <c r="DSR227" s="17"/>
      <c r="DSS227" s="17"/>
      <c r="DST227" s="17"/>
      <c r="DSU227" s="17"/>
      <c r="DSV227" s="17"/>
      <c r="DSW227" s="17"/>
      <c r="DSX227" s="17"/>
      <c r="DSY227" s="17"/>
      <c r="DSZ227" s="17"/>
      <c r="DTA227" s="17"/>
      <c r="DTB227" s="17"/>
      <c r="DTC227" s="17"/>
      <c r="DTD227" s="17"/>
      <c r="DTE227" s="17"/>
      <c r="DTF227" s="17"/>
      <c r="DTG227" s="17"/>
      <c r="DTH227" s="17"/>
      <c r="DTI227" s="17"/>
      <c r="DTJ227" s="17"/>
      <c r="DTK227" s="17"/>
      <c r="DTL227" s="17"/>
      <c r="DTM227" s="17"/>
      <c r="DTN227" s="17"/>
      <c r="DTO227" s="17"/>
      <c r="DTP227" s="17"/>
      <c r="DTQ227" s="17"/>
      <c r="DTR227" s="17"/>
      <c r="DTS227" s="17"/>
      <c r="DTT227" s="17"/>
      <c r="DTU227" s="17"/>
      <c r="DTV227" s="17"/>
      <c r="DTW227" s="17"/>
      <c r="DTX227" s="17"/>
      <c r="DTY227" s="17"/>
      <c r="DTZ227" s="17"/>
      <c r="DUA227" s="17"/>
      <c r="DUB227" s="17"/>
      <c r="DUC227" s="17"/>
      <c r="DUD227" s="17"/>
      <c r="DUE227" s="17"/>
      <c r="DUF227" s="17"/>
      <c r="DUG227" s="17"/>
      <c r="DUH227" s="17"/>
      <c r="DUI227" s="17"/>
      <c r="DUJ227" s="17"/>
      <c r="DUK227" s="17"/>
      <c r="DUL227" s="17"/>
      <c r="DUM227" s="17"/>
      <c r="DUN227" s="17"/>
      <c r="DUO227" s="17"/>
      <c r="DUP227" s="17"/>
      <c r="DUQ227" s="17"/>
      <c r="DUR227" s="17"/>
      <c r="DUS227" s="17"/>
      <c r="DUT227" s="17"/>
      <c r="DUU227" s="17"/>
      <c r="DUV227" s="17"/>
      <c r="DUW227" s="17"/>
      <c r="DUX227" s="17"/>
      <c r="DUY227" s="17"/>
      <c r="DUZ227" s="17"/>
      <c r="DVA227" s="17"/>
      <c r="DVB227" s="17"/>
      <c r="DVC227" s="17"/>
      <c r="DVD227" s="17"/>
      <c r="DVE227" s="17"/>
      <c r="DVF227" s="17"/>
      <c r="DVG227" s="17"/>
      <c r="DVH227" s="17"/>
      <c r="DVI227" s="17"/>
      <c r="DVJ227" s="17"/>
      <c r="DVK227" s="17"/>
      <c r="DVL227" s="17"/>
      <c r="DVM227" s="17"/>
      <c r="DVN227" s="17"/>
      <c r="DVO227" s="17"/>
      <c r="DVP227" s="17"/>
      <c r="DVQ227" s="17"/>
      <c r="DVR227" s="17"/>
      <c r="DVS227" s="17"/>
      <c r="DVT227" s="17"/>
      <c r="DVU227" s="17"/>
      <c r="DVV227" s="17"/>
      <c r="DVW227" s="17"/>
      <c r="DVX227" s="17"/>
      <c r="DVY227" s="17"/>
      <c r="DVZ227" s="17"/>
      <c r="DWA227" s="17"/>
      <c r="DWB227" s="17"/>
      <c r="DWC227" s="17"/>
      <c r="DWD227" s="17"/>
      <c r="DWE227" s="17"/>
      <c r="DWF227" s="17"/>
      <c r="DWG227" s="17"/>
      <c r="DWH227" s="17"/>
      <c r="DWI227" s="17"/>
      <c r="DWJ227" s="17"/>
      <c r="DWK227" s="17"/>
      <c r="DWL227" s="17"/>
      <c r="DWM227" s="17"/>
      <c r="DWN227" s="17"/>
      <c r="DWO227" s="17"/>
      <c r="DWP227" s="17"/>
      <c r="DWQ227" s="17"/>
      <c r="DWR227" s="17"/>
      <c r="DWS227" s="17"/>
      <c r="DWT227" s="17"/>
      <c r="DWU227" s="17"/>
      <c r="DWV227" s="17"/>
      <c r="DWW227" s="17"/>
      <c r="DWX227" s="17"/>
      <c r="DWY227" s="17"/>
      <c r="DWZ227" s="17"/>
      <c r="DXA227" s="17"/>
      <c r="DXB227" s="17"/>
      <c r="DXC227" s="17"/>
      <c r="DXD227" s="17"/>
      <c r="DXE227" s="17"/>
      <c r="DXF227" s="17"/>
      <c r="DXG227" s="17"/>
      <c r="DXH227" s="17"/>
      <c r="DXI227" s="17"/>
      <c r="DXJ227" s="17"/>
      <c r="DXK227" s="17"/>
      <c r="DXL227" s="17"/>
      <c r="DXM227" s="17"/>
      <c r="DXN227" s="17"/>
      <c r="DXO227" s="17"/>
      <c r="DXP227" s="17"/>
      <c r="DXQ227" s="17"/>
      <c r="DXR227" s="17"/>
      <c r="DXS227" s="17"/>
      <c r="DXT227" s="17"/>
      <c r="DXU227" s="17"/>
      <c r="DXV227" s="17"/>
      <c r="DXW227" s="17"/>
      <c r="DXX227" s="17"/>
      <c r="DXY227" s="17"/>
      <c r="DXZ227" s="17"/>
      <c r="DYA227" s="17"/>
      <c r="DYB227" s="17"/>
      <c r="DYC227" s="17"/>
      <c r="DYD227" s="17"/>
      <c r="DYE227" s="17"/>
      <c r="DYF227" s="17"/>
      <c r="DYG227" s="17"/>
      <c r="DYH227" s="17"/>
      <c r="DYI227" s="17"/>
      <c r="DYJ227" s="17"/>
      <c r="DYK227" s="17"/>
      <c r="DYL227" s="17"/>
      <c r="DYM227" s="17"/>
      <c r="DYN227" s="17"/>
      <c r="DYO227" s="17"/>
      <c r="DYP227" s="17"/>
      <c r="DYQ227" s="17"/>
      <c r="DYR227" s="17"/>
      <c r="DYS227" s="17"/>
      <c r="DYT227" s="17"/>
      <c r="DYU227" s="17"/>
      <c r="DYV227" s="17"/>
      <c r="DYW227" s="17"/>
      <c r="DYX227" s="17"/>
      <c r="DYY227" s="17"/>
      <c r="DYZ227" s="17"/>
      <c r="DZA227" s="17"/>
      <c r="DZB227" s="17"/>
      <c r="DZC227" s="17"/>
      <c r="DZD227" s="17"/>
      <c r="DZE227" s="17"/>
      <c r="DZF227" s="17"/>
      <c r="DZG227" s="17"/>
      <c r="DZH227" s="17"/>
      <c r="DZI227" s="17"/>
      <c r="DZJ227" s="17"/>
      <c r="DZK227" s="17"/>
      <c r="DZL227" s="17"/>
      <c r="DZM227" s="17"/>
      <c r="DZN227" s="17"/>
      <c r="DZO227" s="17"/>
      <c r="DZP227" s="17"/>
      <c r="DZQ227" s="17"/>
      <c r="DZR227" s="17"/>
      <c r="DZS227" s="17"/>
      <c r="DZT227" s="17"/>
      <c r="DZU227" s="17"/>
      <c r="DZV227" s="17"/>
      <c r="DZW227" s="17"/>
      <c r="DZX227" s="17"/>
      <c r="DZY227" s="17"/>
      <c r="DZZ227" s="17"/>
      <c r="EAA227" s="17"/>
      <c r="EAB227" s="17"/>
      <c r="EAC227" s="17"/>
      <c r="EAD227" s="17"/>
      <c r="EAE227" s="17"/>
      <c r="EAF227" s="17"/>
      <c r="EAG227" s="17"/>
      <c r="EAH227" s="17"/>
      <c r="EAI227" s="17"/>
      <c r="EAJ227" s="17"/>
      <c r="EAK227" s="17"/>
      <c r="EAL227" s="17"/>
      <c r="EAM227" s="17"/>
      <c r="EAN227" s="17"/>
      <c r="EAO227" s="17"/>
      <c r="EAP227" s="17"/>
      <c r="EAQ227" s="17"/>
      <c r="EAR227" s="17"/>
      <c r="EAS227" s="17"/>
      <c r="EAT227" s="17"/>
      <c r="EAU227" s="17"/>
      <c r="EAV227" s="17"/>
      <c r="EAW227" s="17"/>
      <c r="EAX227" s="17"/>
      <c r="EAY227" s="17"/>
      <c r="EAZ227" s="17"/>
      <c r="EBA227" s="17"/>
      <c r="EBB227" s="17"/>
      <c r="EBC227" s="17"/>
      <c r="EBD227" s="17"/>
      <c r="EBE227" s="17"/>
      <c r="EBF227" s="17"/>
      <c r="EBG227" s="17"/>
      <c r="EBH227" s="17"/>
      <c r="EBI227" s="17"/>
      <c r="EBJ227" s="17"/>
      <c r="EBK227" s="17"/>
      <c r="EBL227" s="17"/>
      <c r="EBM227" s="17"/>
      <c r="EBN227" s="17"/>
      <c r="EBO227" s="17"/>
      <c r="EBP227" s="17"/>
      <c r="EBQ227" s="17"/>
      <c r="EBR227" s="17"/>
      <c r="EBS227" s="17"/>
      <c r="EBT227" s="17"/>
      <c r="EBU227" s="17"/>
      <c r="EBV227" s="17"/>
      <c r="EBW227" s="17"/>
      <c r="EBX227" s="17"/>
      <c r="EBY227" s="17"/>
      <c r="EBZ227" s="17"/>
      <c r="ECA227" s="17"/>
      <c r="ECB227" s="17"/>
      <c r="ECC227" s="17"/>
      <c r="ECD227" s="17"/>
      <c r="ECE227" s="17"/>
      <c r="ECF227" s="17"/>
      <c r="ECG227" s="17"/>
      <c r="ECH227" s="17"/>
      <c r="ECI227" s="17"/>
      <c r="ECJ227" s="17"/>
      <c r="ECK227" s="17"/>
      <c r="ECL227" s="17"/>
      <c r="ECM227" s="17"/>
      <c r="ECN227" s="17"/>
      <c r="ECO227" s="17"/>
      <c r="ECP227" s="17"/>
      <c r="ECQ227" s="17"/>
      <c r="ECR227" s="17"/>
      <c r="ECS227" s="17"/>
      <c r="ECT227" s="17"/>
      <c r="ECU227" s="17"/>
      <c r="ECV227" s="17"/>
      <c r="ECW227" s="17"/>
      <c r="ECX227" s="17"/>
      <c r="ECY227" s="17"/>
      <c r="ECZ227" s="17"/>
      <c r="EDA227" s="17"/>
      <c r="EDB227" s="17"/>
      <c r="EDC227" s="17"/>
      <c r="EDD227" s="17"/>
      <c r="EDE227" s="17"/>
      <c r="EDF227" s="17"/>
      <c r="EDG227" s="17"/>
      <c r="EDH227" s="17"/>
      <c r="EDI227" s="17"/>
      <c r="EDJ227" s="17"/>
      <c r="EDK227" s="17"/>
      <c r="EDL227" s="17"/>
      <c r="EDM227" s="17"/>
      <c r="EDN227" s="17"/>
      <c r="EDO227" s="17"/>
      <c r="EDP227" s="17"/>
      <c r="EDQ227" s="17"/>
      <c r="EDR227" s="17"/>
      <c r="EDS227" s="17"/>
      <c r="EDT227" s="17"/>
      <c r="EDU227" s="17"/>
      <c r="EDV227" s="17"/>
      <c r="EDW227" s="17"/>
      <c r="EDX227" s="17"/>
      <c r="EDY227" s="17"/>
      <c r="EDZ227" s="17"/>
      <c r="EEA227" s="17"/>
      <c r="EEB227" s="17"/>
      <c r="EEC227" s="17"/>
      <c r="EED227" s="17"/>
      <c r="EEE227" s="17"/>
      <c r="EEF227" s="17"/>
      <c r="EEG227" s="17"/>
      <c r="EEH227" s="17"/>
      <c r="EEI227" s="17"/>
      <c r="EEJ227" s="17"/>
      <c r="EEK227" s="17"/>
      <c r="EEL227" s="17"/>
      <c r="EEM227" s="17"/>
      <c r="EEN227" s="17"/>
      <c r="EEO227" s="17"/>
      <c r="EEP227" s="17"/>
      <c r="EEQ227" s="17"/>
      <c r="EER227" s="17"/>
      <c r="EES227" s="17"/>
      <c r="EET227" s="17"/>
      <c r="EEU227" s="17"/>
      <c r="EEV227" s="17"/>
      <c r="EEW227" s="17"/>
      <c r="EEX227" s="17"/>
      <c r="EEY227" s="17"/>
      <c r="EEZ227" s="17"/>
      <c r="EFA227" s="17"/>
      <c r="EFB227" s="17"/>
      <c r="EFC227" s="17"/>
      <c r="EFD227" s="17"/>
      <c r="EFE227" s="17"/>
      <c r="EFF227" s="17"/>
      <c r="EFG227" s="17"/>
      <c r="EFH227" s="17"/>
      <c r="EFI227" s="17"/>
      <c r="EFJ227" s="17"/>
      <c r="EFK227" s="17"/>
      <c r="EFL227" s="17"/>
      <c r="EFM227" s="17"/>
      <c r="EFN227" s="17"/>
      <c r="EFO227" s="17"/>
      <c r="EFP227" s="17"/>
      <c r="EFQ227" s="17"/>
      <c r="EFR227" s="17"/>
      <c r="EFS227" s="17"/>
      <c r="EFT227" s="17"/>
      <c r="EFU227" s="17"/>
      <c r="EFV227" s="17"/>
      <c r="EFW227" s="17"/>
      <c r="EFX227" s="17"/>
      <c r="EFY227" s="17"/>
      <c r="EFZ227" s="17"/>
      <c r="EGA227" s="17"/>
      <c r="EGB227" s="17"/>
      <c r="EGC227" s="17"/>
      <c r="EGD227" s="17"/>
      <c r="EGE227" s="17"/>
      <c r="EGF227" s="17"/>
      <c r="EGG227" s="17"/>
      <c r="EGH227" s="17"/>
      <c r="EGI227" s="17"/>
      <c r="EGJ227" s="17"/>
      <c r="EGK227" s="17"/>
      <c r="EGL227" s="17"/>
      <c r="EGM227" s="17"/>
      <c r="EGN227" s="17"/>
      <c r="EGO227" s="17"/>
      <c r="EGP227" s="17"/>
      <c r="EGQ227" s="17"/>
      <c r="EGR227" s="17"/>
      <c r="EGS227" s="17"/>
      <c r="EGT227" s="17"/>
      <c r="EGU227" s="17"/>
      <c r="EGV227" s="17"/>
      <c r="EGW227" s="17"/>
      <c r="EGX227" s="17"/>
      <c r="EGY227" s="17"/>
      <c r="EGZ227" s="17"/>
      <c r="EHA227" s="17"/>
      <c r="EHB227" s="17"/>
      <c r="EHC227" s="17"/>
      <c r="EHD227" s="17"/>
      <c r="EHE227" s="17"/>
      <c r="EHF227" s="17"/>
      <c r="EHG227" s="17"/>
      <c r="EHH227" s="17"/>
      <c r="EHI227" s="17"/>
      <c r="EHJ227" s="17"/>
      <c r="EHK227" s="17"/>
      <c r="EHL227" s="17"/>
      <c r="EHM227" s="17"/>
      <c r="EHN227" s="17"/>
      <c r="EHO227" s="17"/>
      <c r="EHP227" s="17"/>
      <c r="EHQ227" s="17"/>
      <c r="EHR227" s="17"/>
      <c r="EHS227" s="17"/>
      <c r="EHT227" s="17"/>
      <c r="EHU227" s="17"/>
      <c r="EHV227" s="17"/>
      <c r="EHW227" s="17"/>
      <c r="EHX227" s="17"/>
      <c r="EHY227" s="17"/>
      <c r="EHZ227" s="17"/>
      <c r="EIA227" s="17"/>
      <c r="EIB227" s="17"/>
      <c r="EIC227" s="17"/>
      <c r="EID227" s="17"/>
      <c r="EIE227" s="17"/>
      <c r="EIF227" s="17"/>
      <c r="EIG227" s="17"/>
      <c r="EIH227" s="17"/>
      <c r="EII227" s="17"/>
      <c r="EIJ227" s="17"/>
      <c r="EIK227" s="17"/>
      <c r="EIL227" s="17"/>
      <c r="EIM227" s="17"/>
      <c r="EIN227" s="17"/>
      <c r="EIO227" s="17"/>
      <c r="EIP227" s="17"/>
      <c r="EIQ227" s="17"/>
      <c r="EIR227" s="17"/>
      <c r="EIS227" s="17"/>
      <c r="EIT227" s="17"/>
      <c r="EIU227" s="17"/>
      <c r="EIV227" s="17"/>
      <c r="EIW227" s="17"/>
      <c r="EIX227" s="17"/>
      <c r="EIY227" s="17"/>
      <c r="EIZ227" s="17"/>
      <c r="EJA227" s="17"/>
      <c r="EJB227" s="17"/>
      <c r="EJC227" s="17"/>
      <c r="EJD227" s="17"/>
      <c r="EJE227" s="17"/>
      <c r="EJF227" s="17"/>
      <c r="EJG227" s="17"/>
      <c r="EJH227" s="17"/>
      <c r="EJI227" s="17"/>
      <c r="EJJ227" s="17"/>
      <c r="EJK227" s="17"/>
      <c r="EJL227" s="17"/>
      <c r="EJM227" s="17"/>
      <c r="EJN227" s="17"/>
      <c r="EJO227" s="17"/>
      <c r="EJP227" s="17"/>
      <c r="EJQ227" s="17"/>
      <c r="EJR227" s="17"/>
      <c r="EJS227" s="17"/>
      <c r="EJT227" s="17"/>
      <c r="EJU227" s="17"/>
      <c r="EJV227" s="17"/>
      <c r="EJW227" s="17"/>
      <c r="EJX227" s="17"/>
      <c r="EJY227" s="17"/>
      <c r="EJZ227" s="17"/>
      <c r="EKA227" s="17"/>
      <c r="EKB227" s="17"/>
      <c r="EKC227" s="17"/>
      <c r="EKD227" s="17"/>
      <c r="EKE227" s="17"/>
      <c r="EKF227" s="17"/>
      <c r="EKG227" s="17"/>
      <c r="EKH227" s="17"/>
      <c r="EKI227" s="17"/>
      <c r="EKJ227" s="17"/>
      <c r="EKK227" s="17"/>
      <c r="EKL227" s="17"/>
      <c r="EKM227" s="17"/>
      <c r="EKN227" s="17"/>
      <c r="EKO227" s="17"/>
      <c r="EKP227" s="17"/>
      <c r="EKQ227" s="17"/>
      <c r="EKR227" s="17"/>
      <c r="EKS227" s="17"/>
      <c r="EKT227" s="17"/>
      <c r="EKU227" s="17"/>
      <c r="EKV227" s="17"/>
      <c r="EKW227" s="17"/>
      <c r="EKX227" s="17"/>
      <c r="EKY227" s="17"/>
      <c r="EKZ227" s="17"/>
      <c r="ELA227" s="17"/>
      <c r="ELB227" s="17"/>
      <c r="ELC227" s="17"/>
      <c r="ELD227" s="17"/>
      <c r="ELE227" s="17"/>
      <c r="ELF227" s="17"/>
      <c r="ELG227" s="17"/>
      <c r="ELH227" s="17"/>
      <c r="ELI227" s="17"/>
      <c r="ELJ227" s="17"/>
      <c r="ELK227" s="17"/>
      <c r="ELL227" s="17"/>
      <c r="ELM227" s="17"/>
      <c r="ELN227" s="17"/>
      <c r="ELO227" s="17"/>
      <c r="ELP227" s="17"/>
      <c r="ELQ227" s="17"/>
      <c r="ELR227" s="17"/>
      <c r="ELS227" s="17"/>
      <c r="ELT227" s="17"/>
      <c r="ELU227" s="17"/>
      <c r="ELV227" s="17"/>
      <c r="ELW227" s="17"/>
      <c r="ELX227" s="17"/>
      <c r="ELY227" s="17"/>
      <c r="ELZ227" s="17"/>
      <c r="EMA227" s="17"/>
      <c r="EMB227" s="17"/>
      <c r="EMC227" s="17"/>
      <c r="EMD227" s="17"/>
      <c r="EME227" s="17"/>
      <c r="EMF227" s="17"/>
      <c r="EMG227" s="17"/>
      <c r="EMH227" s="17"/>
      <c r="EMI227" s="17"/>
      <c r="EMJ227" s="17"/>
      <c r="EMK227" s="17"/>
      <c r="EML227" s="17"/>
      <c r="EMM227" s="17"/>
      <c r="EMN227" s="17"/>
      <c r="EMO227" s="17"/>
      <c r="EMP227" s="17"/>
      <c r="EMQ227" s="17"/>
      <c r="EMR227" s="17"/>
      <c r="EMS227" s="17"/>
      <c r="EMT227" s="17"/>
      <c r="EMU227" s="17"/>
      <c r="EMV227" s="17"/>
      <c r="EMW227" s="17"/>
      <c r="EMX227" s="17"/>
      <c r="EMY227" s="17"/>
      <c r="EMZ227" s="17"/>
      <c r="ENA227" s="17"/>
      <c r="ENB227" s="17"/>
      <c r="ENC227" s="17"/>
      <c r="END227" s="17"/>
      <c r="ENE227" s="17"/>
      <c r="ENF227" s="17"/>
      <c r="ENG227" s="17"/>
      <c r="ENH227" s="17"/>
      <c r="ENI227" s="17"/>
      <c r="ENJ227" s="17"/>
      <c r="ENK227" s="17"/>
      <c r="ENL227" s="17"/>
      <c r="ENM227" s="17"/>
      <c r="ENN227" s="17"/>
      <c r="ENO227" s="17"/>
      <c r="ENP227" s="17"/>
      <c r="ENQ227" s="17"/>
      <c r="ENR227" s="17"/>
      <c r="ENS227" s="17"/>
      <c r="ENT227" s="17"/>
      <c r="ENU227" s="17"/>
      <c r="ENV227" s="17"/>
      <c r="ENW227" s="17"/>
      <c r="ENX227" s="17"/>
      <c r="ENY227" s="17"/>
      <c r="ENZ227" s="17"/>
      <c r="EOA227" s="17"/>
      <c r="EOB227" s="17"/>
      <c r="EOC227" s="17"/>
      <c r="EOD227" s="17"/>
      <c r="EOE227" s="17"/>
      <c r="EOF227" s="17"/>
      <c r="EOG227" s="17"/>
      <c r="EOH227" s="17"/>
      <c r="EOI227" s="17"/>
      <c r="EOJ227" s="17"/>
      <c r="EOK227" s="17"/>
      <c r="EOL227" s="17"/>
      <c r="EOM227" s="17"/>
      <c r="EON227" s="17"/>
      <c r="EOO227" s="17"/>
      <c r="EOP227" s="17"/>
      <c r="EOQ227" s="17"/>
      <c r="EOR227" s="17"/>
      <c r="EOS227" s="17"/>
      <c r="EOT227" s="17"/>
      <c r="EOU227" s="17"/>
      <c r="EOV227" s="17"/>
      <c r="EOW227" s="17"/>
      <c r="EOX227" s="17"/>
      <c r="EOY227" s="17"/>
      <c r="EOZ227" s="17"/>
      <c r="EPA227" s="17"/>
      <c r="EPB227" s="17"/>
      <c r="EPC227" s="17"/>
      <c r="EPD227" s="17"/>
      <c r="EPE227" s="17"/>
      <c r="EPF227" s="17"/>
      <c r="EPG227" s="17"/>
      <c r="EPH227" s="17"/>
      <c r="EPI227" s="17"/>
      <c r="EPJ227" s="17"/>
      <c r="EPK227" s="17"/>
      <c r="EPL227" s="17"/>
      <c r="EPM227" s="17"/>
      <c r="EPN227" s="17"/>
      <c r="EPO227" s="17"/>
      <c r="EPP227" s="17"/>
      <c r="EPQ227" s="17"/>
      <c r="EPR227" s="17"/>
      <c r="EPS227" s="17"/>
      <c r="EPT227" s="17"/>
      <c r="EPU227" s="17"/>
      <c r="EPV227" s="17"/>
      <c r="EPW227" s="17"/>
      <c r="EPX227" s="17"/>
      <c r="EPY227" s="17"/>
      <c r="EPZ227" s="17"/>
      <c r="EQA227" s="17"/>
      <c r="EQB227" s="17"/>
      <c r="EQC227" s="17"/>
      <c r="EQD227" s="17"/>
      <c r="EQE227" s="17"/>
      <c r="EQF227" s="17"/>
      <c r="EQG227" s="17"/>
      <c r="EQH227" s="17"/>
      <c r="EQI227" s="17"/>
      <c r="EQJ227" s="17"/>
      <c r="EQK227" s="17"/>
      <c r="EQL227" s="17"/>
      <c r="EQM227" s="17"/>
      <c r="EQN227" s="17"/>
      <c r="EQO227" s="17"/>
      <c r="EQP227" s="17"/>
      <c r="EQQ227" s="17"/>
      <c r="EQR227" s="17"/>
      <c r="EQS227" s="17"/>
      <c r="EQT227" s="17"/>
      <c r="EQU227" s="17"/>
      <c r="EQV227" s="17"/>
      <c r="EQW227" s="17"/>
      <c r="EQX227" s="17"/>
      <c r="EQY227" s="17"/>
      <c r="EQZ227" s="17"/>
      <c r="ERA227" s="17"/>
      <c r="ERB227" s="17"/>
      <c r="ERC227" s="17"/>
      <c r="ERD227" s="17"/>
      <c r="ERE227" s="17"/>
      <c r="ERF227" s="17"/>
      <c r="ERG227" s="17"/>
      <c r="ERH227" s="17"/>
      <c r="ERI227" s="17"/>
      <c r="ERJ227" s="17"/>
      <c r="ERK227" s="17"/>
      <c r="ERL227" s="17"/>
      <c r="ERM227" s="17"/>
      <c r="ERN227" s="17"/>
      <c r="ERO227" s="17"/>
      <c r="ERP227" s="17"/>
      <c r="ERQ227" s="17"/>
      <c r="ERR227" s="17"/>
      <c r="ERS227" s="17"/>
      <c r="ERT227" s="17"/>
      <c r="ERU227" s="17"/>
      <c r="ERV227" s="17"/>
      <c r="ERW227" s="17"/>
      <c r="ERX227" s="17"/>
      <c r="ERY227" s="17"/>
      <c r="ERZ227" s="17"/>
      <c r="ESA227" s="17"/>
      <c r="ESB227" s="17"/>
      <c r="ESC227" s="17"/>
      <c r="ESD227" s="17"/>
      <c r="ESE227" s="17"/>
      <c r="ESF227" s="17"/>
      <c r="ESG227" s="17"/>
      <c r="ESH227" s="17"/>
      <c r="ESI227" s="17"/>
      <c r="ESJ227" s="17"/>
      <c r="ESK227" s="17"/>
      <c r="ESL227" s="17"/>
      <c r="ESM227" s="17"/>
      <c r="ESN227" s="17"/>
      <c r="ESO227" s="17"/>
      <c r="ESP227" s="17"/>
      <c r="ESQ227" s="17"/>
      <c r="ESR227" s="17"/>
      <c r="ESS227" s="17"/>
      <c r="EST227" s="17"/>
      <c r="ESU227" s="17"/>
      <c r="ESV227" s="17"/>
      <c r="ESW227" s="17"/>
      <c r="ESX227" s="17"/>
      <c r="ESY227" s="17"/>
      <c r="ESZ227" s="17"/>
      <c r="ETA227" s="17"/>
      <c r="ETB227" s="17"/>
      <c r="ETC227" s="17"/>
      <c r="ETD227" s="17"/>
      <c r="ETE227" s="17"/>
      <c r="ETF227" s="17"/>
      <c r="ETG227" s="17"/>
      <c r="ETH227" s="17"/>
      <c r="ETI227" s="17"/>
      <c r="ETJ227" s="17"/>
      <c r="ETK227" s="17"/>
      <c r="ETL227" s="17"/>
      <c r="ETM227" s="17"/>
      <c r="ETN227" s="17"/>
      <c r="ETO227" s="17"/>
      <c r="ETP227" s="17"/>
      <c r="ETQ227" s="17"/>
      <c r="ETR227" s="17"/>
      <c r="ETS227" s="17"/>
      <c r="ETT227" s="17"/>
      <c r="ETU227" s="17"/>
      <c r="ETV227" s="17"/>
      <c r="ETW227" s="17"/>
      <c r="ETX227" s="17"/>
      <c r="ETY227" s="17"/>
      <c r="ETZ227" s="17"/>
      <c r="EUA227" s="17"/>
      <c r="EUB227" s="17"/>
      <c r="EUC227" s="17"/>
      <c r="EUD227" s="17"/>
      <c r="EUE227" s="17"/>
      <c r="EUF227" s="17"/>
      <c r="EUG227" s="17"/>
      <c r="EUH227" s="17"/>
      <c r="EUI227" s="17"/>
      <c r="EUJ227" s="17"/>
      <c r="EUK227" s="17"/>
      <c r="EUL227" s="17"/>
      <c r="EUM227" s="17"/>
      <c r="EUN227" s="17"/>
      <c r="EUO227" s="17"/>
      <c r="EUP227" s="17"/>
      <c r="EUQ227" s="17"/>
      <c r="EUR227" s="17"/>
      <c r="EUS227" s="17"/>
      <c r="EUT227" s="17"/>
      <c r="EUU227" s="17"/>
      <c r="EUV227" s="17"/>
      <c r="EUW227" s="17"/>
      <c r="EUX227" s="17"/>
      <c r="EUY227" s="17"/>
      <c r="EUZ227" s="17"/>
      <c r="EVA227" s="17"/>
      <c r="EVB227" s="17"/>
      <c r="EVC227" s="17"/>
      <c r="EVD227" s="17"/>
      <c r="EVE227" s="17"/>
      <c r="EVF227" s="17"/>
      <c r="EVG227" s="17"/>
      <c r="EVH227" s="17"/>
      <c r="EVI227" s="17"/>
      <c r="EVJ227" s="17"/>
      <c r="EVK227" s="17"/>
      <c r="EVL227" s="17"/>
      <c r="EVM227" s="17"/>
      <c r="EVN227" s="17"/>
      <c r="EVO227" s="17"/>
      <c r="EVP227" s="17"/>
      <c r="EVQ227" s="17"/>
      <c r="EVR227" s="17"/>
      <c r="EVS227" s="17"/>
      <c r="EVT227" s="17"/>
      <c r="EVU227" s="17"/>
      <c r="EVV227" s="17"/>
      <c r="EVW227" s="17"/>
      <c r="EVX227" s="17"/>
      <c r="EVY227" s="17"/>
      <c r="EVZ227" s="17"/>
      <c r="EWA227" s="17"/>
      <c r="EWB227" s="17"/>
      <c r="EWC227" s="17"/>
      <c r="EWD227" s="17"/>
      <c r="EWE227" s="17"/>
      <c r="EWF227" s="17"/>
      <c r="EWG227" s="17"/>
      <c r="EWH227" s="17"/>
      <c r="EWI227" s="17"/>
      <c r="EWJ227" s="17"/>
      <c r="EWK227" s="17"/>
      <c r="EWL227" s="17"/>
      <c r="EWM227" s="17"/>
      <c r="EWN227" s="17"/>
      <c r="EWO227" s="17"/>
      <c r="EWP227" s="17"/>
      <c r="EWQ227" s="17"/>
      <c r="EWR227" s="17"/>
      <c r="EWS227" s="17"/>
      <c r="EWT227" s="17"/>
      <c r="EWU227" s="17"/>
      <c r="EWV227" s="17"/>
      <c r="EWW227" s="17"/>
      <c r="EWX227" s="17"/>
      <c r="EWY227" s="17"/>
      <c r="EWZ227" s="17"/>
      <c r="EXA227" s="17"/>
      <c r="EXB227" s="17"/>
      <c r="EXC227" s="17"/>
      <c r="EXD227" s="17"/>
      <c r="EXE227" s="17"/>
      <c r="EXF227" s="17"/>
      <c r="EXG227" s="17"/>
      <c r="EXH227" s="17"/>
      <c r="EXI227" s="17"/>
      <c r="EXJ227" s="17"/>
      <c r="EXK227" s="17"/>
      <c r="EXL227" s="17"/>
      <c r="EXM227" s="17"/>
      <c r="EXN227" s="17"/>
      <c r="EXO227" s="17"/>
      <c r="EXP227" s="17"/>
      <c r="EXQ227" s="17"/>
      <c r="EXR227" s="17"/>
      <c r="EXS227" s="17"/>
      <c r="EXT227" s="17"/>
      <c r="EXU227" s="17"/>
      <c r="EXV227" s="17"/>
      <c r="EXW227" s="17"/>
      <c r="EXX227" s="17"/>
      <c r="EXY227" s="17"/>
      <c r="EXZ227" s="17"/>
      <c r="EYA227" s="17"/>
      <c r="EYB227" s="17"/>
      <c r="EYC227" s="17"/>
      <c r="EYD227" s="17"/>
      <c r="EYE227" s="17"/>
      <c r="EYF227" s="17"/>
      <c r="EYG227" s="17"/>
      <c r="EYH227" s="17"/>
      <c r="EYI227" s="17"/>
      <c r="EYJ227" s="17"/>
      <c r="EYK227" s="17"/>
      <c r="EYL227" s="17"/>
      <c r="EYM227" s="17"/>
      <c r="EYN227" s="17"/>
      <c r="EYO227" s="17"/>
      <c r="EYP227" s="17"/>
      <c r="EYQ227" s="17"/>
      <c r="EYR227" s="17"/>
      <c r="EYS227" s="17"/>
      <c r="EYT227" s="17"/>
      <c r="EYU227" s="17"/>
      <c r="EYV227" s="17"/>
      <c r="EYW227" s="17"/>
      <c r="EYX227" s="17"/>
      <c r="EYY227" s="17"/>
      <c r="EYZ227" s="17"/>
      <c r="EZA227" s="17"/>
      <c r="EZB227" s="17"/>
      <c r="EZC227" s="17"/>
      <c r="EZD227" s="17"/>
      <c r="EZE227" s="17"/>
      <c r="EZF227" s="17"/>
      <c r="EZG227" s="17"/>
      <c r="EZH227" s="17"/>
      <c r="EZI227" s="17"/>
      <c r="EZJ227" s="17"/>
      <c r="EZK227" s="17"/>
      <c r="EZL227" s="17"/>
      <c r="EZM227" s="17"/>
      <c r="EZN227" s="17"/>
      <c r="EZO227" s="17"/>
      <c r="EZP227" s="17"/>
      <c r="EZQ227" s="17"/>
      <c r="EZR227" s="17"/>
      <c r="EZS227" s="17"/>
      <c r="EZT227" s="17"/>
      <c r="EZU227" s="17"/>
      <c r="EZV227" s="17"/>
      <c r="EZW227" s="17"/>
      <c r="EZX227" s="17"/>
      <c r="EZY227" s="17"/>
      <c r="EZZ227" s="17"/>
      <c r="FAA227" s="17"/>
      <c r="FAB227" s="17"/>
      <c r="FAC227" s="17"/>
      <c r="FAD227" s="17"/>
      <c r="FAE227" s="17"/>
      <c r="FAF227" s="17"/>
      <c r="FAG227" s="17"/>
      <c r="FAH227" s="17"/>
      <c r="FAI227" s="17"/>
      <c r="FAJ227" s="17"/>
      <c r="FAK227" s="17"/>
      <c r="FAL227" s="17"/>
      <c r="FAM227" s="17"/>
      <c r="FAN227" s="17"/>
      <c r="FAO227" s="17"/>
      <c r="FAP227" s="17"/>
      <c r="FAQ227" s="17"/>
      <c r="FAR227" s="17"/>
      <c r="FAS227" s="17"/>
      <c r="FAT227" s="17"/>
      <c r="FAU227" s="17"/>
      <c r="FAV227" s="17"/>
      <c r="FAW227" s="17"/>
      <c r="FAX227" s="17"/>
      <c r="FAY227" s="17"/>
      <c r="FAZ227" s="17"/>
      <c r="FBA227" s="17"/>
      <c r="FBB227" s="17"/>
      <c r="FBC227" s="17"/>
      <c r="FBD227" s="17"/>
      <c r="FBE227" s="17"/>
      <c r="FBF227" s="17"/>
      <c r="FBG227" s="17"/>
      <c r="FBH227" s="17"/>
      <c r="FBI227" s="17"/>
      <c r="FBJ227" s="17"/>
      <c r="FBK227" s="17"/>
      <c r="FBL227" s="17"/>
      <c r="FBM227" s="17"/>
      <c r="FBN227" s="17"/>
      <c r="FBO227" s="17"/>
      <c r="FBP227" s="17"/>
      <c r="FBQ227" s="17"/>
      <c r="FBR227" s="17"/>
      <c r="FBS227" s="17"/>
      <c r="FBT227" s="17"/>
      <c r="FBU227" s="17"/>
      <c r="FBV227" s="17"/>
      <c r="FBW227" s="17"/>
      <c r="FBX227" s="17"/>
      <c r="FBY227" s="17"/>
      <c r="FBZ227" s="17"/>
      <c r="FCA227" s="17"/>
      <c r="FCB227" s="17"/>
      <c r="FCC227" s="17"/>
      <c r="FCD227" s="17"/>
      <c r="FCE227" s="17"/>
      <c r="FCF227" s="17"/>
      <c r="FCG227" s="17"/>
      <c r="FCH227" s="17"/>
      <c r="FCI227" s="17"/>
      <c r="FCJ227" s="17"/>
      <c r="FCK227" s="17"/>
      <c r="FCL227" s="17"/>
      <c r="FCM227" s="17"/>
      <c r="FCN227" s="17"/>
      <c r="FCO227" s="17"/>
      <c r="FCP227" s="17"/>
      <c r="FCQ227" s="17"/>
      <c r="FCR227" s="17"/>
      <c r="FCS227" s="17"/>
      <c r="FCT227" s="17"/>
      <c r="FCU227" s="17"/>
      <c r="FCV227" s="17"/>
      <c r="FCW227" s="17"/>
      <c r="FCX227" s="17"/>
      <c r="FCY227" s="17"/>
      <c r="FCZ227" s="17"/>
      <c r="FDA227" s="17"/>
      <c r="FDB227" s="17"/>
      <c r="FDC227" s="17"/>
      <c r="FDD227" s="17"/>
      <c r="FDE227" s="17"/>
      <c r="FDF227" s="17"/>
      <c r="FDG227" s="17"/>
      <c r="FDH227" s="17"/>
      <c r="FDI227" s="17"/>
      <c r="FDJ227" s="17"/>
      <c r="FDK227" s="17"/>
      <c r="FDL227" s="17"/>
      <c r="FDM227" s="17"/>
      <c r="FDN227" s="17"/>
      <c r="FDO227" s="17"/>
      <c r="FDP227" s="17"/>
      <c r="FDQ227" s="17"/>
      <c r="FDR227" s="17"/>
      <c r="FDS227" s="17"/>
      <c r="FDT227" s="17"/>
      <c r="FDU227" s="17"/>
      <c r="FDV227" s="17"/>
      <c r="FDW227" s="17"/>
      <c r="FDX227" s="17"/>
      <c r="FDY227" s="17"/>
      <c r="FDZ227" s="17"/>
      <c r="FEA227" s="17"/>
      <c r="FEB227" s="17"/>
      <c r="FEC227" s="17"/>
      <c r="FED227" s="17"/>
      <c r="FEE227" s="17"/>
      <c r="FEF227" s="17"/>
      <c r="FEG227" s="17"/>
      <c r="FEH227" s="17"/>
      <c r="FEI227" s="17"/>
      <c r="FEJ227" s="17"/>
      <c r="FEK227" s="17"/>
      <c r="FEL227" s="17"/>
      <c r="FEM227" s="17"/>
      <c r="FEN227" s="17"/>
      <c r="FEO227" s="17"/>
      <c r="FEP227" s="17"/>
      <c r="FEQ227" s="17"/>
      <c r="FER227" s="17"/>
      <c r="FES227" s="17"/>
      <c r="FET227" s="17"/>
      <c r="FEU227" s="17"/>
      <c r="FEV227" s="17"/>
      <c r="FEW227" s="17"/>
      <c r="FEX227" s="17"/>
      <c r="FEY227" s="17"/>
      <c r="FEZ227" s="17"/>
      <c r="FFA227" s="17"/>
      <c r="FFB227" s="17"/>
      <c r="FFC227" s="17"/>
      <c r="FFD227" s="17"/>
      <c r="FFE227" s="17"/>
      <c r="FFF227" s="17"/>
      <c r="FFG227" s="17"/>
      <c r="FFH227" s="17"/>
      <c r="FFI227" s="17"/>
      <c r="FFJ227" s="17"/>
      <c r="FFK227" s="17"/>
      <c r="FFL227" s="17"/>
      <c r="FFM227" s="17"/>
      <c r="FFN227" s="17"/>
      <c r="FFO227" s="17"/>
      <c r="FFP227" s="17"/>
      <c r="FFQ227" s="17"/>
      <c r="FFR227" s="17"/>
      <c r="FFS227" s="17"/>
      <c r="FFT227" s="17"/>
      <c r="FFU227" s="17"/>
      <c r="FFV227" s="17"/>
      <c r="FFW227" s="17"/>
      <c r="FFX227" s="17"/>
      <c r="FFY227" s="17"/>
      <c r="FFZ227" s="17"/>
      <c r="FGA227" s="17"/>
      <c r="FGB227" s="17"/>
      <c r="FGC227" s="17"/>
      <c r="FGD227" s="17"/>
      <c r="FGE227" s="17"/>
      <c r="FGF227" s="17"/>
      <c r="FGG227" s="17"/>
      <c r="FGH227" s="17"/>
      <c r="FGI227" s="17"/>
      <c r="FGJ227" s="17"/>
      <c r="FGK227" s="17"/>
      <c r="FGL227" s="17"/>
      <c r="FGM227" s="17"/>
      <c r="FGN227" s="17"/>
      <c r="FGO227" s="17"/>
      <c r="FGP227" s="17"/>
      <c r="FGQ227" s="17"/>
      <c r="FGR227" s="17"/>
      <c r="FGS227" s="17"/>
      <c r="FGT227" s="17"/>
      <c r="FGU227" s="17"/>
      <c r="FGV227" s="17"/>
      <c r="FGW227" s="17"/>
      <c r="FGX227" s="17"/>
      <c r="FGY227" s="17"/>
      <c r="FGZ227" s="17"/>
      <c r="FHA227" s="17"/>
      <c r="FHB227" s="17"/>
      <c r="FHC227" s="17"/>
      <c r="FHD227" s="17"/>
      <c r="FHE227" s="17"/>
      <c r="FHF227" s="17"/>
      <c r="FHG227" s="17"/>
      <c r="FHH227" s="17"/>
      <c r="FHI227" s="17"/>
      <c r="FHJ227" s="17"/>
      <c r="FHK227" s="17"/>
      <c r="FHL227" s="17"/>
      <c r="FHM227" s="17"/>
      <c r="FHN227" s="17"/>
      <c r="FHO227" s="17"/>
      <c r="FHP227" s="17"/>
      <c r="FHQ227" s="17"/>
      <c r="FHR227" s="17"/>
      <c r="FHS227" s="17"/>
      <c r="FHT227" s="17"/>
      <c r="FHU227" s="17"/>
      <c r="FHV227" s="17"/>
      <c r="FHW227" s="17"/>
      <c r="FHX227" s="17"/>
      <c r="FHY227" s="17"/>
      <c r="FHZ227" s="17"/>
      <c r="FIA227" s="17"/>
      <c r="FIB227" s="17"/>
      <c r="FIC227" s="17"/>
      <c r="FID227" s="17"/>
      <c r="FIE227" s="17"/>
      <c r="FIF227" s="17"/>
      <c r="FIG227" s="17"/>
      <c r="FIH227" s="17"/>
      <c r="FII227" s="17"/>
      <c r="FIJ227" s="17"/>
      <c r="FIK227" s="17"/>
      <c r="FIL227" s="17"/>
      <c r="FIM227" s="17"/>
      <c r="FIN227" s="17"/>
      <c r="FIO227" s="17"/>
      <c r="FIP227" s="17"/>
      <c r="FIQ227" s="17"/>
      <c r="FIR227" s="17"/>
      <c r="FIS227" s="17"/>
      <c r="FIT227" s="17"/>
      <c r="FIU227" s="17"/>
      <c r="FIV227" s="17"/>
      <c r="FIW227" s="17"/>
      <c r="FIX227" s="17"/>
      <c r="FIY227" s="17"/>
      <c r="FIZ227" s="17"/>
      <c r="FJA227" s="17"/>
      <c r="FJB227" s="17"/>
      <c r="FJC227" s="17"/>
      <c r="FJD227" s="17"/>
      <c r="FJE227" s="17"/>
      <c r="FJF227" s="17"/>
      <c r="FJG227" s="17"/>
      <c r="FJH227" s="17"/>
      <c r="FJI227" s="17"/>
      <c r="FJJ227" s="17"/>
      <c r="FJK227" s="17"/>
      <c r="FJL227" s="17"/>
      <c r="FJM227" s="17"/>
      <c r="FJN227" s="17"/>
      <c r="FJO227" s="17"/>
      <c r="FJP227" s="17"/>
      <c r="FJQ227" s="17"/>
      <c r="FJR227" s="17"/>
      <c r="FJS227" s="17"/>
      <c r="FJT227" s="17"/>
      <c r="FJU227" s="17"/>
      <c r="FJV227" s="17"/>
      <c r="FJW227" s="17"/>
      <c r="FJX227" s="17"/>
      <c r="FJY227" s="17"/>
      <c r="FJZ227" s="17"/>
      <c r="FKA227" s="17"/>
      <c r="FKB227" s="17"/>
      <c r="FKC227" s="17"/>
      <c r="FKD227" s="17"/>
      <c r="FKE227" s="17"/>
      <c r="FKF227" s="17"/>
      <c r="FKG227" s="17"/>
      <c r="FKH227" s="17"/>
      <c r="FKI227" s="17"/>
      <c r="FKJ227" s="17"/>
      <c r="FKK227" s="17"/>
      <c r="FKL227" s="17"/>
      <c r="FKM227" s="17"/>
      <c r="FKN227" s="17"/>
      <c r="FKO227" s="17"/>
      <c r="FKP227" s="17"/>
      <c r="FKQ227" s="17"/>
      <c r="FKR227" s="17"/>
      <c r="FKS227" s="17"/>
      <c r="FKT227" s="17"/>
      <c r="FKU227" s="17"/>
      <c r="FKV227" s="17"/>
      <c r="FKW227" s="17"/>
      <c r="FKX227" s="17"/>
      <c r="FKY227" s="17"/>
      <c r="FKZ227" s="17"/>
      <c r="FLA227" s="17"/>
      <c r="FLB227" s="17"/>
      <c r="FLC227" s="17"/>
      <c r="FLD227" s="17"/>
      <c r="FLE227" s="17"/>
      <c r="FLF227" s="17"/>
      <c r="FLG227" s="17"/>
      <c r="FLH227" s="17"/>
      <c r="FLI227" s="17"/>
      <c r="FLJ227" s="17"/>
      <c r="FLK227" s="17"/>
      <c r="FLL227" s="17"/>
      <c r="FLM227" s="17"/>
      <c r="FLN227" s="17"/>
      <c r="FLO227" s="17"/>
      <c r="FLP227" s="17"/>
      <c r="FLQ227" s="17"/>
      <c r="FLR227" s="17"/>
      <c r="FLS227" s="17"/>
      <c r="FLT227" s="17"/>
      <c r="FLU227" s="17"/>
      <c r="FLV227" s="17"/>
      <c r="FLW227" s="17"/>
      <c r="FLX227" s="17"/>
      <c r="FLY227" s="17"/>
      <c r="FLZ227" s="17"/>
      <c r="FMA227" s="17"/>
      <c r="FMB227" s="17"/>
      <c r="FMC227" s="17"/>
      <c r="FMD227" s="17"/>
      <c r="FME227" s="17"/>
      <c r="FMF227" s="17"/>
      <c r="FMG227" s="17"/>
      <c r="FMH227" s="17"/>
      <c r="FMI227" s="17"/>
      <c r="FMJ227" s="17"/>
      <c r="FMK227" s="17"/>
      <c r="FML227" s="17"/>
      <c r="FMM227" s="17"/>
      <c r="FMN227" s="17"/>
      <c r="FMO227" s="17"/>
      <c r="FMP227" s="17"/>
      <c r="FMQ227" s="17"/>
      <c r="FMR227" s="17"/>
      <c r="FMS227" s="17"/>
      <c r="FMT227" s="17"/>
      <c r="FMU227" s="17"/>
      <c r="FMV227" s="17"/>
      <c r="FMW227" s="17"/>
      <c r="FMX227" s="17"/>
      <c r="FMY227" s="17"/>
      <c r="FMZ227" s="17"/>
      <c r="FNA227" s="17"/>
      <c r="FNB227" s="17"/>
      <c r="FNC227" s="17"/>
      <c r="FND227" s="17"/>
      <c r="FNE227" s="17"/>
      <c r="FNF227" s="17"/>
      <c r="FNG227" s="17"/>
      <c r="FNH227" s="17"/>
      <c r="FNI227" s="17"/>
      <c r="FNJ227" s="17"/>
      <c r="FNK227" s="17"/>
      <c r="FNL227" s="17"/>
      <c r="FNM227" s="17"/>
      <c r="FNN227" s="17"/>
      <c r="FNO227" s="17"/>
      <c r="FNP227" s="17"/>
      <c r="FNQ227" s="17"/>
      <c r="FNR227" s="17"/>
      <c r="FNS227" s="17"/>
      <c r="FNT227" s="17"/>
      <c r="FNU227" s="17"/>
      <c r="FNV227" s="17"/>
      <c r="FNW227" s="17"/>
      <c r="FNX227" s="17"/>
      <c r="FNY227" s="17"/>
      <c r="FNZ227" s="17"/>
      <c r="FOA227" s="17"/>
      <c r="FOB227" s="17"/>
      <c r="FOC227" s="17"/>
      <c r="FOD227" s="17"/>
      <c r="FOE227" s="17"/>
      <c r="FOF227" s="17"/>
      <c r="FOG227" s="17"/>
      <c r="FOH227" s="17"/>
      <c r="FOI227" s="17"/>
      <c r="FOJ227" s="17"/>
      <c r="FOK227" s="17"/>
      <c r="FOL227" s="17"/>
      <c r="FOM227" s="17"/>
      <c r="FON227" s="17"/>
      <c r="FOO227" s="17"/>
      <c r="FOP227" s="17"/>
      <c r="FOQ227" s="17"/>
      <c r="FOR227" s="17"/>
      <c r="FOS227" s="17"/>
      <c r="FOT227" s="17"/>
      <c r="FOU227" s="17"/>
      <c r="FOV227" s="17"/>
      <c r="FOW227" s="17"/>
      <c r="FOX227" s="17"/>
      <c r="FOY227" s="17"/>
      <c r="FOZ227" s="17"/>
      <c r="FPA227" s="17"/>
      <c r="FPB227" s="17"/>
      <c r="FPC227" s="17"/>
      <c r="FPD227" s="17"/>
      <c r="FPE227" s="17"/>
      <c r="FPF227" s="17"/>
      <c r="FPG227" s="17"/>
      <c r="FPH227" s="17"/>
      <c r="FPI227" s="17"/>
      <c r="FPJ227" s="17"/>
      <c r="FPK227" s="17"/>
      <c r="FPL227" s="17"/>
      <c r="FPM227" s="17"/>
      <c r="FPN227" s="17"/>
      <c r="FPO227" s="17"/>
      <c r="FPP227" s="17"/>
      <c r="FPQ227" s="17"/>
      <c r="FPR227" s="17"/>
      <c r="FPS227" s="17"/>
      <c r="FPT227" s="17"/>
      <c r="FPU227" s="17"/>
      <c r="FPV227" s="17"/>
      <c r="FPW227" s="17"/>
      <c r="FPX227" s="17"/>
      <c r="FPY227" s="17"/>
      <c r="FPZ227" s="17"/>
      <c r="FQA227" s="17"/>
      <c r="FQB227" s="17"/>
      <c r="FQC227" s="17"/>
      <c r="FQD227" s="17"/>
      <c r="FQE227" s="17"/>
      <c r="FQF227" s="17"/>
      <c r="FQG227" s="17"/>
      <c r="FQH227" s="17"/>
      <c r="FQI227" s="17"/>
      <c r="FQJ227" s="17"/>
      <c r="FQK227" s="17"/>
      <c r="FQL227" s="17"/>
      <c r="FQM227" s="17"/>
      <c r="FQN227" s="17"/>
      <c r="FQO227" s="17"/>
      <c r="FQP227" s="17"/>
      <c r="FQQ227" s="17"/>
      <c r="FQR227" s="17"/>
      <c r="FQS227" s="17"/>
      <c r="FQT227" s="17"/>
      <c r="FQU227" s="17"/>
      <c r="FQV227" s="17"/>
      <c r="FQW227" s="17"/>
      <c r="FQX227" s="17"/>
      <c r="FQY227" s="17"/>
      <c r="FQZ227" s="17"/>
      <c r="FRA227" s="17"/>
      <c r="FRB227" s="17"/>
      <c r="FRC227" s="17"/>
      <c r="FRD227" s="17"/>
      <c r="FRE227" s="17"/>
      <c r="FRF227" s="17"/>
      <c r="FRG227" s="17"/>
      <c r="FRH227" s="17"/>
      <c r="FRI227" s="17"/>
      <c r="FRJ227" s="17"/>
      <c r="FRK227" s="17"/>
      <c r="FRL227" s="17"/>
      <c r="FRM227" s="17"/>
      <c r="FRN227" s="17"/>
      <c r="FRO227" s="17"/>
      <c r="FRP227" s="17"/>
      <c r="FRQ227" s="17"/>
      <c r="FRR227" s="17"/>
      <c r="FRS227" s="17"/>
      <c r="FRT227" s="17"/>
      <c r="FRU227" s="17"/>
      <c r="FRV227" s="17"/>
      <c r="FRW227" s="17"/>
      <c r="FRX227" s="17"/>
      <c r="FRY227" s="17"/>
      <c r="FRZ227" s="17"/>
      <c r="FSA227" s="17"/>
      <c r="FSB227" s="17"/>
      <c r="FSC227" s="17"/>
      <c r="FSD227" s="17"/>
      <c r="FSE227" s="17"/>
      <c r="FSF227" s="17"/>
      <c r="FSG227" s="17"/>
      <c r="FSH227" s="17"/>
      <c r="FSI227" s="17"/>
      <c r="FSJ227" s="17"/>
      <c r="FSK227" s="17"/>
      <c r="FSL227" s="17"/>
      <c r="FSM227" s="17"/>
      <c r="FSN227" s="17"/>
      <c r="FSO227" s="17"/>
      <c r="FSP227" s="17"/>
      <c r="FSQ227" s="17"/>
      <c r="FSR227" s="17"/>
      <c r="FSS227" s="17"/>
      <c r="FST227" s="17"/>
      <c r="FSU227" s="17"/>
      <c r="FSV227" s="17"/>
      <c r="FSW227" s="17"/>
      <c r="FSX227" s="17"/>
      <c r="FSY227" s="17"/>
      <c r="FSZ227" s="17"/>
      <c r="FTA227" s="17"/>
      <c r="FTB227" s="17"/>
      <c r="FTC227" s="17"/>
      <c r="FTD227" s="17"/>
      <c r="FTE227" s="17"/>
      <c r="FTF227" s="17"/>
      <c r="FTG227" s="17"/>
      <c r="FTH227" s="17"/>
      <c r="FTI227" s="17"/>
      <c r="FTJ227" s="17"/>
      <c r="FTK227" s="17"/>
      <c r="FTL227" s="17"/>
      <c r="FTM227" s="17"/>
      <c r="FTN227" s="17"/>
      <c r="FTO227" s="17"/>
      <c r="FTP227" s="17"/>
      <c r="FTQ227" s="17"/>
      <c r="FTR227" s="17"/>
      <c r="FTS227" s="17"/>
      <c r="FTT227" s="17"/>
      <c r="FTU227" s="17"/>
      <c r="FTV227" s="17"/>
      <c r="FTW227" s="17"/>
      <c r="FTX227" s="17"/>
      <c r="FTY227" s="17"/>
      <c r="FTZ227" s="17"/>
      <c r="FUA227" s="17"/>
      <c r="FUB227" s="17"/>
      <c r="FUC227" s="17"/>
      <c r="FUD227" s="17"/>
      <c r="FUE227" s="17"/>
      <c r="FUF227" s="17"/>
      <c r="FUG227" s="17"/>
      <c r="FUH227" s="17"/>
      <c r="FUI227" s="17"/>
      <c r="FUJ227" s="17"/>
      <c r="FUK227" s="17"/>
      <c r="FUL227" s="17"/>
      <c r="FUM227" s="17"/>
      <c r="FUN227" s="17"/>
      <c r="FUO227" s="17"/>
      <c r="FUP227" s="17"/>
      <c r="FUQ227" s="17"/>
      <c r="FUR227" s="17"/>
      <c r="FUS227" s="17"/>
      <c r="FUT227" s="17"/>
      <c r="FUU227" s="17"/>
      <c r="FUV227" s="17"/>
      <c r="FUW227" s="17"/>
      <c r="FUX227" s="17"/>
      <c r="FUY227" s="17"/>
      <c r="FUZ227" s="17"/>
      <c r="FVA227" s="17"/>
      <c r="FVB227" s="17"/>
      <c r="FVC227" s="17"/>
      <c r="FVD227" s="17"/>
      <c r="FVE227" s="17"/>
      <c r="FVF227" s="17"/>
      <c r="FVG227" s="17"/>
      <c r="FVH227" s="17"/>
      <c r="FVI227" s="17"/>
      <c r="FVJ227" s="17"/>
      <c r="FVK227" s="17"/>
      <c r="FVL227" s="17"/>
      <c r="FVM227" s="17"/>
      <c r="FVN227" s="17"/>
      <c r="FVO227" s="17"/>
      <c r="FVP227" s="17"/>
      <c r="FVQ227" s="17"/>
      <c r="FVR227" s="17"/>
      <c r="FVS227" s="17"/>
      <c r="FVT227" s="17"/>
      <c r="FVU227" s="17"/>
      <c r="FVV227" s="17"/>
      <c r="FVW227" s="17"/>
      <c r="FVX227" s="17"/>
      <c r="FVY227" s="17"/>
      <c r="FVZ227" s="17"/>
      <c r="FWA227" s="17"/>
      <c r="FWB227" s="17"/>
      <c r="FWC227" s="17"/>
      <c r="FWD227" s="17"/>
      <c r="FWE227" s="17"/>
      <c r="FWF227" s="17"/>
      <c r="FWG227" s="17"/>
      <c r="FWH227" s="17"/>
      <c r="FWI227" s="17"/>
      <c r="FWJ227" s="17"/>
      <c r="FWK227" s="17"/>
      <c r="FWL227" s="17"/>
      <c r="FWM227" s="17"/>
      <c r="FWN227" s="17"/>
      <c r="FWO227" s="17"/>
      <c r="FWP227" s="17"/>
      <c r="FWQ227" s="17"/>
      <c r="FWR227" s="17"/>
      <c r="FWS227" s="17"/>
      <c r="FWT227" s="17"/>
      <c r="FWU227" s="17"/>
      <c r="FWV227" s="17"/>
      <c r="FWW227" s="17"/>
      <c r="FWX227" s="17"/>
      <c r="FWY227" s="17"/>
      <c r="FWZ227" s="17"/>
      <c r="FXA227" s="17"/>
      <c r="FXB227" s="17"/>
      <c r="FXC227" s="17"/>
      <c r="FXD227" s="17"/>
      <c r="FXE227" s="17"/>
      <c r="FXF227" s="17"/>
      <c r="FXG227" s="17"/>
      <c r="FXH227" s="17"/>
      <c r="FXI227" s="17"/>
      <c r="FXJ227" s="17"/>
      <c r="FXK227" s="17"/>
      <c r="FXL227" s="17"/>
      <c r="FXM227" s="17"/>
      <c r="FXN227" s="17"/>
      <c r="FXO227" s="17"/>
      <c r="FXP227" s="17"/>
      <c r="FXQ227" s="17"/>
      <c r="FXR227" s="17"/>
      <c r="FXS227" s="17"/>
      <c r="FXT227" s="17"/>
      <c r="FXU227" s="17"/>
      <c r="FXV227" s="17"/>
      <c r="FXW227" s="17"/>
      <c r="FXX227" s="17"/>
      <c r="FXY227" s="17"/>
      <c r="FXZ227" s="17"/>
      <c r="FYA227" s="17"/>
      <c r="FYB227" s="17"/>
      <c r="FYC227" s="17"/>
      <c r="FYD227" s="17"/>
      <c r="FYE227" s="17"/>
      <c r="FYF227" s="17"/>
      <c r="FYG227" s="17"/>
      <c r="FYH227" s="17"/>
      <c r="FYI227" s="17"/>
      <c r="FYJ227" s="17"/>
      <c r="FYK227" s="17"/>
      <c r="FYL227" s="17"/>
      <c r="FYM227" s="17"/>
      <c r="FYN227" s="17"/>
      <c r="FYO227" s="17"/>
      <c r="FYP227" s="17"/>
      <c r="FYQ227" s="17"/>
      <c r="FYR227" s="17"/>
      <c r="FYS227" s="17"/>
      <c r="FYT227" s="17"/>
      <c r="FYU227" s="17"/>
      <c r="FYV227" s="17"/>
      <c r="FYW227" s="17"/>
      <c r="FYX227" s="17"/>
      <c r="FYY227" s="17"/>
      <c r="FYZ227" s="17"/>
      <c r="FZA227" s="17"/>
      <c r="FZB227" s="17"/>
      <c r="FZC227" s="17"/>
      <c r="FZD227" s="17"/>
      <c r="FZE227" s="17"/>
      <c r="FZF227" s="17"/>
      <c r="FZG227" s="17"/>
      <c r="FZH227" s="17"/>
      <c r="FZI227" s="17"/>
      <c r="FZJ227" s="17"/>
      <c r="FZK227" s="17"/>
      <c r="FZL227" s="17"/>
      <c r="FZM227" s="17"/>
      <c r="FZN227" s="17"/>
      <c r="FZO227" s="17"/>
      <c r="FZP227" s="17"/>
      <c r="FZQ227" s="17"/>
      <c r="FZR227" s="17"/>
      <c r="FZS227" s="17"/>
      <c r="FZT227" s="17"/>
      <c r="FZU227" s="17"/>
      <c r="FZV227" s="17"/>
      <c r="FZW227" s="17"/>
      <c r="FZX227" s="17"/>
      <c r="FZY227" s="17"/>
      <c r="FZZ227" s="17"/>
      <c r="GAA227" s="17"/>
      <c r="GAB227" s="17"/>
      <c r="GAC227" s="17"/>
      <c r="GAD227" s="17"/>
      <c r="GAE227" s="17"/>
      <c r="GAF227" s="17"/>
      <c r="GAG227" s="17"/>
      <c r="GAH227" s="17"/>
      <c r="GAI227" s="17"/>
      <c r="GAJ227" s="17"/>
      <c r="GAK227" s="17"/>
      <c r="GAL227" s="17"/>
      <c r="GAM227" s="17"/>
      <c r="GAN227" s="17"/>
      <c r="GAO227" s="17"/>
      <c r="GAP227" s="17"/>
      <c r="GAQ227" s="17"/>
      <c r="GAR227" s="17"/>
      <c r="GAS227" s="17"/>
      <c r="GAT227" s="17"/>
      <c r="GAU227" s="17"/>
      <c r="GAV227" s="17"/>
      <c r="GAW227" s="17"/>
      <c r="GAX227" s="17"/>
      <c r="GAY227" s="17"/>
      <c r="GAZ227" s="17"/>
      <c r="GBA227" s="17"/>
      <c r="GBB227" s="17"/>
      <c r="GBC227" s="17"/>
      <c r="GBD227" s="17"/>
      <c r="GBE227" s="17"/>
      <c r="GBF227" s="17"/>
      <c r="GBG227" s="17"/>
      <c r="GBH227" s="17"/>
      <c r="GBI227" s="17"/>
      <c r="GBJ227" s="17"/>
      <c r="GBK227" s="17"/>
      <c r="GBL227" s="17"/>
      <c r="GBM227" s="17"/>
      <c r="GBN227" s="17"/>
      <c r="GBO227" s="17"/>
      <c r="GBP227" s="17"/>
      <c r="GBQ227" s="17"/>
      <c r="GBR227" s="17"/>
      <c r="GBS227" s="17"/>
      <c r="GBT227" s="17"/>
      <c r="GBU227" s="17"/>
      <c r="GBV227" s="17"/>
      <c r="GBW227" s="17"/>
      <c r="GBX227" s="17"/>
      <c r="GBY227" s="17"/>
      <c r="GBZ227" s="17"/>
      <c r="GCA227" s="17"/>
      <c r="GCB227" s="17"/>
      <c r="GCC227" s="17"/>
      <c r="GCD227" s="17"/>
      <c r="GCE227" s="17"/>
      <c r="GCF227" s="17"/>
      <c r="GCG227" s="17"/>
      <c r="GCH227" s="17"/>
      <c r="GCI227" s="17"/>
      <c r="GCJ227" s="17"/>
      <c r="GCK227" s="17"/>
      <c r="GCL227" s="17"/>
      <c r="GCM227" s="17"/>
      <c r="GCN227" s="17"/>
      <c r="GCO227" s="17"/>
      <c r="GCP227" s="17"/>
      <c r="GCQ227" s="17"/>
      <c r="GCR227" s="17"/>
      <c r="GCS227" s="17"/>
      <c r="GCT227" s="17"/>
      <c r="GCU227" s="17"/>
      <c r="GCV227" s="17"/>
      <c r="GCW227" s="17"/>
      <c r="GCX227" s="17"/>
      <c r="GCY227" s="17"/>
      <c r="GCZ227" s="17"/>
      <c r="GDA227" s="17"/>
      <c r="GDB227" s="17"/>
      <c r="GDC227" s="17"/>
      <c r="GDD227" s="17"/>
      <c r="GDE227" s="17"/>
      <c r="GDF227" s="17"/>
      <c r="GDG227" s="17"/>
      <c r="GDH227" s="17"/>
      <c r="GDI227" s="17"/>
      <c r="GDJ227" s="17"/>
      <c r="GDK227" s="17"/>
      <c r="GDL227" s="17"/>
      <c r="GDM227" s="17"/>
      <c r="GDN227" s="17"/>
      <c r="GDO227" s="17"/>
      <c r="GDP227" s="17"/>
      <c r="GDQ227" s="17"/>
      <c r="GDR227" s="17"/>
      <c r="GDS227" s="17"/>
      <c r="GDT227" s="17"/>
      <c r="GDU227" s="17"/>
      <c r="GDV227" s="17"/>
      <c r="GDW227" s="17"/>
      <c r="GDX227" s="17"/>
      <c r="GDY227" s="17"/>
      <c r="GDZ227" s="17"/>
      <c r="GEA227" s="17"/>
      <c r="GEB227" s="17"/>
      <c r="GEC227" s="17"/>
      <c r="GED227" s="17"/>
      <c r="GEE227" s="17"/>
      <c r="GEF227" s="17"/>
      <c r="GEG227" s="17"/>
      <c r="GEH227" s="17"/>
      <c r="GEI227" s="17"/>
      <c r="GEJ227" s="17"/>
      <c r="GEK227" s="17"/>
      <c r="GEL227" s="17"/>
      <c r="GEM227" s="17"/>
      <c r="GEN227" s="17"/>
      <c r="GEO227" s="17"/>
      <c r="GEP227" s="17"/>
      <c r="GEQ227" s="17"/>
      <c r="GER227" s="17"/>
      <c r="GES227" s="17"/>
      <c r="GET227" s="17"/>
      <c r="GEU227" s="17"/>
      <c r="GEV227" s="17"/>
      <c r="GEW227" s="17"/>
      <c r="GEX227" s="17"/>
      <c r="GEY227" s="17"/>
      <c r="GEZ227" s="17"/>
      <c r="GFA227" s="17"/>
      <c r="GFB227" s="17"/>
      <c r="GFC227" s="17"/>
      <c r="GFD227" s="17"/>
      <c r="GFE227" s="17"/>
      <c r="GFF227" s="17"/>
      <c r="GFG227" s="17"/>
      <c r="GFH227" s="17"/>
      <c r="GFI227" s="17"/>
      <c r="GFJ227" s="17"/>
      <c r="GFK227" s="17"/>
      <c r="GFL227" s="17"/>
      <c r="GFM227" s="17"/>
      <c r="GFN227" s="17"/>
      <c r="GFO227" s="17"/>
      <c r="GFP227" s="17"/>
      <c r="GFQ227" s="17"/>
      <c r="GFR227" s="17"/>
      <c r="GFS227" s="17"/>
      <c r="GFT227" s="17"/>
      <c r="GFU227" s="17"/>
      <c r="GFV227" s="17"/>
      <c r="GFW227" s="17"/>
      <c r="GFX227" s="17"/>
      <c r="GFY227" s="17"/>
      <c r="GFZ227" s="17"/>
      <c r="GGA227" s="17"/>
      <c r="GGB227" s="17"/>
      <c r="GGC227" s="17"/>
      <c r="GGD227" s="17"/>
      <c r="GGE227" s="17"/>
      <c r="GGF227" s="17"/>
      <c r="GGG227" s="17"/>
      <c r="GGH227" s="17"/>
      <c r="GGI227" s="17"/>
      <c r="GGJ227" s="17"/>
      <c r="GGK227" s="17"/>
      <c r="GGL227" s="17"/>
      <c r="GGM227" s="17"/>
      <c r="GGN227" s="17"/>
      <c r="GGO227" s="17"/>
      <c r="GGP227" s="17"/>
      <c r="GGQ227" s="17"/>
      <c r="GGR227" s="17"/>
      <c r="GGS227" s="17"/>
      <c r="GGT227" s="17"/>
      <c r="GGU227" s="17"/>
      <c r="GGV227" s="17"/>
      <c r="GGW227" s="17"/>
      <c r="GGX227" s="17"/>
      <c r="GGY227" s="17"/>
      <c r="GGZ227" s="17"/>
      <c r="GHA227" s="17"/>
      <c r="GHB227" s="17"/>
      <c r="GHC227" s="17"/>
      <c r="GHD227" s="17"/>
      <c r="GHE227" s="17"/>
      <c r="GHF227" s="17"/>
      <c r="GHG227" s="17"/>
      <c r="GHH227" s="17"/>
      <c r="GHI227" s="17"/>
      <c r="GHJ227" s="17"/>
      <c r="GHK227" s="17"/>
      <c r="GHL227" s="17"/>
      <c r="GHM227" s="17"/>
      <c r="GHN227" s="17"/>
      <c r="GHO227" s="17"/>
      <c r="GHP227" s="17"/>
      <c r="GHQ227" s="17"/>
      <c r="GHR227" s="17"/>
      <c r="GHS227" s="17"/>
      <c r="GHT227" s="17"/>
      <c r="GHU227" s="17"/>
      <c r="GHV227" s="17"/>
      <c r="GHW227" s="17"/>
      <c r="GHX227" s="17"/>
      <c r="GHY227" s="17"/>
      <c r="GHZ227" s="17"/>
      <c r="GIA227" s="17"/>
      <c r="GIB227" s="17"/>
      <c r="GIC227" s="17"/>
      <c r="GID227" s="17"/>
      <c r="GIE227" s="17"/>
      <c r="GIF227" s="17"/>
      <c r="GIG227" s="17"/>
      <c r="GIH227" s="17"/>
      <c r="GII227" s="17"/>
      <c r="GIJ227" s="17"/>
      <c r="GIK227" s="17"/>
      <c r="GIL227" s="17"/>
      <c r="GIM227" s="17"/>
      <c r="GIN227" s="17"/>
      <c r="GIO227" s="17"/>
      <c r="GIP227" s="17"/>
      <c r="GIQ227" s="17"/>
      <c r="GIR227" s="17"/>
      <c r="GIS227" s="17"/>
      <c r="GIT227" s="17"/>
      <c r="GIU227" s="17"/>
      <c r="GIV227" s="17"/>
      <c r="GIW227" s="17"/>
      <c r="GIX227" s="17"/>
      <c r="GIY227" s="17"/>
      <c r="GIZ227" s="17"/>
      <c r="GJA227" s="17"/>
      <c r="GJB227" s="17"/>
      <c r="GJC227" s="17"/>
      <c r="GJD227" s="17"/>
      <c r="GJE227" s="17"/>
      <c r="GJF227" s="17"/>
      <c r="GJG227" s="17"/>
      <c r="GJH227" s="17"/>
      <c r="GJI227" s="17"/>
      <c r="GJJ227" s="17"/>
      <c r="GJK227" s="17"/>
      <c r="GJL227" s="17"/>
      <c r="GJM227" s="17"/>
      <c r="GJN227" s="17"/>
      <c r="GJO227" s="17"/>
      <c r="GJP227" s="17"/>
      <c r="GJQ227" s="17"/>
      <c r="GJR227" s="17"/>
      <c r="GJS227" s="17"/>
      <c r="GJT227" s="17"/>
      <c r="GJU227" s="17"/>
      <c r="GJV227" s="17"/>
      <c r="GJW227" s="17"/>
      <c r="GJX227" s="17"/>
      <c r="GJY227" s="17"/>
      <c r="GJZ227" s="17"/>
      <c r="GKA227" s="17"/>
      <c r="GKB227" s="17"/>
      <c r="GKC227" s="17"/>
      <c r="GKD227" s="17"/>
      <c r="GKE227" s="17"/>
      <c r="GKF227" s="17"/>
      <c r="GKG227" s="17"/>
      <c r="GKH227" s="17"/>
      <c r="GKI227" s="17"/>
      <c r="GKJ227" s="17"/>
      <c r="GKK227" s="17"/>
      <c r="GKL227" s="17"/>
      <c r="GKM227" s="17"/>
      <c r="GKN227" s="17"/>
      <c r="GKO227" s="17"/>
      <c r="GKP227" s="17"/>
      <c r="GKQ227" s="17"/>
      <c r="GKR227" s="17"/>
      <c r="GKS227" s="17"/>
      <c r="GKT227" s="17"/>
      <c r="GKU227" s="17"/>
      <c r="GKV227" s="17"/>
      <c r="GKW227" s="17"/>
      <c r="GKX227" s="17"/>
      <c r="GKY227" s="17"/>
      <c r="GKZ227" s="17"/>
      <c r="GLA227" s="17"/>
      <c r="GLB227" s="17"/>
      <c r="GLC227" s="17"/>
      <c r="GLD227" s="17"/>
      <c r="GLE227" s="17"/>
      <c r="GLF227" s="17"/>
      <c r="GLG227" s="17"/>
      <c r="GLH227" s="17"/>
      <c r="GLI227" s="17"/>
      <c r="GLJ227" s="17"/>
      <c r="GLK227" s="17"/>
      <c r="GLL227" s="17"/>
      <c r="GLM227" s="17"/>
      <c r="GLN227" s="17"/>
      <c r="GLO227" s="17"/>
      <c r="GLP227" s="17"/>
      <c r="GLQ227" s="17"/>
      <c r="GLR227" s="17"/>
      <c r="GLS227" s="17"/>
      <c r="GLT227" s="17"/>
      <c r="GLU227" s="17"/>
      <c r="GLV227" s="17"/>
      <c r="GLW227" s="17"/>
      <c r="GLX227" s="17"/>
      <c r="GLY227" s="17"/>
      <c r="GLZ227" s="17"/>
      <c r="GMA227" s="17"/>
      <c r="GMB227" s="17"/>
      <c r="GMC227" s="17"/>
      <c r="GMD227" s="17"/>
      <c r="GME227" s="17"/>
      <c r="GMF227" s="17"/>
      <c r="GMG227" s="17"/>
      <c r="GMH227" s="17"/>
      <c r="GMI227" s="17"/>
      <c r="GMJ227" s="17"/>
      <c r="GMK227" s="17"/>
      <c r="GML227" s="17"/>
      <c r="GMM227" s="17"/>
      <c r="GMN227" s="17"/>
      <c r="GMO227" s="17"/>
      <c r="GMP227" s="17"/>
      <c r="GMQ227" s="17"/>
      <c r="GMR227" s="17"/>
      <c r="GMS227" s="17"/>
      <c r="GMT227" s="17"/>
      <c r="GMU227" s="17"/>
      <c r="GMV227" s="17"/>
      <c r="GMW227" s="17"/>
      <c r="GMX227" s="17"/>
      <c r="GMY227" s="17"/>
      <c r="GMZ227" s="17"/>
      <c r="GNA227" s="17"/>
      <c r="GNB227" s="17"/>
      <c r="GNC227" s="17"/>
      <c r="GND227" s="17"/>
      <c r="GNE227" s="17"/>
      <c r="GNF227" s="17"/>
      <c r="GNG227" s="17"/>
      <c r="GNH227" s="17"/>
      <c r="GNI227" s="17"/>
      <c r="GNJ227" s="17"/>
      <c r="GNK227" s="17"/>
      <c r="GNL227" s="17"/>
      <c r="GNM227" s="17"/>
      <c r="GNN227" s="17"/>
      <c r="GNO227" s="17"/>
      <c r="GNP227" s="17"/>
      <c r="GNQ227" s="17"/>
      <c r="GNR227" s="17"/>
      <c r="GNS227" s="17"/>
      <c r="GNT227" s="17"/>
      <c r="GNU227" s="17"/>
      <c r="GNV227" s="17"/>
      <c r="GNW227" s="17"/>
      <c r="GNX227" s="17"/>
      <c r="GNY227" s="17"/>
      <c r="GNZ227" s="17"/>
      <c r="GOA227" s="17"/>
      <c r="GOB227" s="17"/>
      <c r="GOC227" s="17"/>
      <c r="GOD227" s="17"/>
      <c r="GOE227" s="17"/>
      <c r="GOF227" s="17"/>
      <c r="GOG227" s="17"/>
      <c r="GOH227" s="17"/>
      <c r="GOI227" s="17"/>
      <c r="GOJ227" s="17"/>
      <c r="GOK227" s="17"/>
      <c r="GOL227" s="17"/>
      <c r="GOM227" s="17"/>
      <c r="GON227" s="17"/>
      <c r="GOO227" s="17"/>
      <c r="GOP227" s="17"/>
      <c r="GOQ227" s="17"/>
      <c r="GOR227" s="17"/>
      <c r="GOS227" s="17"/>
      <c r="GOT227" s="17"/>
      <c r="GOU227" s="17"/>
      <c r="GOV227" s="17"/>
      <c r="GOW227" s="17"/>
      <c r="GOX227" s="17"/>
      <c r="GOY227" s="17"/>
      <c r="GOZ227" s="17"/>
      <c r="GPA227" s="17"/>
      <c r="GPB227" s="17"/>
      <c r="GPC227" s="17"/>
      <c r="GPD227" s="17"/>
      <c r="GPE227" s="17"/>
      <c r="GPF227" s="17"/>
      <c r="GPG227" s="17"/>
      <c r="GPH227" s="17"/>
      <c r="GPI227" s="17"/>
      <c r="GPJ227" s="17"/>
      <c r="GPK227" s="17"/>
      <c r="GPL227" s="17"/>
      <c r="GPM227" s="17"/>
      <c r="GPN227" s="17"/>
      <c r="GPO227" s="17"/>
      <c r="GPP227" s="17"/>
      <c r="GPQ227" s="17"/>
      <c r="GPR227" s="17"/>
      <c r="GPS227" s="17"/>
      <c r="GPT227" s="17"/>
      <c r="GPU227" s="17"/>
      <c r="GPV227" s="17"/>
      <c r="GPW227" s="17"/>
      <c r="GPX227" s="17"/>
      <c r="GPY227" s="17"/>
      <c r="GPZ227" s="17"/>
      <c r="GQA227" s="17"/>
      <c r="GQB227" s="17"/>
      <c r="GQC227" s="17"/>
      <c r="GQD227" s="17"/>
      <c r="GQE227" s="17"/>
      <c r="GQF227" s="17"/>
      <c r="GQG227" s="17"/>
      <c r="GQH227" s="17"/>
      <c r="GQI227" s="17"/>
      <c r="GQJ227" s="17"/>
      <c r="GQK227" s="17"/>
      <c r="GQL227" s="17"/>
      <c r="GQM227" s="17"/>
      <c r="GQN227" s="17"/>
      <c r="GQO227" s="17"/>
      <c r="GQP227" s="17"/>
      <c r="GQQ227" s="17"/>
      <c r="GQR227" s="17"/>
      <c r="GQS227" s="17"/>
      <c r="GQT227" s="17"/>
      <c r="GQU227" s="17"/>
      <c r="GQV227" s="17"/>
      <c r="GQW227" s="17"/>
      <c r="GQX227" s="17"/>
      <c r="GQY227" s="17"/>
      <c r="GQZ227" s="17"/>
      <c r="GRA227" s="17"/>
      <c r="GRB227" s="17"/>
      <c r="GRC227" s="17"/>
      <c r="GRD227" s="17"/>
      <c r="GRE227" s="17"/>
      <c r="GRF227" s="17"/>
      <c r="GRG227" s="17"/>
      <c r="GRH227" s="17"/>
      <c r="GRI227" s="17"/>
      <c r="GRJ227" s="17"/>
      <c r="GRK227" s="17"/>
      <c r="GRL227" s="17"/>
      <c r="GRM227" s="17"/>
      <c r="GRN227" s="17"/>
      <c r="GRO227" s="17"/>
      <c r="GRP227" s="17"/>
      <c r="GRQ227" s="17"/>
      <c r="GRR227" s="17"/>
      <c r="GRS227" s="17"/>
      <c r="GRT227" s="17"/>
      <c r="GRU227" s="17"/>
      <c r="GRV227" s="17"/>
      <c r="GRW227" s="17"/>
      <c r="GRX227" s="17"/>
      <c r="GRY227" s="17"/>
      <c r="GRZ227" s="17"/>
      <c r="GSA227" s="17"/>
      <c r="GSB227" s="17"/>
      <c r="GSC227" s="17"/>
      <c r="GSD227" s="17"/>
      <c r="GSE227" s="17"/>
      <c r="GSF227" s="17"/>
      <c r="GSG227" s="17"/>
      <c r="GSH227" s="17"/>
      <c r="GSI227" s="17"/>
      <c r="GSJ227" s="17"/>
      <c r="GSK227" s="17"/>
      <c r="GSL227" s="17"/>
      <c r="GSM227" s="17"/>
      <c r="GSN227" s="17"/>
      <c r="GSO227" s="17"/>
      <c r="GSP227" s="17"/>
      <c r="GSQ227" s="17"/>
      <c r="GSR227" s="17"/>
      <c r="GSS227" s="17"/>
      <c r="GST227" s="17"/>
      <c r="GSU227" s="17"/>
      <c r="GSV227" s="17"/>
      <c r="GSW227" s="17"/>
      <c r="GSX227" s="17"/>
      <c r="GSY227" s="17"/>
      <c r="GSZ227" s="17"/>
      <c r="GTA227" s="17"/>
      <c r="GTB227" s="17"/>
      <c r="GTC227" s="17"/>
      <c r="GTD227" s="17"/>
      <c r="GTE227" s="17"/>
      <c r="GTF227" s="17"/>
      <c r="GTG227" s="17"/>
      <c r="GTH227" s="17"/>
      <c r="GTI227" s="17"/>
      <c r="GTJ227" s="17"/>
      <c r="GTK227" s="17"/>
      <c r="GTL227" s="17"/>
      <c r="GTM227" s="17"/>
      <c r="GTN227" s="17"/>
      <c r="GTO227" s="17"/>
      <c r="GTP227" s="17"/>
      <c r="GTQ227" s="17"/>
      <c r="GTR227" s="17"/>
      <c r="GTS227" s="17"/>
      <c r="GTT227" s="17"/>
      <c r="GTU227" s="17"/>
      <c r="GTV227" s="17"/>
      <c r="GTW227" s="17"/>
      <c r="GTX227" s="17"/>
      <c r="GTY227" s="17"/>
      <c r="GTZ227" s="17"/>
      <c r="GUA227" s="17"/>
      <c r="GUB227" s="17"/>
      <c r="GUC227" s="17"/>
      <c r="GUD227" s="17"/>
      <c r="GUE227" s="17"/>
      <c r="GUF227" s="17"/>
      <c r="GUG227" s="17"/>
      <c r="GUH227" s="17"/>
      <c r="GUI227" s="17"/>
      <c r="GUJ227" s="17"/>
      <c r="GUK227" s="17"/>
      <c r="GUL227" s="17"/>
      <c r="GUM227" s="17"/>
      <c r="GUN227" s="17"/>
      <c r="GUO227" s="17"/>
      <c r="GUP227" s="17"/>
      <c r="GUQ227" s="17"/>
      <c r="GUR227" s="17"/>
      <c r="GUS227" s="17"/>
      <c r="GUT227" s="17"/>
      <c r="GUU227" s="17"/>
      <c r="GUV227" s="17"/>
      <c r="GUW227" s="17"/>
      <c r="GUX227" s="17"/>
      <c r="GUY227" s="17"/>
      <c r="GUZ227" s="17"/>
      <c r="GVA227" s="17"/>
      <c r="GVB227" s="17"/>
      <c r="GVC227" s="17"/>
      <c r="GVD227" s="17"/>
      <c r="GVE227" s="17"/>
      <c r="GVF227" s="17"/>
      <c r="GVG227" s="17"/>
      <c r="GVH227" s="17"/>
      <c r="GVI227" s="17"/>
      <c r="GVJ227" s="17"/>
      <c r="GVK227" s="17"/>
      <c r="GVL227" s="17"/>
      <c r="GVM227" s="17"/>
      <c r="GVN227" s="17"/>
      <c r="GVO227" s="17"/>
      <c r="GVP227" s="17"/>
      <c r="GVQ227" s="17"/>
      <c r="GVR227" s="17"/>
      <c r="GVS227" s="17"/>
      <c r="GVT227" s="17"/>
      <c r="GVU227" s="17"/>
      <c r="GVV227" s="17"/>
      <c r="GVW227" s="17"/>
      <c r="GVX227" s="17"/>
      <c r="GVY227" s="17"/>
      <c r="GVZ227" s="17"/>
      <c r="GWA227" s="17"/>
      <c r="GWB227" s="17"/>
      <c r="GWC227" s="17"/>
      <c r="GWD227" s="17"/>
      <c r="GWE227" s="17"/>
      <c r="GWF227" s="17"/>
      <c r="GWG227" s="17"/>
      <c r="GWH227" s="17"/>
      <c r="GWI227" s="17"/>
      <c r="GWJ227" s="17"/>
      <c r="GWK227" s="17"/>
      <c r="GWL227" s="17"/>
      <c r="GWM227" s="17"/>
      <c r="GWN227" s="17"/>
      <c r="GWO227" s="17"/>
      <c r="GWP227" s="17"/>
      <c r="GWQ227" s="17"/>
      <c r="GWR227" s="17"/>
      <c r="GWS227" s="17"/>
      <c r="GWT227" s="17"/>
      <c r="GWU227" s="17"/>
      <c r="GWV227" s="17"/>
      <c r="GWW227" s="17"/>
      <c r="GWX227" s="17"/>
      <c r="GWY227" s="17"/>
      <c r="GWZ227" s="17"/>
      <c r="GXA227" s="17"/>
      <c r="GXB227" s="17"/>
      <c r="GXC227" s="17"/>
      <c r="GXD227" s="17"/>
      <c r="GXE227" s="17"/>
      <c r="GXF227" s="17"/>
      <c r="GXG227" s="17"/>
      <c r="GXH227" s="17"/>
      <c r="GXI227" s="17"/>
      <c r="GXJ227" s="17"/>
      <c r="GXK227" s="17"/>
      <c r="GXL227" s="17"/>
      <c r="GXM227" s="17"/>
      <c r="GXN227" s="17"/>
      <c r="GXO227" s="17"/>
      <c r="GXP227" s="17"/>
      <c r="GXQ227" s="17"/>
      <c r="GXR227" s="17"/>
      <c r="GXS227" s="17"/>
      <c r="GXT227" s="17"/>
      <c r="GXU227" s="17"/>
      <c r="GXV227" s="17"/>
      <c r="GXW227" s="17"/>
      <c r="GXX227" s="17"/>
      <c r="GXY227" s="17"/>
      <c r="GXZ227" s="17"/>
      <c r="GYA227" s="17"/>
      <c r="GYB227" s="17"/>
      <c r="GYC227" s="17"/>
      <c r="GYD227" s="17"/>
      <c r="GYE227" s="17"/>
      <c r="GYF227" s="17"/>
      <c r="GYG227" s="17"/>
      <c r="GYH227" s="17"/>
      <c r="GYI227" s="17"/>
      <c r="GYJ227" s="17"/>
      <c r="GYK227" s="17"/>
      <c r="GYL227" s="17"/>
      <c r="GYM227" s="17"/>
      <c r="GYN227" s="17"/>
      <c r="GYO227" s="17"/>
      <c r="GYP227" s="17"/>
      <c r="GYQ227" s="17"/>
      <c r="GYR227" s="17"/>
      <c r="GYS227" s="17"/>
      <c r="GYT227" s="17"/>
      <c r="GYU227" s="17"/>
      <c r="GYV227" s="17"/>
      <c r="GYW227" s="17"/>
      <c r="GYX227" s="17"/>
      <c r="GYY227" s="17"/>
      <c r="GYZ227" s="17"/>
      <c r="GZA227" s="17"/>
      <c r="GZB227" s="17"/>
      <c r="GZC227" s="17"/>
      <c r="GZD227" s="17"/>
      <c r="GZE227" s="17"/>
      <c r="GZF227" s="17"/>
      <c r="GZG227" s="17"/>
      <c r="GZH227" s="17"/>
      <c r="GZI227" s="17"/>
      <c r="GZJ227" s="17"/>
      <c r="GZK227" s="17"/>
      <c r="GZL227" s="17"/>
      <c r="GZM227" s="17"/>
      <c r="GZN227" s="17"/>
      <c r="GZO227" s="17"/>
      <c r="GZP227" s="17"/>
      <c r="GZQ227" s="17"/>
      <c r="GZR227" s="17"/>
      <c r="GZS227" s="17"/>
      <c r="GZT227" s="17"/>
      <c r="GZU227" s="17"/>
      <c r="GZV227" s="17"/>
      <c r="GZW227" s="17"/>
      <c r="GZX227" s="17"/>
      <c r="GZY227" s="17"/>
      <c r="GZZ227" s="17"/>
      <c r="HAA227" s="17"/>
      <c r="HAB227" s="17"/>
      <c r="HAC227" s="17"/>
      <c r="HAD227" s="17"/>
      <c r="HAE227" s="17"/>
      <c r="HAF227" s="17"/>
      <c r="HAG227" s="17"/>
      <c r="HAH227" s="17"/>
      <c r="HAI227" s="17"/>
      <c r="HAJ227" s="17"/>
      <c r="HAK227" s="17"/>
      <c r="HAL227" s="17"/>
      <c r="HAM227" s="17"/>
      <c r="HAN227" s="17"/>
      <c r="HAO227" s="17"/>
      <c r="HAP227" s="17"/>
      <c r="HAQ227" s="17"/>
      <c r="HAR227" s="17"/>
      <c r="HAS227" s="17"/>
      <c r="HAT227" s="17"/>
      <c r="HAU227" s="17"/>
      <c r="HAV227" s="17"/>
      <c r="HAW227" s="17"/>
      <c r="HAX227" s="17"/>
      <c r="HAY227" s="17"/>
      <c r="HAZ227" s="17"/>
      <c r="HBA227" s="17"/>
      <c r="HBB227" s="17"/>
      <c r="HBC227" s="17"/>
      <c r="HBD227" s="17"/>
      <c r="HBE227" s="17"/>
      <c r="HBF227" s="17"/>
      <c r="HBG227" s="17"/>
      <c r="HBH227" s="17"/>
      <c r="HBI227" s="17"/>
      <c r="HBJ227" s="17"/>
      <c r="HBK227" s="17"/>
      <c r="HBL227" s="17"/>
      <c r="HBM227" s="17"/>
      <c r="HBN227" s="17"/>
      <c r="HBO227" s="17"/>
      <c r="HBP227" s="17"/>
      <c r="HBQ227" s="17"/>
      <c r="HBR227" s="17"/>
      <c r="HBS227" s="17"/>
      <c r="HBT227" s="17"/>
      <c r="HBU227" s="17"/>
      <c r="HBV227" s="17"/>
      <c r="HBW227" s="17"/>
      <c r="HBX227" s="17"/>
      <c r="HBY227" s="17"/>
      <c r="HBZ227" s="17"/>
      <c r="HCA227" s="17"/>
      <c r="HCB227" s="17"/>
      <c r="HCC227" s="17"/>
      <c r="HCD227" s="17"/>
      <c r="HCE227" s="17"/>
      <c r="HCF227" s="17"/>
      <c r="HCG227" s="17"/>
      <c r="HCH227" s="17"/>
      <c r="HCI227" s="17"/>
      <c r="HCJ227" s="17"/>
      <c r="HCK227" s="17"/>
      <c r="HCL227" s="17"/>
      <c r="HCM227" s="17"/>
      <c r="HCN227" s="17"/>
      <c r="HCO227" s="17"/>
      <c r="HCP227" s="17"/>
      <c r="HCQ227" s="17"/>
      <c r="HCR227" s="17"/>
      <c r="HCS227" s="17"/>
      <c r="HCT227" s="17"/>
      <c r="HCU227" s="17"/>
      <c r="HCV227" s="17"/>
      <c r="HCW227" s="17"/>
      <c r="HCX227" s="17"/>
      <c r="HCY227" s="17"/>
      <c r="HCZ227" s="17"/>
      <c r="HDA227" s="17"/>
      <c r="HDB227" s="17"/>
      <c r="HDC227" s="17"/>
      <c r="HDD227" s="17"/>
      <c r="HDE227" s="17"/>
      <c r="HDF227" s="17"/>
      <c r="HDG227" s="17"/>
      <c r="HDH227" s="17"/>
      <c r="HDI227" s="17"/>
      <c r="HDJ227" s="17"/>
      <c r="HDK227" s="17"/>
      <c r="HDL227" s="17"/>
      <c r="HDM227" s="17"/>
      <c r="HDN227" s="17"/>
      <c r="HDO227" s="17"/>
      <c r="HDP227" s="17"/>
      <c r="HDQ227" s="17"/>
      <c r="HDR227" s="17"/>
      <c r="HDS227" s="17"/>
      <c r="HDT227" s="17"/>
      <c r="HDU227" s="17"/>
      <c r="HDV227" s="17"/>
      <c r="HDW227" s="17"/>
      <c r="HDX227" s="17"/>
      <c r="HDY227" s="17"/>
      <c r="HDZ227" s="17"/>
      <c r="HEA227" s="17"/>
      <c r="HEB227" s="17"/>
      <c r="HEC227" s="17"/>
      <c r="HED227" s="17"/>
      <c r="HEE227" s="17"/>
      <c r="HEF227" s="17"/>
      <c r="HEG227" s="17"/>
      <c r="HEH227" s="17"/>
      <c r="HEI227" s="17"/>
      <c r="HEJ227" s="17"/>
      <c r="HEK227" s="17"/>
      <c r="HEL227" s="17"/>
      <c r="HEM227" s="17"/>
      <c r="HEN227" s="17"/>
      <c r="HEO227" s="17"/>
      <c r="HEP227" s="17"/>
      <c r="HEQ227" s="17"/>
      <c r="HER227" s="17"/>
      <c r="HES227" s="17"/>
      <c r="HET227" s="17"/>
      <c r="HEU227" s="17"/>
      <c r="HEV227" s="17"/>
      <c r="HEW227" s="17"/>
      <c r="HEX227" s="17"/>
      <c r="HEY227" s="17"/>
      <c r="HEZ227" s="17"/>
      <c r="HFA227" s="17"/>
      <c r="HFB227" s="17"/>
      <c r="HFC227" s="17"/>
      <c r="HFD227" s="17"/>
      <c r="HFE227" s="17"/>
      <c r="HFF227" s="17"/>
      <c r="HFG227" s="17"/>
      <c r="HFH227" s="17"/>
      <c r="HFI227" s="17"/>
      <c r="HFJ227" s="17"/>
      <c r="HFK227" s="17"/>
      <c r="HFL227" s="17"/>
      <c r="HFM227" s="17"/>
      <c r="HFN227" s="17"/>
      <c r="HFO227" s="17"/>
      <c r="HFP227" s="17"/>
      <c r="HFQ227" s="17"/>
      <c r="HFR227" s="17"/>
      <c r="HFS227" s="17"/>
      <c r="HFT227" s="17"/>
      <c r="HFU227" s="17"/>
      <c r="HFV227" s="17"/>
      <c r="HFW227" s="17"/>
      <c r="HFX227" s="17"/>
      <c r="HFY227" s="17"/>
      <c r="HFZ227" s="17"/>
      <c r="HGA227" s="17"/>
      <c r="HGB227" s="17"/>
      <c r="HGC227" s="17"/>
      <c r="HGD227" s="17"/>
      <c r="HGE227" s="17"/>
      <c r="HGF227" s="17"/>
      <c r="HGG227" s="17"/>
      <c r="HGH227" s="17"/>
      <c r="HGI227" s="17"/>
      <c r="HGJ227" s="17"/>
      <c r="HGK227" s="17"/>
      <c r="HGL227" s="17"/>
      <c r="HGM227" s="17"/>
      <c r="HGN227" s="17"/>
      <c r="HGO227" s="17"/>
      <c r="HGP227" s="17"/>
      <c r="HGQ227" s="17"/>
      <c r="HGR227" s="17"/>
      <c r="HGS227" s="17"/>
      <c r="HGT227" s="17"/>
      <c r="HGU227" s="17"/>
      <c r="HGV227" s="17"/>
      <c r="HGW227" s="17"/>
      <c r="HGX227" s="17"/>
      <c r="HGY227" s="17"/>
      <c r="HGZ227" s="17"/>
      <c r="HHA227" s="17"/>
      <c r="HHB227" s="17"/>
      <c r="HHC227" s="17"/>
      <c r="HHD227" s="17"/>
      <c r="HHE227" s="17"/>
      <c r="HHF227" s="17"/>
      <c r="HHG227" s="17"/>
      <c r="HHH227" s="17"/>
      <c r="HHI227" s="17"/>
      <c r="HHJ227" s="17"/>
      <c r="HHK227" s="17"/>
      <c r="HHL227" s="17"/>
      <c r="HHM227" s="17"/>
      <c r="HHN227" s="17"/>
      <c r="HHO227" s="17"/>
      <c r="HHP227" s="17"/>
      <c r="HHQ227" s="17"/>
      <c r="HHR227" s="17"/>
      <c r="HHS227" s="17"/>
      <c r="HHT227" s="17"/>
      <c r="HHU227" s="17"/>
      <c r="HHV227" s="17"/>
      <c r="HHW227" s="17"/>
      <c r="HHX227" s="17"/>
      <c r="HHY227" s="17"/>
      <c r="HHZ227" s="17"/>
      <c r="HIA227" s="17"/>
      <c r="HIB227" s="17"/>
      <c r="HIC227" s="17"/>
      <c r="HID227" s="17"/>
      <c r="HIE227" s="17"/>
      <c r="HIF227" s="17"/>
      <c r="HIG227" s="17"/>
      <c r="HIH227" s="17"/>
      <c r="HII227" s="17"/>
      <c r="HIJ227" s="17"/>
      <c r="HIK227" s="17"/>
      <c r="HIL227" s="17"/>
      <c r="HIM227" s="17"/>
      <c r="HIN227" s="17"/>
      <c r="HIO227" s="17"/>
      <c r="HIP227" s="17"/>
      <c r="HIQ227" s="17"/>
      <c r="HIR227" s="17"/>
      <c r="HIS227" s="17"/>
      <c r="HIT227" s="17"/>
      <c r="HIU227" s="17"/>
      <c r="HIV227" s="17"/>
      <c r="HIW227" s="17"/>
      <c r="HIX227" s="17"/>
      <c r="HIY227" s="17"/>
      <c r="HIZ227" s="17"/>
      <c r="HJA227" s="17"/>
      <c r="HJB227" s="17"/>
      <c r="HJC227" s="17"/>
      <c r="HJD227" s="17"/>
      <c r="HJE227" s="17"/>
      <c r="HJF227" s="17"/>
      <c r="HJG227" s="17"/>
      <c r="HJH227" s="17"/>
      <c r="HJI227" s="17"/>
      <c r="HJJ227" s="17"/>
      <c r="HJK227" s="17"/>
      <c r="HJL227" s="17"/>
      <c r="HJM227" s="17"/>
      <c r="HJN227" s="17"/>
      <c r="HJO227" s="17"/>
      <c r="HJP227" s="17"/>
      <c r="HJQ227" s="17"/>
      <c r="HJR227" s="17"/>
      <c r="HJS227" s="17"/>
      <c r="HJT227" s="17"/>
      <c r="HJU227" s="17"/>
      <c r="HJV227" s="17"/>
      <c r="HJW227" s="17"/>
      <c r="HJX227" s="17"/>
      <c r="HJY227" s="17"/>
      <c r="HJZ227" s="17"/>
      <c r="HKA227" s="17"/>
      <c r="HKB227" s="17"/>
      <c r="HKC227" s="17"/>
      <c r="HKD227" s="17"/>
      <c r="HKE227" s="17"/>
      <c r="HKF227" s="17"/>
      <c r="HKG227" s="17"/>
      <c r="HKH227" s="17"/>
      <c r="HKI227" s="17"/>
      <c r="HKJ227" s="17"/>
      <c r="HKK227" s="17"/>
      <c r="HKL227" s="17"/>
      <c r="HKM227" s="17"/>
      <c r="HKN227" s="17"/>
      <c r="HKO227" s="17"/>
      <c r="HKP227" s="17"/>
      <c r="HKQ227" s="17"/>
      <c r="HKR227" s="17"/>
      <c r="HKS227" s="17"/>
      <c r="HKT227" s="17"/>
      <c r="HKU227" s="17"/>
      <c r="HKV227" s="17"/>
      <c r="HKW227" s="17"/>
      <c r="HKX227" s="17"/>
      <c r="HKY227" s="17"/>
      <c r="HKZ227" s="17"/>
      <c r="HLA227" s="17"/>
      <c r="HLB227" s="17"/>
      <c r="HLC227" s="17"/>
      <c r="HLD227" s="17"/>
      <c r="HLE227" s="17"/>
      <c r="HLF227" s="17"/>
      <c r="HLG227" s="17"/>
      <c r="HLH227" s="17"/>
      <c r="HLI227" s="17"/>
      <c r="HLJ227" s="17"/>
      <c r="HLK227" s="17"/>
      <c r="HLL227" s="17"/>
      <c r="HLM227" s="17"/>
      <c r="HLN227" s="17"/>
      <c r="HLO227" s="17"/>
      <c r="HLP227" s="17"/>
      <c r="HLQ227" s="17"/>
      <c r="HLR227" s="17"/>
      <c r="HLS227" s="17"/>
      <c r="HLT227" s="17"/>
      <c r="HLU227" s="17"/>
      <c r="HLV227" s="17"/>
      <c r="HLW227" s="17"/>
      <c r="HLX227" s="17"/>
      <c r="HLY227" s="17"/>
      <c r="HLZ227" s="17"/>
      <c r="HMA227" s="17"/>
      <c r="HMB227" s="17"/>
      <c r="HMC227" s="17"/>
      <c r="HMD227" s="17"/>
      <c r="HME227" s="17"/>
      <c r="HMF227" s="17"/>
      <c r="HMG227" s="17"/>
      <c r="HMH227" s="17"/>
      <c r="HMI227" s="17"/>
      <c r="HMJ227" s="17"/>
      <c r="HMK227" s="17"/>
      <c r="HML227" s="17"/>
      <c r="HMM227" s="17"/>
      <c r="HMN227" s="17"/>
      <c r="HMO227" s="17"/>
      <c r="HMP227" s="17"/>
      <c r="HMQ227" s="17"/>
      <c r="HMR227" s="17"/>
      <c r="HMS227" s="17"/>
      <c r="HMT227" s="17"/>
      <c r="HMU227" s="17"/>
      <c r="HMV227" s="17"/>
      <c r="HMW227" s="17"/>
      <c r="HMX227" s="17"/>
      <c r="HMY227" s="17"/>
      <c r="HMZ227" s="17"/>
      <c r="HNA227" s="17"/>
      <c r="HNB227" s="17"/>
      <c r="HNC227" s="17"/>
      <c r="HND227" s="17"/>
      <c r="HNE227" s="17"/>
      <c r="HNF227" s="17"/>
      <c r="HNG227" s="17"/>
      <c r="HNH227" s="17"/>
      <c r="HNI227" s="17"/>
      <c r="HNJ227" s="17"/>
      <c r="HNK227" s="17"/>
      <c r="HNL227" s="17"/>
      <c r="HNM227" s="17"/>
      <c r="HNN227" s="17"/>
      <c r="HNO227" s="17"/>
      <c r="HNP227" s="17"/>
      <c r="HNQ227" s="17"/>
      <c r="HNR227" s="17"/>
      <c r="HNS227" s="17"/>
      <c r="HNT227" s="17"/>
      <c r="HNU227" s="17"/>
      <c r="HNV227" s="17"/>
      <c r="HNW227" s="17"/>
      <c r="HNX227" s="17"/>
      <c r="HNY227" s="17"/>
      <c r="HNZ227" s="17"/>
      <c r="HOA227" s="17"/>
      <c r="HOB227" s="17"/>
      <c r="HOC227" s="17"/>
      <c r="HOD227" s="17"/>
      <c r="HOE227" s="17"/>
      <c r="HOF227" s="17"/>
      <c r="HOG227" s="17"/>
      <c r="HOH227" s="17"/>
      <c r="HOI227" s="17"/>
      <c r="HOJ227" s="17"/>
      <c r="HOK227" s="17"/>
      <c r="HOL227" s="17"/>
      <c r="HOM227" s="17"/>
      <c r="HON227" s="17"/>
      <c r="HOO227" s="17"/>
      <c r="HOP227" s="17"/>
      <c r="HOQ227" s="17"/>
      <c r="HOR227" s="17"/>
      <c r="HOS227" s="17"/>
      <c r="HOT227" s="17"/>
      <c r="HOU227" s="17"/>
      <c r="HOV227" s="17"/>
      <c r="HOW227" s="17"/>
      <c r="HOX227" s="17"/>
      <c r="HOY227" s="17"/>
      <c r="HOZ227" s="17"/>
      <c r="HPA227" s="17"/>
      <c r="HPB227" s="17"/>
      <c r="HPC227" s="17"/>
      <c r="HPD227" s="17"/>
      <c r="HPE227" s="17"/>
      <c r="HPF227" s="17"/>
      <c r="HPG227" s="17"/>
      <c r="HPH227" s="17"/>
      <c r="HPI227" s="17"/>
      <c r="HPJ227" s="17"/>
      <c r="HPK227" s="17"/>
      <c r="HPL227" s="17"/>
      <c r="HPM227" s="17"/>
      <c r="HPN227" s="17"/>
      <c r="HPO227" s="17"/>
      <c r="HPP227" s="17"/>
      <c r="HPQ227" s="17"/>
      <c r="HPR227" s="17"/>
      <c r="HPS227" s="17"/>
      <c r="HPT227" s="17"/>
      <c r="HPU227" s="17"/>
      <c r="HPV227" s="17"/>
      <c r="HPW227" s="17"/>
      <c r="HPX227" s="17"/>
      <c r="HPY227" s="17"/>
      <c r="HPZ227" s="17"/>
      <c r="HQA227" s="17"/>
      <c r="HQB227" s="17"/>
      <c r="HQC227" s="17"/>
      <c r="HQD227" s="17"/>
      <c r="HQE227" s="17"/>
      <c r="HQF227" s="17"/>
      <c r="HQG227" s="17"/>
      <c r="HQH227" s="17"/>
      <c r="HQI227" s="17"/>
      <c r="HQJ227" s="17"/>
      <c r="HQK227" s="17"/>
      <c r="HQL227" s="17"/>
      <c r="HQM227" s="17"/>
      <c r="HQN227" s="17"/>
      <c r="HQO227" s="17"/>
      <c r="HQP227" s="17"/>
      <c r="HQQ227" s="17"/>
      <c r="HQR227" s="17"/>
      <c r="HQS227" s="17"/>
      <c r="HQT227" s="17"/>
      <c r="HQU227" s="17"/>
      <c r="HQV227" s="17"/>
      <c r="HQW227" s="17"/>
      <c r="HQX227" s="17"/>
      <c r="HQY227" s="17"/>
      <c r="HQZ227" s="17"/>
      <c r="HRA227" s="17"/>
      <c r="HRB227" s="17"/>
      <c r="HRC227" s="17"/>
      <c r="HRD227" s="17"/>
      <c r="HRE227" s="17"/>
      <c r="HRF227" s="17"/>
      <c r="HRG227" s="17"/>
      <c r="HRH227" s="17"/>
      <c r="HRI227" s="17"/>
      <c r="HRJ227" s="17"/>
      <c r="HRK227" s="17"/>
      <c r="HRL227" s="17"/>
      <c r="HRM227" s="17"/>
      <c r="HRN227" s="17"/>
      <c r="HRO227" s="17"/>
      <c r="HRP227" s="17"/>
      <c r="HRQ227" s="17"/>
      <c r="HRR227" s="17"/>
      <c r="HRS227" s="17"/>
      <c r="HRT227" s="17"/>
      <c r="HRU227" s="17"/>
      <c r="HRV227" s="17"/>
      <c r="HRW227" s="17"/>
      <c r="HRX227" s="17"/>
      <c r="HRY227" s="17"/>
      <c r="HRZ227" s="17"/>
      <c r="HSA227" s="17"/>
      <c r="HSB227" s="17"/>
      <c r="HSC227" s="17"/>
      <c r="HSD227" s="17"/>
      <c r="HSE227" s="17"/>
      <c r="HSF227" s="17"/>
      <c r="HSG227" s="17"/>
      <c r="HSH227" s="17"/>
      <c r="HSI227" s="17"/>
      <c r="HSJ227" s="17"/>
      <c r="HSK227" s="17"/>
      <c r="HSL227" s="17"/>
      <c r="HSM227" s="17"/>
      <c r="HSN227" s="17"/>
      <c r="HSO227" s="17"/>
      <c r="HSP227" s="17"/>
      <c r="HSQ227" s="17"/>
      <c r="HSR227" s="17"/>
      <c r="HSS227" s="17"/>
      <c r="HST227" s="17"/>
      <c r="HSU227" s="17"/>
      <c r="HSV227" s="17"/>
      <c r="HSW227" s="17"/>
      <c r="HSX227" s="17"/>
      <c r="HSY227" s="17"/>
      <c r="HSZ227" s="17"/>
      <c r="HTA227" s="17"/>
      <c r="HTB227" s="17"/>
      <c r="HTC227" s="17"/>
      <c r="HTD227" s="17"/>
      <c r="HTE227" s="17"/>
      <c r="HTF227" s="17"/>
      <c r="HTG227" s="17"/>
      <c r="HTH227" s="17"/>
      <c r="HTI227" s="17"/>
      <c r="HTJ227" s="17"/>
      <c r="HTK227" s="17"/>
      <c r="HTL227" s="17"/>
      <c r="HTM227" s="17"/>
      <c r="HTN227" s="17"/>
      <c r="HTO227" s="17"/>
      <c r="HTP227" s="17"/>
      <c r="HTQ227" s="17"/>
      <c r="HTR227" s="17"/>
      <c r="HTS227" s="17"/>
      <c r="HTT227" s="17"/>
      <c r="HTU227" s="17"/>
      <c r="HTV227" s="17"/>
      <c r="HTW227" s="17"/>
      <c r="HTX227" s="17"/>
      <c r="HTY227" s="17"/>
      <c r="HTZ227" s="17"/>
      <c r="HUA227" s="17"/>
      <c r="HUB227" s="17"/>
      <c r="HUC227" s="17"/>
      <c r="HUD227" s="17"/>
      <c r="HUE227" s="17"/>
      <c r="HUF227" s="17"/>
      <c r="HUG227" s="17"/>
      <c r="HUH227" s="17"/>
      <c r="HUI227" s="17"/>
      <c r="HUJ227" s="17"/>
      <c r="HUK227" s="17"/>
      <c r="HUL227" s="17"/>
      <c r="HUM227" s="17"/>
      <c r="HUN227" s="17"/>
      <c r="HUO227" s="17"/>
      <c r="HUP227" s="17"/>
      <c r="HUQ227" s="17"/>
      <c r="HUR227" s="17"/>
      <c r="HUS227" s="17"/>
      <c r="HUT227" s="17"/>
      <c r="HUU227" s="17"/>
      <c r="HUV227" s="17"/>
      <c r="HUW227" s="17"/>
      <c r="HUX227" s="17"/>
      <c r="HUY227" s="17"/>
      <c r="HUZ227" s="17"/>
      <c r="HVA227" s="17"/>
      <c r="HVB227" s="17"/>
      <c r="HVC227" s="17"/>
      <c r="HVD227" s="17"/>
      <c r="HVE227" s="17"/>
      <c r="HVF227" s="17"/>
      <c r="HVG227" s="17"/>
      <c r="HVH227" s="17"/>
      <c r="HVI227" s="17"/>
      <c r="HVJ227" s="17"/>
      <c r="HVK227" s="17"/>
      <c r="HVL227" s="17"/>
      <c r="HVM227" s="17"/>
      <c r="HVN227" s="17"/>
      <c r="HVO227" s="17"/>
      <c r="HVP227" s="17"/>
      <c r="HVQ227" s="17"/>
      <c r="HVR227" s="17"/>
      <c r="HVS227" s="17"/>
      <c r="HVT227" s="17"/>
      <c r="HVU227" s="17"/>
      <c r="HVV227" s="17"/>
      <c r="HVW227" s="17"/>
      <c r="HVX227" s="17"/>
      <c r="HVY227" s="17"/>
      <c r="HVZ227" s="17"/>
      <c r="HWA227" s="17"/>
      <c r="HWB227" s="17"/>
      <c r="HWC227" s="17"/>
      <c r="HWD227" s="17"/>
      <c r="HWE227" s="17"/>
      <c r="HWF227" s="17"/>
      <c r="HWG227" s="17"/>
      <c r="HWH227" s="17"/>
      <c r="HWI227" s="17"/>
      <c r="HWJ227" s="17"/>
      <c r="HWK227" s="17"/>
      <c r="HWL227" s="17"/>
      <c r="HWM227" s="17"/>
      <c r="HWN227" s="17"/>
      <c r="HWO227" s="17"/>
      <c r="HWP227" s="17"/>
      <c r="HWQ227" s="17"/>
      <c r="HWR227" s="17"/>
      <c r="HWS227" s="17"/>
      <c r="HWT227" s="17"/>
      <c r="HWU227" s="17"/>
      <c r="HWV227" s="17"/>
      <c r="HWW227" s="17"/>
      <c r="HWX227" s="17"/>
      <c r="HWY227" s="17"/>
      <c r="HWZ227" s="17"/>
      <c r="HXA227" s="17"/>
      <c r="HXB227" s="17"/>
      <c r="HXC227" s="17"/>
      <c r="HXD227" s="17"/>
      <c r="HXE227" s="17"/>
      <c r="HXF227" s="17"/>
      <c r="HXG227" s="17"/>
      <c r="HXH227" s="17"/>
      <c r="HXI227" s="17"/>
      <c r="HXJ227" s="17"/>
      <c r="HXK227" s="17"/>
      <c r="HXL227" s="17"/>
      <c r="HXM227" s="17"/>
      <c r="HXN227" s="17"/>
      <c r="HXO227" s="17"/>
      <c r="HXP227" s="17"/>
      <c r="HXQ227" s="17"/>
      <c r="HXR227" s="17"/>
      <c r="HXS227" s="17"/>
      <c r="HXT227" s="17"/>
      <c r="HXU227" s="17"/>
      <c r="HXV227" s="17"/>
      <c r="HXW227" s="17"/>
      <c r="HXX227" s="17"/>
      <c r="HXY227" s="17"/>
      <c r="HXZ227" s="17"/>
      <c r="HYA227" s="17"/>
      <c r="HYB227" s="17"/>
      <c r="HYC227" s="17"/>
      <c r="HYD227" s="17"/>
      <c r="HYE227" s="17"/>
      <c r="HYF227" s="17"/>
      <c r="HYG227" s="17"/>
      <c r="HYH227" s="17"/>
      <c r="HYI227" s="17"/>
      <c r="HYJ227" s="17"/>
      <c r="HYK227" s="17"/>
      <c r="HYL227" s="17"/>
      <c r="HYM227" s="17"/>
      <c r="HYN227" s="17"/>
      <c r="HYO227" s="17"/>
      <c r="HYP227" s="17"/>
      <c r="HYQ227" s="17"/>
      <c r="HYR227" s="17"/>
      <c r="HYS227" s="17"/>
      <c r="HYT227" s="17"/>
      <c r="HYU227" s="17"/>
      <c r="HYV227" s="17"/>
      <c r="HYW227" s="17"/>
      <c r="HYX227" s="17"/>
      <c r="HYY227" s="17"/>
      <c r="HYZ227" s="17"/>
      <c r="HZA227" s="17"/>
      <c r="HZB227" s="17"/>
      <c r="HZC227" s="17"/>
      <c r="HZD227" s="17"/>
      <c r="HZE227" s="17"/>
      <c r="HZF227" s="17"/>
      <c r="HZG227" s="17"/>
      <c r="HZH227" s="17"/>
      <c r="HZI227" s="17"/>
      <c r="HZJ227" s="17"/>
      <c r="HZK227" s="17"/>
      <c r="HZL227" s="17"/>
      <c r="HZM227" s="17"/>
      <c r="HZN227" s="17"/>
      <c r="HZO227" s="17"/>
      <c r="HZP227" s="17"/>
      <c r="HZQ227" s="17"/>
      <c r="HZR227" s="17"/>
      <c r="HZS227" s="17"/>
      <c r="HZT227" s="17"/>
      <c r="HZU227" s="17"/>
      <c r="HZV227" s="17"/>
      <c r="HZW227" s="17"/>
      <c r="HZX227" s="17"/>
      <c r="HZY227" s="17"/>
      <c r="HZZ227" s="17"/>
      <c r="IAA227" s="17"/>
      <c r="IAB227" s="17"/>
      <c r="IAC227" s="17"/>
      <c r="IAD227" s="17"/>
      <c r="IAE227" s="17"/>
      <c r="IAF227" s="17"/>
      <c r="IAG227" s="17"/>
      <c r="IAH227" s="17"/>
      <c r="IAI227" s="17"/>
      <c r="IAJ227" s="17"/>
      <c r="IAK227" s="17"/>
      <c r="IAL227" s="17"/>
      <c r="IAM227" s="17"/>
      <c r="IAN227" s="17"/>
      <c r="IAO227" s="17"/>
      <c r="IAP227" s="17"/>
      <c r="IAQ227" s="17"/>
      <c r="IAR227" s="17"/>
      <c r="IAS227" s="17"/>
      <c r="IAT227" s="17"/>
      <c r="IAU227" s="17"/>
      <c r="IAV227" s="17"/>
      <c r="IAW227" s="17"/>
      <c r="IAX227" s="17"/>
      <c r="IAY227" s="17"/>
      <c r="IAZ227" s="17"/>
      <c r="IBA227" s="17"/>
      <c r="IBB227" s="17"/>
      <c r="IBC227" s="17"/>
      <c r="IBD227" s="17"/>
      <c r="IBE227" s="17"/>
      <c r="IBF227" s="17"/>
      <c r="IBG227" s="17"/>
      <c r="IBH227" s="17"/>
      <c r="IBI227" s="17"/>
      <c r="IBJ227" s="17"/>
      <c r="IBK227" s="17"/>
      <c r="IBL227" s="17"/>
      <c r="IBM227" s="17"/>
      <c r="IBN227" s="17"/>
      <c r="IBO227" s="17"/>
      <c r="IBP227" s="17"/>
      <c r="IBQ227" s="17"/>
      <c r="IBR227" s="17"/>
      <c r="IBS227" s="17"/>
      <c r="IBT227" s="17"/>
      <c r="IBU227" s="17"/>
      <c r="IBV227" s="17"/>
      <c r="IBW227" s="17"/>
      <c r="IBX227" s="17"/>
      <c r="IBY227" s="17"/>
      <c r="IBZ227" s="17"/>
      <c r="ICA227" s="17"/>
      <c r="ICB227" s="17"/>
      <c r="ICC227" s="17"/>
      <c r="ICD227" s="17"/>
      <c r="ICE227" s="17"/>
      <c r="ICF227" s="17"/>
      <c r="ICG227" s="17"/>
      <c r="ICH227" s="17"/>
      <c r="ICI227" s="17"/>
      <c r="ICJ227" s="17"/>
      <c r="ICK227" s="17"/>
      <c r="ICL227" s="17"/>
      <c r="ICM227" s="17"/>
      <c r="ICN227" s="17"/>
      <c r="ICO227" s="17"/>
      <c r="ICP227" s="17"/>
      <c r="ICQ227" s="17"/>
      <c r="ICR227" s="17"/>
      <c r="ICS227" s="17"/>
      <c r="ICT227" s="17"/>
      <c r="ICU227" s="17"/>
      <c r="ICV227" s="17"/>
      <c r="ICW227" s="17"/>
      <c r="ICX227" s="17"/>
      <c r="ICY227" s="17"/>
      <c r="ICZ227" s="17"/>
      <c r="IDA227" s="17"/>
      <c r="IDB227" s="17"/>
      <c r="IDC227" s="17"/>
      <c r="IDD227" s="17"/>
      <c r="IDE227" s="17"/>
      <c r="IDF227" s="17"/>
      <c r="IDG227" s="17"/>
      <c r="IDH227" s="17"/>
      <c r="IDI227" s="17"/>
      <c r="IDJ227" s="17"/>
      <c r="IDK227" s="17"/>
      <c r="IDL227" s="17"/>
      <c r="IDM227" s="17"/>
      <c r="IDN227" s="17"/>
      <c r="IDO227" s="17"/>
      <c r="IDP227" s="17"/>
      <c r="IDQ227" s="17"/>
      <c r="IDR227" s="17"/>
      <c r="IDS227" s="17"/>
      <c r="IDT227" s="17"/>
      <c r="IDU227" s="17"/>
      <c r="IDV227" s="17"/>
      <c r="IDW227" s="17"/>
      <c r="IDX227" s="17"/>
      <c r="IDY227" s="17"/>
      <c r="IDZ227" s="17"/>
      <c r="IEA227" s="17"/>
      <c r="IEB227" s="17"/>
      <c r="IEC227" s="17"/>
      <c r="IED227" s="17"/>
      <c r="IEE227" s="17"/>
      <c r="IEF227" s="17"/>
      <c r="IEG227" s="17"/>
      <c r="IEH227" s="17"/>
      <c r="IEI227" s="17"/>
      <c r="IEJ227" s="17"/>
      <c r="IEK227" s="17"/>
      <c r="IEL227" s="17"/>
      <c r="IEM227" s="17"/>
      <c r="IEN227" s="17"/>
      <c r="IEO227" s="17"/>
      <c r="IEP227" s="17"/>
      <c r="IEQ227" s="17"/>
      <c r="IER227" s="17"/>
      <c r="IES227" s="17"/>
      <c r="IET227" s="17"/>
      <c r="IEU227" s="17"/>
      <c r="IEV227" s="17"/>
      <c r="IEW227" s="17"/>
      <c r="IEX227" s="17"/>
      <c r="IEY227" s="17"/>
      <c r="IEZ227" s="17"/>
      <c r="IFA227" s="17"/>
      <c r="IFB227" s="17"/>
      <c r="IFC227" s="17"/>
      <c r="IFD227" s="17"/>
      <c r="IFE227" s="17"/>
      <c r="IFF227" s="17"/>
      <c r="IFG227" s="17"/>
      <c r="IFH227" s="17"/>
      <c r="IFI227" s="17"/>
      <c r="IFJ227" s="17"/>
      <c r="IFK227" s="17"/>
      <c r="IFL227" s="17"/>
      <c r="IFM227" s="17"/>
      <c r="IFN227" s="17"/>
      <c r="IFO227" s="17"/>
      <c r="IFP227" s="17"/>
      <c r="IFQ227" s="17"/>
      <c r="IFR227" s="17"/>
      <c r="IFS227" s="17"/>
      <c r="IFT227" s="17"/>
      <c r="IFU227" s="17"/>
      <c r="IFV227" s="17"/>
      <c r="IFW227" s="17"/>
      <c r="IFX227" s="17"/>
      <c r="IFY227" s="17"/>
      <c r="IFZ227" s="17"/>
      <c r="IGA227" s="17"/>
      <c r="IGB227" s="17"/>
      <c r="IGC227" s="17"/>
      <c r="IGD227" s="17"/>
      <c r="IGE227" s="17"/>
      <c r="IGF227" s="17"/>
      <c r="IGG227" s="17"/>
      <c r="IGH227" s="17"/>
      <c r="IGI227" s="17"/>
      <c r="IGJ227" s="17"/>
      <c r="IGK227" s="17"/>
      <c r="IGL227" s="17"/>
      <c r="IGM227" s="17"/>
      <c r="IGN227" s="17"/>
      <c r="IGO227" s="17"/>
      <c r="IGP227" s="17"/>
      <c r="IGQ227" s="17"/>
      <c r="IGR227" s="17"/>
      <c r="IGS227" s="17"/>
      <c r="IGT227" s="17"/>
      <c r="IGU227" s="17"/>
      <c r="IGV227" s="17"/>
      <c r="IGW227" s="17"/>
      <c r="IGX227" s="17"/>
      <c r="IGY227" s="17"/>
      <c r="IGZ227" s="17"/>
      <c r="IHA227" s="17"/>
      <c r="IHB227" s="17"/>
      <c r="IHC227" s="17"/>
      <c r="IHD227" s="17"/>
      <c r="IHE227" s="17"/>
      <c r="IHF227" s="17"/>
      <c r="IHG227" s="17"/>
      <c r="IHH227" s="17"/>
      <c r="IHI227" s="17"/>
      <c r="IHJ227" s="17"/>
      <c r="IHK227" s="17"/>
      <c r="IHL227" s="17"/>
      <c r="IHM227" s="17"/>
      <c r="IHN227" s="17"/>
      <c r="IHO227" s="17"/>
      <c r="IHP227" s="17"/>
      <c r="IHQ227" s="17"/>
      <c r="IHR227" s="17"/>
      <c r="IHS227" s="17"/>
      <c r="IHT227" s="17"/>
      <c r="IHU227" s="17"/>
      <c r="IHV227" s="17"/>
      <c r="IHW227" s="17"/>
      <c r="IHX227" s="17"/>
      <c r="IHY227" s="17"/>
      <c r="IHZ227" s="17"/>
      <c r="IIA227" s="17"/>
      <c r="IIB227" s="17"/>
      <c r="IIC227" s="17"/>
      <c r="IID227" s="17"/>
      <c r="IIE227" s="17"/>
      <c r="IIF227" s="17"/>
      <c r="IIG227" s="17"/>
      <c r="IIH227" s="17"/>
      <c r="III227" s="17"/>
      <c r="IIJ227" s="17"/>
      <c r="IIK227" s="17"/>
      <c r="IIL227" s="17"/>
      <c r="IIM227" s="17"/>
      <c r="IIN227" s="17"/>
      <c r="IIO227" s="17"/>
      <c r="IIP227" s="17"/>
      <c r="IIQ227" s="17"/>
      <c r="IIR227" s="17"/>
      <c r="IIS227" s="17"/>
      <c r="IIT227" s="17"/>
      <c r="IIU227" s="17"/>
      <c r="IIV227" s="17"/>
      <c r="IIW227" s="17"/>
      <c r="IIX227" s="17"/>
      <c r="IIY227" s="17"/>
      <c r="IIZ227" s="17"/>
      <c r="IJA227" s="17"/>
      <c r="IJB227" s="17"/>
      <c r="IJC227" s="17"/>
      <c r="IJD227" s="17"/>
      <c r="IJE227" s="17"/>
      <c r="IJF227" s="17"/>
      <c r="IJG227" s="17"/>
      <c r="IJH227" s="17"/>
      <c r="IJI227" s="17"/>
      <c r="IJJ227" s="17"/>
      <c r="IJK227" s="17"/>
      <c r="IJL227" s="17"/>
      <c r="IJM227" s="17"/>
      <c r="IJN227" s="17"/>
      <c r="IJO227" s="17"/>
      <c r="IJP227" s="17"/>
      <c r="IJQ227" s="17"/>
      <c r="IJR227" s="17"/>
      <c r="IJS227" s="17"/>
      <c r="IJT227" s="17"/>
      <c r="IJU227" s="17"/>
      <c r="IJV227" s="17"/>
      <c r="IJW227" s="17"/>
      <c r="IJX227" s="17"/>
      <c r="IJY227" s="17"/>
      <c r="IJZ227" s="17"/>
      <c r="IKA227" s="17"/>
      <c r="IKB227" s="17"/>
      <c r="IKC227" s="17"/>
      <c r="IKD227" s="17"/>
      <c r="IKE227" s="17"/>
      <c r="IKF227" s="17"/>
      <c r="IKG227" s="17"/>
      <c r="IKH227" s="17"/>
      <c r="IKI227" s="17"/>
      <c r="IKJ227" s="17"/>
      <c r="IKK227" s="17"/>
      <c r="IKL227" s="17"/>
      <c r="IKM227" s="17"/>
      <c r="IKN227" s="17"/>
      <c r="IKO227" s="17"/>
      <c r="IKP227" s="17"/>
      <c r="IKQ227" s="17"/>
      <c r="IKR227" s="17"/>
      <c r="IKS227" s="17"/>
      <c r="IKT227" s="17"/>
      <c r="IKU227" s="17"/>
      <c r="IKV227" s="17"/>
      <c r="IKW227" s="17"/>
      <c r="IKX227" s="17"/>
      <c r="IKY227" s="17"/>
      <c r="IKZ227" s="17"/>
      <c r="ILA227" s="17"/>
      <c r="ILB227" s="17"/>
      <c r="ILC227" s="17"/>
      <c r="ILD227" s="17"/>
      <c r="ILE227" s="17"/>
      <c r="ILF227" s="17"/>
      <c r="ILG227" s="17"/>
      <c r="ILH227" s="17"/>
      <c r="ILI227" s="17"/>
      <c r="ILJ227" s="17"/>
      <c r="ILK227" s="17"/>
      <c r="ILL227" s="17"/>
      <c r="ILM227" s="17"/>
      <c r="ILN227" s="17"/>
      <c r="ILO227" s="17"/>
      <c r="ILP227" s="17"/>
      <c r="ILQ227" s="17"/>
      <c r="ILR227" s="17"/>
      <c r="ILS227" s="17"/>
      <c r="ILT227" s="17"/>
      <c r="ILU227" s="17"/>
      <c r="ILV227" s="17"/>
      <c r="ILW227" s="17"/>
      <c r="ILX227" s="17"/>
      <c r="ILY227" s="17"/>
      <c r="ILZ227" s="17"/>
      <c r="IMA227" s="17"/>
      <c r="IMB227" s="17"/>
      <c r="IMC227" s="17"/>
      <c r="IMD227" s="17"/>
      <c r="IME227" s="17"/>
      <c r="IMF227" s="17"/>
      <c r="IMG227" s="17"/>
      <c r="IMH227" s="17"/>
      <c r="IMI227" s="17"/>
      <c r="IMJ227" s="17"/>
      <c r="IMK227" s="17"/>
      <c r="IML227" s="17"/>
      <c r="IMM227" s="17"/>
      <c r="IMN227" s="17"/>
      <c r="IMO227" s="17"/>
      <c r="IMP227" s="17"/>
      <c r="IMQ227" s="17"/>
      <c r="IMR227" s="17"/>
      <c r="IMS227" s="17"/>
      <c r="IMT227" s="17"/>
      <c r="IMU227" s="17"/>
      <c r="IMV227" s="17"/>
      <c r="IMW227" s="17"/>
      <c r="IMX227" s="17"/>
      <c r="IMY227" s="17"/>
      <c r="IMZ227" s="17"/>
      <c r="INA227" s="17"/>
      <c r="INB227" s="17"/>
      <c r="INC227" s="17"/>
      <c r="IND227" s="17"/>
      <c r="INE227" s="17"/>
      <c r="INF227" s="17"/>
      <c r="ING227" s="17"/>
      <c r="INH227" s="17"/>
      <c r="INI227" s="17"/>
      <c r="INJ227" s="17"/>
      <c r="INK227" s="17"/>
      <c r="INL227" s="17"/>
      <c r="INM227" s="17"/>
      <c r="INN227" s="17"/>
      <c r="INO227" s="17"/>
      <c r="INP227" s="17"/>
      <c r="INQ227" s="17"/>
      <c r="INR227" s="17"/>
      <c r="INS227" s="17"/>
      <c r="INT227" s="17"/>
      <c r="INU227" s="17"/>
      <c r="INV227" s="17"/>
      <c r="INW227" s="17"/>
      <c r="INX227" s="17"/>
      <c r="INY227" s="17"/>
      <c r="INZ227" s="17"/>
      <c r="IOA227" s="17"/>
      <c r="IOB227" s="17"/>
      <c r="IOC227" s="17"/>
      <c r="IOD227" s="17"/>
      <c r="IOE227" s="17"/>
      <c r="IOF227" s="17"/>
      <c r="IOG227" s="17"/>
      <c r="IOH227" s="17"/>
      <c r="IOI227" s="17"/>
      <c r="IOJ227" s="17"/>
      <c r="IOK227" s="17"/>
      <c r="IOL227" s="17"/>
      <c r="IOM227" s="17"/>
      <c r="ION227" s="17"/>
      <c r="IOO227" s="17"/>
      <c r="IOP227" s="17"/>
      <c r="IOQ227" s="17"/>
      <c r="IOR227" s="17"/>
      <c r="IOS227" s="17"/>
      <c r="IOT227" s="17"/>
      <c r="IOU227" s="17"/>
      <c r="IOV227" s="17"/>
      <c r="IOW227" s="17"/>
      <c r="IOX227" s="17"/>
      <c r="IOY227" s="17"/>
      <c r="IOZ227" s="17"/>
      <c r="IPA227" s="17"/>
      <c r="IPB227" s="17"/>
      <c r="IPC227" s="17"/>
      <c r="IPD227" s="17"/>
      <c r="IPE227" s="17"/>
      <c r="IPF227" s="17"/>
      <c r="IPG227" s="17"/>
      <c r="IPH227" s="17"/>
      <c r="IPI227" s="17"/>
      <c r="IPJ227" s="17"/>
      <c r="IPK227" s="17"/>
      <c r="IPL227" s="17"/>
      <c r="IPM227" s="17"/>
      <c r="IPN227" s="17"/>
      <c r="IPO227" s="17"/>
      <c r="IPP227" s="17"/>
      <c r="IPQ227" s="17"/>
      <c r="IPR227" s="17"/>
      <c r="IPS227" s="17"/>
      <c r="IPT227" s="17"/>
      <c r="IPU227" s="17"/>
      <c r="IPV227" s="17"/>
      <c r="IPW227" s="17"/>
      <c r="IPX227" s="17"/>
      <c r="IPY227" s="17"/>
      <c r="IPZ227" s="17"/>
      <c r="IQA227" s="17"/>
      <c r="IQB227" s="17"/>
      <c r="IQC227" s="17"/>
      <c r="IQD227" s="17"/>
      <c r="IQE227" s="17"/>
      <c r="IQF227" s="17"/>
      <c r="IQG227" s="17"/>
      <c r="IQH227" s="17"/>
      <c r="IQI227" s="17"/>
      <c r="IQJ227" s="17"/>
      <c r="IQK227" s="17"/>
      <c r="IQL227" s="17"/>
      <c r="IQM227" s="17"/>
      <c r="IQN227" s="17"/>
      <c r="IQO227" s="17"/>
      <c r="IQP227" s="17"/>
      <c r="IQQ227" s="17"/>
      <c r="IQR227" s="17"/>
      <c r="IQS227" s="17"/>
      <c r="IQT227" s="17"/>
      <c r="IQU227" s="17"/>
      <c r="IQV227" s="17"/>
      <c r="IQW227" s="17"/>
      <c r="IQX227" s="17"/>
      <c r="IQY227" s="17"/>
      <c r="IQZ227" s="17"/>
      <c r="IRA227" s="17"/>
      <c r="IRB227" s="17"/>
      <c r="IRC227" s="17"/>
      <c r="IRD227" s="17"/>
      <c r="IRE227" s="17"/>
      <c r="IRF227" s="17"/>
      <c r="IRG227" s="17"/>
      <c r="IRH227" s="17"/>
      <c r="IRI227" s="17"/>
      <c r="IRJ227" s="17"/>
      <c r="IRK227" s="17"/>
      <c r="IRL227" s="17"/>
      <c r="IRM227" s="17"/>
      <c r="IRN227" s="17"/>
      <c r="IRO227" s="17"/>
      <c r="IRP227" s="17"/>
      <c r="IRQ227" s="17"/>
      <c r="IRR227" s="17"/>
      <c r="IRS227" s="17"/>
      <c r="IRT227" s="17"/>
      <c r="IRU227" s="17"/>
      <c r="IRV227" s="17"/>
      <c r="IRW227" s="17"/>
      <c r="IRX227" s="17"/>
      <c r="IRY227" s="17"/>
      <c r="IRZ227" s="17"/>
      <c r="ISA227" s="17"/>
      <c r="ISB227" s="17"/>
      <c r="ISC227" s="17"/>
      <c r="ISD227" s="17"/>
      <c r="ISE227" s="17"/>
      <c r="ISF227" s="17"/>
      <c r="ISG227" s="17"/>
      <c r="ISH227" s="17"/>
      <c r="ISI227" s="17"/>
      <c r="ISJ227" s="17"/>
      <c r="ISK227" s="17"/>
      <c r="ISL227" s="17"/>
      <c r="ISM227" s="17"/>
      <c r="ISN227" s="17"/>
      <c r="ISO227" s="17"/>
      <c r="ISP227" s="17"/>
      <c r="ISQ227" s="17"/>
      <c r="ISR227" s="17"/>
      <c r="ISS227" s="17"/>
      <c r="IST227" s="17"/>
      <c r="ISU227" s="17"/>
      <c r="ISV227" s="17"/>
      <c r="ISW227" s="17"/>
      <c r="ISX227" s="17"/>
      <c r="ISY227" s="17"/>
      <c r="ISZ227" s="17"/>
      <c r="ITA227" s="17"/>
      <c r="ITB227" s="17"/>
      <c r="ITC227" s="17"/>
      <c r="ITD227" s="17"/>
      <c r="ITE227" s="17"/>
      <c r="ITF227" s="17"/>
      <c r="ITG227" s="17"/>
      <c r="ITH227" s="17"/>
      <c r="ITI227" s="17"/>
      <c r="ITJ227" s="17"/>
      <c r="ITK227" s="17"/>
      <c r="ITL227" s="17"/>
      <c r="ITM227" s="17"/>
      <c r="ITN227" s="17"/>
      <c r="ITO227" s="17"/>
      <c r="ITP227" s="17"/>
      <c r="ITQ227" s="17"/>
      <c r="ITR227" s="17"/>
      <c r="ITS227" s="17"/>
      <c r="ITT227" s="17"/>
      <c r="ITU227" s="17"/>
      <c r="ITV227" s="17"/>
      <c r="ITW227" s="17"/>
      <c r="ITX227" s="17"/>
      <c r="ITY227" s="17"/>
      <c r="ITZ227" s="17"/>
      <c r="IUA227" s="17"/>
      <c r="IUB227" s="17"/>
      <c r="IUC227" s="17"/>
      <c r="IUD227" s="17"/>
      <c r="IUE227" s="17"/>
      <c r="IUF227" s="17"/>
      <c r="IUG227" s="17"/>
      <c r="IUH227" s="17"/>
      <c r="IUI227" s="17"/>
      <c r="IUJ227" s="17"/>
      <c r="IUK227" s="17"/>
      <c r="IUL227" s="17"/>
      <c r="IUM227" s="17"/>
      <c r="IUN227" s="17"/>
      <c r="IUO227" s="17"/>
      <c r="IUP227" s="17"/>
      <c r="IUQ227" s="17"/>
      <c r="IUR227" s="17"/>
      <c r="IUS227" s="17"/>
      <c r="IUT227" s="17"/>
      <c r="IUU227" s="17"/>
      <c r="IUV227" s="17"/>
      <c r="IUW227" s="17"/>
      <c r="IUX227" s="17"/>
      <c r="IUY227" s="17"/>
      <c r="IUZ227" s="17"/>
      <c r="IVA227" s="17"/>
      <c r="IVB227" s="17"/>
      <c r="IVC227" s="17"/>
      <c r="IVD227" s="17"/>
      <c r="IVE227" s="17"/>
      <c r="IVF227" s="17"/>
      <c r="IVG227" s="17"/>
      <c r="IVH227" s="17"/>
      <c r="IVI227" s="17"/>
      <c r="IVJ227" s="17"/>
      <c r="IVK227" s="17"/>
      <c r="IVL227" s="17"/>
      <c r="IVM227" s="17"/>
      <c r="IVN227" s="17"/>
      <c r="IVO227" s="17"/>
      <c r="IVP227" s="17"/>
      <c r="IVQ227" s="17"/>
      <c r="IVR227" s="17"/>
      <c r="IVS227" s="17"/>
      <c r="IVT227" s="17"/>
      <c r="IVU227" s="17"/>
      <c r="IVV227" s="17"/>
      <c r="IVW227" s="17"/>
      <c r="IVX227" s="17"/>
      <c r="IVY227" s="17"/>
      <c r="IVZ227" s="17"/>
      <c r="IWA227" s="17"/>
      <c r="IWB227" s="17"/>
      <c r="IWC227" s="17"/>
      <c r="IWD227" s="17"/>
      <c r="IWE227" s="17"/>
      <c r="IWF227" s="17"/>
      <c r="IWG227" s="17"/>
      <c r="IWH227" s="17"/>
      <c r="IWI227" s="17"/>
      <c r="IWJ227" s="17"/>
      <c r="IWK227" s="17"/>
      <c r="IWL227" s="17"/>
      <c r="IWM227" s="17"/>
      <c r="IWN227" s="17"/>
      <c r="IWO227" s="17"/>
      <c r="IWP227" s="17"/>
      <c r="IWQ227" s="17"/>
      <c r="IWR227" s="17"/>
      <c r="IWS227" s="17"/>
      <c r="IWT227" s="17"/>
      <c r="IWU227" s="17"/>
      <c r="IWV227" s="17"/>
      <c r="IWW227" s="17"/>
      <c r="IWX227" s="17"/>
      <c r="IWY227" s="17"/>
      <c r="IWZ227" s="17"/>
      <c r="IXA227" s="17"/>
      <c r="IXB227" s="17"/>
      <c r="IXC227" s="17"/>
      <c r="IXD227" s="17"/>
      <c r="IXE227" s="17"/>
      <c r="IXF227" s="17"/>
      <c r="IXG227" s="17"/>
      <c r="IXH227" s="17"/>
      <c r="IXI227" s="17"/>
      <c r="IXJ227" s="17"/>
      <c r="IXK227" s="17"/>
      <c r="IXL227" s="17"/>
      <c r="IXM227" s="17"/>
      <c r="IXN227" s="17"/>
      <c r="IXO227" s="17"/>
      <c r="IXP227" s="17"/>
      <c r="IXQ227" s="17"/>
      <c r="IXR227" s="17"/>
      <c r="IXS227" s="17"/>
      <c r="IXT227" s="17"/>
      <c r="IXU227" s="17"/>
      <c r="IXV227" s="17"/>
      <c r="IXW227" s="17"/>
      <c r="IXX227" s="17"/>
      <c r="IXY227" s="17"/>
      <c r="IXZ227" s="17"/>
      <c r="IYA227" s="17"/>
      <c r="IYB227" s="17"/>
      <c r="IYC227" s="17"/>
      <c r="IYD227" s="17"/>
      <c r="IYE227" s="17"/>
      <c r="IYF227" s="17"/>
      <c r="IYG227" s="17"/>
      <c r="IYH227" s="17"/>
      <c r="IYI227" s="17"/>
      <c r="IYJ227" s="17"/>
      <c r="IYK227" s="17"/>
      <c r="IYL227" s="17"/>
      <c r="IYM227" s="17"/>
      <c r="IYN227" s="17"/>
      <c r="IYO227" s="17"/>
      <c r="IYP227" s="17"/>
      <c r="IYQ227" s="17"/>
      <c r="IYR227" s="17"/>
      <c r="IYS227" s="17"/>
      <c r="IYT227" s="17"/>
      <c r="IYU227" s="17"/>
      <c r="IYV227" s="17"/>
      <c r="IYW227" s="17"/>
      <c r="IYX227" s="17"/>
      <c r="IYY227" s="17"/>
      <c r="IYZ227" s="17"/>
      <c r="IZA227" s="17"/>
      <c r="IZB227" s="17"/>
      <c r="IZC227" s="17"/>
      <c r="IZD227" s="17"/>
      <c r="IZE227" s="17"/>
      <c r="IZF227" s="17"/>
      <c r="IZG227" s="17"/>
      <c r="IZH227" s="17"/>
      <c r="IZI227" s="17"/>
      <c r="IZJ227" s="17"/>
      <c r="IZK227" s="17"/>
      <c r="IZL227" s="17"/>
      <c r="IZM227" s="17"/>
      <c r="IZN227" s="17"/>
      <c r="IZO227" s="17"/>
      <c r="IZP227" s="17"/>
      <c r="IZQ227" s="17"/>
      <c r="IZR227" s="17"/>
      <c r="IZS227" s="17"/>
      <c r="IZT227" s="17"/>
      <c r="IZU227" s="17"/>
      <c r="IZV227" s="17"/>
      <c r="IZW227" s="17"/>
      <c r="IZX227" s="17"/>
      <c r="IZY227" s="17"/>
      <c r="IZZ227" s="17"/>
      <c r="JAA227" s="17"/>
      <c r="JAB227" s="17"/>
      <c r="JAC227" s="17"/>
      <c r="JAD227" s="17"/>
      <c r="JAE227" s="17"/>
      <c r="JAF227" s="17"/>
      <c r="JAG227" s="17"/>
      <c r="JAH227" s="17"/>
      <c r="JAI227" s="17"/>
      <c r="JAJ227" s="17"/>
      <c r="JAK227" s="17"/>
      <c r="JAL227" s="17"/>
      <c r="JAM227" s="17"/>
      <c r="JAN227" s="17"/>
      <c r="JAO227" s="17"/>
      <c r="JAP227" s="17"/>
      <c r="JAQ227" s="17"/>
      <c r="JAR227" s="17"/>
      <c r="JAS227" s="17"/>
      <c r="JAT227" s="17"/>
      <c r="JAU227" s="17"/>
      <c r="JAV227" s="17"/>
      <c r="JAW227" s="17"/>
      <c r="JAX227" s="17"/>
      <c r="JAY227" s="17"/>
      <c r="JAZ227" s="17"/>
      <c r="JBA227" s="17"/>
      <c r="JBB227" s="17"/>
      <c r="JBC227" s="17"/>
      <c r="JBD227" s="17"/>
      <c r="JBE227" s="17"/>
      <c r="JBF227" s="17"/>
      <c r="JBG227" s="17"/>
      <c r="JBH227" s="17"/>
      <c r="JBI227" s="17"/>
      <c r="JBJ227" s="17"/>
      <c r="JBK227" s="17"/>
      <c r="JBL227" s="17"/>
      <c r="JBM227" s="17"/>
      <c r="JBN227" s="17"/>
      <c r="JBO227" s="17"/>
      <c r="JBP227" s="17"/>
      <c r="JBQ227" s="17"/>
      <c r="JBR227" s="17"/>
      <c r="JBS227" s="17"/>
      <c r="JBT227" s="17"/>
      <c r="JBU227" s="17"/>
      <c r="JBV227" s="17"/>
      <c r="JBW227" s="17"/>
      <c r="JBX227" s="17"/>
      <c r="JBY227" s="17"/>
      <c r="JBZ227" s="17"/>
      <c r="JCA227" s="17"/>
      <c r="JCB227" s="17"/>
      <c r="JCC227" s="17"/>
      <c r="JCD227" s="17"/>
      <c r="JCE227" s="17"/>
      <c r="JCF227" s="17"/>
      <c r="JCG227" s="17"/>
      <c r="JCH227" s="17"/>
      <c r="JCI227" s="17"/>
      <c r="JCJ227" s="17"/>
      <c r="JCK227" s="17"/>
      <c r="JCL227" s="17"/>
      <c r="JCM227" s="17"/>
      <c r="JCN227" s="17"/>
      <c r="JCO227" s="17"/>
      <c r="JCP227" s="17"/>
      <c r="JCQ227" s="17"/>
      <c r="JCR227" s="17"/>
      <c r="JCS227" s="17"/>
      <c r="JCT227" s="17"/>
      <c r="JCU227" s="17"/>
      <c r="JCV227" s="17"/>
      <c r="JCW227" s="17"/>
      <c r="JCX227" s="17"/>
      <c r="JCY227" s="17"/>
      <c r="JCZ227" s="17"/>
      <c r="JDA227" s="17"/>
      <c r="JDB227" s="17"/>
      <c r="JDC227" s="17"/>
      <c r="JDD227" s="17"/>
      <c r="JDE227" s="17"/>
      <c r="JDF227" s="17"/>
      <c r="JDG227" s="17"/>
      <c r="JDH227" s="17"/>
      <c r="JDI227" s="17"/>
      <c r="JDJ227" s="17"/>
      <c r="JDK227" s="17"/>
      <c r="JDL227" s="17"/>
      <c r="JDM227" s="17"/>
      <c r="JDN227" s="17"/>
      <c r="JDO227" s="17"/>
      <c r="JDP227" s="17"/>
      <c r="JDQ227" s="17"/>
      <c r="JDR227" s="17"/>
      <c r="JDS227" s="17"/>
      <c r="JDT227" s="17"/>
      <c r="JDU227" s="17"/>
      <c r="JDV227" s="17"/>
      <c r="JDW227" s="17"/>
      <c r="JDX227" s="17"/>
      <c r="JDY227" s="17"/>
      <c r="JDZ227" s="17"/>
      <c r="JEA227" s="17"/>
      <c r="JEB227" s="17"/>
      <c r="JEC227" s="17"/>
      <c r="JED227" s="17"/>
      <c r="JEE227" s="17"/>
      <c r="JEF227" s="17"/>
      <c r="JEG227" s="17"/>
      <c r="JEH227" s="17"/>
      <c r="JEI227" s="17"/>
      <c r="JEJ227" s="17"/>
      <c r="JEK227" s="17"/>
      <c r="JEL227" s="17"/>
      <c r="JEM227" s="17"/>
      <c r="JEN227" s="17"/>
      <c r="JEO227" s="17"/>
      <c r="JEP227" s="17"/>
      <c r="JEQ227" s="17"/>
      <c r="JER227" s="17"/>
      <c r="JES227" s="17"/>
      <c r="JET227" s="17"/>
      <c r="JEU227" s="17"/>
      <c r="JEV227" s="17"/>
      <c r="JEW227" s="17"/>
      <c r="JEX227" s="17"/>
      <c r="JEY227" s="17"/>
      <c r="JEZ227" s="17"/>
      <c r="JFA227" s="17"/>
      <c r="JFB227" s="17"/>
      <c r="JFC227" s="17"/>
      <c r="JFD227" s="17"/>
      <c r="JFE227" s="17"/>
      <c r="JFF227" s="17"/>
      <c r="JFG227" s="17"/>
      <c r="JFH227" s="17"/>
      <c r="JFI227" s="17"/>
      <c r="JFJ227" s="17"/>
      <c r="JFK227" s="17"/>
      <c r="JFL227" s="17"/>
      <c r="JFM227" s="17"/>
      <c r="JFN227" s="17"/>
      <c r="JFO227" s="17"/>
      <c r="JFP227" s="17"/>
      <c r="JFQ227" s="17"/>
      <c r="JFR227" s="17"/>
      <c r="JFS227" s="17"/>
      <c r="JFT227" s="17"/>
      <c r="JFU227" s="17"/>
      <c r="JFV227" s="17"/>
      <c r="JFW227" s="17"/>
      <c r="JFX227" s="17"/>
      <c r="JFY227" s="17"/>
      <c r="JFZ227" s="17"/>
      <c r="JGA227" s="17"/>
      <c r="JGB227" s="17"/>
      <c r="JGC227" s="17"/>
      <c r="JGD227" s="17"/>
      <c r="JGE227" s="17"/>
      <c r="JGF227" s="17"/>
      <c r="JGG227" s="17"/>
      <c r="JGH227" s="17"/>
      <c r="JGI227" s="17"/>
      <c r="JGJ227" s="17"/>
      <c r="JGK227" s="17"/>
      <c r="JGL227" s="17"/>
      <c r="JGM227" s="17"/>
      <c r="JGN227" s="17"/>
      <c r="JGO227" s="17"/>
      <c r="JGP227" s="17"/>
      <c r="JGQ227" s="17"/>
      <c r="JGR227" s="17"/>
      <c r="JGS227" s="17"/>
      <c r="JGT227" s="17"/>
      <c r="JGU227" s="17"/>
      <c r="JGV227" s="17"/>
      <c r="JGW227" s="17"/>
      <c r="JGX227" s="17"/>
      <c r="JGY227" s="17"/>
      <c r="JGZ227" s="17"/>
      <c r="JHA227" s="17"/>
      <c r="JHB227" s="17"/>
      <c r="JHC227" s="17"/>
      <c r="JHD227" s="17"/>
      <c r="JHE227" s="17"/>
      <c r="JHF227" s="17"/>
      <c r="JHG227" s="17"/>
      <c r="JHH227" s="17"/>
      <c r="JHI227" s="17"/>
      <c r="JHJ227" s="17"/>
      <c r="JHK227" s="17"/>
      <c r="JHL227" s="17"/>
      <c r="JHM227" s="17"/>
      <c r="JHN227" s="17"/>
      <c r="JHO227" s="17"/>
      <c r="JHP227" s="17"/>
      <c r="JHQ227" s="17"/>
      <c r="JHR227" s="17"/>
      <c r="JHS227" s="17"/>
      <c r="JHT227" s="17"/>
      <c r="JHU227" s="17"/>
      <c r="JHV227" s="17"/>
      <c r="JHW227" s="17"/>
      <c r="JHX227" s="17"/>
      <c r="JHY227" s="17"/>
      <c r="JHZ227" s="17"/>
      <c r="JIA227" s="17"/>
      <c r="JIB227" s="17"/>
      <c r="JIC227" s="17"/>
      <c r="JID227" s="17"/>
      <c r="JIE227" s="17"/>
      <c r="JIF227" s="17"/>
      <c r="JIG227" s="17"/>
      <c r="JIH227" s="17"/>
      <c r="JII227" s="17"/>
      <c r="JIJ227" s="17"/>
      <c r="JIK227" s="17"/>
      <c r="JIL227" s="17"/>
      <c r="JIM227" s="17"/>
      <c r="JIN227" s="17"/>
      <c r="JIO227" s="17"/>
      <c r="JIP227" s="17"/>
      <c r="JIQ227" s="17"/>
      <c r="JIR227" s="17"/>
      <c r="JIS227" s="17"/>
      <c r="JIT227" s="17"/>
      <c r="JIU227" s="17"/>
      <c r="JIV227" s="17"/>
      <c r="JIW227" s="17"/>
      <c r="JIX227" s="17"/>
      <c r="JIY227" s="17"/>
      <c r="JIZ227" s="17"/>
      <c r="JJA227" s="17"/>
      <c r="JJB227" s="17"/>
      <c r="JJC227" s="17"/>
      <c r="JJD227" s="17"/>
      <c r="JJE227" s="17"/>
      <c r="JJF227" s="17"/>
      <c r="JJG227" s="17"/>
      <c r="JJH227" s="17"/>
      <c r="JJI227" s="17"/>
      <c r="JJJ227" s="17"/>
      <c r="JJK227" s="17"/>
      <c r="JJL227" s="17"/>
      <c r="JJM227" s="17"/>
      <c r="JJN227" s="17"/>
      <c r="JJO227" s="17"/>
      <c r="JJP227" s="17"/>
      <c r="JJQ227" s="17"/>
      <c r="JJR227" s="17"/>
      <c r="JJS227" s="17"/>
      <c r="JJT227" s="17"/>
      <c r="JJU227" s="17"/>
      <c r="JJV227" s="17"/>
      <c r="JJW227" s="17"/>
      <c r="JJX227" s="17"/>
      <c r="JJY227" s="17"/>
      <c r="JJZ227" s="17"/>
      <c r="JKA227" s="17"/>
      <c r="JKB227" s="17"/>
      <c r="JKC227" s="17"/>
      <c r="JKD227" s="17"/>
      <c r="JKE227" s="17"/>
      <c r="JKF227" s="17"/>
      <c r="JKG227" s="17"/>
      <c r="JKH227" s="17"/>
      <c r="JKI227" s="17"/>
      <c r="JKJ227" s="17"/>
      <c r="JKK227" s="17"/>
      <c r="JKL227" s="17"/>
      <c r="JKM227" s="17"/>
      <c r="JKN227" s="17"/>
      <c r="JKO227" s="17"/>
      <c r="JKP227" s="17"/>
      <c r="JKQ227" s="17"/>
      <c r="JKR227" s="17"/>
      <c r="JKS227" s="17"/>
      <c r="JKT227" s="17"/>
      <c r="JKU227" s="17"/>
      <c r="JKV227" s="17"/>
      <c r="JKW227" s="17"/>
      <c r="JKX227" s="17"/>
      <c r="JKY227" s="17"/>
      <c r="JKZ227" s="17"/>
      <c r="JLA227" s="17"/>
      <c r="JLB227" s="17"/>
      <c r="JLC227" s="17"/>
      <c r="JLD227" s="17"/>
      <c r="JLE227" s="17"/>
      <c r="JLF227" s="17"/>
      <c r="JLG227" s="17"/>
      <c r="JLH227" s="17"/>
      <c r="JLI227" s="17"/>
      <c r="JLJ227" s="17"/>
      <c r="JLK227" s="17"/>
      <c r="JLL227" s="17"/>
      <c r="JLM227" s="17"/>
      <c r="JLN227" s="17"/>
      <c r="JLO227" s="17"/>
      <c r="JLP227" s="17"/>
      <c r="JLQ227" s="17"/>
      <c r="JLR227" s="17"/>
      <c r="JLS227" s="17"/>
      <c r="JLT227" s="17"/>
      <c r="JLU227" s="17"/>
      <c r="JLV227" s="17"/>
      <c r="JLW227" s="17"/>
      <c r="JLX227" s="17"/>
      <c r="JLY227" s="17"/>
      <c r="JLZ227" s="17"/>
      <c r="JMA227" s="17"/>
      <c r="JMB227" s="17"/>
      <c r="JMC227" s="17"/>
      <c r="JMD227" s="17"/>
      <c r="JME227" s="17"/>
      <c r="JMF227" s="17"/>
      <c r="JMG227" s="17"/>
      <c r="JMH227" s="17"/>
      <c r="JMI227" s="17"/>
      <c r="JMJ227" s="17"/>
      <c r="JMK227" s="17"/>
      <c r="JML227" s="17"/>
      <c r="JMM227" s="17"/>
      <c r="JMN227" s="17"/>
      <c r="JMO227" s="17"/>
      <c r="JMP227" s="17"/>
      <c r="JMQ227" s="17"/>
      <c r="JMR227" s="17"/>
      <c r="JMS227" s="17"/>
      <c r="JMT227" s="17"/>
      <c r="JMU227" s="17"/>
      <c r="JMV227" s="17"/>
      <c r="JMW227" s="17"/>
      <c r="JMX227" s="17"/>
      <c r="JMY227" s="17"/>
      <c r="JMZ227" s="17"/>
      <c r="JNA227" s="17"/>
      <c r="JNB227" s="17"/>
      <c r="JNC227" s="17"/>
      <c r="JND227" s="17"/>
      <c r="JNE227" s="17"/>
      <c r="JNF227" s="17"/>
      <c r="JNG227" s="17"/>
      <c r="JNH227" s="17"/>
      <c r="JNI227" s="17"/>
      <c r="JNJ227" s="17"/>
      <c r="JNK227" s="17"/>
      <c r="JNL227" s="17"/>
      <c r="JNM227" s="17"/>
      <c r="JNN227" s="17"/>
      <c r="JNO227" s="17"/>
      <c r="JNP227" s="17"/>
      <c r="JNQ227" s="17"/>
      <c r="JNR227" s="17"/>
      <c r="JNS227" s="17"/>
      <c r="JNT227" s="17"/>
      <c r="JNU227" s="17"/>
      <c r="JNV227" s="17"/>
      <c r="JNW227" s="17"/>
      <c r="JNX227" s="17"/>
      <c r="JNY227" s="17"/>
      <c r="JNZ227" s="17"/>
      <c r="JOA227" s="17"/>
      <c r="JOB227" s="17"/>
      <c r="JOC227" s="17"/>
      <c r="JOD227" s="17"/>
      <c r="JOE227" s="17"/>
      <c r="JOF227" s="17"/>
      <c r="JOG227" s="17"/>
      <c r="JOH227" s="17"/>
      <c r="JOI227" s="17"/>
      <c r="JOJ227" s="17"/>
      <c r="JOK227" s="17"/>
      <c r="JOL227" s="17"/>
      <c r="JOM227" s="17"/>
      <c r="JON227" s="17"/>
      <c r="JOO227" s="17"/>
      <c r="JOP227" s="17"/>
      <c r="JOQ227" s="17"/>
      <c r="JOR227" s="17"/>
      <c r="JOS227" s="17"/>
      <c r="JOT227" s="17"/>
      <c r="JOU227" s="17"/>
      <c r="JOV227" s="17"/>
      <c r="JOW227" s="17"/>
      <c r="JOX227" s="17"/>
      <c r="JOY227" s="17"/>
      <c r="JOZ227" s="17"/>
      <c r="JPA227" s="17"/>
      <c r="JPB227" s="17"/>
      <c r="JPC227" s="17"/>
      <c r="JPD227" s="17"/>
      <c r="JPE227" s="17"/>
      <c r="JPF227" s="17"/>
      <c r="JPG227" s="17"/>
      <c r="JPH227" s="17"/>
      <c r="JPI227" s="17"/>
      <c r="JPJ227" s="17"/>
      <c r="JPK227" s="17"/>
      <c r="JPL227" s="17"/>
      <c r="JPM227" s="17"/>
      <c r="JPN227" s="17"/>
      <c r="JPO227" s="17"/>
      <c r="JPP227" s="17"/>
      <c r="JPQ227" s="17"/>
      <c r="JPR227" s="17"/>
      <c r="JPS227" s="17"/>
      <c r="JPT227" s="17"/>
      <c r="JPU227" s="17"/>
      <c r="JPV227" s="17"/>
      <c r="JPW227" s="17"/>
      <c r="JPX227" s="17"/>
      <c r="JPY227" s="17"/>
      <c r="JPZ227" s="17"/>
      <c r="JQA227" s="17"/>
      <c r="JQB227" s="17"/>
      <c r="JQC227" s="17"/>
      <c r="JQD227" s="17"/>
      <c r="JQE227" s="17"/>
      <c r="JQF227" s="17"/>
      <c r="JQG227" s="17"/>
      <c r="JQH227" s="17"/>
      <c r="JQI227" s="17"/>
      <c r="JQJ227" s="17"/>
      <c r="JQK227" s="17"/>
      <c r="JQL227" s="17"/>
      <c r="JQM227" s="17"/>
      <c r="JQN227" s="17"/>
      <c r="JQO227" s="17"/>
      <c r="JQP227" s="17"/>
      <c r="JQQ227" s="17"/>
      <c r="JQR227" s="17"/>
      <c r="JQS227" s="17"/>
      <c r="JQT227" s="17"/>
      <c r="JQU227" s="17"/>
      <c r="JQV227" s="17"/>
      <c r="JQW227" s="17"/>
      <c r="JQX227" s="17"/>
      <c r="JQY227" s="17"/>
      <c r="JQZ227" s="17"/>
      <c r="JRA227" s="17"/>
      <c r="JRB227" s="17"/>
      <c r="JRC227" s="17"/>
      <c r="JRD227" s="17"/>
      <c r="JRE227" s="17"/>
      <c r="JRF227" s="17"/>
      <c r="JRG227" s="17"/>
      <c r="JRH227" s="17"/>
      <c r="JRI227" s="17"/>
      <c r="JRJ227" s="17"/>
      <c r="JRK227" s="17"/>
      <c r="JRL227" s="17"/>
      <c r="JRM227" s="17"/>
      <c r="JRN227" s="17"/>
      <c r="JRO227" s="17"/>
      <c r="JRP227" s="17"/>
      <c r="JRQ227" s="17"/>
      <c r="JRR227" s="17"/>
      <c r="JRS227" s="17"/>
      <c r="JRT227" s="17"/>
      <c r="JRU227" s="17"/>
      <c r="JRV227" s="17"/>
      <c r="JRW227" s="17"/>
      <c r="JRX227" s="17"/>
      <c r="JRY227" s="17"/>
      <c r="JRZ227" s="17"/>
      <c r="JSA227" s="17"/>
      <c r="JSB227" s="17"/>
      <c r="JSC227" s="17"/>
      <c r="JSD227" s="17"/>
      <c r="JSE227" s="17"/>
      <c r="JSF227" s="17"/>
      <c r="JSG227" s="17"/>
      <c r="JSH227" s="17"/>
      <c r="JSI227" s="17"/>
      <c r="JSJ227" s="17"/>
      <c r="JSK227" s="17"/>
      <c r="JSL227" s="17"/>
      <c r="JSM227" s="17"/>
      <c r="JSN227" s="17"/>
      <c r="JSO227" s="17"/>
      <c r="JSP227" s="17"/>
      <c r="JSQ227" s="17"/>
      <c r="JSR227" s="17"/>
      <c r="JSS227" s="17"/>
      <c r="JST227" s="17"/>
      <c r="JSU227" s="17"/>
      <c r="JSV227" s="17"/>
      <c r="JSW227" s="17"/>
      <c r="JSX227" s="17"/>
      <c r="JSY227" s="17"/>
      <c r="JSZ227" s="17"/>
      <c r="JTA227" s="17"/>
      <c r="JTB227" s="17"/>
      <c r="JTC227" s="17"/>
      <c r="JTD227" s="17"/>
      <c r="JTE227" s="17"/>
      <c r="JTF227" s="17"/>
      <c r="JTG227" s="17"/>
      <c r="JTH227" s="17"/>
      <c r="JTI227" s="17"/>
      <c r="JTJ227" s="17"/>
      <c r="JTK227" s="17"/>
      <c r="JTL227" s="17"/>
      <c r="JTM227" s="17"/>
      <c r="JTN227" s="17"/>
      <c r="JTO227" s="17"/>
      <c r="JTP227" s="17"/>
      <c r="JTQ227" s="17"/>
      <c r="JTR227" s="17"/>
      <c r="JTS227" s="17"/>
      <c r="JTT227" s="17"/>
      <c r="JTU227" s="17"/>
      <c r="JTV227" s="17"/>
      <c r="JTW227" s="17"/>
      <c r="JTX227" s="17"/>
      <c r="JTY227" s="17"/>
      <c r="JTZ227" s="17"/>
      <c r="JUA227" s="17"/>
      <c r="JUB227" s="17"/>
      <c r="JUC227" s="17"/>
      <c r="JUD227" s="17"/>
      <c r="JUE227" s="17"/>
      <c r="JUF227" s="17"/>
      <c r="JUG227" s="17"/>
      <c r="JUH227" s="17"/>
      <c r="JUI227" s="17"/>
      <c r="JUJ227" s="17"/>
      <c r="JUK227" s="17"/>
      <c r="JUL227" s="17"/>
      <c r="JUM227" s="17"/>
      <c r="JUN227" s="17"/>
      <c r="JUO227" s="17"/>
      <c r="JUP227" s="17"/>
      <c r="JUQ227" s="17"/>
      <c r="JUR227" s="17"/>
      <c r="JUS227" s="17"/>
      <c r="JUT227" s="17"/>
      <c r="JUU227" s="17"/>
      <c r="JUV227" s="17"/>
      <c r="JUW227" s="17"/>
      <c r="JUX227" s="17"/>
      <c r="JUY227" s="17"/>
      <c r="JUZ227" s="17"/>
      <c r="JVA227" s="17"/>
      <c r="JVB227" s="17"/>
      <c r="JVC227" s="17"/>
      <c r="JVD227" s="17"/>
      <c r="JVE227" s="17"/>
      <c r="JVF227" s="17"/>
      <c r="JVG227" s="17"/>
      <c r="JVH227" s="17"/>
      <c r="JVI227" s="17"/>
      <c r="JVJ227" s="17"/>
      <c r="JVK227" s="17"/>
      <c r="JVL227" s="17"/>
      <c r="JVM227" s="17"/>
      <c r="JVN227" s="17"/>
      <c r="JVO227" s="17"/>
      <c r="JVP227" s="17"/>
      <c r="JVQ227" s="17"/>
      <c r="JVR227" s="17"/>
      <c r="JVS227" s="17"/>
      <c r="JVT227" s="17"/>
      <c r="JVU227" s="17"/>
      <c r="JVV227" s="17"/>
      <c r="JVW227" s="17"/>
      <c r="JVX227" s="17"/>
      <c r="JVY227" s="17"/>
      <c r="JVZ227" s="17"/>
      <c r="JWA227" s="17"/>
      <c r="JWB227" s="17"/>
      <c r="JWC227" s="17"/>
      <c r="JWD227" s="17"/>
      <c r="JWE227" s="17"/>
      <c r="JWF227" s="17"/>
      <c r="JWG227" s="17"/>
      <c r="JWH227" s="17"/>
      <c r="JWI227" s="17"/>
      <c r="JWJ227" s="17"/>
      <c r="JWK227" s="17"/>
      <c r="JWL227" s="17"/>
      <c r="JWM227" s="17"/>
      <c r="JWN227" s="17"/>
      <c r="JWO227" s="17"/>
      <c r="JWP227" s="17"/>
      <c r="JWQ227" s="17"/>
      <c r="JWR227" s="17"/>
      <c r="JWS227" s="17"/>
      <c r="JWT227" s="17"/>
      <c r="JWU227" s="17"/>
      <c r="JWV227" s="17"/>
      <c r="JWW227" s="17"/>
      <c r="JWX227" s="17"/>
      <c r="JWY227" s="17"/>
      <c r="JWZ227" s="17"/>
      <c r="JXA227" s="17"/>
      <c r="JXB227" s="17"/>
      <c r="JXC227" s="17"/>
      <c r="JXD227" s="17"/>
      <c r="JXE227" s="17"/>
      <c r="JXF227" s="17"/>
      <c r="JXG227" s="17"/>
      <c r="JXH227" s="17"/>
      <c r="JXI227" s="17"/>
      <c r="JXJ227" s="17"/>
      <c r="JXK227" s="17"/>
      <c r="JXL227" s="17"/>
      <c r="JXM227" s="17"/>
      <c r="JXN227" s="17"/>
      <c r="JXO227" s="17"/>
      <c r="JXP227" s="17"/>
      <c r="JXQ227" s="17"/>
      <c r="JXR227" s="17"/>
      <c r="JXS227" s="17"/>
      <c r="JXT227" s="17"/>
      <c r="JXU227" s="17"/>
      <c r="JXV227" s="17"/>
      <c r="JXW227" s="17"/>
      <c r="JXX227" s="17"/>
      <c r="JXY227" s="17"/>
      <c r="JXZ227" s="17"/>
      <c r="JYA227" s="17"/>
      <c r="JYB227" s="17"/>
      <c r="JYC227" s="17"/>
      <c r="JYD227" s="17"/>
      <c r="JYE227" s="17"/>
      <c r="JYF227" s="17"/>
      <c r="JYG227" s="17"/>
      <c r="JYH227" s="17"/>
      <c r="JYI227" s="17"/>
      <c r="JYJ227" s="17"/>
      <c r="JYK227" s="17"/>
      <c r="JYL227" s="17"/>
      <c r="JYM227" s="17"/>
      <c r="JYN227" s="17"/>
      <c r="JYO227" s="17"/>
      <c r="JYP227" s="17"/>
      <c r="JYQ227" s="17"/>
      <c r="JYR227" s="17"/>
      <c r="JYS227" s="17"/>
      <c r="JYT227" s="17"/>
      <c r="JYU227" s="17"/>
      <c r="JYV227" s="17"/>
      <c r="JYW227" s="17"/>
      <c r="JYX227" s="17"/>
      <c r="JYY227" s="17"/>
      <c r="JYZ227" s="17"/>
      <c r="JZA227" s="17"/>
      <c r="JZB227" s="17"/>
      <c r="JZC227" s="17"/>
      <c r="JZD227" s="17"/>
      <c r="JZE227" s="17"/>
      <c r="JZF227" s="17"/>
      <c r="JZG227" s="17"/>
      <c r="JZH227" s="17"/>
      <c r="JZI227" s="17"/>
      <c r="JZJ227" s="17"/>
      <c r="JZK227" s="17"/>
      <c r="JZL227" s="17"/>
      <c r="JZM227" s="17"/>
      <c r="JZN227" s="17"/>
      <c r="JZO227" s="17"/>
      <c r="JZP227" s="17"/>
      <c r="JZQ227" s="17"/>
      <c r="JZR227" s="17"/>
      <c r="JZS227" s="17"/>
      <c r="JZT227" s="17"/>
      <c r="JZU227" s="17"/>
      <c r="JZV227" s="17"/>
      <c r="JZW227" s="17"/>
      <c r="JZX227" s="17"/>
      <c r="JZY227" s="17"/>
      <c r="JZZ227" s="17"/>
      <c r="KAA227" s="17"/>
      <c r="KAB227" s="17"/>
      <c r="KAC227" s="17"/>
      <c r="KAD227" s="17"/>
      <c r="KAE227" s="17"/>
      <c r="KAF227" s="17"/>
      <c r="KAG227" s="17"/>
      <c r="KAH227" s="17"/>
      <c r="KAI227" s="17"/>
      <c r="KAJ227" s="17"/>
      <c r="KAK227" s="17"/>
      <c r="KAL227" s="17"/>
      <c r="KAM227" s="17"/>
      <c r="KAN227" s="17"/>
      <c r="KAO227" s="17"/>
      <c r="KAP227" s="17"/>
      <c r="KAQ227" s="17"/>
      <c r="KAR227" s="17"/>
      <c r="KAS227" s="17"/>
      <c r="KAT227" s="17"/>
      <c r="KAU227" s="17"/>
      <c r="KAV227" s="17"/>
      <c r="KAW227" s="17"/>
      <c r="KAX227" s="17"/>
      <c r="KAY227" s="17"/>
      <c r="KAZ227" s="17"/>
      <c r="KBA227" s="17"/>
      <c r="KBB227" s="17"/>
      <c r="KBC227" s="17"/>
      <c r="KBD227" s="17"/>
      <c r="KBE227" s="17"/>
      <c r="KBF227" s="17"/>
      <c r="KBG227" s="17"/>
      <c r="KBH227" s="17"/>
      <c r="KBI227" s="17"/>
      <c r="KBJ227" s="17"/>
      <c r="KBK227" s="17"/>
      <c r="KBL227" s="17"/>
      <c r="KBM227" s="17"/>
      <c r="KBN227" s="17"/>
      <c r="KBO227" s="17"/>
      <c r="KBP227" s="17"/>
      <c r="KBQ227" s="17"/>
      <c r="KBR227" s="17"/>
      <c r="KBS227" s="17"/>
      <c r="KBT227" s="17"/>
      <c r="KBU227" s="17"/>
      <c r="KBV227" s="17"/>
      <c r="KBW227" s="17"/>
      <c r="KBX227" s="17"/>
      <c r="KBY227" s="17"/>
      <c r="KBZ227" s="17"/>
      <c r="KCA227" s="17"/>
      <c r="KCB227" s="17"/>
      <c r="KCC227" s="17"/>
      <c r="KCD227" s="17"/>
      <c r="KCE227" s="17"/>
      <c r="KCF227" s="17"/>
      <c r="KCG227" s="17"/>
      <c r="KCH227" s="17"/>
      <c r="KCI227" s="17"/>
      <c r="KCJ227" s="17"/>
      <c r="KCK227" s="17"/>
      <c r="KCL227" s="17"/>
      <c r="KCM227" s="17"/>
      <c r="KCN227" s="17"/>
      <c r="KCO227" s="17"/>
      <c r="KCP227" s="17"/>
      <c r="KCQ227" s="17"/>
      <c r="KCR227" s="17"/>
      <c r="KCS227" s="17"/>
      <c r="KCT227" s="17"/>
      <c r="KCU227" s="17"/>
      <c r="KCV227" s="17"/>
      <c r="KCW227" s="17"/>
      <c r="KCX227" s="17"/>
      <c r="KCY227" s="17"/>
      <c r="KCZ227" s="17"/>
      <c r="KDA227" s="17"/>
      <c r="KDB227" s="17"/>
      <c r="KDC227" s="17"/>
      <c r="KDD227" s="17"/>
      <c r="KDE227" s="17"/>
      <c r="KDF227" s="17"/>
      <c r="KDG227" s="17"/>
      <c r="KDH227" s="17"/>
      <c r="KDI227" s="17"/>
      <c r="KDJ227" s="17"/>
      <c r="KDK227" s="17"/>
      <c r="KDL227" s="17"/>
      <c r="KDM227" s="17"/>
      <c r="KDN227" s="17"/>
      <c r="KDO227" s="17"/>
      <c r="KDP227" s="17"/>
      <c r="KDQ227" s="17"/>
      <c r="KDR227" s="17"/>
      <c r="KDS227" s="17"/>
      <c r="KDT227" s="17"/>
      <c r="KDU227" s="17"/>
      <c r="KDV227" s="17"/>
      <c r="KDW227" s="17"/>
      <c r="KDX227" s="17"/>
      <c r="KDY227" s="17"/>
      <c r="KDZ227" s="17"/>
      <c r="KEA227" s="17"/>
      <c r="KEB227" s="17"/>
      <c r="KEC227" s="17"/>
      <c r="KED227" s="17"/>
      <c r="KEE227" s="17"/>
      <c r="KEF227" s="17"/>
      <c r="KEG227" s="17"/>
      <c r="KEH227" s="17"/>
      <c r="KEI227" s="17"/>
      <c r="KEJ227" s="17"/>
      <c r="KEK227" s="17"/>
      <c r="KEL227" s="17"/>
      <c r="KEM227" s="17"/>
      <c r="KEN227" s="17"/>
      <c r="KEO227" s="17"/>
      <c r="KEP227" s="17"/>
      <c r="KEQ227" s="17"/>
      <c r="KER227" s="17"/>
      <c r="KES227" s="17"/>
      <c r="KET227" s="17"/>
      <c r="KEU227" s="17"/>
      <c r="KEV227" s="17"/>
      <c r="KEW227" s="17"/>
      <c r="KEX227" s="17"/>
      <c r="KEY227" s="17"/>
      <c r="KEZ227" s="17"/>
      <c r="KFA227" s="17"/>
      <c r="KFB227" s="17"/>
      <c r="KFC227" s="17"/>
      <c r="KFD227" s="17"/>
      <c r="KFE227" s="17"/>
      <c r="KFF227" s="17"/>
      <c r="KFG227" s="17"/>
      <c r="KFH227" s="17"/>
      <c r="KFI227" s="17"/>
      <c r="KFJ227" s="17"/>
      <c r="KFK227" s="17"/>
      <c r="KFL227" s="17"/>
      <c r="KFM227" s="17"/>
      <c r="KFN227" s="17"/>
      <c r="KFO227" s="17"/>
      <c r="KFP227" s="17"/>
      <c r="KFQ227" s="17"/>
      <c r="KFR227" s="17"/>
      <c r="KFS227" s="17"/>
      <c r="KFT227" s="17"/>
      <c r="KFU227" s="17"/>
      <c r="KFV227" s="17"/>
      <c r="KFW227" s="17"/>
      <c r="KFX227" s="17"/>
      <c r="KFY227" s="17"/>
      <c r="KFZ227" s="17"/>
      <c r="KGA227" s="17"/>
      <c r="KGB227" s="17"/>
      <c r="KGC227" s="17"/>
      <c r="KGD227" s="17"/>
      <c r="KGE227" s="17"/>
      <c r="KGF227" s="17"/>
      <c r="KGG227" s="17"/>
      <c r="KGH227" s="17"/>
      <c r="KGI227" s="17"/>
      <c r="KGJ227" s="17"/>
      <c r="KGK227" s="17"/>
      <c r="KGL227" s="17"/>
      <c r="KGM227" s="17"/>
      <c r="KGN227" s="17"/>
      <c r="KGO227" s="17"/>
      <c r="KGP227" s="17"/>
      <c r="KGQ227" s="17"/>
      <c r="KGR227" s="17"/>
      <c r="KGS227" s="17"/>
      <c r="KGT227" s="17"/>
      <c r="KGU227" s="17"/>
      <c r="KGV227" s="17"/>
      <c r="KGW227" s="17"/>
      <c r="KGX227" s="17"/>
      <c r="KGY227" s="17"/>
      <c r="KGZ227" s="17"/>
      <c r="KHA227" s="17"/>
      <c r="KHB227" s="17"/>
      <c r="KHC227" s="17"/>
      <c r="KHD227" s="17"/>
      <c r="KHE227" s="17"/>
      <c r="KHF227" s="17"/>
      <c r="KHG227" s="17"/>
      <c r="KHH227" s="17"/>
      <c r="KHI227" s="17"/>
      <c r="KHJ227" s="17"/>
      <c r="KHK227" s="17"/>
      <c r="KHL227" s="17"/>
      <c r="KHM227" s="17"/>
      <c r="KHN227" s="17"/>
      <c r="KHO227" s="17"/>
      <c r="KHP227" s="17"/>
      <c r="KHQ227" s="17"/>
      <c r="KHR227" s="17"/>
      <c r="KHS227" s="17"/>
      <c r="KHT227" s="17"/>
      <c r="KHU227" s="17"/>
      <c r="KHV227" s="17"/>
      <c r="KHW227" s="17"/>
      <c r="KHX227" s="17"/>
      <c r="KHY227" s="17"/>
      <c r="KHZ227" s="17"/>
      <c r="KIA227" s="17"/>
      <c r="KIB227" s="17"/>
      <c r="KIC227" s="17"/>
      <c r="KID227" s="17"/>
      <c r="KIE227" s="17"/>
      <c r="KIF227" s="17"/>
      <c r="KIG227" s="17"/>
      <c r="KIH227" s="17"/>
      <c r="KII227" s="17"/>
      <c r="KIJ227" s="17"/>
      <c r="KIK227" s="17"/>
      <c r="KIL227" s="17"/>
      <c r="KIM227" s="17"/>
      <c r="KIN227" s="17"/>
      <c r="KIO227" s="17"/>
      <c r="KIP227" s="17"/>
      <c r="KIQ227" s="17"/>
      <c r="KIR227" s="17"/>
      <c r="KIS227" s="17"/>
      <c r="KIT227" s="17"/>
      <c r="KIU227" s="17"/>
      <c r="KIV227" s="17"/>
      <c r="KIW227" s="17"/>
      <c r="KIX227" s="17"/>
      <c r="KIY227" s="17"/>
      <c r="KIZ227" s="17"/>
      <c r="KJA227" s="17"/>
      <c r="KJB227" s="17"/>
      <c r="KJC227" s="17"/>
      <c r="KJD227" s="17"/>
      <c r="KJE227" s="17"/>
      <c r="KJF227" s="17"/>
      <c r="KJG227" s="17"/>
      <c r="KJH227" s="17"/>
      <c r="KJI227" s="17"/>
      <c r="KJJ227" s="17"/>
      <c r="KJK227" s="17"/>
      <c r="KJL227" s="17"/>
      <c r="KJM227" s="17"/>
      <c r="KJN227" s="17"/>
      <c r="KJO227" s="17"/>
      <c r="KJP227" s="17"/>
      <c r="KJQ227" s="17"/>
      <c r="KJR227" s="17"/>
      <c r="KJS227" s="17"/>
      <c r="KJT227" s="17"/>
      <c r="KJU227" s="17"/>
      <c r="KJV227" s="17"/>
      <c r="KJW227" s="17"/>
      <c r="KJX227" s="17"/>
      <c r="KJY227" s="17"/>
      <c r="KJZ227" s="17"/>
      <c r="KKA227" s="17"/>
      <c r="KKB227" s="17"/>
      <c r="KKC227" s="17"/>
      <c r="KKD227" s="17"/>
      <c r="KKE227" s="17"/>
      <c r="KKF227" s="17"/>
      <c r="KKG227" s="17"/>
      <c r="KKH227" s="17"/>
      <c r="KKI227" s="17"/>
      <c r="KKJ227" s="17"/>
      <c r="KKK227" s="17"/>
      <c r="KKL227" s="17"/>
      <c r="KKM227" s="17"/>
      <c r="KKN227" s="17"/>
      <c r="KKO227" s="17"/>
      <c r="KKP227" s="17"/>
      <c r="KKQ227" s="17"/>
      <c r="KKR227" s="17"/>
      <c r="KKS227" s="17"/>
      <c r="KKT227" s="17"/>
      <c r="KKU227" s="17"/>
      <c r="KKV227" s="17"/>
      <c r="KKW227" s="17"/>
      <c r="KKX227" s="17"/>
      <c r="KKY227" s="17"/>
      <c r="KKZ227" s="17"/>
      <c r="KLA227" s="17"/>
      <c r="KLB227" s="17"/>
      <c r="KLC227" s="17"/>
      <c r="KLD227" s="17"/>
      <c r="KLE227" s="17"/>
      <c r="KLF227" s="17"/>
      <c r="KLG227" s="17"/>
      <c r="KLH227" s="17"/>
      <c r="KLI227" s="17"/>
      <c r="KLJ227" s="17"/>
      <c r="KLK227" s="17"/>
      <c r="KLL227" s="17"/>
      <c r="KLM227" s="17"/>
      <c r="KLN227" s="17"/>
      <c r="KLO227" s="17"/>
      <c r="KLP227" s="17"/>
      <c r="KLQ227" s="17"/>
      <c r="KLR227" s="17"/>
      <c r="KLS227" s="17"/>
      <c r="KLT227" s="17"/>
      <c r="KLU227" s="17"/>
      <c r="KLV227" s="17"/>
      <c r="KLW227" s="17"/>
      <c r="KLX227" s="17"/>
      <c r="KLY227" s="17"/>
      <c r="KLZ227" s="17"/>
      <c r="KMA227" s="17"/>
      <c r="KMB227" s="17"/>
      <c r="KMC227" s="17"/>
      <c r="KMD227" s="17"/>
      <c r="KME227" s="17"/>
      <c r="KMF227" s="17"/>
      <c r="KMG227" s="17"/>
      <c r="KMH227" s="17"/>
      <c r="KMI227" s="17"/>
      <c r="KMJ227" s="17"/>
      <c r="KMK227" s="17"/>
      <c r="KML227" s="17"/>
      <c r="KMM227" s="17"/>
      <c r="KMN227" s="17"/>
      <c r="KMO227" s="17"/>
      <c r="KMP227" s="17"/>
      <c r="KMQ227" s="17"/>
      <c r="KMR227" s="17"/>
      <c r="KMS227" s="17"/>
      <c r="KMT227" s="17"/>
      <c r="KMU227" s="17"/>
      <c r="KMV227" s="17"/>
      <c r="KMW227" s="17"/>
      <c r="KMX227" s="17"/>
      <c r="KMY227" s="17"/>
      <c r="KMZ227" s="17"/>
      <c r="KNA227" s="17"/>
      <c r="KNB227" s="17"/>
      <c r="KNC227" s="17"/>
      <c r="KND227" s="17"/>
      <c r="KNE227" s="17"/>
      <c r="KNF227" s="17"/>
      <c r="KNG227" s="17"/>
      <c r="KNH227" s="17"/>
      <c r="KNI227" s="17"/>
      <c r="KNJ227" s="17"/>
      <c r="KNK227" s="17"/>
      <c r="KNL227" s="17"/>
      <c r="KNM227" s="17"/>
      <c r="KNN227" s="17"/>
      <c r="KNO227" s="17"/>
      <c r="KNP227" s="17"/>
      <c r="KNQ227" s="17"/>
      <c r="KNR227" s="17"/>
      <c r="KNS227" s="17"/>
      <c r="KNT227" s="17"/>
      <c r="KNU227" s="17"/>
      <c r="KNV227" s="17"/>
      <c r="KNW227" s="17"/>
      <c r="KNX227" s="17"/>
      <c r="KNY227" s="17"/>
      <c r="KNZ227" s="17"/>
      <c r="KOA227" s="17"/>
      <c r="KOB227" s="17"/>
      <c r="KOC227" s="17"/>
      <c r="KOD227" s="17"/>
      <c r="KOE227" s="17"/>
      <c r="KOF227" s="17"/>
      <c r="KOG227" s="17"/>
      <c r="KOH227" s="17"/>
      <c r="KOI227" s="17"/>
      <c r="KOJ227" s="17"/>
      <c r="KOK227" s="17"/>
      <c r="KOL227" s="17"/>
      <c r="KOM227" s="17"/>
      <c r="KON227" s="17"/>
      <c r="KOO227" s="17"/>
      <c r="KOP227" s="17"/>
      <c r="KOQ227" s="17"/>
      <c r="KOR227" s="17"/>
      <c r="KOS227" s="17"/>
      <c r="KOT227" s="17"/>
      <c r="KOU227" s="17"/>
      <c r="KOV227" s="17"/>
      <c r="KOW227" s="17"/>
      <c r="KOX227" s="17"/>
      <c r="KOY227" s="17"/>
      <c r="KOZ227" s="17"/>
      <c r="KPA227" s="17"/>
      <c r="KPB227" s="17"/>
      <c r="KPC227" s="17"/>
      <c r="KPD227" s="17"/>
      <c r="KPE227" s="17"/>
      <c r="KPF227" s="17"/>
      <c r="KPG227" s="17"/>
      <c r="KPH227" s="17"/>
      <c r="KPI227" s="17"/>
      <c r="KPJ227" s="17"/>
      <c r="KPK227" s="17"/>
      <c r="KPL227" s="17"/>
      <c r="KPM227" s="17"/>
      <c r="KPN227" s="17"/>
      <c r="KPO227" s="17"/>
      <c r="KPP227" s="17"/>
      <c r="KPQ227" s="17"/>
      <c r="KPR227" s="17"/>
      <c r="KPS227" s="17"/>
      <c r="KPT227" s="17"/>
      <c r="KPU227" s="17"/>
      <c r="KPV227" s="17"/>
      <c r="KPW227" s="17"/>
      <c r="KPX227" s="17"/>
      <c r="KPY227" s="17"/>
      <c r="KPZ227" s="17"/>
      <c r="KQA227" s="17"/>
      <c r="KQB227" s="17"/>
      <c r="KQC227" s="17"/>
      <c r="KQD227" s="17"/>
      <c r="KQE227" s="17"/>
      <c r="KQF227" s="17"/>
      <c r="KQG227" s="17"/>
      <c r="KQH227" s="17"/>
      <c r="KQI227" s="17"/>
      <c r="KQJ227" s="17"/>
      <c r="KQK227" s="17"/>
      <c r="KQL227" s="17"/>
      <c r="KQM227" s="17"/>
      <c r="KQN227" s="17"/>
      <c r="KQO227" s="17"/>
      <c r="KQP227" s="17"/>
      <c r="KQQ227" s="17"/>
      <c r="KQR227" s="17"/>
      <c r="KQS227" s="17"/>
      <c r="KQT227" s="17"/>
      <c r="KQU227" s="17"/>
      <c r="KQV227" s="17"/>
      <c r="KQW227" s="17"/>
      <c r="KQX227" s="17"/>
      <c r="KQY227" s="17"/>
      <c r="KQZ227" s="17"/>
      <c r="KRA227" s="17"/>
      <c r="KRB227" s="17"/>
      <c r="KRC227" s="17"/>
      <c r="KRD227" s="17"/>
      <c r="KRE227" s="17"/>
      <c r="KRF227" s="17"/>
      <c r="KRG227" s="17"/>
      <c r="KRH227" s="17"/>
      <c r="KRI227" s="17"/>
      <c r="KRJ227" s="17"/>
      <c r="KRK227" s="17"/>
      <c r="KRL227" s="17"/>
      <c r="KRM227" s="17"/>
      <c r="KRN227" s="17"/>
      <c r="KRO227" s="17"/>
      <c r="KRP227" s="17"/>
      <c r="KRQ227" s="17"/>
      <c r="KRR227" s="17"/>
      <c r="KRS227" s="17"/>
      <c r="KRT227" s="17"/>
      <c r="KRU227" s="17"/>
      <c r="KRV227" s="17"/>
      <c r="KRW227" s="17"/>
      <c r="KRX227" s="17"/>
      <c r="KRY227" s="17"/>
      <c r="KRZ227" s="17"/>
      <c r="KSA227" s="17"/>
      <c r="KSB227" s="17"/>
      <c r="KSC227" s="17"/>
      <c r="KSD227" s="17"/>
      <c r="KSE227" s="17"/>
      <c r="KSF227" s="17"/>
      <c r="KSG227" s="17"/>
      <c r="KSH227" s="17"/>
      <c r="KSI227" s="17"/>
      <c r="KSJ227" s="17"/>
      <c r="KSK227" s="17"/>
      <c r="KSL227" s="17"/>
      <c r="KSM227" s="17"/>
      <c r="KSN227" s="17"/>
      <c r="KSO227" s="17"/>
      <c r="KSP227" s="17"/>
      <c r="KSQ227" s="17"/>
      <c r="KSR227" s="17"/>
      <c r="KSS227" s="17"/>
      <c r="KST227" s="17"/>
      <c r="KSU227" s="17"/>
      <c r="KSV227" s="17"/>
      <c r="KSW227" s="17"/>
      <c r="KSX227" s="17"/>
      <c r="KSY227" s="17"/>
      <c r="KSZ227" s="17"/>
      <c r="KTA227" s="17"/>
      <c r="KTB227" s="17"/>
      <c r="KTC227" s="17"/>
      <c r="KTD227" s="17"/>
      <c r="KTE227" s="17"/>
      <c r="KTF227" s="17"/>
      <c r="KTG227" s="17"/>
      <c r="KTH227" s="17"/>
      <c r="KTI227" s="17"/>
      <c r="KTJ227" s="17"/>
      <c r="KTK227" s="17"/>
      <c r="KTL227" s="17"/>
      <c r="KTM227" s="17"/>
      <c r="KTN227" s="17"/>
      <c r="KTO227" s="17"/>
      <c r="KTP227" s="17"/>
      <c r="KTQ227" s="17"/>
      <c r="KTR227" s="17"/>
      <c r="KTS227" s="17"/>
      <c r="KTT227" s="17"/>
      <c r="KTU227" s="17"/>
      <c r="KTV227" s="17"/>
      <c r="KTW227" s="17"/>
      <c r="KTX227" s="17"/>
      <c r="KTY227" s="17"/>
      <c r="KTZ227" s="17"/>
      <c r="KUA227" s="17"/>
      <c r="KUB227" s="17"/>
      <c r="KUC227" s="17"/>
      <c r="KUD227" s="17"/>
      <c r="KUE227" s="17"/>
      <c r="KUF227" s="17"/>
      <c r="KUG227" s="17"/>
      <c r="KUH227" s="17"/>
      <c r="KUI227" s="17"/>
      <c r="KUJ227" s="17"/>
      <c r="KUK227" s="17"/>
      <c r="KUL227" s="17"/>
      <c r="KUM227" s="17"/>
      <c r="KUN227" s="17"/>
      <c r="KUO227" s="17"/>
      <c r="KUP227" s="17"/>
      <c r="KUQ227" s="17"/>
      <c r="KUR227" s="17"/>
      <c r="KUS227" s="17"/>
      <c r="KUT227" s="17"/>
      <c r="KUU227" s="17"/>
      <c r="KUV227" s="17"/>
      <c r="KUW227" s="17"/>
      <c r="KUX227" s="17"/>
      <c r="KUY227" s="17"/>
      <c r="KUZ227" s="17"/>
      <c r="KVA227" s="17"/>
      <c r="KVB227" s="17"/>
      <c r="KVC227" s="17"/>
      <c r="KVD227" s="17"/>
      <c r="KVE227" s="17"/>
      <c r="KVF227" s="17"/>
      <c r="KVG227" s="17"/>
      <c r="KVH227" s="17"/>
      <c r="KVI227" s="17"/>
      <c r="KVJ227" s="17"/>
      <c r="KVK227" s="17"/>
      <c r="KVL227" s="17"/>
      <c r="KVM227" s="17"/>
      <c r="KVN227" s="17"/>
      <c r="KVO227" s="17"/>
      <c r="KVP227" s="17"/>
      <c r="KVQ227" s="17"/>
      <c r="KVR227" s="17"/>
      <c r="KVS227" s="17"/>
      <c r="KVT227" s="17"/>
      <c r="KVU227" s="17"/>
      <c r="KVV227" s="17"/>
      <c r="KVW227" s="17"/>
      <c r="KVX227" s="17"/>
      <c r="KVY227" s="17"/>
      <c r="KVZ227" s="17"/>
      <c r="KWA227" s="17"/>
      <c r="KWB227" s="17"/>
      <c r="KWC227" s="17"/>
      <c r="KWD227" s="17"/>
      <c r="KWE227" s="17"/>
      <c r="KWF227" s="17"/>
      <c r="KWG227" s="17"/>
      <c r="KWH227" s="17"/>
      <c r="KWI227" s="17"/>
      <c r="KWJ227" s="17"/>
      <c r="KWK227" s="17"/>
      <c r="KWL227" s="17"/>
      <c r="KWM227" s="17"/>
      <c r="KWN227" s="17"/>
      <c r="KWO227" s="17"/>
      <c r="KWP227" s="17"/>
      <c r="KWQ227" s="17"/>
      <c r="KWR227" s="17"/>
      <c r="KWS227" s="17"/>
      <c r="KWT227" s="17"/>
      <c r="KWU227" s="17"/>
      <c r="KWV227" s="17"/>
      <c r="KWW227" s="17"/>
      <c r="KWX227" s="17"/>
      <c r="KWY227" s="17"/>
      <c r="KWZ227" s="17"/>
      <c r="KXA227" s="17"/>
      <c r="KXB227" s="17"/>
      <c r="KXC227" s="17"/>
      <c r="KXD227" s="17"/>
      <c r="KXE227" s="17"/>
      <c r="KXF227" s="17"/>
      <c r="KXG227" s="17"/>
      <c r="KXH227" s="17"/>
      <c r="KXI227" s="17"/>
      <c r="KXJ227" s="17"/>
      <c r="KXK227" s="17"/>
      <c r="KXL227" s="17"/>
      <c r="KXM227" s="17"/>
      <c r="KXN227" s="17"/>
      <c r="KXO227" s="17"/>
      <c r="KXP227" s="17"/>
      <c r="KXQ227" s="17"/>
      <c r="KXR227" s="17"/>
      <c r="KXS227" s="17"/>
      <c r="KXT227" s="17"/>
      <c r="KXU227" s="17"/>
      <c r="KXV227" s="17"/>
      <c r="KXW227" s="17"/>
      <c r="KXX227" s="17"/>
      <c r="KXY227" s="17"/>
      <c r="KXZ227" s="17"/>
      <c r="KYA227" s="17"/>
      <c r="KYB227" s="17"/>
      <c r="KYC227" s="17"/>
      <c r="KYD227" s="17"/>
      <c r="KYE227" s="17"/>
      <c r="KYF227" s="17"/>
      <c r="KYG227" s="17"/>
      <c r="KYH227" s="17"/>
      <c r="KYI227" s="17"/>
      <c r="KYJ227" s="17"/>
      <c r="KYK227" s="17"/>
      <c r="KYL227" s="17"/>
      <c r="KYM227" s="17"/>
      <c r="KYN227" s="17"/>
      <c r="KYO227" s="17"/>
      <c r="KYP227" s="17"/>
      <c r="KYQ227" s="17"/>
      <c r="KYR227" s="17"/>
      <c r="KYS227" s="17"/>
      <c r="KYT227" s="17"/>
      <c r="KYU227" s="17"/>
      <c r="KYV227" s="17"/>
      <c r="KYW227" s="17"/>
      <c r="KYX227" s="17"/>
      <c r="KYY227" s="17"/>
      <c r="KYZ227" s="17"/>
      <c r="KZA227" s="17"/>
      <c r="KZB227" s="17"/>
      <c r="KZC227" s="17"/>
      <c r="KZD227" s="17"/>
      <c r="KZE227" s="17"/>
      <c r="KZF227" s="17"/>
      <c r="KZG227" s="17"/>
      <c r="KZH227" s="17"/>
      <c r="KZI227" s="17"/>
      <c r="KZJ227" s="17"/>
      <c r="KZK227" s="17"/>
      <c r="KZL227" s="17"/>
      <c r="KZM227" s="17"/>
      <c r="KZN227" s="17"/>
      <c r="KZO227" s="17"/>
      <c r="KZP227" s="17"/>
      <c r="KZQ227" s="17"/>
      <c r="KZR227" s="17"/>
      <c r="KZS227" s="17"/>
      <c r="KZT227" s="17"/>
      <c r="KZU227" s="17"/>
      <c r="KZV227" s="17"/>
      <c r="KZW227" s="17"/>
      <c r="KZX227" s="17"/>
      <c r="KZY227" s="17"/>
      <c r="KZZ227" s="17"/>
      <c r="LAA227" s="17"/>
      <c r="LAB227" s="17"/>
      <c r="LAC227" s="17"/>
      <c r="LAD227" s="17"/>
      <c r="LAE227" s="17"/>
      <c r="LAF227" s="17"/>
      <c r="LAG227" s="17"/>
      <c r="LAH227" s="17"/>
      <c r="LAI227" s="17"/>
      <c r="LAJ227" s="17"/>
      <c r="LAK227" s="17"/>
      <c r="LAL227" s="17"/>
      <c r="LAM227" s="17"/>
      <c r="LAN227" s="17"/>
      <c r="LAO227" s="17"/>
      <c r="LAP227" s="17"/>
      <c r="LAQ227" s="17"/>
      <c r="LAR227" s="17"/>
      <c r="LAS227" s="17"/>
      <c r="LAT227" s="17"/>
      <c r="LAU227" s="17"/>
      <c r="LAV227" s="17"/>
      <c r="LAW227" s="17"/>
      <c r="LAX227" s="17"/>
      <c r="LAY227" s="17"/>
      <c r="LAZ227" s="17"/>
      <c r="LBA227" s="17"/>
      <c r="LBB227" s="17"/>
      <c r="LBC227" s="17"/>
      <c r="LBD227" s="17"/>
      <c r="LBE227" s="17"/>
      <c r="LBF227" s="17"/>
      <c r="LBG227" s="17"/>
      <c r="LBH227" s="17"/>
      <c r="LBI227" s="17"/>
      <c r="LBJ227" s="17"/>
      <c r="LBK227" s="17"/>
      <c r="LBL227" s="17"/>
      <c r="LBM227" s="17"/>
      <c r="LBN227" s="17"/>
      <c r="LBO227" s="17"/>
      <c r="LBP227" s="17"/>
      <c r="LBQ227" s="17"/>
      <c r="LBR227" s="17"/>
      <c r="LBS227" s="17"/>
      <c r="LBT227" s="17"/>
      <c r="LBU227" s="17"/>
      <c r="LBV227" s="17"/>
      <c r="LBW227" s="17"/>
      <c r="LBX227" s="17"/>
      <c r="LBY227" s="17"/>
      <c r="LBZ227" s="17"/>
      <c r="LCA227" s="17"/>
      <c r="LCB227" s="17"/>
      <c r="LCC227" s="17"/>
      <c r="LCD227" s="17"/>
      <c r="LCE227" s="17"/>
      <c r="LCF227" s="17"/>
      <c r="LCG227" s="17"/>
      <c r="LCH227" s="17"/>
      <c r="LCI227" s="17"/>
      <c r="LCJ227" s="17"/>
      <c r="LCK227" s="17"/>
      <c r="LCL227" s="17"/>
      <c r="LCM227" s="17"/>
      <c r="LCN227" s="17"/>
      <c r="LCO227" s="17"/>
      <c r="LCP227" s="17"/>
      <c r="LCQ227" s="17"/>
      <c r="LCR227" s="17"/>
      <c r="LCS227" s="17"/>
      <c r="LCT227" s="17"/>
      <c r="LCU227" s="17"/>
      <c r="LCV227" s="17"/>
      <c r="LCW227" s="17"/>
      <c r="LCX227" s="17"/>
      <c r="LCY227" s="17"/>
      <c r="LCZ227" s="17"/>
      <c r="LDA227" s="17"/>
      <c r="LDB227" s="17"/>
      <c r="LDC227" s="17"/>
      <c r="LDD227" s="17"/>
      <c r="LDE227" s="17"/>
      <c r="LDF227" s="17"/>
      <c r="LDG227" s="17"/>
      <c r="LDH227" s="17"/>
      <c r="LDI227" s="17"/>
      <c r="LDJ227" s="17"/>
      <c r="LDK227" s="17"/>
      <c r="LDL227" s="17"/>
      <c r="LDM227" s="17"/>
      <c r="LDN227" s="17"/>
      <c r="LDO227" s="17"/>
      <c r="LDP227" s="17"/>
      <c r="LDQ227" s="17"/>
      <c r="LDR227" s="17"/>
      <c r="LDS227" s="17"/>
      <c r="LDT227" s="17"/>
      <c r="LDU227" s="17"/>
      <c r="LDV227" s="17"/>
      <c r="LDW227" s="17"/>
      <c r="LDX227" s="17"/>
      <c r="LDY227" s="17"/>
      <c r="LDZ227" s="17"/>
      <c r="LEA227" s="17"/>
      <c r="LEB227" s="17"/>
      <c r="LEC227" s="17"/>
      <c r="LED227" s="17"/>
      <c r="LEE227" s="17"/>
      <c r="LEF227" s="17"/>
      <c r="LEG227" s="17"/>
      <c r="LEH227" s="17"/>
      <c r="LEI227" s="17"/>
      <c r="LEJ227" s="17"/>
      <c r="LEK227" s="17"/>
      <c r="LEL227" s="17"/>
      <c r="LEM227" s="17"/>
      <c r="LEN227" s="17"/>
      <c r="LEO227" s="17"/>
      <c r="LEP227" s="17"/>
      <c r="LEQ227" s="17"/>
      <c r="LER227" s="17"/>
      <c r="LES227" s="17"/>
      <c r="LET227" s="17"/>
      <c r="LEU227" s="17"/>
      <c r="LEV227" s="17"/>
      <c r="LEW227" s="17"/>
      <c r="LEX227" s="17"/>
      <c r="LEY227" s="17"/>
      <c r="LEZ227" s="17"/>
      <c r="LFA227" s="17"/>
      <c r="LFB227" s="17"/>
      <c r="LFC227" s="17"/>
      <c r="LFD227" s="17"/>
      <c r="LFE227" s="17"/>
      <c r="LFF227" s="17"/>
      <c r="LFG227" s="17"/>
      <c r="LFH227" s="17"/>
      <c r="LFI227" s="17"/>
      <c r="LFJ227" s="17"/>
      <c r="LFK227" s="17"/>
      <c r="LFL227" s="17"/>
      <c r="LFM227" s="17"/>
      <c r="LFN227" s="17"/>
      <c r="LFO227" s="17"/>
      <c r="LFP227" s="17"/>
      <c r="LFQ227" s="17"/>
      <c r="LFR227" s="17"/>
      <c r="LFS227" s="17"/>
      <c r="LFT227" s="17"/>
      <c r="LFU227" s="17"/>
      <c r="LFV227" s="17"/>
      <c r="LFW227" s="17"/>
      <c r="LFX227" s="17"/>
      <c r="LFY227" s="17"/>
      <c r="LFZ227" s="17"/>
      <c r="LGA227" s="17"/>
      <c r="LGB227" s="17"/>
      <c r="LGC227" s="17"/>
      <c r="LGD227" s="17"/>
      <c r="LGE227" s="17"/>
      <c r="LGF227" s="17"/>
      <c r="LGG227" s="17"/>
      <c r="LGH227" s="17"/>
      <c r="LGI227" s="17"/>
      <c r="LGJ227" s="17"/>
      <c r="LGK227" s="17"/>
      <c r="LGL227" s="17"/>
      <c r="LGM227" s="17"/>
      <c r="LGN227" s="17"/>
      <c r="LGO227" s="17"/>
      <c r="LGP227" s="17"/>
      <c r="LGQ227" s="17"/>
      <c r="LGR227" s="17"/>
      <c r="LGS227" s="17"/>
      <c r="LGT227" s="17"/>
      <c r="LGU227" s="17"/>
      <c r="LGV227" s="17"/>
      <c r="LGW227" s="17"/>
      <c r="LGX227" s="17"/>
      <c r="LGY227" s="17"/>
      <c r="LGZ227" s="17"/>
      <c r="LHA227" s="17"/>
      <c r="LHB227" s="17"/>
      <c r="LHC227" s="17"/>
      <c r="LHD227" s="17"/>
      <c r="LHE227" s="17"/>
      <c r="LHF227" s="17"/>
      <c r="LHG227" s="17"/>
      <c r="LHH227" s="17"/>
      <c r="LHI227" s="17"/>
      <c r="LHJ227" s="17"/>
      <c r="LHK227" s="17"/>
      <c r="LHL227" s="17"/>
      <c r="LHM227" s="17"/>
      <c r="LHN227" s="17"/>
      <c r="LHO227" s="17"/>
      <c r="LHP227" s="17"/>
      <c r="LHQ227" s="17"/>
      <c r="LHR227" s="17"/>
      <c r="LHS227" s="17"/>
      <c r="LHT227" s="17"/>
      <c r="LHU227" s="17"/>
      <c r="LHV227" s="17"/>
      <c r="LHW227" s="17"/>
      <c r="LHX227" s="17"/>
      <c r="LHY227" s="17"/>
      <c r="LHZ227" s="17"/>
      <c r="LIA227" s="17"/>
      <c r="LIB227" s="17"/>
      <c r="LIC227" s="17"/>
      <c r="LID227" s="17"/>
      <c r="LIE227" s="17"/>
      <c r="LIF227" s="17"/>
      <c r="LIG227" s="17"/>
      <c r="LIH227" s="17"/>
      <c r="LII227" s="17"/>
      <c r="LIJ227" s="17"/>
      <c r="LIK227" s="17"/>
      <c r="LIL227" s="17"/>
      <c r="LIM227" s="17"/>
      <c r="LIN227" s="17"/>
      <c r="LIO227" s="17"/>
      <c r="LIP227" s="17"/>
      <c r="LIQ227" s="17"/>
      <c r="LIR227" s="17"/>
      <c r="LIS227" s="17"/>
      <c r="LIT227" s="17"/>
      <c r="LIU227" s="17"/>
      <c r="LIV227" s="17"/>
      <c r="LIW227" s="17"/>
      <c r="LIX227" s="17"/>
      <c r="LIY227" s="17"/>
      <c r="LIZ227" s="17"/>
      <c r="LJA227" s="17"/>
      <c r="LJB227" s="17"/>
      <c r="LJC227" s="17"/>
      <c r="LJD227" s="17"/>
      <c r="LJE227" s="17"/>
      <c r="LJF227" s="17"/>
      <c r="LJG227" s="17"/>
      <c r="LJH227" s="17"/>
      <c r="LJI227" s="17"/>
      <c r="LJJ227" s="17"/>
      <c r="LJK227" s="17"/>
      <c r="LJL227" s="17"/>
      <c r="LJM227" s="17"/>
      <c r="LJN227" s="17"/>
      <c r="LJO227" s="17"/>
      <c r="LJP227" s="17"/>
      <c r="LJQ227" s="17"/>
      <c r="LJR227" s="17"/>
      <c r="LJS227" s="17"/>
      <c r="LJT227" s="17"/>
      <c r="LJU227" s="17"/>
      <c r="LJV227" s="17"/>
      <c r="LJW227" s="17"/>
      <c r="LJX227" s="17"/>
      <c r="LJY227" s="17"/>
      <c r="LJZ227" s="17"/>
      <c r="LKA227" s="17"/>
      <c r="LKB227" s="17"/>
      <c r="LKC227" s="17"/>
      <c r="LKD227" s="17"/>
      <c r="LKE227" s="17"/>
      <c r="LKF227" s="17"/>
      <c r="LKG227" s="17"/>
      <c r="LKH227" s="17"/>
      <c r="LKI227" s="17"/>
      <c r="LKJ227" s="17"/>
      <c r="LKK227" s="17"/>
      <c r="LKL227" s="17"/>
      <c r="LKM227" s="17"/>
      <c r="LKN227" s="17"/>
      <c r="LKO227" s="17"/>
      <c r="LKP227" s="17"/>
      <c r="LKQ227" s="17"/>
      <c r="LKR227" s="17"/>
      <c r="LKS227" s="17"/>
      <c r="LKT227" s="17"/>
      <c r="LKU227" s="17"/>
      <c r="LKV227" s="17"/>
      <c r="LKW227" s="17"/>
      <c r="LKX227" s="17"/>
      <c r="LKY227" s="17"/>
      <c r="LKZ227" s="17"/>
      <c r="LLA227" s="17"/>
      <c r="LLB227" s="17"/>
      <c r="LLC227" s="17"/>
      <c r="LLD227" s="17"/>
      <c r="LLE227" s="17"/>
      <c r="LLF227" s="17"/>
      <c r="LLG227" s="17"/>
      <c r="LLH227" s="17"/>
      <c r="LLI227" s="17"/>
      <c r="LLJ227" s="17"/>
      <c r="LLK227" s="17"/>
      <c r="LLL227" s="17"/>
      <c r="LLM227" s="17"/>
      <c r="LLN227" s="17"/>
      <c r="LLO227" s="17"/>
      <c r="LLP227" s="17"/>
      <c r="LLQ227" s="17"/>
      <c r="LLR227" s="17"/>
      <c r="LLS227" s="17"/>
      <c r="LLT227" s="17"/>
      <c r="LLU227" s="17"/>
      <c r="LLV227" s="17"/>
      <c r="LLW227" s="17"/>
      <c r="LLX227" s="17"/>
      <c r="LLY227" s="17"/>
      <c r="LLZ227" s="17"/>
      <c r="LMA227" s="17"/>
      <c r="LMB227" s="17"/>
      <c r="LMC227" s="17"/>
      <c r="LMD227" s="17"/>
      <c r="LME227" s="17"/>
      <c r="LMF227" s="17"/>
      <c r="LMG227" s="17"/>
      <c r="LMH227" s="17"/>
      <c r="LMI227" s="17"/>
      <c r="LMJ227" s="17"/>
      <c r="LMK227" s="17"/>
      <c r="LML227" s="17"/>
      <c r="LMM227" s="17"/>
      <c r="LMN227" s="17"/>
      <c r="LMO227" s="17"/>
      <c r="LMP227" s="17"/>
      <c r="LMQ227" s="17"/>
      <c r="LMR227" s="17"/>
      <c r="LMS227" s="17"/>
      <c r="LMT227" s="17"/>
      <c r="LMU227" s="17"/>
      <c r="LMV227" s="17"/>
      <c r="LMW227" s="17"/>
      <c r="LMX227" s="17"/>
      <c r="LMY227" s="17"/>
      <c r="LMZ227" s="17"/>
      <c r="LNA227" s="17"/>
      <c r="LNB227" s="17"/>
      <c r="LNC227" s="17"/>
      <c r="LND227" s="17"/>
      <c r="LNE227" s="17"/>
      <c r="LNF227" s="17"/>
      <c r="LNG227" s="17"/>
      <c r="LNH227" s="17"/>
      <c r="LNI227" s="17"/>
      <c r="LNJ227" s="17"/>
      <c r="LNK227" s="17"/>
      <c r="LNL227" s="17"/>
      <c r="LNM227" s="17"/>
      <c r="LNN227" s="17"/>
      <c r="LNO227" s="17"/>
      <c r="LNP227" s="17"/>
      <c r="LNQ227" s="17"/>
      <c r="LNR227" s="17"/>
      <c r="LNS227" s="17"/>
      <c r="LNT227" s="17"/>
      <c r="LNU227" s="17"/>
      <c r="LNV227" s="17"/>
      <c r="LNW227" s="17"/>
      <c r="LNX227" s="17"/>
      <c r="LNY227" s="17"/>
      <c r="LNZ227" s="17"/>
      <c r="LOA227" s="17"/>
      <c r="LOB227" s="17"/>
      <c r="LOC227" s="17"/>
      <c r="LOD227" s="17"/>
      <c r="LOE227" s="17"/>
      <c r="LOF227" s="17"/>
      <c r="LOG227" s="17"/>
      <c r="LOH227" s="17"/>
      <c r="LOI227" s="17"/>
      <c r="LOJ227" s="17"/>
      <c r="LOK227" s="17"/>
      <c r="LOL227" s="17"/>
      <c r="LOM227" s="17"/>
      <c r="LON227" s="17"/>
      <c r="LOO227" s="17"/>
      <c r="LOP227" s="17"/>
      <c r="LOQ227" s="17"/>
      <c r="LOR227" s="17"/>
      <c r="LOS227" s="17"/>
      <c r="LOT227" s="17"/>
      <c r="LOU227" s="17"/>
      <c r="LOV227" s="17"/>
      <c r="LOW227" s="17"/>
      <c r="LOX227" s="17"/>
      <c r="LOY227" s="17"/>
      <c r="LOZ227" s="17"/>
      <c r="LPA227" s="17"/>
      <c r="LPB227" s="17"/>
      <c r="LPC227" s="17"/>
      <c r="LPD227" s="17"/>
      <c r="LPE227" s="17"/>
      <c r="LPF227" s="17"/>
      <c r="LPG227" s="17"/>
      <c r="LPH227" s="17"/>
      <c r="LPI227" s="17"/>
      <c r="LPJ227" s="17"/>
      <c r="LPK227" s="17"/>
      <c r="LPL227" s="17"/>
      <c r="LPM227" s="17"/>
      <c r="LPN227" s="17"/>
      <c r="LPO227" s="17"/>
      <c r="LPP227" s="17"/>
      <c r="LPQ227" s="17"/>
      <c r="LPR227" s="17"/>
      <c r="LPS227" s="17"/>
      <c r="LPT227" s="17"/>
      <c r="LPU227" s="17"/>
      <c r="LPV227" s="17"/>
      <c r="LPW227" s="17"/>
      <c r="LPX227" s="17"/>
      <c r="LPY227" s="17"/>
      <c r="LPZ227" s="17"/>
      <c r="LQA227" s="17"/>
      <c r="LQB227" s="17"/>
      <c r="LQC227" s="17"/>
      <c r="LQD227" s="17"/>
      <c r="LQE227" s="17"/>
      <c r="LQF227" s="17"/>
      <c r="LQG227" s="17"/>
      <c r="LQH227" s="17"/>
      <c r="LQI227" s="17"/>
      <c r="LQJ227" s="17"/>
      <c r="LQK227" s="17"/>
      <c r="LQL227" s="17"/>
      <c r="LQM227" s="17"/>
      <c r="LQN227" s="17"/>
      <c r="LQO227" s="17"/>
      <c r="LQP227" s="17"/>
      <c r="LQQ227" s="17"/>
      <c r="LQR227" s="17"/>
      <c r="LQS227" s="17"/>
      <c r="LQT227" s="17"/>
      <c r="LQU227" s="17"/>
      <c r="LQV227" s="17"/>
      <c r="LQW227" s="17"/>
      <c r="LQX227" s="17"/>
      <c r="LQY227" s="17"/>
      <c r="LQZ227" s="17"/>
      <c r="LRA227" s="17"/>
      <c r="LRB227" s="17"/>
      <c r="LRC227" s="17"/>
      <c r="LRD227" s="17"/>
      <c r="LRE227" s="17"/>
      <c r="LRF227" s="17"/>
      <c r="LRG227" s="17"/>
      <c r="LRH227" s="17"/>
      <c r="LRI227" s="17"/>
      <c r="LRJ227" s="17"/>
      <c r="LRK227" s="17"/>
      <c r="LRL227" s="17"/>
      <c r="LRM227" s="17"/>
      <c r="LRN227" s="17"/>
      <c r="LRO227" s="17"/>
      <c r="LRP227" s="17"/>
      <c r="LRQ227" s="17"/>
      <c r="LRR227" s="17"/>
      <c r="LRS227" s="17"/>
      <c r="LRT227" s="17"/>
      <c r="LRU227" s="17"/>
      <c r="LRV227" s="17"/>
      <c r="LRW227" s="17"/>
      <c r="LRX227" s="17"/>
      <c r="LRY227" s="17"/>
      <c r="LRZ227" s="17"/>
      <c r="LSA227" s="17"/>
      <c r="LSB227" s="17"/>
      <c r="LSC227" s="17"/>
      <c r="LSD227" s="17"/>
      <c r="LSE227" s="17"/>
      <c r="LSF227" s="17"/>
      <c r="LSG227" s="17"/>
      <c r="LSH227" s="17"/>
      <c r="LSI227" s="17"/>
      <c r="LSJ227" s="17"/>
      <c r="LSK227" s="17"/>
      <c r="LSL227" s="17"/>
      <c r="LSM227" s="17"/>
      <c r="LSN227" s="17"/>
      <c r="LSO227" s="17"/>
      <c r="LSP227" s="17"/>
      <c r="LSQ227" s="17"/>
      <c r="LSR227" s="17"/>
      <c r="LSS227" s="17"/>
      <c r="LST227" s="17"/>
      <c r="LSU227" s="17"/>
      <c r="LSV227" s="17"/>
      <c r="LSW227" s="17"/>
      <c r="LSX227" s="17"/>
      <c r="LSY227" s="17"/>
      <c r="LSZ227" s="17"/>
      <c r="LTA227" s="17"/>
      <c r="LTB227" s="17"/>
      <c r="LTC227" s="17"/>
      <c r="LTD227" s="17"/>
      <c r="LTE227" s="17"/>
      <c r="LTF227" s="17"/>
      <c r="LTG227" s="17"/>
      <c r="LTH227" s="17"/>
      <c r="LTI227" s="17"/>
      <c r="LTJ227" s="17"/>
      <c r="LTK227" s="17"/>
      <c r="LTL227" s="17"/>
      <c r="LTM227" s="17"/>
      <c r="LTN227" s="17"/>
      <c r="LTO227" s="17"/>
      <c r="LTP227" s="17"/>
      <c r="LTQ227" s="17"/>
      <c r="LTR227" s="17"/>
      <c r="LTS227" s="17"/>
      <c r="LTT227" s="17"/>
      <c r="LTU227" s="17"/>
      <c r="LTV227" s="17"/>
      <c r="LTW227" s="17"/>
      <c r="LTX227" s="17"/>
      <c r="LTY227" s="17"/>
      <c r="LTZ227" s="17"/>
      <c r="LUA227" s="17"/>
      <c r="LUB227" s="17"/>
      <c r="LUC227" s="17"/>
      <c r="LUD227" s="17"/>
      <c r="LUE227" s="17"/>
      <c r="LUF227" s="17"/>
      <c r="LUG227" s="17"/>
      <c r="LUH227" s="17"/>
      <c r="LUI227" s="17"/>
      <c r="LUJ227" s="17"/>
      <c r="LUK227" s="17"/>
      <c r="LUL227" s="17"/>
      <c r="LUM227" s="17"/>
      <c r="LUN227" s="17"/>
      <c r="LUO227" s="17"/>
      <c r="LUP227" s="17"/>
      <c r="LUQ227" s="17"/>
      <c r="LUR227" s="17"/>
      <c r="LUS227" s="17"/>
      <c r="LUT227" s="17"/>
      <c r="LUU227" s="17"/>
      <c r="LUV227" s="17"/>
      <c r="LUW227" s="17"/>
      <c r="LUX227" s="17"/>
      <c r="LUY227" s="17"/>
      <c r="LUZ227" s="17"/>
      <c r="LVA227" s="17"/>
      <c r="LVB227" s="17"/>
      <c r="LVC227" s="17"/>
      <c r="LVD227" s="17"/>
      <c r="LVE227" s="17"/>
      <c r="LVF227" s="17"/>
      <c r="LVG227" s="17"/>
      <c r="LVH227" s="17"/>
      <c r="LVI227" s="17"/>
      <c r="LVJ227" s="17"/>
      <c r="LVK227" s="17"/>
      <c r="LVL227" s="17"/>
      <c r="LVM227" s="17"/>
      <c r="LVN227" s="17"/>
      <c r="LVO227" s="17"/>
      <c r="LVP227" s="17"/>
      <c r="LVQ227" s="17"/>
      <c r="LVR227" s="17"/>
      <c r="LVS227" s="17"/>
      <c r="LVT227" s="17"/>
      <c r="LVU227" s="17"/>
      <c r="LVV227" s="17"/>
      <c r="LVW227" s="17"/>
      <c r="LVX227" s="17"/>
      <c r="LVY227" s="17"/>
      <c r="LVZ227" s="17"/>
      <c r="LWA227" s="17"/>
      <c r="LWB227" s="17"/>
      <c r="LWC227" s="17"/>
      <c r="LWD227" s="17"/>
      <c r="LWE227" s="17"/>
      <c r="LWF227" s="17"/>
      <c r="LWG227" s="17"/>
      <c r="LWH227" s="17"/>
      <c r="LWI227" s="17"/>
      <c r="LWJ227" s="17"/>
      <c r="LWK227" s="17"/>
      <c r="LWL227" s="17"/>
      <c r="LWM227" s="17"/>
      <c r="LWN227" s="17"/>
      <c r="LWO227" s="17"/>
      <c r="LWP227" s="17"/>
      <c r="LWQ227" s="17"/>
      <c r="LWR227" s="17"/>
      <c r="LWS227" s="17"/>
      <c r="LWT227" s="17"/>
      <c r="LWU227" s="17"/>
      <c r="LWV227" s="17"/>
      <c r="LWW227" s="17"/>
      <c r="LWX227" s="17"/>
      <c r="LWY227" s="17"/>
      <c r="LWZ227" s="17"/>
      <c r="LXA227" s="17"/>
      <c r="LXB227" s="17"/>
      <c r="LXC227" s="17"/>
      <c r="LXD227" s="17"/>
      <c r="LXE227" s="17"/>
      <c r="LXF227" s="17"/>
      <c r="LXG227" s="17"/>
      <c r="LXH227" s="17"/>
      <c r="LXI227" s="17"/>
      <c r="LXJ227" s="17"/>
      <c r="LXK227" s="17"/>
      <c r="LXL227" s="17"/>
      <c r="LXM227" s="17"/>
      <c r="LXN227" s="17"/>
      <c r="LXO227" s="17"/>
      <c r="LXP227" s="17"/>
      <c r="LXQ227" s="17"/>
      <c r="LXR227" s="17"/>
      <c r="LXS227" s="17"/>
      <c r="LXT227" s="17"/>
      <c r="LXU227" s="17"/>
      <c r="LXV227" s="17"/>
      <c r="LXW227" s="17"/>
      <c r="LXX227" s="17"/>
      <c r="LXY227" s="17"/>
      <c r="LXZ227" s="17"/>
      <c r="LYA227" s="17"/>
      <c r="LYB227" s="17"/>
      <c r="LYC227" s="17"/>
      <c r="LYD227" s="17"/>
      <c r="LYE227" s="17"/>
      <c r="LYF227" s="17"/>
      <c r="LYG227" s="17"/>
      <c r="LYH227" s="17"/>
      <c r="LYI227" s="17"/>
      <c r="LYJ227" s="17"/>
      <c r="LYK227" s="17"/>
      <c r="LYL227" s="17"/>
      <c r="LYM227" s="17"/>
      <c r="LYN227" s="17"/>
      <c r="LYO227" s="17"/>
      <c r="LYP227" s="17"/>
      <c r="LYQ227" s="17"/>
      <c r="LYR227" s="17"/>
      <c r="LYS227" s="17"/>
      <c r="LYT227" s="17"/>
      <c r="LYU227" s="17"/>
      <c r="LYV227" s="17"/>
      <c r="LYW227" s="17"/>
      <c r="LYX227" s="17"/>
      <c r="LYY227" s="17"/>
      <c r="LYZ227" s="17"/>
      <c r="LZA227" s="17"/>
      <c r="LZB227" s="17"/>
      <c r="LZC227" s="17"/>
      <c r="LZD227" s="17"/>
      <c r="LZE227" s="17"/>
      <c r="LZF227" s="17"/>
      <c r="LZG227" s="17"/>
      <c r="LZH227" s="17"/>
      <c r="LZI227" s="17"/>
      <c r="LZJ227" s="17"/>
      <c r="LZK227" s="17"/>
      <c r="LZL227" s="17"/>
      <c r="LZM227" s="17"/>
      <c r="LZN227" s="17"/>
      <c r="LZO227" s="17"/>
      <c r="LZP227" s="17"/>
      <c r="LZQ227" s="17"/>
      <c r="LZR227" s="17"/>
      <c r="LZS227" s="17"/>
      <c r="LZT227" s="17"/>
      <c r="LZU227" s="17"/>
      <c r="LZV227" s="17"/>
      <c r="LZW227" s="17"/>
      <c r="LZX227" s="17"/>
      <c r="LZY227" s="17"/>
      <c r="LZZ227" s="17"/>
      <c r="MAA227" s="17"/>
      <c r="MAB227" s="17"/>
      <c r="MAC227" s="17"/>
      <c r="MAD227" s="17"/>
      <c r="MAE227" s="17"/>
      <c r="MAF227" s="17"/>
      <c r="MAG227" s="17"/>
      <c r="MAH227" s="17"/>
      <c r="MAI227" s="17"/>
      <c r="MAJ227" s="17"/>
      <c r="MAK227" s="17"/>
      <c r="MAL227" s="17"/>
      <c r="MAM227" s="17"/>
      <c r="MAN227" s="17"/>
      <c r="MAO227" s="17"/>
      <c r="MAP227" s="17"/>
      <c r="MAQ227" s="17"/>
      <c r="MAR227" s="17"/>
      <c r="MAS227" s="17"/>
      <c r="MAT227" s="17"/>
      <c r="MAU227" s="17"/>
      <c r="MAV227" s="17"/>
      <c r="MAW227" s="17"/>
      <c r="MAX227" s="17"/>
      <c r="MAY227" s="17"/>
      <c r="MAZ227" s="17"/>
      <c r="MBA227" s="17"/>
      <c r="MBB227" s="17"/>
      <c r="MBC227" s="17"/>
      <c r="MBD227" s="17"/>
      <c r="MBE227" s="17"/>
      <c r="MBF227" s="17"/>
      <c r="MBG227" s="17"/>
      <c r="MBH227" s="17"/>
      <c r="MBI227" s="17"/>
      <c r="MBJ227" s="17"/>
      <c r="MBK227" s="17"/>
      <c r="MBL227" s="17"/>
      <c r="MBM227" s="17"/>
      <c r="MBN227" s="17"/>
      <c r="MBO227" s="17"/>
      <c r="MBP227" s="17"/>
      <c r="MBQ227" s="17"/>
      <c r="MBR227" s="17"/>
      <c r="MBS227" s="17"/>
      <c r="MBT227" s="17"/>
      <c r="MBU227" s="17"/>
      <c r="MBV227" s="17"/>
      <c r="MBW227" s="17"/>
      <c r="MBX227" s="17"/>
      <c r="MBY227" s="17"/>
      <c r="MBZ227" s="17"/>
      <c r="MCA227" s="17"/>
      <c r="MCB227" s="17"/>
      <c r="MCC227" s="17"/>
      <c r="MCD227" s="17"/>
      <c r="MCE227" s="17"/>
      <c r="MCF227" s="17"/>
      <c r="MCG227" s="17"/>
      <c r="MCH227" s="17"/>
      <c r="MCI227" s="17"/>
      <c r="MCJ227" s="17"/>
      <c r="MCK227" s="17"/>
      <c r="MCL227" s="17"/>
      <c r="MCM227" s="17"/>
      <c r="MCN227" s="17"/>
      <c r="MCO227" s="17"/>
      <c r="MCP227" s="17"/>
      <c r="MCQ227" s="17"/>
      <c r="MCR227" s="17"/>
      <c r="MCS227" s="17"/>
      <c r="MCT227" s="17"/>
      <c r="MCU227" s="17"/>
      <c r="MCV227" s="17"/>
      <c r="MCW227" s="17"/>
      <c r="MCX227" s="17"/>
      <c r="MCY227" s="17"/>
      <c r="MCZ227" s="17"/>
      <c r="MDA227" s="17"/>
      <c r="MDB227" s="17"/>
      <c r="MDC227" s="17"/>
      <c r="MDD227" s="17"/>
      <c r="MDE227" s="17"/>
      <c r="MDF227" s="17"/>
      <c r="MDG227" s="17"/>
      <c r="MDH227" s="17"/>
      <c r="MDI227" s="17"/>
      <c r="MDJ227" s="17"/>
      <c r="MDK227" s="17"/>
      <c r="MDL227" s="17"/>
      <c r="MDM227" s="17"/>
      <c r="MDN227" s="17"/>
      <c r="MDO227" s="17"/>
      <c r="MDP227" s="17"/>
      <c r="MDQ227" s="17"/>
      <c r="MDR227" s="17"/>
      <c r="MDS227" s="17"/>
      <c r="MDT227" s="17"/>
      <c r="MDU227" s="17"/>
      <c r="MDV227" s="17"/>
      <c r="MDW227" s="17"/>
      <c r="MDX227" s="17"/>
      <c r="MDY227" s="17"/>
      <c r="MDZ227" s="17"/>
      <c r="MEA227" s="17"/>
      <c r="MEB227" s="17"/>
      <c r="MEC227" s="17"/>
      <c r="MED227" s="17"/>
      <c r="MEE227" s="17"/>
      <c r="MEF227" s="17"/>
      <c r="MEG227" s="17"/>
      <c r="MEH227" s="17"/>
      <c r="MEI227" s="17"/>
      <c r="MEJ227" s="17"/>
      <c r="MEK227" s="17"/>
      <c r="MEL227" s="17"/>
      <c r="MEM227" s="17"/>
      <c r="MEN227" s="17"/>
      <c r="MEO227" s="17"/>
      <c r="MEP227" s="17"/>
      <c r="MEQ227" s="17"/>
      <c r="MER227" s="17"/>
      <c r="MES227" s="17"/>
      <c r="MET227" s="17"/>
      <c r="MEU227" s="17"/>
      <c r="MEV227" s="17"/>
      <c r="MEW227" s="17"/>
      <c r="MEX227" s="17"/>
      <c r="MEY227" s="17"/>
      <c r="MEZ227" s="17"/>
      <c r="MFA227" s="17"/>
      <c r="MFB227" s="17"/>
      <c r="MFC227" s="17"/>
      <c r="MFD227" s="17"/>
      <c r="MFE227" s="17"/>
      <c r="MFF227" s="17"/>
      <c r="MFG227" s="17"/>
      <c r="MFH227" s="17"/>
      <c r="MFI227" s="17"/>
      <c r="MFJ227" s="17"/>
      <c r="MFK227" s="17"/>
      <c r="MFL227" s="17"/>
      <c r="MFM227" s="17"/>
      <c r="MFN227" s="17"/>
      <c r="MFO227" s="17"/>
      <c r="MFP227" s="17"/>
      <c r="MFQ227" s="17"/>
      <c r="MFR227" s="17"/>
      <c r="MFS227" s="17"/>
      <c r="MFT227" s="17"/>
      <c r="MFU227" s="17"/>
      <c r="MFV227" s="17"/>
      <c r="MFW227" s="17"/>
      <c r="MFX227" s="17"/>
      <c r="MFY227" s="17"/>
      <c r="MFZ227" s="17"/>
      <c r="MGA227" s="17"/>
      <c r="MGB227" s="17"/>
      <c r="MGC227" s="17"/>
      <c r="MGD227" s="17"/>
      <c r="MGE227" s="17"/>
      <c r="MGF227" s="17"/>
      <c r="MGG227" s="17"/>
      <c r="MGH227" s="17"/>
      <c r="MGI227" s="17"/>
      <c r="MGJ227" s="17"/>
      <c r="MGK227" s="17"/>
      <c r="MGL227" s="17"/>
      <c r="MGM227" s="17"/>
      <c r="MGN227" s="17"/>
      <c r="MGO227" s="17"/>
      <c r="MGP227" s="17"/>
      <c r="MGQ227" s="17"/>
      <c r="MGR227" s="17"/>
      <c r="MGS227" s="17"/>
      <c r="MGT227" s="17"/>
      <c r="MGU227" s="17"/>
      <c r="MGV227" s="17"/>
      <c r="MGW227" s="17"/>
      <c r="MGX227" s="17"/>
      <c r="MGY227" s="17"/>
      <c r="MGZ227" s="17"/>
      <c r="MHA227" s="17"/>
      <c r="MHB227" s="17"/>
      <c r="MHC227" s="17"/>
      <c r="MHD227" s="17"/>
      <c r="MHE227" s="17"/>
      <c r="MHF227" s="17"/>
      <c r="MHG227" s="17"/>
      <c r="MHH227" s="17"/>
      <c r="MHI227" s="17"/>
      <c r="MHJ227" s="17"/>
      <c r="MHK227" s="17"/>
      <c r="MHL227" s="17"/>
      <c r="MHM227" s="17"/>
      <c r="MHN227" s="17"/>
      <c r="MHO227" s="17"/>
      <c r="MHP227" s="17"/>
      <c r="MHQ227" s="17"/>
      <c r="MHR227" s="17"/>
      <c r="MHS227" s="17"/>
      <c r="MHT227" s="17"/>
      <c r="MHU227" s="17"/>
      <c r="MHV227" s="17"/>
      <c r="MHW227" s="17"/>
      <c r="MHX227" s="17"/>
      <c r="MHY227" s="17"/>
      <c r="MHZ227" s="17"/>
      <c r="MIA227" s="17"/>
      <c r="MIB227" s="17"/>
      <c r="MIC227" s="17"/>
      <c r="MID227" s="17"/>
      <c r="MIE227" s="17"/>
      <c r="MIF227" s="17"/>
      <c r="MIG227" s="17"/>
      <c r="MIH227" s="17"/>
      <c r="MII227" s="17"/>
      <c r="MIJ227" s="17"/>
      <c r="MIK227" s="17"/>
      <c r="MIL227" s="17"/>
      <c r="MIM227" s="17"/>
      <c r="MIN227" s="17"/>
      <c r="MIO227" s="17"/>
      <c r="MIP227" s="17"/>
      <c r="MIQ227" s="17"/>
      <c r="MIR227" s="17"/>
      <c r="MIS227" s="17"/>
      <c r="MIT227" s="17"/>
      <c r="MIU227" s="17"/>
      <c r="MIV227" s="17"/>
      <c r="MIW227" s="17"/>
      <c r="MIX227" s="17"/>
      <c r="MIY227" s="17"/>
      <c r="MIZ227" s="17"/>
      <c r="MJA227" s="17"/>
      <c r="MJB227" s="17"/>
      <c r="MJC227" s="17"/>
      <c r="MJD227" s="17"/>
      <c r="MJE227" s="17"/>
      <c r="MJF227" s="17"/>
      <c r="MJG227" s="17"/>
      <c r="MJH227" s="17"/>
      <c r="MJI227" s="17"/>
      <c r="MJJ227" s="17"/>
      <c r="MJK227" s="17"/>
      <c r="MJL227" s="17"/>
      <c r="MJM227" s="17"/>
      <c r="MJN227" s="17"/>
      <c r="MJO227" s="17"/>
      <c r="MJP227" s="17"/>
      <c r="MJQ227" s="17"/>
      <c r="MJR227" s="17"/>
      <c r="MJS227" s="17"/>
      <c r="MJT227" s="17"/>
      <c r="MJU227" s="17"/>
      <c r="MJV227" s="17"/>
      <c r="MJW227" s="17"/>
      <c r="MJX227" s="17"/>
      <c r="MJY227" s="17"/>
      <c r="MJZ227" s="17"/>
      <c r="MKA227" s="17"/>
      <c r="MKB227" s="17"/>
      <c r="MKC227" s="17"/>
      <c r="MKD227" s="17"/>
      <c r="MKE227" s="17"/>
      <c r="MKF227" s="17"/>
      <c r="MKG227" s="17"/>
      <c r="MKH227" s="17"/>
      <c r="MKI227" s="17"/>
      <c r="MKJ227" s="17"/>
      <c r="MKK227" s="17"/>
      <c r="MKL227" s="17"/>
      <c r="MKM227" s="17"/>
      <c r="MKN227" s="17"/>
      <c r="MKO227" s="17"/>
      <c r="MKP227" s="17"/>
      <c r="MKQ227" s="17"/>
      <c r="MKR227" s="17"/>
      <c r="MKS227" s="17"/>
      <c r="MKT227" s="17"/>
      <c r="MKU227" s="17"/>
      <c r="MKV227" s="17"/>
      <c r="MKW227" s="17"/>
      <c r="MKX227" s="17"/>
      <c r="MKY227" s="17"/>
      <c r="MKZ227" s="17"/>
      <c r="MLA227" s="17"/>
      <c r="MLB227" s="17"/>
      <c r="MLC227" s="17"/>
      <c r="MLD227" s="17"/>
      <c r="MLE227" s="17"/>
      <c r="MLF227" s="17"/>
      <c r="MLG227" s="17"/>
      <c r="MLH227" s="17"/>
      <c r="MLI227" s="17"/>
      <c r="MLJ227" s="17"/>
      <c r="MLK227" s="17"/>
      <c r="MLL227" s="17"/>
      <c r="MLM227" s="17"/>
      <c r="MLN227" s="17"/>
      <c r="MLO227" s="17"/>
      <c r="MLP227" s="17"/>
      <c r="MLQ227" s="17"/>
      <c r="MLR227" s="17"/>
      <c r="MLS227" s="17"/>
      <c r="MLT227" s="17"/>
      <c r="MLU227" s="17"/>
      <c r="MLV227" s="17"/>
      <c r="MLW227" s="17"/>
      <c r="MLX227" s="17"/>
      <c r="MLY227" s="17"/>
      <c r="MLZ227" s="17"/>
      <c r="MMA227" s="17"/>
      <c r="MMB227" s="17"/>
      <c r="MMC227" s="17"/>
      <c r="MMD227" s="17"/>
      <c r="MME227" s="17"/>
      <c r="MMF227" s="17"/>
      <c r="MMG227" s="17"/>
      <c r="MMH227" s="17"/>
      <c r="MMI227" s="17"/>
      <c r="MMJ227" s="17"/>
      <c r="MMK227" s="17"/>
      <c r="MML227" s="17"/>
      <c r="MMM227" s="17"/>
      <c r="MMN227" s="17"/>
      <c r="MMO227" s="17"/>
      <c r="MMP227" s="17"/>
      <c r="MMQ227" s="17"/>
      <c r="MMR227" s="17"/>
      <c r="MMS227" s="17"/>
      <c r="MMT227" s="17"/>
      <c r="MMU227" s="17"/>
      <c r="MMV227" s="17"/>
      <c r="MMW227" s="17"/>
      <c r="MMX227" s="17"/>
      <c r="MMY227" s="17"/>
      <c r="MMZ227" s="17"/>
      <c r="MNA227" s="17"/>
      <c r="MNB227" s="17"/>
      <c r="MNC227" s="17"/>
      <c r="MND227" s="17"/>
      <c r="MNE227" s="17"/>
      <c r="MNF227" s="17"/>
      <c r="MNG227" s="17"/>
      <c r="MNH227" s="17"/>
      <c r="MNI227" s="17"/>
      <c r="MNJ227" s="17"/>
      <c r="MNK227" s="17"/>
      <c r="MNL227" s="17"/>
      <c r="MNM227" s="17"/>
      <c r="MNN227" s="17"/>
      <c r="MNO227" s="17"/>
      <c r="MNP227" s="17"/>
      <c r="MNQ227" s="17"/>
      <c r="MNR227" s="17"/>
      <c r="MNS227" s="17"/>
      <c r="MNT227" s="17"/>
      <c r="MNU227" s="17"/>
      <c r="MNV227" s="17"/>
      <c r="MNW227" s="17"/>
      <c r="MNX227" s="17"/>
      <c r="MNY227" s="17"/>
      <c r="MNZ227" s="17"/>
      <c r="MOA227" s="17"/>
      <c r="MOB227" s="17"/>
      <c r="MOC227" s="17"/>
      <c r="MOD227" s="17"/>
      <c r="MOE227" s="17"/>
      <c r="MOF227" s="17"/>
      <c r="MOG227" s="17"/>
      <c r="MOH227" s="17"/>
      <c r="MOI227" s="17"/>
      <c r="MOJ227" s="17"/>
      <c r="MOK227" s="17"/>
      <c r="MOL227" s="17"/>
      <c r="MOM227" s="17"/>
      <c r="MON227" s="17"/>
      <c r="MOO227" s="17"/>
      <c r="MOP227" s="17"/>
      <c r="MOQ227" s="17"/>
      <c r="MOR227" s="17"/>
      <c r="MOS227" s="17"/>
      <c r="MOT227" s="17"/>
      <c r="MOU227" s="17"/>
      <c r="MOV227" s="17"/>
      <c r="MOW227" s="17"/>
      <c r="MOX227" s="17"/>
      <c r="MOY227" s="17"/>
      <c r="MOZ227" s="17"/>
      <c r="MPA227" s="17"/>
      <c r="MPB227" s="17"/>
      <c r="MPC227" s="17"/>
      <c r="MPD227" s="17"/>
      <c r="MPE227" s="17"/>
      <c r="MPF227" s="17"/>
      <c r="MPG227" s="17"/>
      <c r="MPH227" s="17"/>
      <c r="MPI227" s="17"/>
      <c r="MPJ227" s="17"/>
      <c r="MPK227" s="17"/>
      <c r="MPL227" s="17"/>
      <c r="MPM227" s="17"/>
      <c r="MPN227" s="17"/>
      <c r="MPO227" s="17"/>
      <c r="MPP227" s="17"/>
      <c r="MPQ227" s="17"/>
      <c r="MPR227" s="17"/>
      <c r="MPS227" s="17"/>
      <c r="MPT227" s="17"/>
      <c r="MPU227" s="17"/>
      <c r="MPV227" s="17"/>
      <c r="MPW227" s="17"/>
      <c r="MPX227" s="17"/>
      <c r="MPY227" s="17"/>
      <c r="MPZ227" s="17"/>
      <c r="MQA227" s="17"/>
      <c r="MQB227" s="17"/>
      <c r="MQC227" s="17"/>
      <c r="MQD227" s="17"/>
      <c r="MQE227" s="17"/>
      <c r="MQF227" s="17"/>
      <c r="MQG227" s="17"/>
      <c r="MQH227" s="17"/>
      <c r="MQI227" s="17"/>
      <c r="MQJ227" s="17"/>
      <c r="MQK227" s="17"/>
      <c r="MQL227" s="17"/>
      <c r="MQM227" s="17"/>
      <c r="MQN227" s="17"/>
      <c r="MQO227" s="17"/>
      <c r="MQP227" s="17"/>
      <c r="MQQ227" s="17"/>
      <c r="MQR227" s="17"/>
      <c r="MQS227" s="17"/>
      <c r="MQT227" s="17"/>
      <c r="MQU227" s="17"/>
      <c r="MQV227" s="17"/>
      <c r="MQW227" s="17"/>
      <c r="MQX227" s="17"/>
      <c r="MQY227" s="17"/>
      <c r="MQZ227" s="17"/>
      <c r="MRA227" s="17"/>
      <c r="MRB227" s="17"/>
      <c r="MRC227" s="17"/>
      <c r="MRD227" s="17"/>
      <c r="MRE227" s="17"/>
      <c r="MRF227" s="17"/>
      <c r="MRG227" s="17"/>
      <c r="MRH227" s="17"/>
      <c r="MRI227" s="17"/>
      <c r="MRJ227" s="17"/>
      <c r="MRK227" s="17"/>
      <c r="MRL227" s="17"/>
      <c r="MRM227" s="17"/>
      <c r="MRN227" s="17"/>
      <c r="MRO227" s="17"/>
      <c r="MRP227" s="17"/>
      <c r="MRQ227" s="17"/>
      <c r="MRR227" s="17"/>
      <c r="MRS227" s="17"/>
      <c r="MRT227" s="17"/>
      <c r="MRU227" s="17"/>
      <c r="MRV227" s="17"/>
      <c r="MRW227" s="17"/>
      <c r="MRX227" s="17"/>
      <c r="MRY227" s="17"/>
      <c r="MRZ227" s="17"/>
      <c r="MSA227" s="17"/>
      <c r="MSB227" s="17"/>
      <c r="MSC227" s="17"/>
      <c r="MSD227" s="17"/>
      <c r="MSE227" s="17"/>
      <c r="MSF227" s="17"/>
      <c r="MSG227" s="17"/>
      <c r="MSH227" s="17"/>
      <c r="MSI227" s="17"/>
      <c r="MSJ227" s="17"/>
      <c r="MSK227" s="17"/>
      <c r="MSL227" s="17"/>
      <c r="MSM227" s="17"/>
      <c r="MSN227" s="17"/>
      <c r="MSO227" s="17"/>
      <c r="MSP227" s="17"/>
      <c r="MSQ227" s="17"/>
      <c r="MSR227" s="17"/>
      <c r="MSS227" s="17"/>
      <c r="MST227" s="17"/>
      <c r="MSU227" s="17"/>
      <c r="MSV227" s="17"/>
      <c r="MSW227" s="17"/>
      <c r="MSX227" s="17"/>
      <c r="MSY227" s="17"/>
      <c r="MSZ227" s="17"/>
      <c r="MTA227" s="17"/>
      <c r="MTB227" s="17"/>
      <c r="MTC227" s="17"/>
      <c r="MTD227" s="17"/>
      <c r="MTE227" s="17"/>
      <c r="MTF227" s="17"/>
      <c r="MTG227" s="17"/>
      <c r="MTH227" s="17"/>
      <c r="MTI227" s="17"/>
      <c r="MTJ227" s="17"/>
      <c r="MTK227" s="17"/>
      <c r="MTL227" s="17"/>
      <c r="MTM227" s="17"/>
      <c r="MTN227" s="17"/>
      <c r="MTO227" s="17"/>
      <c r="MTP227" s="17"/>
      <c r="MTQ227" s="17"/>
      <c r="MTR227" s="17"/>
      <c r="MTS227" s="17"/>
      <c r="MTT227" s="17"/>
      <c r="MTU227" s="17"/>
      <c r="MTV227" s="17"/>
      <c r="MTW227" s="17"/>
      <c r="MTX227" s="17"/>
      <c r="MTY227" s="17"/>
      <c r="MTZ227" s="17"/>
      <c r="MUA227" s="17"/>
      <c r="MUB227" s="17"/>
      <c r="MUC227" s="17"/>
      <c r="MUD227" s="17"/>
      <c r="MUE227" s="17"/>
      <c r="MUF227" s="17"/>
      <c r="MUG227" s="17"/>
      <c r="MUH227" s="17"/>
      <c r="MUI227" s="17"/>
      <c r="MUJ227" s="17"/>
      <c r="MUK227" s="17"/>
      <c r="MUL227" s="17"/>
      <c r="MUM227" s="17"/>
      <c r="MUN227" s="17"/>
      <c r="MUO227" s="17"/>
      <c r="MUP227" s="17"/>
      <c r="MUQ227" s="17"/>
      <c r="MUR227" s="17"/>
      <c r="MUS227" s="17"/>
      <c r="MUT227" s="17"/>
      <c r="MUU227" s="17"/>
      <c r="MUV227" s="17"/>
      <c r="MUW227" s="17"/>
      <c r="MUX227" s="17"/>
      <c r="MUY227" s="17"/>
      <c r="MUZ227" s="17"/>
      <c r="MVA227" s="17"/>
      <c r="MVB227" s="17"/>
      <c r="MVC227" s="17"/>
      <c r="MVD227" s="17"/>
      <c r="MVE227" s="17"/>
      <c r="MVF227" s="17"/>
      <c r="MVG227" s="17"/>
      <c r="MVH227" s="17"/>
      <c r="MVI227" s="17"/>
      <c r="MVJ227" s="17"/>
      <c r="MVK227" s="17"/>
      <c r="MVL227" s="17"/>
      <c r="MVM227" s="17"/>
      <c r="MVN227" s="17"/>
      <c r="MVO227" s="17"/>
      <c r="MVP227" s="17"/>
      <c r="MVQ227" s="17"/>
      <c r="MVR227" s="17"/>
      <c r="MVS227" s="17"/>
      <c r="MVT227" s="17"/>
      <c r="MVU227" s="17"/>
      <c r="MVV227" s="17"/>
      <c r="MVW227" s="17"/>
      <c r="MVX227" s="17"/>
      <c r="MVY227" s="17"/>
      <c r="MVZ227" s="17"/>
      <c r="MWA227" s="17"/>
      <c r="MWB227" s="17"/>
      <c r="MWC227" s="17"/>
      <c r="MWD227" s="17"/>
      <c r="MWE227" s="17"/>
      <c r="MWF227" s="17"/>
      <c r="MWG227" s="17"/>
      <c r="MWH227" s="17"/>
      <c r="MWI227" s="17"/>
      <c r="MWJ227" s="17"/>
      <c r="MWK227" s="17"/>
      <c r="MWL227" s="17"/>
      <c r="MWM227" s="17"/>
      <c r="MWN227" s="17"/>
      <c r="MWO227" s="17"/>
      <c r="MWP227" s="17"/>
      <c r="MWQ227" s="17"/>
      <c r="MWR227" s="17"/>
      <c r="MWS227" s="17"/>
      <c r="MWT227" s="17"/>
      <c r="MWU227" s="17"/>
      <c r="MWV227" s="17"/>
      <c r="MWW227" s="17"/>
      <c r="MWX227" s="17"/>
      <c r="MWY227" s="17"/>
      <c r="MWZ227" s="17"/>
      <c r="MXA227" s="17"/>
      <c r="MXB227" s="17"/>
      <c r="MXC227" s="17"/>
      <c r="MXD227" s="17"/>
      <c r="MXE227" s="17"/>
      <c r="MXF227" s="17"/>
      <c r="MXG227" s="17"/>
      <c r="MXH227" s="17"/>
      <c r="MXI227" s="17"/>
      <c r="MXJ227" s="17"/>
      <c r="MXK227" s="17"/>
      <c r="MXL227" s="17"/>
      <c r="MXM227" s="17"/>
      <c r="MXN227" s="17"/>
      <c r="MXO227" s="17"/>
      <c r="MXP227" s="17"/>
      <c r="MXQ227" s="17"/>
      <c r="MXR227" s="17"/>
      <c r="MXS227" s="17"/>
      <c r="MXT227" s="17"/>
      <c r="MXU227" s="17"/>
      <c r="MXV227" s="17"/>
      <c r="MXW227" s="17"/>
      <c r="MXX227" s="17"/>
      <c r="MXY227" s="17"/>
      <c r="MXZ227" s="17"/>
      <c r="MYA227" s="17"/>
      <c r="MYB227" s="17"/>
      <c r="MYC227" s="17"/>
      <c r="MYD227" s="17"/>
      <c r="MYE227" s="17"/>
      <c r="MYF227" s="17"/>
      <c r="MYG227" s="17"/>
      <c r="MYH227" s="17"/>
      <c r="MYI227" s="17"/>
      <c r="MYJ227" s="17"/>
      <c r="MYK227" s="17"/>
      <c r="MYL227" s="17"/>
      <c r="MYM227" s="17"/>
      <c r="MYN227" s="17"/>
      <c r="MYO227" s="17"/>
      <c r="MYP227" s="17"/>
      <c r="MYQ227" s="17"/>
      <c r="MYR227" s="17"/>
      <c r="MYS227" s="17"/>
      <c r="MYT227" s="17"/>
      <c r="MYU227" s="17"/>
      <c r="MYV227" s="17"/>
      <c r="MYW227" s="17"/>
      <c r="MYX227" s="17"/>
      <c r="MYY227" s="17"/>
      <c r="MYZ227" s="17"/>
      <c r="MZA227" s="17"/>
      <c r="MZB227" s="17"/>
      <c r="MZC227" s="17"/>
      <c r="MZD227" s="17"/>
      <c r="MZE227" s="17"/>
      <c r="MZF227" s="17"/>
      <c r="MZG227" s="17"/>
      <c r="MZH227" s="17"/>
      <c r="MZI227" s="17"/>
      <c r="MZJ227" s="17"/>
      <c r="MZK227" s="17"/>
      <c r="MZL227" s="17"/>
      <c r="MZM227" s="17"/>
      <c r="MZN227" s="17"/>
      <c r="MZO227" s="17"/>
      <c r="MZP227" s="17"/>
      <c r="MZQ227" s="17"/>
      <c r="MZR227" s="17"/>
      <c r="MZS227" s="17"/>
      <c r="MZT227" s="17"/>
      <c r="MZU227" s="17"/>
      <c r="MZV227" s="17"/>
      <c r="MZW227" s="17"/>
      <c r="MZX227" s="17"/>
      <c r="MZY227" s="17"/>
      <c r="MZZ227" s="17"/>
      <c r="NAA227" s="17"/>
      <c r="NAB227" s="17"/>
      <c r="NAC227" s="17"/>
      <c r="NAD227" s="17"/>
      <c r="NAE227" s="17"/>
      <c r="NAF227" s="17"/>
      <c r="NAG227" s="17"/>
      <c r="NAH227" s="17"/>
      <c r="NAI227" s="17"/>
      <c r="NAJ227" s="17"/>
      <c r="NAK227" s="17"/>
      <c r="NAL227" s="17"/>
      <c r="NAM227" s="17"/>
      <c r="NAN227" s="17"/>
      <c r="NAO227" s="17"/>
      <c r="NAP227" s="17"/>
      <c r="NAQ227" s="17"/>
      <c r="NAR227" s="17"/>
      <c r="NAS227" s="17"/>
      <c r="NAT227" s="17"/>
      <c r="NAU227" s="17"/>
      <c r="NAV227" s="17"/>
      <c r="NAW227" s="17"/>
      <c r="NAX227" s="17"/>
      <c r="NAY227" s="17"/>
      <c r="NAZ227" s="17"/>
      <c r="NBA227" s="17"/>
      <c r="NBB227" s="17"/>
      <c r="NBC227" s="17"/>
      <c r="NBD227" s="17"/>
      <c r="NBE227" s="17"/>
      <c r="NBF227" s="17"/>
      <c r="NBG227" s="17"/>
      <c r="NBH227" s="17"/>
      <c r="NBI227" s="17"/>
      <c r="NBJ227" s="17"/>
      <c r="NBK227" s="17"/>
      <c r="NBL227" s="17"/>
      <c r="NBM227" s="17"/>
      <c r="NBN227" s="17"/>
      <c r="NBO227" s="17"/>
      <c r="NBP227" s="17"/>
      <c r="NBQ227" s="17"/>
      <c r="NBR227" s="17"/>
      <c r="NBS227" s="17"/>
      <c r="NBT227" s="17"/>
      <c r="NBU227" s="17"/>
      <c r="NBV227" s="17"/>
      <c r="NBW227" s="17"/>
      <c r="NBX227" s="17"/>
      <c r="NBY227" s="17"/>
      <c r="NBZ227" s="17"/>
      <c r="NCA227" s="17"/>
      <c r="NCB227" s="17"/>
      <c r="NCC227" s="17"/>
      <c r="NCD227" s="17"/>
      <c r="NCE227" s="17"/>
      <c r="NCF227" s="17"/>
      <c r="NCG227" s="17"/>
      <c r="NCH227" s="17"/>
      <c r="NCI227" s="17"/>
      <c r="NCJ227" s="17"/>
      <c r="NCK227" s="17"/>
      <c r="NCL227" s="17"/>
      <c r="NCM227" s="17"/>
      <c r="NCN227" s="17"/>
      <c r="NCO227" s="17"/>
      <c r="NCP227" s="17"/>
      <c r="NCQ227" s="17"/>
      <c r="NCR227" s="17"/>
      <c r="NCS227" s="17"/>
      <c r="NCT227" s="17"/>
      <c r="NCU227" s="17"/>
      <c r="NCV227" s="17"/>
      <c r="NCW227" s="17"/>
      <c r="NCX227" s="17"/>
      <c r="NCY227" s="17"/>
      <c r="NCZ227" s="17"/>
      <c r="NDA227" s="17"/>
      <c r="NDB227" s="17"/>
      <c r="NDC227" s="17"/>
      <c r="NDD227" s="17"/>
      <c r="NDE227" s="17"/>
      <c r="NDF227" s="17"/>
      <c r="NDG227" s="17"/>
      <c r="NDH227" s="17"/>
      <c r="NDI227" s="17"/>
      <c r="NDJ227" s="17"/>
      <c r="NDK227" s="17"/>
      <c r="NDL227" s="17"/>
      <c r="NDM227" s="17"/>
      <c r="NDN227" s="17"/>
      <c r="NDO227" s="17"/>
      <c r="NDP227" s="17"/>
      <c r="NDQ227" s="17"/>
      <c r="NDR227" s="17"/>
      <c r="NDS227" s="17"/>
      <c r="NDT227" s="17"/>
      <c r="NDU227" s="17"/>
      <c r="NDV227" s="17"/>
      <c r="NDW227" s="17"/>
      <c r="NDX227" s="17"/>
      <c r="NDY227" s="17"/>
      <c r="NDZ227" s="17"/>
      <c r="NEA227" s="17"/>
      <c r="NEB227" s="17"/>
      <c r="NEC227" s="17"/>
      <c r="NED227" s="17"/>
      <c r="NEE227" s="17"/>
      <c r="NEF227" s="17"/>
      <c r="NEG227" s="17"/>
      <c r="NEH227" s="17"/>
      <c r="NEI227" s="17"/>
      <c r="NEJ227" s="17"/>
      <c r="NEK227" s="17"/>
      <c r="NEL227" s="17"/>
      <c r="NEM227" s="17"/>
      <c r="NEN227" s="17"/>
      <c r="NEO227" s="17"/>
      <c r="NEP227" s="17"/>
      <c r="NEQ227" s="17"/>
      <c r="NER227" s="17"/>
      <c r="NES227" s="17"/>
      <c r="NET227" s="17"/>
      <c r="NEU227" s="17"/>
      <c r="NEV227" s="17"/>
      <c r="NEW227" s="17"/>
      <c r="NEX227" s="17"/>
      <c r="NEY227" s="17"/>
      <c r="NEZ227" s="17"/>
      <c r="NFA227" s="17"/>
      <c r="NFB227" s="17"/>
      <c r="NFC227" s="17"/>
      <c r="NFD227" s="17"/>
      <c r="NFE227" s="17"/>
      <c r="NFF227" s="17"/>
      <c r="NFG227" s="17"/>
      <c r="NFH227" s="17"/>
      <c r="NFI227" s="17"/>
      <c r="NFJ227" s="17"/>
      <c r="NFK227" s="17"/>
      <c r="NFL227" s="17"/>
      <c r="NFM227" s="17"/>
      <c r="NFN227" s="17"/>
      <c r="NFO227" s="17"/>
      <c r="NFP227" s="17"/>
      <c r="NFQ227" s="17"/>
      <c r="NFR227" s="17"/>
      <c r="NFS227" s="17"/>
      <c r="NFT227" s="17"/>
      <c r="NFU227" s="17"/>
      <c r="NFV227" s="17"/>
      <c r="NFW227" s="17"/>
      <c r="NFX227" s="17"/>
      <c r="NFY227" s="17"/>
      <c r="NFZ227" s="17"/>
      <c r="NGA227" s="17"/>
      <c r="NGB227" s="17"/>
      <c r="NGC227" s="17"/>
      <c r="NGD227" s="17"/>
      <c r="NGE227" s="17"/>
      <c r="NGF227" s="17"/>
      <c r="NGG227" s="17"/>
      <c r="NGH227" s="17"/>
      <c r="NGI227" s="17"/>
      <c r="NGJ227" s="17"/>
      <c r="NGK227" s="17"/>
      <c r="NGL227" s="17"/>
      <c r="NGM227" s="17"/>
      <c r="NGN227" s="17"/>
      <c r="NGO227" s="17"/>
      <c r="NGP227" s="17"/>
      <c r="NGQ227" s="17"/>
      <c r="NGR227" s="17"/>
      <c r="NGS227" s="17"/>
      <c r="NGT227" s="17"/>
      <c r="NGU227" s="17"/>
      <c r="NGV227" s="17"/>
      <c r="NGW227" s="17"/>
      <c r="NGX227" s="17"/>
      <c r="NGY227" s="17"/>
      <c r="NGZ227" s="17"/>
      <c r="NHA227" s="17"/>
      <c r="NHB227" s="17"/>
      <c r="NHC227" s="17"/>
      <c r="NHD227" s="17"/>
      <c r="NHE227" s="17"/>
      <c r="NHF227" s="17"/>
      <c r="NHG227" s="17"/>
      <c r="NHH227" s="17"/>
      <c r="NHI227" s="17"/>
      <c r="NHJ227" s="17"/>
      <c r="NHK227" s="17"/>
      <c r="NHL227" s="17"/>
      <c r="NHM227" s="17"/>
      <c r="NHN227" s="17"/>
      <c r="NHO227" s="17"/>
      <c r="NHP227" s="17"/>
      <c r="NHQ227" s="17"/>
      <c r="NHR227" s="17"/>
      <c r="NHS227" s="17"/>
      <c r="NHT227" s="17"/>
      <c r="NHU227" s="17"/>
      <c r="NHV227" s="17"/>
      <c r="NHW227" s="17"/>
      <c r="NHX227" s="17"/>
      <c r="NHY227" s="17"/>
      <c r="NHZ227" s="17"/>
      <c r="NIA227" s="17"/>
      <c r="NIB227" s="17"/>
      <c r="NIC227" s="17"/>
      <c r="NID227" s="17"/>
      <c r="NIE227" s="17"/>
      <c r="NIF227" s="17"/>
      <c r="NIG227" s="17"/>
      <c r="NIH227" s="17"/>
      <c r="NII227" s="17"/>
      <c r="NIJ227" s="17"/>
      <c r="NIK227" s="17"/>
      <c r="NIL227" s="17"/>
      <c r="NIM227" s="17"/>
      <c r="NIN227" s="17"/>
      <c r="NIO227" s="17"/>
      <c r="NIP227" s="17"/>
      <c r="NIQ227" s="17"/>
      <c r="NIR227" s="17"/>
      <c r="NIS227" s="17"/>
      <c r="NIT227" s="17"/>
      <c r="NIU227" s="17"/>
      <c r="NIV227" s="17"/>
      <c r="NIW227" s="17"/>
      <c r="NIX227" s="17"/>
      <c r="NIY227" s="17"/>
      <c r="NIZ227" s="17"/>
      <c r="NJA227" s="17"/>
      <c r="NJB227" s="17"/>
      <c r="NJC227" s="17"/>
      <c r="NJD227" s="17"/>
      <c r="NJE227" s="17"/>
      <c r="NJF227" s="17"/>
      <c r="NJG227" s="17"/>
      <c r="NJH227" s="17"/>
      <c r="NJI227" s="17"/>
      <c r="NJJ227" s="17"/>
      <c r="NJK227" s="17"/>
      <c r="NJL227" s="17"/>
      <c r="NJM227" s="17"/>
      <c r="NJN227" s="17"/>
      <c r="NJO227" s="17"/>
      <c r="NJP227" s="17"/>
      <c r="NJQ227" s="17"/>
      <c r="NJR227" s="17"/>
      <c r="NJS227" s="17"/>
      <c r="NJT227" s="17"/>
      <c r="NJU227" s="17"/>
      <c r="NJV227" s="17"/>
      <c r="NJW227" s="17"/>
      <c r="NJX227" s="17"/>
      <c r="NJY227" s="17"/>
      <c r="NJZ227" s="17"/>
      <c r="NKA227" s="17"/>
      <c r="NKB227" s="17"/>
      <c r="NKC227" s="17"/>
      <c r="NKD227" s="17"/>
      <c r="NKE227" s="17"/>
      <c r="NKF227" s="17"/>
      <c r="NKG227" s="17"/>
      <c r="NKH227" s="17"/>
      <c r="NKI227" s="17"/>
      <c r="NKJ227" s="17"/>
      <c r="NKK227" s="17"/>
      <c r="NKL227" s="17"/>
      <c r="NKM227" s="17"/>
      <c r="NKN227" s="17"/>
      <c r="NKO227" s="17"/>
      <c r="NKP227" s="17"/>
      <c r="NKQ227" s="17"/>
      <c r="NKR227" s="17"/>
      <c r="NKS227" s="17"/>
      <c r="NKT227" s="17"/>
      <c r="NKU227" s="17"/>
      <c r="NKV227" s="17"/>
      <c r="NKW227" s="17"/>
      <c r="NKX227" s="17"/>
      <c r="NKY227" s="17"/>
      <c r="NKZ227" s="17"/>
      <c r="NLA227" s="17"/>
      <c r="NLB227" s="17"/>
      <c r="NLC227" s="17"/>
      <c r="NLD227" s="17"/>
      <c r="NLE227" s="17"/>
      <c r="NLF227" s="17"/>
      <c r="NLG227" s="17"/>
      <c r="NLH227" s="17"/>
      <c r="NLI227" s="17"/>
      <c r="NLJ227" s="17"/>
      <c r="NLK227" s="17"/>
      <c r="NLL227" s="17"/>
      <c r="NLM227" s="17"/>
      <c r="NLN227" s="17"/>
      <c r="NLO227" s="17"/>
      <c r="NLP227" s="17"/>
      <c r="NLQ227" s="17"/>
      <c r="NLR227" s="17"/>
      <c r="NLS227" s="17"/>
      <c r="NLT227" s="17"/>
      <c r="NLU227" s="17"/>
      <c r="NLV227" s="17"/>
      <c r="NLW227" s="17"/>
      <c r="NLX227" s="17"/>
      <c r="NLY227" s="17"/>
      <c r="NLZ227" s="17"/>
      <c r="NMA227" s="17"/>
      <c r="NMB227" s="17"/>
      <c r="NMC227" s="17"/>
      <c r="NMD227" s="17"/>
      <c r="NME227" s="17"/>
      <c r="NMF227" s="17"/>
      <c r="NMG227" s="17"/>
      <c r="NMH227" s="17"/>
      <c r="NMI227" s="17"/>
      <c r="NMJ227" s="17"/>
      <c r="NMK227" s="17"/>
      <c r="NML227" s="17"/>
      <c r="NMM227" s="17"/>
      <c r="NMN227" s="17"/>
      <c r="NMO227" s="17"/>
      <c r="NMP227" s="17"/>
      <c r="NMQ227" s="17"/>
      <c r="NMR227" s="17"/>
      <c r="NMS227" s="17"/>
      <c r="NMT227" s="17"/>
      <c r="NMU227" s="17"/>
      <c r="NMV227" s="17"/>
      <c r="NMW227" s="17"/>
      <c r="NMX227" s="17"/>
      <c r="NMY227" s="17"/>
      <c r="NMZ227" s="17"/>
      <c r="NNA227" s="17"/>
      <c r="NNB227" s="17"/>
      <c r="NNC227" s="17"/>
      <c r="NND227" s="17"/>
      <c r="NNE227" s="17"/>
      <c r="NNF227" s="17"/>
      <c r="NNG227" s="17"/>
      <c r="NNH227" s="17"/>
      <c r="NNI227" s="17"/>
      <c r="NNJ227" s="17"/>
      <c r="NNK227" s="17"/>
      <c r="NNL227" s="17"/>
      <c r="NNM227" s="17"/>
      <c r="NNN227" s="17"/>
      <c r="NNO227" s="17"/>
      <c r="NNP227" s="17"/>
      <c r="NNQ227" s="17"/>
      <c r="NNR227" s="17"/>
      <c r="NNS227" s="17"/>
      <c r="NNT227" s="17"/>
      <c r="NNU227" s="17"/>
      <c r="NNV227" s="17"/>
      <c r="NNW227" s="17"/>
      <c r="NNX227" s="17"/>
      <c r="NNY227" s="17"/>
      <c r="NNZ227" s="17"/>
      <c r="NOA227" s="17"/>
      <c r="NOB227" s="17"/>
      <c r="NOC227" s="17"/>
      <c r="NOD227" s="17"/>
      <c r="NOE227" s="17"/>
      <c r="NOF227" s="17"/>
      <c r="NOG227" s="17"/>
      <c r="NOH227" s="17"/>
      <c r="NOI227" s="17"/>
      <c r="NOJ227" s="17"/>
      <c r="NOK227" s="17"/>
      <c r="NOL227" s="17"/>
      <c r="NOM227" s="17"/>
      <c r="NON227" s="17"/>
      <c r="NOO227" s="17"/>
      <c r="NOP227" s="17"/>
      <c r="NOQ227" s="17"/>
      <c r="NOR227" s="17"/>
      <c r="NOS227" s="17"/>
      <c r="NOT227" s="17"/>
      <c r="NOU227" s="17"/>
      <c r="NOV227" s="17"/>
      <c r="NOW227" s="17"/>
      <c r="NOX227" s="17"/>
      <c r="NOY227" s="17"/>
      <c r="NOZ227" s="17"/>
      <c r="NPA227" s="17"/>
      <c r="NPB227" s="17"/>
      <c r="NPC227" s="17"/>
      <c r="NPD227" s="17"/>
      <c r="NPE227" s="17"/>
      <c r="NPF227" s="17"/>
      <c r="NPG227" s="17"/>
      <c r="NPH227" s="17"/>
      <c r="NPI227" s="17"/>
      <c r="NPJ227" s="17"/>
      <c r="NPK227" s="17"/>
      <c r="NPL227" s="17"/>
      <c r="NPM227" s="17"/>
      <c r="NPN227" s="17"/>
      <c r="NPO227" s="17"/>
      <c r="NPP227" s="17"/>
      <c r="NPQ227" s="17"/>
      <c r="NPR227" s="17"/>
      <c r="NPS227" s="17"/>
      <c r="NPT227" s="17"/>
      <c r="NPU227" s="17"/>
      <c r="NPV227" s="17"/>
      <c r="NPW227" s="17"/>
      <c r="NPX227" s="17"/>
      <c r="NPY227" s="17"/>
      <c r="NPZ227" s="17"/>
      <c r="NQA227" s="17"/>
      <c r="NQB227" s="17"/>
      <c r="NQC227" s="17"/>
      <c r="NQD227" s="17"/>
      <c r="NQE227" s="17"/>
      <c r="NQF227" s="17"/>
      <c r="NQG227" s="17"/>
      <c r="NQH227" s="17"/>
      <c r="NQI227" s="17"/>
      <c r="NQJ227" s="17"/>
      <c r="NQK227" s="17"/>
      <c r="NQL227" s="17"/>
      <c r="NQM227" s="17"/>
      <c r="NQN227" s="17"/>
      <c r="NQO227" s="17"/>
      <c r="NQP227" s="17"/>
      <c r="NQQ227" s="17"/>
      <c r="NQR227" s="17"/>
      <c r="NQS227" s="17"/>
      <c r="NQT227" s="17"/>
      <c r="NQU227" s="17"/>
      <c r="NQV227" s="17"/>
      <c r="NQW227" s="17"/>
      <c r="NQX227" s="17"/>
      <c r="NQY227" s="17"/>
      <c r="NQZ227" s="17"/>
      <c r="NRA227" s="17"/>
      <c r="NRB227" s="17"/>
      <c r="NRC227" s="17"/>
      <c r="NRD227" s="17"/>
      <c r="NRE227" s="17"/>
      <c r="NRF227" s="17"/>
      <c r="NRG227" s="17"/>
      <c r="NRH227" s="17"/>
      <c r="NRI227" s="17"/>
      <c r="NRJ227" s="17"/>
      <c r="NRK227" s="17"/>
      <c r="NRL227" s="17"/>
      <c r="NRM227" s="17"/>
      <c r="NRN227" s="17"/>
      <c r="NRO227" s="17"/>
      <c r="NRP227" s="17"/>
      <c r="NRQ227" s="17"/>
      <c r="NRR227" s="17"/>
      <c r="NRS227" s="17"/>
      <c r="NRT227" s="17"/>
      <c r="NRU227" s="17"/>
      <c r="NRV227" s="17"/>
      <c r="NRW227" s="17"/>
      <c r="NRX227" s="17"/>
      <c r="NRY227" s="17"/>
      <c r="NRZ227" s="17"/>
      <c r="NSA227" s="17"/>
      <c r="NSB227" s="17"/>
      <c r="NSC227" s="17"/>
      <c r="NSD227" s="17"/>
      <c r="NSE227" s="17"/>
      <c r="NSF227" s="17"/>
      <c r="NSG227" s="17"/>
      <c r="NSH227" s="17"/>
      <c r="NSI227" s="17"/>
      <c r="NSJ227" s="17"/>
      <c r="NSK227" s="17"/>
      <c r="NSL227" s="17"/>
      <c r="NSM227" s="17"/>
      <c r="NSN227" s="17"/>
      <c r="NSO227" s="17"/>
      <c r="NSP227" s="17"/>
      <c r="NSQ227" s="17"/>
      <c r="NSR227" s="17"/>
      <c r="NSS227" s="17"/>
      <c r="NST227" s="17"/>
      <c r="NSU227" s="17"/>
      <c r="NSV227" s="17"/>
      <c r="NSW227" s="17"/>
      <c r="NSX227" s="17"/>
      <c r="NSY227" s="17"/>
      <c r="NSZ227" s="17"/>
      <c r="NTA227" s="17"/>
      <c r="NTB227" s="17"/>
      <c r="NTC227" s="17"/>
      <c r="NTD227" s="17"/>
      <c r="NTE227" s="17"/>
      <c r="NTF227" s="17"/>
      <c r="NTG227" s="17"/>
      <c r="NTH227" s="17"/>
      <c r="NTI227" s="17"/>
      <c r="NTJ227" s="17"/>
      <c r="NTK227" s="17"/>
      <c r="NTL227" s="17"/>
      <c r="NTM227" s="17"/>
      <c r="NTN227" s="17"/>
      <c r="NTO227" s="17"/>
      <c r="NTP227" s="17"/>
      <c r="NTQ227" s="17"/>
      <c r="NTR227" s="17"/>
      <c r="NTS227" s="17"/>
      <c r="NTT227" s="17"/>
      <c r="NTU227" s="17"/>
      <c r="NTV227" s="17"/>
      <c r="NTW227" s="17"/>
      <c r="NTX227" s="17"/>
      <c r="NTY227" s="17"/>
      <c r="NTZ227" s="17"/>
      <c r="NUA227" s="17"/>
      <c r="NUB227" s="17"/>
      <c r="NUC227" s="17"/>
      <c r="NUD227" s="17"/>
      <c r="NUE227" s="17"/>
      <c r="NUF227" s="17"/>
      <c r="NUG227" s="17"/>
      <c r="NUH227" s="17"/>
      <c r="NUI227" s="17"/>
      <c r="NUJ227" s="17"/>
      <c r="NUK227" s="17"/>
      <c r="NUL227" s="17"/>
      <c r="NUM227" s="17"/>
      <c r="NUN227" s="17"/>
      <c r="NUO227" s="17"/>
      <c r="NUP227" s="17"/>
      <c r="NUQ227" s="17"/>
      <c r="NUR227" s="17"/>
      <c r="NUS227" s="17"/>
      <c r="NUT227" s="17"/>
      <c r="NUU227" s="17"/>
      <c r="NUV227" s="17"/>
      <c r="NUW227" s="17"/>
      <c r="NUX227" s="17"/>
      <c r="NUY227" s="17"/>
      <c r="NUZ227" s="17"/>
      <c r="NVA227" s="17"/>
      <c r="NVB227" s="17"/>
      <c r="NVC227" s="17"/>
      <c r="NVD227" s="17"/>
      <c r="NVE227" s="17"/>
      <c r="NVF227" s="17"/>
      <c r="NVG227" s="17"/>
      <c r="NVH227" s="17"/>
      <c r="NVI227" s="17"/>
      <c r="NVJ227" s="17"/>
      <c r="NVK227" s="17"/>
      <c r="NVL227" s="17"/>
      <c r="NVM227" s="17"/>
      <c r="NVN227" s="17"/>
      <c r="NVO227" s="17"/>
      <c r="NVP227" s="17"/>
      <c r="NVQ227" s="17"/>
      <c r="NVR227" s="17"/>
      <c r="NVS227" s="17"/>
      <c r="NVT227" s="17"/>
      <c r="NVU227" s="17"/>
      <c r="NVV227" s="17"/>
      <c r="NVW227" s="17"/>
      <c r="NVX227" s="17"/>
      <c r="NVY227" s="17"/>
      <c r="NVZ227" s="17"/>
      <c r="NWA227" s="17"/>
      <c r="NWB227" s="17"/>
      <c r="NWC227" s="17"/>
      <c r="NWD227" s="17"/>
      <c r="NWE227" s="17"/>
      <c r="NWF227" s="17"/>
      <c r="NWG227" s="17"/>
      <c r="NWH227" s="17"/>
      <c r="NWI227" s="17"/>
      <c r="NWJ227" s="17"/>
      <c r="NWK227" s="17"/>
      <c r="NWL227" s="17"/>
      <c r="NWM227" s="17"/>
      <c r="NWN227" s="17"/>
      <c r="NWO227" s="17"/>
      <c r="NWP227" s="17"/>
      <c r="NWQ227" s="17"/>
      <c r="NWR227" s="17"/>
      <c r="NWS227" s="17"/>
      <c r="NWT227" s="17"/>
      <c r="NWU227" s="17"/>
      <c r="NWV227" s="17"/>
      <c r="NWW227" s="17"/>
      <c r="NWX227" s="17"/>
      <c r="NWY227" s="17"/>
      <c r="NWZ227" s="17"/>
      <c r="NXA227" s="17"/>
      <c r="NXB227" s="17"/>
      <c r="NXC227" s="17"/>
      <c r="NXD227" s="17"/>
      <c r="NXE227" s="17"/>
      <c r="NXF227" s="17"/>
      <c r="NXG227" s="17"/>
      <c r="NXH227" s="17"/>
      <c r="NXI227" s="17"/>
      <c r="NXJ227" s="17"/>
      <c r="NXK227" s="17"/>
      <c r="NXL227" s="17"/>
      <c r="NXM227" s="17"/>
      <c r="NXN227" s="17"/>
      <c r="NXO227" s="17"/>
      <c r="NXP227" s="17"/>
      <c r="NXQ227" s="17"/>
      <c r="NXR227" s="17"/>
      <c r="NXS227" s="17"/>
      <c r="NXT227" s="17"/>
      <c r="NXU227" s="17"/>
      <c r="NXV227" s="17"/>
      <c r="NXW227" s="17"/>
      <c r="NXX227" s="17"/>
      <c r="NXY227" s="17"/>
      <c r="NXZ227" s="17"/>
      <c r="NYA227" s="17"/>
      <c r="NYB227" s="17"/>
      <c r="NYC227" s="17"/>
      <c r="NYD227" s="17"/>
      <c r="NYE227" s="17"/>
      <c r="NYF227" s="17"/>
      <c r="NYG227" s="17"/>
      <c r="NYH227" s="17"/>
      <c r="NYI227" s="17"/>
      <c r="NYJ227" s="17"/>
      <c r="NYK227" s="17"/>
      <c r="NYL227" s="17"/>
      <c r="NYM227" s="17"/>
      <c r="NYN227" s="17"/>
      <c r="NYO227" s="17"/>
      <c r="NYP227" s="17"/>
      <c r="NYQ227" s="17"/>
      <c r="NYR227" s="17"/>
      <c r="NYS227" s="17"/>
      <c r="NYT227" s="17"/>
      <c r="NYU227" s="17"/>
      <c r="NYV227" s="17"/>
      <c r="NYW227" s="17"/>
      <c r="NYX227" s="17"/>
      <c r="NYY227" s="17"/>
      <c r="NYZ227" s="17"/>
      <c r="NZA227" s="17"/>
      <c r="NZB227" s="17"/>
      <c r="NZC227" s="17"/>
      <c r="NZD227" s="17"/>
      <c r="NZE227" s="17"/>
      <c r="NZF227" s="17"/>
      <c r="NZG227" s="17"/>
      <c r="NZH227" s="17"/>
      <c r="NZI227" s="17"/>
      <c r="NZJ227" s="17"/>
      <c r="NZK227" s="17"/>
      <c r="NZL227" s="17"/>
      <c r="NZM227" s="17"/>
      <c r="NZN227" s="17"/>
      <c r="NZO227" s="17"/>
      <c r="NZP227" s="17"/>
      <c r="NZQ227" s="17"/>
      <c r="NZR227" s="17"/>
      <c r="NZS227" s="17"/>
      <c r="NZT227" s="17"/>
      <c r="NZU227" s="17"/>
      <c r="NZV227" s="17"/>
      <c r="NZW227" s="17"/>
      <c r="NZX227" s="17"/>
      <c r="NZY227" s="17"/>
      <c r="NZZ227" s="17"/>
      <c r="OAA227" s="17"/>
      <c r="OAB227" s="17"/>
      <c r="OAC227" s="17"/>
      <c r="OAD227" s="17"/>
      <c r="OAE227" s="17"/>
      <c r="OAF227" s="17"/>
      <c r="OAG227" s="17"/>
      <c r="OAH227" s="17"/>
      <c r="OAI227" s="17"/>
      <c r="OAJ227" s="17"/>
      <c r="OAK227" s="17"/>
      <c r="OAL227" s="17"/>
      <c r="OAM227" s="17"/>
      <c r="OAN227" s="17"/>
      <c r="OAO227" s="17"/>
      <c r="OAP227" s="17"/>
      <c r="OAQ227" s="17"/>
      <c r="OAR227" s="17"/>
      <c r="OAS227" s="17"/>
      <c r="OAT227" s="17"/>
      <c r="OAU227" s="17"/>
      <c r="OAV227" s="17"/>
      <c r="OAW227" s="17"/>
      <c r="OAX227" s="17"/>
      <c r="OAY227" s="17"/>
      <c r="OAZ227" s="17"/>
      <c r="OBA227" s="17"/>
      <c r="OBB227" s="17"/>
      <c r="OBC227" s="17"/>
      <c r="OBD227" s="17"/>
      <c r="OBE227" s="17"/>
      <c r="OBF227" s="17"/>
      <c r="OBG227" s="17"/>
      <c r="OBH227" s="17"/>
      <c r="OBI227" s="17"/>
      <c r="OBJ227" s="17"/>
      <c r="OBK227" s="17"/>
      <c r="OBL227" s="17"/>
      <c r="OBM227" s="17"/>
      <c r="OBN227" s="17"/>
      <c r="OBO227" s="17"/>
      <c r="OBP227" s="17"/>
      <c r="OBQ227" s="17"/>
      <c r="OBR227" s="17"/>
      <c r="OBS227" s="17"/>
      <c r="OBT227" s="17"/>
      <c r="OBU227" s="17"/>
      <c r="OBV227" s="17"/>
      <c r="OBW227" s="17"/>
      <c r="OBX227" s="17"/>
      <c r="OBY227" s="17"/>
      <c r="OBZ227" s="17"/>
      <c r="OCA227" s="17"/>
      <c r="OCB227" s="17"/>
      <c r="OCC227" s="17"/>
      <c r="OCD227" s="17"/>
      <c r="OCE227" s="17"/>
      <c r="OCF227" s="17"/>
      <c r="OCG227" s="17"/>
      <c r="OCH227" s="17"/>
      <c r="OCI227" s="17"/>
      <c r="OCJ227" s="17"/>
      <c r="OCK227" s="17"/>
      <c r="OCL227" s="17"/>
      <c r="OCM227" s="17"/>
      <c r="OCN227" s="17"/>
      <c r="OCO227" s="17"/>
      <c r="OCP227" s="17"/>
      <c r="OCQ227" s="17"/>
      <c r="OCR227" s="17"/>
      <c r="OCS227" s="17"/>
      <c r="OCT227" s="17"/>
      <c r="OCU227" s="17"/>
      <c r="OCV227" s="17"/>
      <c r="OCW227" s="17"/>
      <c r="OCX227" s="17"/>
      <c r="OCY227" s="17"/>
      <c r="OCZ227" s="17"/>
      <c r="ODA227" s="17"/>
      <c r="ODB227" s="17"/>
      <c r="ODC227" s="17"/>
      <c r="ODD227" s="17"/>
      <c r="ODE227" s="17"/>
      <c r="ODF227" s="17"/>
      <c r="ODG227" s="17"/>
      <c r="ODH227" s="17"/>
      <c r="ODI227" s="17"/>
      <c r="ODJ227" s="17"/>
      <c r="ODK227" s="17"/>
      <c r="ODL227" s="17"/>
      <c r="ODM227" s="17"/>
      <c r="ODN227" s="17"/>
      <c r="ODO227" s="17"/>
      <c r="ODP227" s="17"/>
      <c r="ODQ227" s="17"/>
      <c r="ODR227" s="17"/>
      <c r="ODS227" s="17"/>
      <c r="ODT227" s="17"/>
      <c r="ODU227" s="17"/>
      <c r="ODV227" s="17"/>
      <c r="ODW227" s="17"/>
      <c r="ODX227" s="17"/>
      <c r="ODY227" s="17"/>
      <c r="ODZ227" s="17"/>
      <c r="OEA227" s="17"/>
      <c r="OEB227" s="17"/>
      <c r="OEC227" s="17"/>
      <c r="OED227" s="17"/>
      <c r="OEE227" s="17"/>
      <c r="OEF227" s="17"/>
      <c r="OEG227" s="17"/>
      <c r="OEH227" s="17"/>
      <c r="OEI227" s="17"/>
      <c r="OEJ227" s="17"/>
      <c r="OEK227" s="17"/>
      <c r="OEL227" s="17"/>
      <c r="OEM227" s="17"/>
      <c r="OEN227" s="17"/>
      <c r="OEO227" s="17"/>
      <c r="OEP227" s="17"/>
      <c r="OEQ227" s="17"/>
      <c r="OER227" s="17"/>
      <c r="OES227" s="17"/>
      <c r="OET227" s="17"/>
      <c r="OEU227" s="17"/>
      <c r="OEV227" s="17"/>
      <c r="OEW227" s="17"/>
      <c r="OEX227" s="17"/>
      <c r="OEY227" s="17"/>
      <c r="OEZ227" s="17"/>
      <c r="OFA227" s="17"/>
      <c r="OFB227" s="17"/>
      <c r="OFC227" s="17"/>
      <c r="OFD227" s="17"/>
      <c r="OFE227" s="17"/>
      <c r="OFF227" s="17"/>
      <c r="OFG227" s="17"/>
      <c r="OFH227" s="17"/>
      <c r="OFI227" s="17"/>
      <c r="OFJ227" s="17"/>
      <c r="OFK227" s="17"/>
      <c r="OFL227" s="17"/>
      <c r="OFM227" s="17"/>
      <c r="OFN227" s="17"/>
      <c r="OFO227" s="17"/>
      <c r="OFP227" s="17"/>
      <c r="OFQ227" s="17"/>
      <c r="OFR227" s="17"/>
      <c r="OFS227" s="17"/>
      <c r="OFT227" s="17"/>
      <c r="OFU227" s="17"/>
      <c r="OFV227" s="17"/>
      <c r="OFW227" s="17"/>
      <c r="OFX227" s="17"/>
      <c r="OFY227" s="17"/>
      <c r="OFZ227" s="17"/>
      <c r="OGA227" s="17"/>
      <c r="OGB227" s="17"/>
      <c r="OGC227" s="17"/>
      <c r="OGD227" s="17"/>
      <c r="OGE227" s="17"/>
      <c r="OGF227" s="17"/>
      <c r="OGG227" s="17"/>
      <c r="OGH227" s="17"/>
      <c r="OGI227" s="17"/>
      <c r="OGJ227" s="17"/>
      <c r="OGK227" s="17"/>
      <c r="OGL227" s="17"/>
      <c r="OGM227" s="17"/>
      <c r="OGN227" s="17"/>
      <c r="OGO227" s="17"/>
      <c r="OGP227" s="17"/>
      <c r="OGQ227" s="17"/>
      <c r="OGR227" s="17"/>
      <c r="OGS227" s="17"/>
      <c r="OGT227" s="17"/>
      <c r="OGU227" s="17"/>
      <c r="OGV227" s="17"/>
      <c r="OGW227" s="17"/>
      <c r="OGX227" s="17"/>
      <c r="OGY227" s="17"/>
      <c r="OGZ227" s="17"/>
      <c r="OHA227" s="17"/>
      <c r="OHB227" s="17"/>
      <c r="OHC227" s="17"/>
      <c r="OHD227" s="17"/>
      <c r="OHE227" s="17"/>
      <c r="OHF227" s="17"/>
      <c r="OHG227" s="17"/>
      <c r="OHH227" s="17"/>
      <c r="OHI227" s="17"/>
      <c r="OHJ227" s="17"/>
      <c r="OHK227" s="17"/>
      <c r="OHL227" s="17"/>
      <c r="OHM227" s="17"/>
      <c r="OHN227" s="17"/>
      <c r="OHO227" s="17"/>
      <c r="OHP227" s="17"/>
      <c r="OHQ227" s="17"/>
      <c r="OHR227" s="17"/>
      <c r="OHS227" s="17"/>
      <c r="OHT227" s="17"/>
      <c r="OHU227" s="17"/>
      <c r="OHV227" s="17"/>
      <c r="OHW227" s="17"/>
      <c r="OHX227" s="17"/>
      <c r="OHY227" s="17"/>
      <c r="OHZ227" s="17"/>
      <c r="OIA227" s="17"/>
      <c r="OIB227" s="17"/>
      <c r="OIC227" s="17"/>
      <c r="OID227" s="17"/>
      <c r="OIE227" s="17"/>
      <c r="OIF227" s="17"/>
      <c r="OIG227" s="17"/>
      <c r="OIH227" s="17"/>
      <c r="OII227" s="17"/>
      <c r="OIJ227" s="17"/>
      <c r="OIK227" s="17"/>
      <c r="OIL227" s="17"/>
      <c r="OIM227" s="17"/>
      <c r="OIN227" s="17"/>
      <c r="OIO227" s="17"/>
      <c r="OIP227" s="17"/>
      <c r="OIQ227" s="17"/>
      <c r="OIR227" s="17"/>
      <c r="OIS227" s="17"/>
      <c r="OIT227" s="17"/>
      <c r="OIU227" s="17"/>
      <c r="OIV227" s="17"/>
      <c r="OIW227" s="17"/>
      <c r="OIX227" s="17"/>
      <c r="OIY227" s="17"/>
      <c r="OIZ227" s="17"/>
      <c r="OJA227" s="17"/>
      <c r="OJB227" s="17"/>
      <c r="OJC227" s="17"/>
      <c r="OJD227" s="17"/>
      <c r="OJE227" s="17"/>
      <c r="OJF227" s="17"/>
      <c r="OJG227" s="17"/>
      <c r="OJH227" s="17"/>
      <c r="OJI227" s="17"/>
      <c r="OJJ227" s="17"/>
      <c r="OJK227" s="17"/>
      <c r="OJL227" s="17"/>
      <c r="OJM227" s="17"/>
      <c r="OJN227" s="17"/>
      <c r="OJO227" s="17"/>
      <c r="OJP227" s="17"/>
      <c r="OJQ227" s="17"/>
      <c r="OJR227" s="17"/>
      <c r="OJS227" s="17"/>
      <c r="OJT227" s="17"/>
      <c r="OJU227" s="17"/>
      <c r="OJV227" s="17"/>
      <c r="OJW227" s="17"/>
      <c r="OJX227" s="17"/>
      <c r="OJY227" s="17"/>
      <c r="OJZ227" s="17"/>
      <c r="OKA227" s="17"/>
      <c r="OKB227" s="17"/>
      <c r="OKC227" s="17"/>
      <c r="OKD227" s="17"/>
      <c r="OKE227" s="17"/>
      <c r="OKF227" s="17"/>
      <c r="OKG227" s="17"/>
      <c r="OKH227" s="17"/>
      <c r="OKI227" s="17"/>
      <c r="OKJ227" s="17"/>
      <c r="OKK227" s="17"/>
      <c r="OKL227" s="17"/>
      <c r="OKM227" s="17"/>
      <c r="OKN227" s="17"/>
      <c r="OKO227" s="17"/>
      <c r="OKP227" s="17"/>
      <c r="OKQ227" s="17"/>
      <c r="OKR227" s="17"/>
      <c r="OKS227" s="17"/>
      <c r="OKT227" s="17"/>
      <c r="OKU227" s="17"/>
      <c r="OKV227" s="17"/>
      <c r="OKW227" s="17"/>
      <c r="OKX227" s="17"/>
      <c r="OKY227" s="17"/>
      <c r="OKZ227" s="17"/>
      <c r="OLA227" s="17"/>
      <c r="OLB227" s="17"/>
      <c r="OLC227" s="17"/>
      <c r="OLD227" s="17"/>
      <c r="OLE227" s="17"/>
      <c r="OLF227" s="17"/>
      <c r="OLG227" s="17"/>
      <c r="OLH227" s="17"/>
      <c r="OLI227" s="17"/>
      <c r="OLJ227" s="17"/>
      <c r="OLK227" s="17"/>
      <c r="OLL227" s="17"/>
      <c r="OLM227" s="17"/>
      <c r="OLN227" s="17"/>
      <c r="OLO227" s="17"/>
      <c r="OLP227" s="17"/>
      <c r="OLQ227" s="17"/>
      <c r="OLR227" s="17"/>
      <c r="OLS227" s="17"/>
      <c r="OLT227" s="17"/>
      <c r="OLU227" s="17"/>
      <c r="OLV227" s="17"/>
      <c r="OLW227" s="17"/>
      <c r="OLX227" s="17"/>
      <c r="OLY227" s="17"/>
      <c r="OLZ227" s="17"/>
      <c r="OMA227" s="17"/>
      <c r="OMB227" s="17"/>
      <c r="OMC227" s="17"/>
      <c r="OMD227" s="17"/>
      <c r="OME227" s="17"/>
      <c r="OMF227" s="17"/>
      <c r="OMG227" s="17"/>
      <c r="OMH227" s="17"/>
      <c r="OMI227" s="17"/>
      <c r="OMJ227" s="17"/>
      <c r="OMK227" s="17"/>
      <c r="OML227" s="17"/>
      <c r="OMM227" s="17"/>
      <c r="OMN227" s="17"/>
      <c r="OMO227" s="17"/>
      <c r="OMP227" s="17"/>
      <c r="OMQ227" s="17"/>
      <c r="OMR227" s="17"/>
      <c r="OMS227" s="17"/>
      <c r="OMT227" s="17"/>
      <c r="OMU227" s="17"/>
      <c r="OMV227" s="17"/>
      <c r="OMW227" s="17"/>
      <c r="OMX227" s="17"/>
      <c r="OMY227" s="17"/>
      <c r="OMZ227" s="17"/>
      <c r="ONA227" s="17"/>
      <c r="ONB227" s="17"/>
      <c r="ONC227" s="17"/>
      <c r="OND227" s="17"/>
      <c r="ONE227" s="17"/>
      <c r="ONF227" s="17"/>
      <c r="ONG227" s="17"/>
      <c r="ONH227" s="17"/>
      <c r="ONI227" s="17"/>
      <c r="ONJ227" s="17"/>
      <c r="ONK227" s="17"/>
      <c r="ONL227" s="17"/>
      <c r="ONM227" s="17"/>
      <c r="ONN227" s="17"/>
      <c r="ONO227" s="17"/>
      <c r="ONP227" s="17"/>
      <c r="ONQ227" s="17"/>
      <c r="ONR227" s="17"/>
      <c r="ONS227" s="17"/>
      <c r="ONT227" s="17"/>
      <c r="ONU227" s="17"/>
      <c r="ONV227" s="17"/>
      <c r="ONW227" s="17"/>
      <c r="ONX227" s="17"/>
      <c r="ONY227" s="17"/>
      <c r="ONZ227" s="17"/>
      <c r="OOA227" s="17"/>
      <c r="OOB227" s="17"/>
      <c r="OOC227" s="17"/>
      <c r="OOD227" s="17"/>
      <c r="OOE227" s="17"/>
      <c r="OOF227" s="17"/>
      <c r="OOG227" s="17"/>
      <c r="OOH227" s="17"/>
      <c r="OOI227" s="17"/>
      <c r="OOJ227" s="17"/>
      <c r="OOK227" s="17"/>
      <c r="OOL227" s="17"/>
      <c r="OOM227" s="17"/>
      <c r="OON227" s="17"/>
      <c r="OOO227" s="17"/>
      <c r="OOP227" s="17"/>
      <c r="OOQ227" s="17"/>
      <c r="OOR227" s="17"/>
      <c r="OOS227" s="17"/>
      <c r="OOT227" s="17"/>
      <c r="OOU227" s="17"/>
      <c r="OOV227" s="17"/>
      <c r="OOW227" s="17"/>
      <c r="OOX227" s="17"/>
      <c r="OOY227" s="17"/>
      <c r="OOZ227" s="17"/>
      <c r="OPA227" s="17"/>
      <c r="OPB227" s="17"/>
      <c r="OPC227" s="17"/>
      <c r="OPD227" s="17"/>
      <c r="OPE227" s="17"/>
      <c r="OPF227" s="17"/>
      <c r="OPG227" s="17"/>
      <c r="OPH227" s="17"/>
      <c r="OPI227" s="17"/>
      <c r="OPJ227" s="17"/>
      <c r="OPK227" s="17"/>
      <c r="OPL227" s="17"/>
      <c r="OPM227" s="17"/>
      <c r="OPN227" s="17"/>
      <c r="OPO227" s="17"/>
      <c r="OPP227" s="17"/>
      <c r="OPQ227" s="17"/>
      <c r="OPR227" s="17"/>
      <c r="OPS227" s="17"/>
      <c r="OPT227" s="17"/>
      <c r="OPU227" s="17"/>
      <c r="OPV227" s="17"/>
      <c r="OPW227" s="17"/>
      <c r="OPX227" s="17"/>
      <c r="OPY227" s="17"/>
      <c r="OPZ227" s="17"/>
      <c r="OQA227" s="17"/>
      <c r="OQB227" s="17"/>
      <c r="OQC227" s="17"/>
      <c r="OQD227" s="17"/>
      <c r="OQE227" s="17"/>
      <c r="OQF227" s="17"/>
      <c r="OQG227" s="17"/>
      <c r="OQH227" s="17"/>
      <c r="OQI227" s="17"/>
      <c r="OQJ227" s="17"/>
      <c r="OQK227" s="17"/>
      <c r="OQL227" s="17"/>
      <c r="OQM227" s="17"/>
      <c r="OQN227" s="17"/>
      <c r="OQO227" s="17"/>
      <c r="OQP227" s="17"/>
      <c r="OQQ227" s="17"/>
      <c r="OQR227" s="17"/>
      <c r="OQS227" s="17"/>
      <c r="OQT227" s="17"/>
      <c r="OQU227" s="17"/>
      <c r="OQV227" s="17"/>
      <c r="OQW227" s="17"/>
      <c r="OQX227" s="17"/>
      <c r="OQY227" s="17"/>
      <c r="OQZ227" s="17"/>
      <c r="ORA227" s="17"/>
      <c r="ORB227" s="17"/>
      <c r="ORC227" s="17"/>
      <c r="ORD227" s="17"/>
      <c r="ORE227" s="17"/>
      <c r="ORF227" s="17"/>
      <c r="ORG227" s="17"/>
      <c r="ORH227" s="17"/>
      <c r="ORI227" s="17"/>
      <c r="ORJ227" s="17"/>
      <c r="ORK227" s="17"/>
      <c r="ORL227" s="17"/>
      <c r="ORM227" s="17"/>
      <c r="ORN227" s="17"/>
      <c r="ORO227" s="17"/>
      <c r="ORP227" s="17"/>
      <c r="ORQ227" s="17"/>
      <c r="ORR227" s="17"/>
      <c r="ORS227" s="17"/>
      <c r="ORT227" s="17"/>
      <c r="ORU227" s="17"/>
      <c r="ORV227" s="17"/>
      <c r="ORW227" s="17"/>
      <c r="ORX227" s="17"/>
      <c r="ORY227" s="17"/>
      <c r="ORZ227" s="17"/>
      <c r="OSA227" s="17"/>
      <c r="OSB227" s="17"/>
      <c r="OSC227" s="17"/>
      <c r="OSD227" s="17"/>
      <c r="OSE227" s="17"/>
      <c r="OSF227" s="17"/>
      <c r="OSG227" s="17"/>
      <c r="OSH227" s="17"/>
      <c r="OSI227" s="17"/>
      <c r="OSJ227" s="17"/>
      <c r="OSK227" s="17"/>
      <c r="OSL227" s="17"/>
      <c r="OSM227" s="17"/>
      <c r="OSN227" s="17"/>
      <c r="OSO227" s="17"/>
      <c r="OSP227" s="17"/>
      <c r="OSQ227" s="17"/>
      <c r="OSR227" s="17"/>
      <c r="OSS227" s="17"/>
      <c r="OST227" s="17"/>
      <c r="OSU227" s="17"/>
      <c r="OSV227" s="17"/>
      <c r="OSW227" s="17"/>
      <c r="OSX227" s="17"/>
      <c r="OSY227" s="17"/>
      <c r="OSZ227" s="17"/>
      <c r="OTA227" s="17"/>
      <c r="OTB227" s="17"/>
      <c r="OTC227" s="17"/>
      <c r="OTD227" s="17"/>
      <c r="OTE227" s="17"/>
      <c r="OTF227" s="17"/>
      <c r="OTG227" s="17"/>
      <c r="OTH227" s="17"/>
      <c r="OTI227" s="17"/>
      <c r="OTJ227" s="17"/>
      <c r="OTK227" s="17"/>
      <c r="OTL227" s="17"/>
      <c r="OTM227" s="17"/>
      <c r="OTN227" s="17"/>
      <c r="OTO227" s="17"/>
      <c r="OTP227" s="17"/>
      <c r="OTQ227" s="17"/>
      <c r="OTR227" s="17"/>
      <c r="OTS227" s="17"/>
      <c r="OTT227" s="17"/>
      <c r="OTU227" s="17"/>
      <c r="OTV227" s="17"/>
      <c r="OTW227" s="17"/>
      <c r="OTX227" s="17"/>
      <c r="OTY227" s="17"/>
      <c r="OTZ227" s="17"/>
      <c r="OUA227" s="17"/>
      <c r="OUB227" s="17"/>
      <c r="OUC227" s="17"/>
      <c r="OUD227" s="17"/>
      <c r="OUE227" s="17"/>
      <c r="OUF227" s="17"/>
      <c r="OUG227" s="17"/>
      <c r="OUH227" s="17"/>
      <c r="OUI227" s="17"/>
      <c r="OUJ227" s="17"/>
      <c r="OUK227" s="17"/>
      <c r="OUL227" s="17"/>
      <c r="OUM227" s="17"/>
      <c r="OUN227" s="17"/>
      <c r="OUO227" s="17"/>
      <c r="OUP227" s="17"/>
      <c r="OUQ227" s="17"/>
      <c r="OUR227" s="17"/>
      <c r="OUS227" s="17"/>
      <c r="OUT227" s="17"/>
      <c r="OUU227" s="17"/>
      <c r="OUV227" s="17"/>
      <c r="OUW227" s="17"/>
      <c r="OUX227" s="17"/>
      <c r="OUY227" s="17"/>
      <c r="OUZ227" s="17"/>
      <c r="OVA227" s="17"/>
      <c r="OVB227" s="17"/>
      <c r="OVC227" s="17"/>
      <c r="OVD227" s="17"/>
      <c r="OVE227" s="17"/>
      <c r="OVF227" s="17"/>
      <c r="OVG227" s="17"/>
      <c r="OVH227" s="17"/>
      <c r="OVI227" s="17"/>
      <c r="OVJ227" s="17"/>
      <c r="OVK227" s="17"/>
      <c r="OVL227" s="17"/>
      <c r="OVM227" s="17"/>
      <c r="OVN227" s="17"/>
      <c r="OVO227" s="17"/>
      <c r="OVP227" s="17"/>
      <c r="OVQ227" s="17"/>
      <c r="OVR227" s="17"/>
      <c r="OVS227" s="17"/>
      <c r="OVT227" s="17"/>
      <c r="OVU227" s="17"/>
      <c r="OVV227" s="17"/>
      <c r="OVW227" s="17"/>
      <c r="OVX227" s="17"/>
      <c r="OVY227" s="17"/>
      <c r="OVZ227" s="17"/>
      <c r="OWA227" s="17"/>
      <c r="OWB227" s="17"/>
      <c r="OWC227" s="17"/>
      <c r="OWD227" s="17"/>
      <c r="OWE227" s="17"/>
      <c r="OWF227" s="17"/>
      <c r="OWG227" s="17"/>
      <c r="OWH227" s="17"/>
      <c r="OWI227" s="17"/>
      <c r="OWJ227" s="17"/>
      <c r="OWK227" s="17"/>
      <c r="OWL227" s="17"/>
      <c r="OWM227" s="17"/>
      <c r="OWN227" s="17"/>
      <c r="OWO227" s="17"/>
      <c r="OWP227" s="17"/>
      <c r="OWQ227" s="17"/>
      <c r="OWR227" s="17"/>
      <c r="OWS227" s="17"/>
      <c r="OWT227" s="17"/>
      <c r="OWU227" s="17"/>
      <c r="OWV227" s="17"/>
      <c r="OWW227" s="17"/>
      <c r="OWX227" s="17"/>
      <c r="OWY227" s="17"/>
      <c r="OWZ227" s="17"/>
      <c r="OXA227" s="17"/>
      <c r="OXB227" s="17"/>
      <c r="OXC227" s="17"/>
      <c r="OXD227" s="17"/>
      <c r="OXE227" s="17"/>
      <c r="OXF227" s="17"/>
      <c r="OXG227" s="17"/>
      <c r="OXH227" s="17"/>
      <c r="OXI227" s="17"/>
      <c r="OXJ227" s="17"/>
      <c r="OXK227" s="17"/>
      <c r="OXL227" s="17"/>
      <c r="OXM227" s="17"/>
      <c r="OXN227" s="17"/>
      <c r="OXO227" s="17"/>
      <c r="OXP227" s="17"/>
      <c r="OXQ227" s="17"/>
      <c r="OXR227" s="17"/>
      <c r="OXS227" s="17"/>
      <c r="OXT227" s="17"/>
      <c r="OXU227" s="17"/>
      <c r="OXV227" s="17"/>
      <c r="OXW227" s="17"/>
      <c r="OXX227" s="17"/>
      <c r="OXY227" s="17"/>
      <c r="OXZ227" s="17"/>
      <c r="OYA227" s="17"/>
      <c r="OYB227" s="17"/>
      <c r="OYC227" s="17"/>
      <c r="OYD227" s="17"/>
      <c r="OYE227" s="17"/>
      <c r="OYF227" s="17"/>
      <c r="OYG227" s="17"/>
      <c r="OYH227" s="17"/>
      <c r="OYI227" s="17"/>
      <c r="OYJ227" s="17"/>
      <c r="OYK227" s="17"/>
      <c r="OYL227" s="17"/>
      <c r="OYM227" s="17"/>
      <c r="OYN227" s="17"/>
      <c r="OYO227" s="17"/>
      <c r="OYP227" s="17"/>
      <c r="OYQ227" s="17"/>
      <c r="OYR227" s="17"/>
      <c r="OYS227" s="17"/>
      <c r="OYT227" s="17"/>
      <c r="OYU227" s="17"/>
      <c r="OYV227" s="17"/>
      <c r="OYW227" s="17"/>
      <c r="OYX227" s="17"/>
      <c r="OYY227" s="17"/>
      <c r="OYZ227" s="17"/>
      <c r="OZA227" s="17"/>
      <c r="OZB227" s="17"/>
      <c r="OZC227" s="17"/>
      <c r="OZD227" s="17"/>
      <c r="OZE227" s="17"/>
      <c r="OZF227" s="17"/>
      <c r="OZG227" s="17"/>
      <c r="OZH227" s="17"/>
      <c r="OZI227" s="17"/>
      <c r="OZJ227" s="17"/>
      <c r="OZK227" s="17"/>
      <c r="OZL227" s="17"/>
      <c r="OZM227" s="17"/>
      <c r="OZN227" s="17"/>
      <c r="OZO227" s="17"/>
      <c r="OZP227" s="17"/>
      <c r="OZQ227" s="17"/>
      <c r="OZR227" s="17"/>
      <c r="OZS227" s="17"/>
      <c r="OZT227" s="17"/>
      <c r="OZU227" s="17"/>
      <c r="OZV227" s="17"/>
      <c r="OZW227" s="17"/>
      <c r="OZX227" s="17"/>
      <c r="OZY227" s="17"/>
      <c r="OZZ227" s="17"/>
      <c r="PAA227" s="17"/>
      <c r="PAB227" s="17"/>
      <c r="PAC227" s="17"/>
      <c r="PAD227" s="17"/>
      <c r="PAE227" s="17"/>
      <c r="PAF227" s="17"/>
      <c r="PAG227" s="17"/>
      <c r="PAH227" s="17"/>
      <c r="PAI227" s="17"/>
      <c r="PAJ227" s="17"/>
      <c r="PAK227" s="17"/>
      <c r="PAL227" s="17"/>
      <c r="PAM227" s="17"/>
      <c r="PAN227" s="17"/>
      <c r="PAO227" s="17"/>
      <c r="PAP227" s="17"/>
      <c r="PAQ227" s="17"/>
      <c r="PAR227" s="17"/>
      <c r="PAS227" s="17"/>
      <c r="PAT227" s="17"/>
      <c r="PAU227" s="17"/>
      <c r="PAV227" s="17"/>
      <c r="PAW227" s="17"/>
      <c r="PAX227" s="17"/>
      <c r="PAY227" s="17"/>
      <c r="PAZ227" s="17"/>
      <c r="PBA227" s="17"/>
      <c r="PBB227" s="17"/>
      <c r="PBC227" s="17"/>
      <c r="PBD227" s="17"/>
      <c r="PBE227" s="17"/>
      <c r="PBF227" s="17"/>
      <c r="PBG227" s="17"/>
      <c r="PBH227" s="17"/>
      <c r="PBI227" s="17"/>
      <c r="PBJ227" s="17"/>
      <c r="PBK227" s="17"/>
      <c r="PBL227" s="17"/>
      <c r="PBM227" s="17"/>
      <c r="PBN227" s="17"/>
      <c r="PBO227" s="17"/>
      <c r="PBP227" s="17"/>
      <c r="PBQ227" s="17"/>
      <c r="PBR227" s="17"/>
      <c r="PBS227" s="17"/>
      <c r="PBT227" s="17"/>
      <c r="PBU227" s="17"/>
      <c r="PBV227" s="17"/>
      <c r="PBW227" s="17"/>
      <c r="PBX227" s="17"/>
      <c r="PBY227" s="17"/>
      <c r="PBZ227" s="17"/>
      <c r="PCA227" s="17"/>
      <c r="PCB227" s="17"/>
      <c r="PCC227" s="17"/>
      <c r="PCD227" s="17"/>
      <c r="PCE227" s="17"/>
      <c r="PCF227" s="17"/>
      <c r="PCG227" s="17"/>
      <c r="PCH227" s="17"/>
      <c r="PCI227" s="17"/>
      <c r="PCJ227" s="17"/>
      <c r="PCK227" s="17"/>
      <c r="PCL227" s="17"/>
      <c r="PCM227" s="17"/>
      <c r="PCN227" s="17"/>
      <c r="PCO227" s="17"/>
      <c r="PCP227" s="17"/>
      <c r="PCQ227" s="17"/>
      <c r="PCR227" s="17"/>
      <c r="PCS227" s="17"/>
      <c r="PCT227" s="17"/>
      <c r="PCU227" s="17"/>
      <c r="PCV227" s="17"/>
      <c r="PCW227" s="17"/>
      <c r="PCX227" s="17"/>
      <c r="PCY227" s="17"/>
      <c r="PCZ227" s="17"/>
      <c r="PDA227" s="17"/>
      <c r="PDB227" s="17"/>
      <c r="PDC227" s="17"/>
      <c r="PDD227" s="17"/>
      <c r="PDE227" s="17"/>
      <c r="PDF227" s="17"/>
      <c r="PDG227" s="17"/>
      <c r="PDH227" s="17"/>
      <c r="PDI227" s="17"/>
      <c r="PDJ227" s="17"/>
      <c r="PDK227" s="17"/>
      <c r="PDL227" s="17"/>
      <c r="PDM227" s="17"/>
      <c r="PDN227" s="17"/>
      <c r="PDO227" s="17"/>
      <c r="PDP227" s="17"/>
      <c r="PDQ227" s="17"/>
      <c r="PDR227" s="17"/>
      <c r="PDS227" s="17"/>
      <c r="PDT227" s="17"/>
      <c r="PDU227" s="17"/>
      <c r="PDV227" s="17"/>
      <c r="PDW227" s="17"/>
      <c r="PDX227" s="17"/>
      <c r="PDY227" s="17"/>
      <c r="PDZ227" s="17"/>
      <c r="PEA227" s="17"/>
      <c r="PEB227" s="17"/>
      <c r="PEC227" s="17"/>
      <c r="PED227" s="17"/>
      <c r="PEE227" s="17"/>
      <c r="PEF227" s="17"/>
      <c r="PEG227" s="17"/>
      <c r="PEH227" s="17"/>
      <c r="PEI227" s="17"/>
      <c r="PEJ227" s="17"/>
      <c r="PEK227" s="17"/>
      <c r="PEL227" s="17"/>
      <c r="PEM227" s="17"/>
      <c r="PEN227" s="17"/>
      <c r="PEO227" s="17"/>
      <c r="PEP227" s="17"/>
      <c r="PEQ227" s="17"/>
      <c r="PER227" s="17"/>
      <c r="PES227" s="17"/>
      <c r="PET227" s="17"/>
      <c r="PEU227" s="17"/>
      <c r="PEV227" s="17"/>
      <c r="PEW227" s="17"/>
      <c r="PEX227" s="17"/>
      <c r="PEY227" s="17"/>
      <c r="PEZ227" s="17"/>
      <c r="PFA227" s="17"/>
      <c r="PFB227" s="17"/>
      <c r="PFC227" s="17"/>
      <c r="PFD227" s="17"/>
      <c r="PFE227" s="17"/>
      <c r="PFF227" s="17"/>
      <c r="PFG227" s="17"/>
      <c r="PFH227" s="17"/>
      <c r="PFI227" s="17"/>
      <c r="PFJ227" s="17"/>
      <c r="PFK227" s="17"/>
      <c r="PFL227" s="17"/>
      <c r="PFM227" s="17"/>
      <c r="PFN227" s="17"/>
      <c r="PFO227" s="17"/>
      <c r="PFP227" s="17"/>
      <c r="PFQ227" s="17"/>
      <c r="PFR227" s="17"/>
      <c r="PFS227" s="17"/>
      <c r="PFT227" s="17"/>
      <c r="PFU227" s="17"/>
      <c r="PFV227" s="17"/>
      <c r="PFW227" s="17"/>
      <c r="PFX227" s="17"/>
      <c r="PFY227" s="17"/>
      <c r="PFZ227" s="17"/>
      <c r="PGA227" s="17"/>
      <c r="PGB227" s="17"/>
      <c r="PGC227" s="17"/>
      <c r="PGD227" s="17"/>
      <c r="PGE227" s="17"/>
      <c r="PGF227" s="17"/>
      <c r="PGG227" s="17"/>
      <c r="PGH227" s="17"/>
      <c r="PGI227" s="17"/>
      <c r="PGJ227" s="17"/>
      <c r="PGK227" s="17"/>
      <c r="PGL227" s="17"/>
      <c r="PGM227" s="17"/>
      <c r="PGN227" s="17"/>
      <c r="PGO227" s="17"/>
      <c r="PGP227" s="17"/>
      <c r="PGQ227" s="17"/>
      <c r="PGR227" s="17"/>
      <c r="PGS227" s="17"/>
      <c r="PGT227" s="17"/>
      <c r="PGU227" s="17"/>
      <c r="PGV227" s="17"/>
      <c r="PGW227" s="17"/>
      <c r="PGX227" s="17"/>
      <c r="PGY227" s="17"/>
      <c r="PGZ227" s="17"/>
      <c r="PHA227" s="17"/>
      <c r="PHB227" s="17"/>
      <c r="PHC227" s="17"/>
      <c r="PHD227" s="17"/>
      <c r="PHE227" s="17"/>
      <c r="PHF227" s="17"/>
      <c r="PHG227" s="17"/>
      <c r="PHH227" s="17"/>
      <c r="PHI227" s="17"/>
      <c r="PHJ227" s="17"/>
      <c r="PHK227" s="17"/>
      <c r="PHL227" s="17"/>
      <c r="PHM227" s="17"/>
      <c r="PHN227" s="17"/>
      <c r="PHO227" s="17"/>
      <c r="PHP227" s="17"/>
      <c r="PHQ227" s="17"/>
      <c r="PHR227" s="17"/>
      <c r="PHS227" s="17"/>
      <c r="PHT227" s="17"/>
      <c r="PHU227" s="17"/>
      <c r="PHV227" s="17"/>
      <c r="PHW227" s="17"/>
      <c r="PHX227" s="17"/>
      <c r="PHY227" s="17"/>
      <c r="PHZ227" s="17"/>
      <c r="PIA227" s="17"/>
      <c r="PIB227" s="17"/>
      <c r="PIC227" s="17"/>
      <c r="PID227" s="17"/>
      <c r="PIE227" s="17"/>
      <c r="PIF227" s="17"/>
      <c r="PIG227" s="17"/>
      <c r="PIH227" s="17"/>
      <c r="PII227" s="17"/>
      <c r="PIJ227" s="17"/>
      <c r="PIK227" s="17"/>
      <c r="PIL227" s="17"/>
      <c r="PIM227" s="17"/>
      <c r="PIN227" s="17"/>
      <c r="PIO227" s="17"/>
      <c r="PIP227" s="17"/>
      <c r="PIQ227" s="17"/>
      <c r="PIR227" s="17"/>
      <c r="PIS227" s="17"/>
      <c r="PIT227" s="17"/>
      <c r="PIU227" s="17"/>
      <c r="PIV227" s="17"/>
      <c r="PIW227" s="17"/>
      <c r="PIX227" s="17"/>
      <c r="PIY227" s="17"/>
      <c r="PIZ227" s="17"/>
      <c r="PJA227" s="17"/>
      <c r="PJB227" s="17"/>
      <c r="PJC227" s="17"/>
      <c r="PJD227" s="17"/>
      <c r="PJE227" s="17"/>
      <c r="PJF227" s="17"/>
      <c r="PJG227" s="17"/>
      <c r="PJH227" s="17"/>
      <c r="PJI227" s="17"/>
      <c r="PJJ227" s="17"/>
      <c r="PJK227" s="17"/>
      <c r="PJL227" s="17"/>
      <c r="PJM227" s="17"/>
      <c r="PJN227" s="17"/>
      <c r="PJO227" s="17"/>
      <c r="PJP227" s="17"/>
      <c r="PJQ227" s="17"/>
      <c r="PJR227" s="17"/>
      <c r="PJS227" s="17"/>
      <c r="PJT227" s="17"/>
      <c r="PJU227" s="17"/>
      <c r="PJV227" s="17"/>
      <c r="PJW227" s="17"/>
      <c r="PJX227" s="17"/>
      <c r="PJY227" s="17"/>
      <c r="PJZ227" s="17"/>
      <c r="PKA227" s="17"/>
      <c r="PKB227" s="17"/>
      <c r="PKC227" s="17"/>
      <c r="PKD227" s="17"/>
      <c r="PKE227" s="17"/>
      <c r="PKF227" s="17"/>
      <c r="PKG227" s="17"/>
      <c r="PKH227" s="17"/>
      <c r="PKI227" s="17"/>
      <c r="PKJ227" s="17"/>
      <c r="PKK227" s="17"/>
      <c r="PKL227" s="17"/>
      <c r="PKM227" s="17"/>
      <c r="PKN227" s="17"/>
      <c r="PKO227" s="17"/>
      <c r="PKP227" s="17"/>
      <c r="PKQ227" s="17"/>
      <c r="PKR227" s="17"/>
      <c r="PKS227" s="17"/>
      <c r="PKT227" s="17"/>
      <c r="PKU227" s="17"/>
      <c r="PKV227" s="17"/>
      <c r="PKW227" s="17"/>
      <c r="PKX227" s="17"/>
      <c r="PKY227" s="17"/>
      <c r="PKZ227" s="17"/>
      <c r="PLA227" s="17"/>
      <c r="PLB227" s="17"/>
      <c r="PLC227" s="17"/>
      <c r="PLD227" s="17"/>
      <c r="PLE227" s="17"/>
      <c r="PLF227" s="17"/>
      <c r="PLG227" s="17"/>
      <c r="PLH227" s="17"/>
      <c r="PLI227" s="17"/>
      <c r="PLJ227" s="17"/>
      <c r="PLK227" s="17"/>
      <c r="PLL227" s="17"/>
      <c r="PLM227" s="17"/>
      <c r="PLN227" s="17"/>
      <c r="PLO227" s="17"/>
      <c r="PLP227" s="17"/>
      <c r="PLQ227" s="17"/>
      <c r="PLR227" s="17"/>
      <c r="PLS227" s="17"/>
      <c r="PLT227" s="17"/>
      <c r="PLU227" s="17"/>
      <c r="PLV227" s="17"/>
      <c r="PLW227" s="17"/>
      <c r="PLX227" s="17"/>
      <c r="PLY227" s="17"/>
      <c r="PLZ227" s="17"/>
      <c r="PMA227" s="17"/>
      <c r="PMB227" s="17"/>
      <c r="PMC227" s="17"/>
      <c r="PMD227" s="17"/>
      <c r="PME227" s="17"/>
      <c r="PMF227" s="17"/>
      <c r="PMG227" s="17"/>
      <c r="PMH227" s="17"/>
      <c r="PMI227" s="17"/>
      <c r="PMJ227" s="17"/>
      <c r="PMK227" s="17"/>
      <c r="PML227" s="17"/>
      <c r="PMM227" s="17"/>
      <c r="PMN227" s="17"/>
      <c r="PMO227" s="17"/>
      <c r="PMP227" s="17"/>
      <c r="PMQ227" s="17"/>
      <c r="PMR227" s="17"/>
      <c r="PMS227" s="17"/>
      <c r="PMT227" s="17"/>
      <c r="PMU227" s="17"/>
      <c r="PMV227" s="17"/>
      <c r="PMW227" s="17"/>
      <c r="PMX227" s="17"/>
      <c r="PMY227" s="17"/>
      <c r="PMZ227" s="17"/>
      <c r="PNA227" s="17"/>
      <c r="PNB227" s="17"/>
      <c r="PNC227" s="17"/>
      <c r="PND227" s="17"/>
      <c r="PNE227" s="17"/>
      <c r="PNF227" s="17"/>
      <c r="PNG227" s="17"/>
      <c r="PNH227" s="17"/>
      <c r="PNI227" s="17"/>
      <c r="PNJ227" s="17"/>
      <c r="PNK227" s="17"/>
      <c r="PNL227" s="17"/>
      <c r="PNM227" s="17"/>
      <c r="PNN227" s="17"/>
      <c r="PNO227" s="17"/>
      <c r="PNP227" s="17"/>
      <c r="PNQ227" s="17"/>
      <c r="PNR227" s="17"/>
      <c r="PNS227" s="17"/>
      <c r="PNT227" s="17"/>
      <c r="PNU227" s="17"/>
      <c r="PNV227" s="17"/>
      <c r="PNW227" s="17"/>
      <c r="PNX227" s="17"/>
      <c r="PNY227" s="17"/>
      <c r="PNZ227" s="17"/>
      <c r="POA227" s="17"/>
      <c r="POB227" s="17"/>
      <c r="POC227" s="17"/>
      <c r="POD227" s="17"/>
      <c r="POE227" s="17"/>
      <c r="POF227" s="17"/>
      <c r="POG227" s="17"/>
      <c r="POH227" s="17"/>
      <c r="POI227" s="17"/>
      <c r="POJ227" s="17"/>
      <c r="POK227" s="17"/>
      <c r="POL227" s="17"/>
      <c r="POM227" s="17"/>
      <c r="PON227" s="17"/>
      <c r="POO227" s="17"/>
      <c r="POP227" s="17"/>
      <c r="POQ227" s="17"/>
      <c r="POR227" s="17"/>
      <c r="POS227" s="17"/>
      <c r="POT227" s="17"/>
      <c r="POU227" s="17"/>
      <c r="POV227" s="17"/>
      <c r="POW227" s="17"/>
      <c r="POX227" s="17"/>
      <c r="POY227" s="17"/>
      <c r="POZ227" s="17"/>
      <c r="PPA227" s="17"/>
      <c r="PPB227" s="17"/>
      <c r="PPC227" s="17"/>
      <c r="PPD227" s="17"/>
      <c r="PPE227" s="17"/>
      <c r="PPF227" s="17"/>
      <c r="PPG227" s="17"/>
      <c r="PPH227" s="17"/>
      <c r="PPI227" s="17"/>
      <c r="PPJ227" s="17"/>
      <c r="PPK227" s="17"/>
      <c r="PPL227" s="17"/>
      <c r="PPM227" s="17"/>
      <c r="PPN227" s="17"/>
      <c r="PPO227" s="17"/>
      <c r="PPP227" s="17"/>
      <c r="PPQ227" s="17"/>
      <c r="PPR227" s="17"/>
      <c r="PPS227" s="17"/>
      <c r="PPT227" s="17"/>
      <c r="PPU227" s="17"/>
      <c r="PPV227" s="17"/>
      <c r="PPW227" s="17"/>
      <c r="PPX227" s="17"/>
      <c r="PPY227" s="17"/>
      <c r="PPZ227" s="17"/>
      <c r="PQA227" s="17"/>
      <c r="PQB227" s="17"/>
      <c r="PQC227" s="17"/>
      <c r="PQD227" s="17"/>
      <c r="PQE227" s="17"/>
      <c r="PQF227" s="17"/>
      <c r="PQG227" s="17"/>
      <c r="PQH227" s="17"/>
      <c r="PQI227" s="17"/>
      <c r="PQJ227" s="17"/>
      <c r="PQK227" s="17"/>
      <c r="PQL227" s="17"/>
      <c r="PQM227" s="17"/>
      <c r="PQN227" s="17"/>
      <c r="PQO227" s="17"/>
      <c r="PQP227" s="17"/>
      <c r="PQQ227" s="17"/>
      <c r="PQR227" s="17"/>
      <c r="PQS227" s="17"/>
      <c r="PQT227" s="17"/>
      <c r="PQU227" s="17"/>
      <c r="PQV227" s="17"/>
      <c r="PQW227" s="17"/>
      <c r="PQX227" s="17"/>
      <c r="PQY227" s="17"/>
      <c r="PQZ227" s="17"/>
      <c r="PRA227" s="17"/>
      <c r="PRB227" s="17"/>
      <c r="PRC227" s="17"/>
      <c r="PRD227" s="17"/>
      <c r="PRE227" s="17"/>
      <c r="PRF227" s="17"/>
      <c r="PRG227" s="17"/>
      <c r="PRH227" s="17"/>
      <c r="PRI227" s="17"/>
      <c r="PRJ227" s="17"/>
      <c r="PRK227" s="17"/>
      <c r="PRL227" s="17"/>
      <c r="PRM227" s="17"/>
      <c r="PRN227" s="17"/>
      <c r="PRO227" s="17"/>
      <c r="PRP227" s="17"/>
      <c r="PRQ227" s="17"/>
      <c r="PRR227" s="17"/>
      <c r="PRS227" s="17"/>
      <c r="PRT227" s="17"/>
      <c r="PRU227" s="17"/>
      <c r="PRV227" s="17"/>
      <c r="PRW227" s="17"/>
      <c r="PRX227" s="17"/>
      <c r="PRY227" s="17"/>
      <c r="PRZ227" s="17"/>
      <c r="PSA227" s="17"/>
      <c r="PSB227" s="17"/>
      <c r="PSC227" s="17"/>
      <c r="PSD227" s="17"/>
      <c r="PSE227" s="17"/>
      <c r="PSF227" s="17"/>
      <c r="PSG227" s="17"/>
      <c r="PSH227" s="17"/>
      <c r="PSI227" s="17"/>
      <c r="PSJ227" s="17"/>
      <c r="PSK227" s="17"/>
      <c r="PSL227" s="17"/>
      <c r="PSM227" s="17"/>
      <c r="PSN227" s="17"/>
      <c r="PSO227" s="17"/>
      <c r="PSP227" s="17"/>
      <c r="PSQ227" s="17"/>
      <c r="PSR227" s="17"/>
      <c r="PSS227" s="17"/>
      <c r="PST227" s="17"/>
      <c r="PSU227" s="17"/>
      <c r="PSV227" s="17"/>
      <c r="PSW227" s="17"/>
      <c r="PSX227" s="17"/>
      <c r="PSY227" s="17"/>
      <c r="PSZ227" s="17"/>
      <c r="PTA227" s="17"/>
      <c r="PTB227" s="17"/>
      <c r="PTC227" s="17"/>
      <c r="PTD227" s="17"/>
      <c r="PTE227" s="17"/>
      <c r="PTF227" s="17"/>
      <c r="PTG227" s="17"/>
      <c r="PTH227" s="17"/>
      <c r="PTI227" s="17"/>
      <c r="PTJ227" s="17"/>
      <c r="PTK227" s="17"/>
      <c r="PTL227" s="17"/>
      <c r="PTM227" s="17"/>
      <c r="PTN227" s="17"/>
      <c r="PTO227" s="17"/>
      <c r="PTP227" s="17"/>
      <c r="PTQ227" s="17"/>
      <c r="PTR227" s="17"/>
      <c r="PTS227" s="17"/>
      <c r="PTT227" s="17"/>
      <c r="PTU227" s="17"/>
      <c r="PTV227" s="17"/>
      <c r="PTW227" s="17"/>
      <c r="PTX227" s="17"/>
      <c r="PTY227" s="17"/>
      <c r="PTZ227" s="17"/>
      <c r="PUA227" s="17"/>
      <c r="PUB227" s="17"/>
      <c r="PUC227" s="17"/>
      <c r="PUD227" s="17"/>
      <c r="PUE227" s="17"/>
      <c r="PUF227" s="17"/>
      <c r="PUG227" s="17"/>
      <c r="PUH227" s="17"/>
      <c r="PUI227" s="17"/>
      <c r="PUJ227" s="17"/>
      <c r="PUK227" s="17"/>
      <c r="PUL227" s="17"/>
      <c r="PUM227" s="17"/>
      <c r="PUN227" s="17"/>
      <c r="PUO227" s="17"/>
      <c r="PUP227" s="17"/>
      <c r="PUQ227" s="17"/>
      <c r="PUR227" s="17"/>
      <c r="PUS227" s="17"/>
      <c r="PUT227" s="17"/>
      <c r="PUU227" s="17"/>
      <c r="PUV227" s="17"/>
      <c r="PUW227" s="17"/>
      <c r="PUX227" s="17"/>
      <c r="PUY227" s="17"/>
      <c r="PUZ227" s="17"/>
      <c r="PVA227" s="17"/>
      <c r="PVB227" s="17"/>
      <c r="PVC227" s="17"/>
      <c r="PVD227" s="17"/>
      <c r="PVE227" s="17"/>
      <c r="PVF227" s="17"/>
      <c r="PVG227" s="17"/>
      <c r="PVH227" s="17"/>
      <c r="PVI227" s="17"/>
      <c r="PVJ227" s="17"/>
      <c r="PVK227" s="17"/>
      <c r="PVL227" s="17"/>
      <c r="PVM227" s="17"/>
      <c r="PVN227" s="17"/>
      <c r="PVO227" s="17"/>
      <c r="PVP227" s="17"/>
      <c r="PVQ227" s="17"/>
      <c r="PVR227" s="17"/>
      <c r="PVS227" s="17"/>
      <c r="PVT227" s="17"/>
      <c r="PVU227" s="17"/>
      <c r="PVV227" s="17"/>
      <c r="PVW227" s="17"/>
      <c r="PVX227" s="17"/>
      <c r="PVY227" s="17"/>
      <c r="PVZ227" s="17"/>
      <c r="PWA227" s="17"/>
      <c r="PWB227" s="17"/>
      <c r="PWC227" s="17"/>
      <c r="PWD227" s="17"/>
      <c r="PWE227" s="17"/>
      <c r="PWF227" s="17"/>
      <c r="PWG227" s="17"/>
      <c r="PWH227" s="17"/>
      <c r="PWI227" s="17"/>
      <c r="PWJ227" s="17"/>
      <c r="PWK227" s="17"/>
      <c r="PWL227" s="17"/>
      <c r="PWM227" s="17"/>
      <c r="PWN227" s="17"/>
      <c r="PWO227" s="17"/>
      <c r="PWP227" s="17"/>
      <c r="PWQ227" s="17"/>
      <c r="PWR227" s="17"/>
      <c r="PWS227" s="17"/>
      <c r="PWT227" s="17"/>
      <c r="PWU227" s="17"/>
      <c r="PWV227" s="17"/>
      <c r="PWW227" s="17"/>
      <c r="PWX227" s="17"/>
      <c r="PWY227" s="17"/>
      <c r="PWZ227" s="17"/>
      <c r="PXA227" s="17"/>
      <c r="PXB227" s="17"/>
      <c r="PXC227" s="17"/>
      <c r="PXD227" s="17"/>
      <c r="PXE227" s="17"/>
      <c r="PXF227" s="17"/>
      <c r="PXG227" s="17"/>
      <c r="PXH227" s="17"/>
      <c r="PXI227" s="17"/>
      <c r="PXJ227" s="17"/>
      <c r="PXK227" s="17"/>
      <c r="PXL227" s="17"/>
      <c r="PXM227" s="17"/>
      <c r="PXN227" s="17"/>
      <c r="PXO227" s="17"/>
      <c r="PXP227" s="17"/>
      <c r="PXQ227" s="17"/>
      <c r="PXR227" s="17"/>
      <c r="PXS227" s="17"/>
      <c r="PXT227" s="17"/>
      <c r="PXU227" s="17"/>
      <c r="PXV227" s="17"/>
      <c r="PXW227" s="17"/>
      <c r="PXX227" s="17"/>
      <c r="PXY227" s="17"/>
      <c r="PXZ227" s="17"/>
      <c r="PYA227" s="17"/>
      <c r="PYB227" s="17"/>
      <c r="PYC227" s="17"/>
      <c r="PYD227" s="17"/>
      <c r="PYE227" s="17"/>
      <c r="PYF227" s="17"/>
      <c r="PYG227" s="17"/>
      <c r="PYH227" s="17"/>
      <c r="PYI227" s="17"/>
      <c r="PYJ227" s="17"/>
      <c r="PYK227" s="17"/>
      <c r="PYL227" s="17"/>
      <c r="PYM227" s="17"/>
      <c r="PYN227" s="17"/>
      <c r="PYO227" s="17"/>
      <c r="PYP227" s="17"/>
      <c r="PYQ227" s="17"/>
      <c r="PYR227" s="17"/>
      <c r="PYS227" s="17"/>
      <c r="PYT227" s="17"/>
      <c r="PYU227" s="17"/>
      <c r="PYV227" s="17"/>
      <c r="PYW227" s="17"/>
      <c r="PYX227" s="17"/>
      <c r="PYY227" s="17"/>
      <c r="PYZ227" s="17"/>
      <c r="PZA227" s="17"/>
      <c r="PZB227" s="17"/>
      <c r="PZC227" s="17"/>
      <c r="PZD227" s="17"/>
      <c r="PZE227" s="17"/>
      <c r="PZF227" s="17"/>
      <c r="PZG227" s="17"/>
      <c r="PZH227" s="17"/>
      <c r="PZI227" s="17"/>
      <c r="PZJ227" s="17"/>
      <c r="PZK227" s="17"/>
      <c r="PZL227" s="17"/>
      <c r="PZM227" s="17"/>
      <c r="PZN227" s="17"/>
      <c r="PZO227" s="17"/>
      <c r="PZP227" s="17"/>
      <c r="PZQ227" s="17"/>
      <c r="PZR227" s="17"/>
      <c r="PZS227" s="17"/>
      <c r="PZT227" s="17"/>
      <c r="PZU227" s="17"/>
      <c r="PZV227" s="17"/>
      <c r="PZW227" s="17"/>
      <c r="PZX227" s="17"/>
      <c r="PZY227" s="17"/>
      <c r="PZZ227" s="17"/>
      <c r="QAA227" s="17"/>
      <c r="QAB227" s="17"/>
      <c r="QAC227" s="17"/>
      <c r="QAD227" s="17"/>
      <c r="QAE227" s="17"/>
      <c r="QAF227" s="17"/>
      <c r="QAG227" s="17"/>
      <c r="QAH227" s="17"/>
      <c r="QAI227" s="17"/>
      <c r="QAJ227" s="17"/>
      <c r="QAK227" s="17"/>
      <c r="QAL227" s="17"/>
      <c r="QAM227" s="17"/>
      <c r="QAN227" s="17"/>
      <c r="QAO227" s="17"/>
      <c r="QAP227" s="17"/>
      <c r="QAQ227" s="17"/>
      <c r="QAR227" s="17"/>
      <c r="QAS227" s="17"/>
      <c r="QAT227" s="17"/>
      <c r="QAU227" s="17"/>
      <c r="QAV227" s="17"/>
      <c r="QAW227" s="17"/>
      <c r="QAX227" s="17"/>
      <c r="QAY227" s="17"/>
      <c r="QAZ227" s="17"/>
      <c r="QBA227" s="17"/>
      <c r="QBB227" s="17"/>
      <c r="QBC227" s="17"/>
      <c r="QBD227" s="17"/>
      <c r="QBE227" s="17"/>
      <c r="QBF227" s="17"/>
      <c r="QBG227" s="17"/>
      <c r="QBH227" s="17"/>
      <c r="QBI227" s="17"/>
      <c r="QBJ227" s="17"/>
      <c r="QBK227" s="17"/>
      <c r="QBL227" s="17"/>
      <c r="QBM227" s="17"/>
      <c r="QBN227" s="17"/>
      <c r="QBO227" s="17"/>
      <c r="QBP227" s="17"/>
      <c r="QBQ227" s="17"/>
      <c r="QBR227" s="17"/>
      <c r="QBS227" s="17"/>
      <c r="QBT227" s="17"/>
      <c r="QBU227" s="17"/>
      <c r="QBV227" s="17"/>
      <c r="QBW227" s="17"/>
      <c r="QBX227" s="17"/>
      <c r="QBY227" s="17"/>
      <c r="QBZ227" s="17"/>
      <c r="QCA227" s="17"/>
      <c r="QCB227" s="17"/>
      <c r="QCC227" s="17"/>
      <c r="QCD227" s="17"/>
      <c r="QCE227" s="17"/>
      <c r="QCF227" s="17"/>
      <c r="QCG227" s="17"/>
      <c r="QCH227" s="17"/>
      <c r="QCI227" s="17"/>
      <c r="QCJ227" s="17"/>
      <c r="QCK227" s="17"/>
      <c r="QCL227" s="17"/>
      <c r="QCM227" s="17"/>
      <c r="QCN227" s="17"/>
      <c r="QCO227" s="17"/>
      <c r="QCP227" s="17"/>
      <c r="QCQ227" s="17"/>
      <c r="QCR227" s="17"/>
      <c r="QCS227" s="17"/>
      <c r="QCT227" s="17"/>
      <c r="QCU227" s="17"/>
      <c r="QCV227" s="17"/>
      <c r="QCW227" s="17"/>
      <c r="QCX227" s="17"/>
      <c r="QCY227" s="17"/>
      <c r="QCZ227" s="17"/>
      <c r="QDA227" s="17"/>
      <c r="QDB227" s="17"/>
      <c r="QDC227" s="17"/>
      <c r="QDD227" s="17"/>
      <c r="QDE227" s="17"/>
      <c r="QDF227" s="17"/>
      <c r="QDG227" s="17"/>
      <c r="QDH227" s="17"/>
      <c r="QDI227" s="17"/>
      <c r="QDJ227" s="17"/>
      <c r="QDK227" s="17"/>
      <c r="QDL227" s="17"/>
      <c r="QDM227" s="17"/>
      <c r="QDN227" s="17"/>
      <c r="QDO227" s="17"/>
      <c r="QDP227" s="17"/>
      <c r="QDQ227" s="17"/>
      <c r="QDR227" s="17"/>
      <c r="QDS227" s="17"/>
      <c r="QDT227" s="17"/>
      <c r="QDU227" s="17"/>
      <c r="QDV227" s="17"/>
      <c r="QDW227" s="17"/>
      <c r="QDX227" s="17"/>
      <c r="QDY227" s="17"/>
      <c r="QDZ227" s="17"/>
      <c r="QEA227" s="17"/>
      <c r="QEB227" s="17"/>
      <c r="QEC227" s="17"/>
      <c r="QED227" s="17"/>
      <c r="QEE227" s="17"/>
      <c r="QEF227" s="17"/>
      <c r="QEG227" s="17"/>
      <c r="QEH227" s="17"/>
      <c r="QEI227" s="17"/>
      <c r="QEJ227" s="17"/>
      <c r="QEK227" s="17"/>
      <c r="QEL227" s="17"/>
      <c r="QEM227" s="17"/>
      <c r="QEN227" s="17"/>
      <c r="QEO227" s="17"/>
      <c r="QEP227" s="17"/>
      <c r="QEQ227" s="17"/>
      <c r="QER227" s="17"/>
      <c r="QES227" s="17"/>
      <c r="QET227" s="17"/>
      <c r="QEU227" s="17"/>
      <c r="QEV227" s="17"/>
      <c r="QEW227" s="17"/>
      <c r="QEX227" s="17"/>
      <c r="QEY227" s="17"/>
      <c r="QEZ227" s="17"/>
      <c r="QFA227" s="17"/>
      <c r="QFB227" s="17"/>
      <c r="QFC227" s="17"/>
      <c r="QFD227" s="17"/>
      <c r="QFE227" s="17"/>
      <c r="QFF227" s="17"/>
      <c r="QFG227" s="17"/>
      <c r="QFH227" s="17"/>
      <c r="QFI227" s="17"/>
      <c r="QFJ227" s="17"/>
      <c r="QFK227" s="17"/>
      <c r="QFL227" s="17"/>
      <c r="QFM227" s="17"/>
      <c r="QFN227" s="17"/>
      <c r="QFO227" s="17"/>
      <c r="QFP227" s="17"/>
      <c r="QFQ227" s="17"/>
      <c r="QFR227" s="17"/>
      <c r="QFS227" s="17"/>
      <c r="QFT227" s="17"/>
      <c r="QFU227" s="17"/>
      <c r="QFV227" s="17"/>
      <c r="QFW227" s="17"/>
      <c r="QFX227" s="17"/>
      <c r="QFY227" s="17"/>
      <c r="QFZ227" s="17"/>
      <c r="QGA227" s="17"/>
      <c r="QGB227" s="17"/>
      <c r="QGC227" s="17"/>
      <c r="QGD227" s="17"/>
      <c r="QGE227" s="17"/>
      <c r="QGF227" s="17"/>
      <c r="QGG227" s="17"/>
      <c r="QGH227" s="17"/>
      <c r="QGI227" s="17"/>
      <c r="QGJ227" s="17"/>
      <c r="QGK227" s="17"/>
      <c r="QGL227" s="17"/>
      <c r="QGM227" s="17"/>
      <c r="QGN227" s="17"/>
      <c r="QGO227" s="17"/>
      <c r="QGP227" s="17"/>
      <c r="QGQ227" s="17"/>
      <c r="QGR227" s="17"/>
      <c r="QGS227" s="17"/>
      <c r="QGT227" s="17"/>
      <c r="QGU227" s="17"/>
      <c r="QGV227" s="17"/>
      <c r="QGW227" s="17"/>
      <c r="QGX227" s="17"/>
      <c r="QGY227" s="17"/>
      <c r="QGZ227" s="17"/>
      <c r="QHA227" s="17"/>
      <c r="QHB227" s="17"/>
      <c r="QHC227" s="17"/>
      <c r="QHD227" s="17"/>
      <c r="QHE227" s="17"/>
      <c r="QHF227" s="17"/>
      <c r="QHG227" s="17"/>
      <c r="QHH227" s="17"/>
      <c r="QHI227" s="17"/>
      <c r="QHJ227" s="17"/>
      <c r="QHK227" s="17"/>
      <c r="QHL227" s="17"/>
      <c r="QHM227" s="17"/>
      <c r="QHN227" s="17"/>
      <c r="QHO227" s="17"/>
      <c r="QHP227" s="17"/>
      <c r="QHQ227" s="17"/>
      <c r="QHR227" s="17"/>
      <c r="QHS227" s="17"/>
      <c r="QHT227" s="17"/>
      <c r="QHU227" s="17"/>
      <c r="QHV227" s="17"/>
      <c r="QHW227" s="17"/>
      <c r="QHX227" s="17"/>
      <c r="QHY227" s="17"/>
      <c r="QHZ227" s="17"/>
      <c r="QIA227" s="17"/>
      <c r="QIB227" s="17"/>
      <c r="QIC227" s="17"/>
      <c r="QID227" s="17"/>
      <c r="QIE227" s="17"/>
      <c r="QIF227" s="17"/>
      <c r="QIG227" s="17"/>
      <c r="QIH227" s="17"/>
      <c r="QII227" s="17"/>
      <c r="QIJ227" s="17"/>
      <c r="QIK227" s="17"/>
      <c r="QIL227" s="17"/>
      <c r="QIM227" s="17"/>
      <c r="QIN227" s="17"/>
      <c r="QIO227" s="17"/>
      <c r="QIP227" s="17"/>
      <c r="QIQ227" s="17"/>
      <c r="QIR227" s="17"/>
      <c r="QIS227" s="17"/>
      <c r="QIT227" s="17"/>
      <c r="QIU227" s="17"/>
      <c r="QIV227" s="17"/>
      <c r="QIW227" s="17"/>
      <c r="QIX227" s="17"/>
      <c r="QIY227" s="17"/>
      <c r="QIZ227" s="17"/>
      <c r="QJA227" s="17"/>
      <c r="QJB227" s="17"/>
      <c r="QJC227" s="17"/>
      <c r="QJD227" s="17"/>
      <c r="QJE227" s="17"/>
      <c r="QJF227" s="17"/>
      <c r="QJG227" s="17"/>
      <c r="QJH227" s="17"/>
      <c r="QJI227" s="17"/>
      <c r="QJJ227" s="17"/>
      <c r="QJK227" s="17"/>
      <c r="QJL227" s="17"/>
      <c r="QJM227" s="17"/>
      <c r="QJN227" s="17"/>
      <c r="QJO227" s="17"/>
      <c r="QJP227" s="17"/>
      <c r="QJQ227" s="17"/>
      <c r="QJR227" s="17"/>
      <c r="QJS227" s="17"/>
      <c r="QJT227" s="17"/>
      <c r="QJU227" s="17"/>
      <c r="QJV227" s="17"/>
      <c r="QJW227" s="17"/>
      <c r="QJX227" s="17"/>
      <c r="QJY227" s="17"/>
      <c r="QJZ227" s="17"/>
      <c r="QKA227" s="17"/>
      <c r="QKB227" s="17"/>
      <c r="QKC227" s="17"/>
      <c r="QKD227" s="17"/>
      <c r="QKE227" s="17"/>
      <c r="QKF227" s="17"/>
      <c r="QKG227" s="17"/>
      <c r="QKH227" s="17"/>
      <c r="QKI227" s="17"/>
      <c r="QKJ227" s="17"/>
      <c r="QKK227" s="17"/>
      <c r="QKL227" s="17"/>
      <c r="QKM227" s="17"/>
      <c r="QKN227" s="17"/>
      <c r="QKO227" s="17"/>
      <c r="QKP227" s="17"/>
      <c r="QKQ227" s="17"/>
      <c r="QKR227" s="17"/>
      <c r="QKS227" s="17"/>
      <c r="QKT227" s="17"/>
      <c r="QKU227" s="17"/>
      <c r="QKV227" s="17"/>
      <c r="QKW227" s="17"/>
      <c r="QKX227" s="17"/>
      <c r="QKY227" s="17"/>
      <c r="QKZ227" s="17"/>
      <c r="QLA227" s="17"/>
      <c r="QLB227" s="17"/>
      <c r="QLC227" s="17"/>
      <c r="QLD227" s="17"/>
      <c r="QLE227" s="17"/>
      <c r="QLF227" s="17"/>
      <c r="QLG227" s="17"/>
      <c r="QLH227" s="17"/>
      <c r="QLI227" s="17"/>
      <c r="QLJ227" s="17"/>
      <c r="QLK227" s="17"/>
      <c r="QLL227" s="17"/>
      <c r="QLM227" s="17"/>
      <c r="QLN227" s="17"/>
      <c r="QLO227" s="17"/>
      <c r="QLP227" s="17"/>
      <c r="QLQ227" s="17"/>
      <c r="QLR227" s="17"/>
      <c r="QLS227" s="17"/>
      <c r="QLT227" s="17"/>
      <c r="QLU227" s="17"/>
      <c r="QLV227" s="17"/>
      <c r="QLW227" s="17"/>
      <c r="QLX227" s="17"/>
      <c r="QLY227" s="17"/>
      <c r="QLZ227" s="17"/>
      <c r="QMA227" s="17"/>
      <c r="QMB227" s="17"/>
      <c r="QMC227" s="17"/>
      <c r="QMD227" s="17"/>
      <c r="QME227" s="17"/>
      <c r="QMF227" s="17"/>
      <c r="QMG227" s="17"/>
      <c r="QMH227" s="17"/>
      <c r="QMI227" s="17"/>
      <c r="QMJ227" s="17"/>
      <c r="QMK227" s="17"/>
      <c r="QML227" s="17"/>
      <c r="QMM227" s="17"/>
      <c r="QMN227" s="17"/>
      <c r="QMO227" s="17"/>
      <c r="QMP227" s="17"/>
      <c r="QMQ227" s="17"/>
      <c r="QMR227" s="17"/>
      <c r="QMS227" s="17"/>
      <c r="QMT227" s="17"/>
      <c r="QMU227" s="17"/>
      <c r="QMV227" s="17"/>
      <c r="QMW227" s="17"/>
      <c r="QMX227" s="17"/>
      <c r="QMY227" s="17"/>
      <c r="QMZ227" s="17"/>
      <c r="QNA227" s="17"/>
      <c r="QNB227" s="17"/>
      <c r="QNC227" s="17"/>
      <c r="QND227" s="17"/>
      <c r="QNE227" s="17"/>
      <c r="QNF227" s="17"/>
      <c r="QNG227" s="17"/>
      <c r="QNH227" s="17"/>
      <c r="QNI227" s="17"/>
      <c r="QNJ227" s="17"/>
      <c r="QNK227" s="17"/>
      <c r="QNL227" s="17"/>
      <c r="QNM227" s="17"/>
      <c r="QNN227" s="17"/>
      <c r="QNO227" s="17"/>
      <c r="QNP227" s="17"/>
      <c r="QNQ227" s="17"/>
      <c r="QNR227" s="17"/>
      <c r="QNS227" s="17"/>
      <c r="QNT227" s="17"/>
      <c r="QNU227" s="17"/>
      <c r="QNV227" s="17"/>
      <c r="QNW227" s="17"/>
      <c r="QNX227" s="17"/>
      <c r="QNY227" s="17"/>
      <c r="QNZ227" s="17"/>
      <c r="QOA227" s="17"/>
      <c r="QOB227" s="17"/>
      <c r="QOC227" s="17"/>
      <c r="QOD227" s="17"/>
      <c r="QOE227" s="17"/>
      <c r="QOF227" s="17"/>
      <c r="QOG227" s="17"/>
      <c r="QOH227" s="17"/>
      <c r="QOI227" s="17"/>
      <c r="QOJ227" s="17"/>
      <c r="QOK227" s="17"/>
      <c r="QOL227" s="17"/>
      <c r="QOM227" s="17"/>
      <c r="QON227" s="17"/>
      <c r="QOO227" s="17"/>
      <c r="QOP227" s="17"/>
      <c r="QOQ227" s="17"/>
      <c r="QOR227" s="17"/>
      <c r="QOS227" s="17"/>
      <c r="QOT227" s="17"/>
      <c r="QOU227" s="17"/>
      <c r="QOV227" s="17"/>
      <c r="QOW227" s="17"/>
      <c r="QOX227" s="17"/>
      <c r="QOY227" s="17"/>
      <c r="QOZ227" s="17"/>
      <c r="QPA227" s="17"/>
      <c r="QPB227" s="17"/>
      <c r="QPC227" s="17"/>
      <c r="QPD227" s="17"/>
      <c r="QPE227" s="17"/>
      <c r="QPF227" s="17"/>
      <c r="QPG227" s="17"/>
      <c r="QPH227" s="17"/>
      <c r="QPI227" s="17"/>
      <c r="QPJ227" s="17"/>
      <c r="QPK227" s="17"/>
      <c r="QPL227" s="17"/>
      <c r="QPM227" s="17"/>
      <c r="QPN227" s="17"/>
      <c r="QPO227" s="17"/>
      <c r="QPP227" s="17"/>
      <c r="QPQ227" s="17"/>
      <c r="QPR227" s="17"/>
      <c r="QPS227" s="17"/>
      <c r="QPT227" s="17"/>
      <c r="QPU227" s="17"/>
      <c r="QPV227" s="17"/>
      <c r="QPW227" s="17"/>
      <c r="QPX227" s="17"/>
      <c r="QPY227" s="17"/>
      <c r="QPZ227" s="17"/>
      <c r="QQA227" s="17"/>
      <c r="QQB227" s="17"/>
      <c r="QQC227" s="17"/>
      <c r="QQD227" s="17"/>
      <c r="QQE227" s="17"/>
      <c r="QQF227" s="17"/>
      <c r="QQG227" s="17"/>
      <c r="QQH227" s="17"/>
      <c r="QQI227" s="17"/>
      <c r="QQJ227" s="17"/>
      <c r="QQK227" s="17"/>
      <c r="QQL227" s="17"/>
      <c r="QQM227" s="17"/>
      <c r="QQN227" s="17"/>
      <c r="QQO227" s="17"/>
      <c r="QQP227" s="17"/>
      <c r="QQQ227" s="17"/>
      <c r="QQR227" s="17"/>
      <c r="QQS227" s="17"/>
      <c r="QQT227" s="17"/>
      <c r="QQU227" s="17"/>
      <c r="QQV227" s="17"/>
      <c r="QQW227" s="17"/>
      <c r="QQX227" s="17"/>
      <c r="QQY227" s="17"/>
      <c r="QQZ227" s="17"/>
      <c r="QRA227" s="17"/>
      <c r="QRB227" s="17"/>
      <c r="QRC227" s="17"/>
      <c r="QRD227" s="17"/>
      <c r="QRE227" s="17"/>
      <c r="QRF227" s="17"/>
      <c r="QRG227" s="17"/>
      <c r="QRH227" s="17"/>
      <c r="QRI227" s="17"/>
      <c r="QRJ227" s="17"/>
      <c r="QRK227" s="17"/>
      <c r="QRL227" s="17"/>
      <c r="QRM227" s="17"/>
      <c r="QRN227" s="17"/>
      <c r="QRO227" s="17"/>
      <c r="QRP227" s="17"/>
      <c r="QRQ227" s="17"/>
      <c r="QRR227" s="17"/>
      <c r="QRS227" s="17"/>
      <c r="QRT227" s="17"/>
      <c r="QRU227" s="17"/>
      <c r="QRV227" s="17"/>
      <c r="QRW227" s="17"/>
      <c r="QRX227" s="17"/>
      <c r="QRY227" s="17"/>
      <c r="QRZ227" s="17"/>
      <c r="QSA227" s="17"/>
      <c r="QSB227" s="17"/>
      <c r="QSC227" s="17"/>
      <c r="QSD227" s="17"/>
      <c r="QSE227" s="17"/>
      <c r="QSF227" s="17"/>
      <c r="QSG227" s="17"/>
      <c r="QSH227" s="17"/>
      <c r="QSI227" s="17"/>
      <c r="QSJ227" s="17"/>
      <c r="QSK227" s="17"/>
      <c r="QSL227" s="17"/>
      <c r="QSM227" s="17"/>
      <c r="QSN227" s="17"/>
      <c r="QSO227" s="17"/>
      <c r="QSP227" s="17"/>
      <c r="QSQ227" s="17"/>
      <c r="QSR227" s="17"/>
      <c r="QSS227" s="17"/>
      <c r="QST227" s="17"/>
      <c r="QSU227" s="17"/>
      <c r="QSV227" s="17"/>
      <c r="QSW227" s="17"/>
      <c r="QSX227" s="17"/>
      <c r="QSY227" s="17"/>
      <c r="QSZ227" s="17"/>
      <c r="QTA227" s="17"/>
      <c r="QTB227" s="17"/>
      <c r="QTC227" s="17"/>
      <c r="QTD227" s="17"/>
      <c r="QTE227" s="17"/>
      <c r="QTF227" s="17"/>
      <c r="QTG227" s="17"/>
      <c r="QTH227" s="17"/>
      <c r="QTI227" s="17"/>
      <c r="QTJ227" s="17"/>
      <c r="QTK227" s="17"/>
      <c r="QTL227" s="17"/>
      <c r="QTM227" s="17"/>
      <c r="QTN227" s="17"/>
      <c r="QTO227" s="17"/>
      <c r="QTP227" s="17"/>
      <c r="QTQ227" s="17"/>
      <c r="QTR227" s="17"/>
      <c r="QTS227" s="17"/>
      <c r="QTT227" s="17"/>
      <c r="QTU227" s="17"/>
      <c r="QTV227" s="17"/>
      <c r="QTW227" s="17"/>
      <c r="QTX227" s="17"/>
      <c r="QTY227" s="17"/>
      <c r="QTZ227" s="17"/>
      <c r="QUA227" s="17"/>
      <c r="QUB227" s="17"/>
      <c r="QUC227" s="17"/>
      <c r="QUD227" s="17"/>
      <c r="QUE227" s="17"/>
      <c r="QUF227" s="17"/>
      <c r="QUG227" s="17"/>
      <c r="QUH227" s="17"/>
      <c r="QUI227" s="17"/>
      <c r="QUJ227" s="17"/>
      <c r="QUK227" s="17"/>
      <c r="QUL227" s="17"/>
      <c r="QUM227" s="17"/>
      <c r="QUN227" s="17"/>
      <c r="QUO227" s="17"/>
      <c r="QUP227" s="17"/>
      <c r="QUQ227" s="17"/>
      <c r="QUR227" s="17"/>
      <c r="QUS227" s="17"/>
      <c r="QUT227" s="17"/>
      <c r="QUU227" s="17"/>
      <c r="QUV227" s="17"/>
      <c r="QUW227" s="17"/>
      <c r="QUX227" s="17"/>
      <c r="QUY227" s="17"/>
      <c r="QUZ227" s="17"/>
      <c r="QVA227" s="17"/>
      <c r="QVB227" s="17"/>
      <c r="QVC227" s="17"/>
      <c r="QVD227" s="17"/>
      <c r="QVE227" s="17"/>
      <c r="QVF227" s="17"/>
      <c r="QVG227" s="17"/>
      <c r="QVH227" s="17"/>
      <c r="QVI227" s="17"/>
      <c r="QVJ227" s="17"/>
      <c r="QVK227" s="17"/>
      <c r="QVL227" s="17"/>
      <c r="QVM227" s="17"/>
      <c r="QVN227" s="17"/>
      <c r="QVO227" s="17"/>
      <c r="QVP227" s="17"/>
      <c r="QVQ227" s="17"/>
      <c r="QVR227" s="17"/>
      <c r="QVS227" s="17"/>
      <c r="QVT227" s="17"/>
      <c r="QVU227" s="17"/>
      <c r="QVV227" s="17"/>
      <c r="QVW227" s="17"/>
      <c r="QVX227" s="17"/>
      <c r="QVY227" s="17"/>
      <c r="QVZ227" s="17"/>
      <c r="QWA227" s="17"/>
      <c r="QWB227" s="17"/>
      <c r="QWC227" s="17"/>
      <c r="QWD227" s="17"/>
      <c r="QWE227" s="17"/>
      <c r="QWF227" s="17"/>
      <c r="QWG227" s="17"/>
      <c r="QWH227" s="17"/>
      <c r="QWI227" s="17"/>
      <c r="QWJ227" s="17"/>
      <c r="QWK227" s="17"/>
      <c r="QWL227" s="17"/>
      <c r="QWM227" s="17"/>
      <c r="QWN227" s="17"/>
      <c r="QWO227" s="17"/>
      <c r="QWP227" s="17"/>
      <c r="QWQ227" s="17"/>
      <c r="QWR227" s="17"/>
      <c r="QWS227" s="17"/>
      <c r="QWT227" s="17"/>
      <c r="QWU227" s="17"/>
      <c r="QWV227" s="17"/>
      <c r="QWW227" s="17"/>
      <c r="QWX227" s="17"/>
      <c r="QWY227" s="17"/>
      <c r="QWZ227" s="17"/>
      <c r="QXA227" s="17"/>
      <c r="QXB227" s="17"/>
      <c r="QXC227" s="17"/>
      <c r="QXD227" s="17"/>
      <c r="QXE227" s="17"/>
      <c r="QXF227" s="17"/>
      <c r="QXG227" s="17"/>
      <c r="QXH227" s="17"/>
      <c r="QXI227" s="17"/>
      <c r="QXJ227" s="17"/>
      <c r="QXK227" s="17"/>
      <c r="QXL227" s="17"/>
      <c r="QXM227" s="17"/>
      <c r="QXN227" s="17"/>
      <c r="QXO227" s="17"/>
      <c r="QXP227" s="17"/>
      <c r="QXQ227" s="17"/>
      <c r="QXR227" s="17"/>
      <c r="QXS227" s="17"/>
      <c r="QXT227" s="17"/>
      <c r="QXU227" s="17"/>
      <c r="QXV227" s="17"/>
      <c r="QXW227" s="17"/>
      <c r="QXX227" s="17"/>
      <c r="QXY227" s="17"/>
      <c r="QXZ227" s="17"/>
      <c r="QYA227" s="17"/>
      <c r="QYB227" s="17"/>
      <c r="QYC227" s="17"/>
      <c r="QYD227" s="17"/>
      <c r="QYE227" s="17"/>
      <c r="QYF227" s="17"/>
      <c r="QYG227" s="17"/>
      <c r="QYH227" s="17"/>
      <c r="QYI227" s="17"/>
      <c r="QYJ227" s="17"/>
      <c r="QYK227" s="17"/>
      <c r="QYL227" s="17"/>
      <c r="QYM227" s="17"/>
      <c r="QYN227" s="17"/>
      <c r="QYO227" s="17"/>
      <c r="QYP227" s="17"/>
      <c r="QYQ227" s="17"/>
      <c r="QYR227" s="17"/>
      <c r="QYS227" s="17"/>
      <c r="QYT227" s="17"/>
      <c r="QYU227" s="17"/>
      <c r="QYV227" s="17"/>
      <c r="QYW227" s="17"/>
      <c r="QYX227" s="17"/>
      <c r="QYY227" s="17"/>
      <c r="QYZ227" s="17"/>
      <c r="QZA227" s="17"/>
      <c r="QZB227" s="17"/>
      <c r="QZC227" s="17"/>
      <c r="QZD227" s="17"/>
      <c r="QZE227" s="17"/>
      <c r="QZF227" s="17"/>
      <c r="QZG227" s="17"/>
      <c r="QZH227" s="17"/>
      <c r="QZI227" s="17"/>
      <c r="QZJ227" s="17"/>
      <c r="QZK227" s="17"/>
      <c r="QZL227" s="17"/>
      <c r="QZM227" s="17"/>
      <c r="QZN227" s="17"/>
      <c r="QZO227" s="17"/>
      <c r="QZP227" s="17"/>
      <c r="QZQ227" s="17"/>
      <c r="QZR227" s="17"/>
      <c r="QZS227" s="17"/>
      <c r="QZT227" s="17"/>
      <c r="QZU227" s="17"/>
      <c r="QZV227" s="17"/>
      <c r="QZW227" s="17"/>
      <c r="QZX227" s="17"/>
      <c r="QZY227" s="17"/>
      <c r="QZZ227" s="17"/>
      <c r="RAA227" s="17"/>
      <c r="RAB227" s="17"/>
      <c r="RAC227" s="17"/>
      <c r="RAD227" s="17"/>
      <c r="RAE227" s="17"/>
      <c r="RAF227" s="17"/>
      <c r="RAG227" s="17"/>
      <c r="RAH227" s="17"/>
      <c r="RAI227" s="17"/>
      <c r="RAJ227" s="17"/>
      <c r="RAK227" s="17"/>
      <c r="RAL227" s="17"/>
      <c r="RAM227" s="17"/>
      <c r="RAN227" s="17"/>
      <c r="RAO227" s="17"/>
      <c r="RAP227" s="17"/>
      <c r="RAQ227" s="17"/>
      <c r="RAR227" s="17"/>
      <c r="RAS227" s="17"/>
      <c r="RAT227" s="17"/>
      <c r="RAU227" s="17"/>
      <c r="RAV227" s="17"/>
      <c r="RAW227" s="17"/>
      <c r="RAX227" s="17"/>
      <c r="RAY227" s="17"/>
      <c r="RAZ227" s="17"/>
      <c r="RBA227" s="17"/>
      <c r="RBB227" s="17"/>
      <c r="RBC227" s="17"/>
      <c r="RBD227" s="17"/>
      <c r="RBE227" s="17"/>
      <c r="RBF227" s="17"/>
      <c r="RBG227" s="17"/>
      <c r="RBH227" s="17"/>
      <c r="RBI227" s="17"/>
      <c r="RBJ227" s="17"/>
      <c r="RBK227" s="17"/>
      <c r="RBL227" s="17"/>
      <c r="RBM227" s="17"/>
      <c r="RBN227" s="17"/>
      <c r="RBO227" s="17"/>
      <c r="RBP227" s="17"/>
      <c r="RBQ227" s="17"/>
      <c r="RBR227" s="17"/>
      <c r="RBS227" s="17"/>
      <c r="RBT227" s="17"/>
      <c r="RBU227" s="17"/>
      <c r="RBV227" s="17"/>
      <c r="RBW227" s="17"/>
      <c r="RBX227" s="17"/>
      <c r="RBY227" s="17"/>
      <c r="RBZ227" s="17"/>
      <c r="RCA227" s="17"/>
      <c r="RCB227" s="17"/>
      <c r="RCC227" s="17"/>
      <c r="RCD227" s="17"/>
      <c r="RCE227" s="17"/>
      <c r="RCF227" s="17"/>
      <c r="RCG227" s="17"/>
      <c r="RCH227" s="17"/>
      <c r="RCI227" s="17"/>
      <c r="RCJ227" s="17"/>
      <c r="RCK227" s="17"/>
      <c r="RCL227" s="17"/>
      <c r="RCM227" s="17"/>
      <c r="RCN227" s="17"/>
      <c r="RCO227" s="17"/>
      <c r="RCP227" s="17"/>
      <c r="RCQ227" s="17"/>
      <c r="RCR227" s="17"/>
      <c r="RCS227" s="17"/>
      <c r="RCT227" s="17"/>
      <c r="RCU227" s="17"/>
      <c r="RCV227" s="17"/>
      <c r="RCW227" s="17"/>
      <c r="RCX227" s="17"/>
      <c r="RCY227" s="17"/>
      <c r="RCZ227" s="17"/>
      <c r="RDA227" s="17"/>
      <c r="RDB227" s="17"/>
      <c r="RDC227" s="17"/>
      <c r="RDD227" s="17"/>
      <c r="RDE227" s="17"/>
      <c r="RDF227" s="17"/>
      <c r="RDG227" s="17"/>
      <c r="RDH227" s="17"/>
      <c r="RDI227" s="17"/>
      <c r="RDJ227" s="17"/>
      <c r="RDK227" s="17"/>
      <c r="RDL227" s="17"/>
      <c r="RDM227" s="17"/>
      <c r="RDN227" s="17"/>
      <c r="RDO227" s="17"/>
      <c r="RDP227" s="17"/>
      <c r="RDQ227" s="17"/>
      <c r="RDR227" s="17"/>
      <c r="RDS227" s="17"/>
      <c r="RDT227" s="17"/>
      <c r="RDU227" s="17"/>
      <c r="RDV227" s="17"/>
      <c r="RDW227" s="17"/>
      <c r="RDX227" s="17"/>
      <c r="RDY227" s="17"/>
      <c r="RDZ227" s="17"/>
      <c r="REA227" s="17"/>
      <c r="REB227" s="17"/>
      <c r="REC227" s="17"/>
      <c r="RED227" s="17"/>
      <c r="REE227" s="17"/>
      <c r="REF227" s="17"/>
      <c r="REG227" s="17"/>
      <c r="REH227" s="17"/>
      <c r="REI227" s="17"/>
      <c r="REJ227" s="17"/>
      <c r="REK227" s="17"/>
      <c r="REL227" s="17"/>
      <c r="REM227" s="17"/>
      <c r="REN227" s="17"/>
      <c r="REO227" s="17"/>
      <c r="REP227" s="17"/>
      <c r="REQ227" s="17"/>
      <c r="RER227" s="17"/>
      <c r="RES227" s="17"/>
      <c r="RET227" s="17"/>
      <c r="REU227" s="17"/>
      <c r="REV227" s="17"/>
      <c r="REW227" s="17"/>
      <c r="REX227" s="17"/>
      <c r="REY227" s="17"/>
      <c r="REZ227" s="17"/>
      <c r="RFA227" s="17"/>
      <c r="RFB227" s="17"/>
      <c r="RFC227" s="17"/>
      <c r="RFD227" s="17"/>
      <c r="RFE227" s="17"/>
      <c r="RFF227" s="17"/>
      <c r="RFG227" s="17"/>
      <c r="RFH227" s="17"/>
      <c r="RFI227" s="17"/>
      <c r="RFJ227" s="17"/>
      <c r="RFK227" s="17"/>
      <c r="RFL227" s="17"/>
      <c r="RFM227" s="17"/>
      <c r="RFN227" s="17"/>
      <c r="RFO227" s="17"/>
      <c r="RFP227" s="17"/>
      <c r="RFQ227" s="17"/>
      <c r="RFR227" s="17"/>
      <c r="RFS227" s="17"/>
      <c r="RFT227" s="17"/>
      <c r="RFU227" s="17"/>
      <c r="RFV227" s="17"/>
      <c r="RFW227" s="17"/>
      <c r="RFX227" s="17"/>
      <c r="RFY227" s="17"/>
      <c r="RFZ227" s="17"/>
      <c r="RGA227" s="17"/>
      <c r="RGB227" s="17"/>
      <c r="RGC227" s="17"/>
      <c r="RGD227" s="17"/>
      <c r="RGE227" s="17"/>
      <c r="RGF227" s="17"/>
      <c r="RGG227" s="17"/>
      <c r="RGH227" s="17"/>
      <c r="RGI227" s="17"/>
      <c r="RGJ227" s="17"/>
      <c r="RGK227" s="17"/>
      <c r="RGL227" s="17"/>
      <c r="RGM227" s="17"/>
      <c r="RGN227" s="17"/>
      <c r="RGO227" s="17"/>
      <c r="RGP227" s="17"/>
      <c r="RGQ227" s="17"/>
      <c r="RGR227" s="17"/>
      <c r="RGS227" s="17"/>
      <c r="RGT227" s="17"/>
      <c r="RGU227" s="17"/>
      <c r="RGV227" s="17"/>
      <c r="RGW227" s="17"/>
      <c r="RGX227" s="17"/>
      <c r="RGY227" s="17"/>
      <c r="RGZ227" s="17"/>
      <c r="RHA227" s="17"/>
      <c r="RHB227" s="17"/>
      <c r="RHC227" s="17"/>
      <c r="RHD227" s="17"/>
      <c r="RHE227" s="17"/>
      <c r="RHF227" s="17"/>
      <c r="RHG227" s="17"/>
      <c r="RHH227" s="17"/>
      <c r="RHI227" s="17"/>
      <c r="RHJ227" s="17"/>
      <c r="RHK227" s="17"/>
      <c r="RHL227" s="17"/>
      <c r="RHM227" s="17"/>
      <c r="RHN227" s="17"/>
      <c r="RHO227" s="17"/>
      <c r="RHP227" s="17"/>
      <c r="RHQ227" s="17"/>
      <c r="RHR227" s="17"/>
      <c r="RHS227" s="17"/>
      <c r="RHT227" s="17"/>
      <c r="RHU227" s="17"/>
      <c r="RHV227" s="17"/>
      <c r="RHW227" s="17"/>
      <c r="RHX227" s="17"/>
      <c r="RHY227" s="17"/>
      <c r="RHZ227" s="17"/>
      <c r="RIA227" s="17"/>
      <c r="RIB227" s="17"/>
      <c r="RIC227" s="17"/>
      <c r="RID227" s="17"/>
      <c r="RIE227" s="17"/>
      <c r="RIF227" s="17"/>
      <c r="RIG227" s="17"/>
      <c r="RIH227" s="17"/>
      <c r="RII227" s="17"/>
      <c r="RIJ227" s="17"/>
      <c r="RIK227" s="17"/>
      <c r="RIL227" s="17"/>
      <c r="RIM227" s="17"/>
      <c r="RIN227" s="17"/>
      <c r="RIO227" s="17"/>
      <c r="RIP227" s="17"/>
      <c r="RIQ227" s="17"/>
      <c r="RIR227" s="17"/>
      <c r="RIS227" s="17"/>
      <c r="RIT227" s="17"/>
      <c r="RIU227" s="17"/>
      <c r="RIV227" s="17"/>
      <c r="RIW227" s="17"/>
      <c r="RIX227" s="17"/>
      <c r="RIY227" s="17"/>
      <c r="RIZ227" s="17"/>
      <c r="RJA227" s="17"/>
      <c r="RJB227" s="17"/>
      <c r="RJC227" s="17"/>
      <c r="RJD227" s="17"/>
      <c r="RJE227" s="17"/>
      <c r="RJF227" s="17"/>
      <c r="RJG227" s="17"/>
      <c r="RJH227" s="17"/>
      <c r="RJI227" s="17"/>
      <c r="RJJ227" s="17"/>
      <c r="RJK227" s="17"/>
      <c r="RJL227" s="17"/>
      <c r="RJM227" s="17"/>
      <c r="RJN227" s="17"/>
      <c r="RJO227" s="17"/>
      <c r="RJP227" s="17"/>
      <c r="RJQ227" s="17"/>
      <c r="RJR227" s="17"/>
      <c r="RJS227" s="17"/>
      <c r="RJT227" s="17"/>
      <c r="RJU227" s="17"/>
      <c r="RJV227" s="17"/>
      <c r="RJW227" s="17"/>
      <c r="RJX227" s="17"/>
      <c r="RJY227" s="17"/>
      <c r="RJZ227" s="17"/>
      <c r="RKA227" s="17"/>
      <c r="RKB227" s="17"/>
      <c r="RKC227" s="17"/>
      <c r="RKD227" s="17"/>
      <c r="RKE227" s="17"/>
      <c r="RKF227" s="17"/>
      <c r="RKG227" s="17"/>
      <c r="RKH227" s="17"/>
      <c r="RKI227" s="17"/>
      <c r="RKJ227" s="17"/>
      <c r="RKK227" s="17"/>
      <c r="RKL227" s="17"/>
      <c r="RKM227" s="17"/>
      <c r="RKN227" s="17"/>
      <c r="RKO227" s="17"/>
      <c r="RKP227" s="17"/>
      <c r="RKQ227" s="17"/>
      <c r="RKR227" s="17"/>
      <c r="RKS227" s="17"/>
      <c r="RKT227" s="17"/>
      <c r="RKU227" s="17"/>
      <c r="RKV227" s="17"/>
      <c r="RKW227" s="17"/>
      <c r="RKX227" s="17"/>
      <c r="RKY227" s="17"/>
      <c r="RKZ227" s="17"/>
      <c r="RLA227" s="17"/>
      <c r="RLB227" s="17"/>
      <c r="RLC227" s="17"/>
      <c r="RLD227" s="17"/>
      <c r="RLE227" s="17"/>
      <c r="RLF227" s="17"/>
      <c r="RLG227" s="17"/>
      <c r="RLH227" s="17"/>
      <c r="RLI227" s="17"/>
      <c r="RLJ227" s="17"/>
      <c r="RLK227" s="17"/>
      <c r="RLL227" s="17"/>
      <c r="RLM227" s="17"/>
      <c r="RLN227" s="17"/>
      <c r="RLO227" s="17"/>
      <c r="RLP227" s="17"/>
      <c r="RLQ227" s="17"/>
      <c r="RLR227" s="17"/>
      <c r="RLS227" s="17"/>
      <c r="RLT227" s="17"/>
      <c r="RLU227" s="17"/>
      <c r="RLV227" s="17"/>
      <c r="RLW227" s="17"/>
      <c r="RLX227" s="17"/>
      <c r="RLY227" s="17"/>
      <c r="RLZ227" s="17"/>
      <c r="RMA227" s="17"/>
      <c r="RMB227" s="17"/>
      <c r="RMC227" s="17"/>
      <c r="RMD227" s="17"/>
      <c r="RME227" s="17"/>
      <c r="RMF227" s="17"/>
      <c r="RMG227" s="17"/>
      <c r="RMH227" s="17"/>
      <c r="RMI227" s="17"/>
      <c r="RMJ227" s="17"/>
      <c r="RMK227" s="17"/>
      <c r="RML227" s="17"/>
      <c r="RMM227" s="17"/>
      <c r="RMN227" s="17"/>
      <c r="RMO227" s="17"/>
      <c r="RMP227" s="17"/>
      <c r="RMQ227" s="17"/>
      <c r="RMR227" s="17"/>
      <c r="RMS227" s="17"/>
      <c r="RMT227" s="17"/>
      <c r="RMU227" s="17"/>
      <c r="RMV227" s="17"/>
      <c r="RMW227" s="17"/>
      <c r="RMX227" s="17"/>
      <c r="RMY227" s="17"/>
      <c r="RMZ227" s="17"/>
      <c r="RNA227" s="17"/>
      <c r="RNB227" s="17"/>
      <c r="RNC227" s="17"/>
      <c r="RND227" s="17"/>
      <c r="RNE227" s="17"/>
      <c r="RNF227" s="17"/>
      <c r="RNG227" s="17"/>
      <c r="RNH227" s="17"/>
      <c r="RNI227" s="17"/>
      <c r="RNJ227" s="17"/>
      <c r="RNK227" s="17"/>
      <c r="RNL227" s="17"/>
      <c r="RNM227" s="17"/>
      <c r="RNN227" s="17"/>
      <c r="RNO227" s="17"/>
      <c r="RNP227" s="17"/>
      <c r="RNQ227" s="17"/>
      <c r="RNR227" s="17"/>
      <c r="RNS227" s="17"/>
      <c r="RNT227" s="17"/>
      <c r="RNU227" s="17"/>
      <c r="RNV227" s="17"/>
      <c r="RNW227" s="17"/>
      <c r="RNX227" s="17"/>
      <c r="RNY227" s="17"/>
      <c r="RNZ227" s="17"/>
      <c r="ROA227" s="17"/>
      <c r="ROB227" s="17"/>
      <c r="ROC227" s="17"/>
      <c r="ROD227" s="17"/>
      <c r="ROE227" s="17"/>
      <c r="ROF227" s="17"/>
      <c r="ROG227" s="17"/>
      <c r="ROH227" s="17"/>
      <c r="ROI227" s="17"/>
      <c r="ROJ227" s="17"/>
      <c r="ROK227" s="17"/>
      <c r="ROL227" s="17"/>
      <c r="ROM227" s="17"/>
      <c r="RON227" s="17"/>
      <c r="ROO227" s="17"/>
      <c r="ROP227" s="17"/>
      <c r="ROQ227" s="17"/>
      <c r="ROR227" s="17"/>
      <c r="ROS227" s="17"/>
      <c r="ROT227" s="17"/>
      <c r="ROU227" s="17"/>
      <c r="ROV227" s="17"/>
      <c r="ROW227" s="17"/>
      <c r="ROX227" s="17"/>
      <c r="ROY227" s="17"/>
      <c r="ROZ227" s="17"/>
      <c r="RPA227" s="17"/>
      <c r="RPB227" s="17"/>
      <c r="RPC227" s="17"/>
      <c r="RPD227" s="17"/>
      <c r="RPE227" s="17"/>
      <c r="RPF227" s="17"/>
      <c r="RPG227" s="17"/>
      <c r="RPH227" s="17"/>
      <c r="RPI227" s="17"/>
      <c r="RPJ227" s="17"/>
      <c r="RPK227" s="17"/>
      <c r="RPL227" s="17"/>
      <c r="RPM227" s="17"/>
      <c r="RPN227" s="17"/>
      <c r="RPO227" s="17"/>
      <c r="RPP227" s="17"/>
      <c r="RPQ227" s="17"/>
      <c r="RPR227" s="17"/>
      <c r="RPS227" s="17"/>
      <c r="RPT227" s="17"/>
      <c r="RPU227" s="17"/>
      <c r="RPV227" s="17"/>
      <c r="RPW227" s="17"/>
      <c r="RPX227" s="17"/>
      <c r="RPY227" s="17"/>
      <c r="RPZ227" s="17"/>
      <c r="RQA227" s="17"/>
      <c r="RQB227" s="17"/>
      <c r="RQC227" s="17"/>
      <c r="RQD227" s="17"/>
      <c r="RQE227" s="17"/>
      <c r="RQF227" s="17"/>
      <c r="RQG227" s="17"/>
      <c r="RQH227" s="17"/>
      <c r="RQI227" s="17"/>
      <c r="RQJ227" s="17"/>
      <c r="RQK227" s="17"/>
      <c r="RQL227" s="17"/>
      <c r="RQM227" s="17"/>
      <c r="RQN227" s="17"/>
      <c r="RQO227" s="17"/>
      <c r="RQP227" s="17"/>
      <c r="RQQ227" s="17"/>
      <c r="RQR227" s="17"/>
      <c r="RQS227" s="17"/>
      <c r="RQT227" s="17"/>
      <c r="RQU227" s="17"/>
      <c r="RQV227" s="17"/>
      <c r="RQW227" s="17"/>
      <c r="RQX227" s="17"/>
      <c r="RQY227" s="17"/>
      <c r="RQZ227" s="17"/>
      <c r="RRA227" s="17"/>
      <c r="RRB227" s="17"/>
      <c r="RRC227" s="17"/>
      <c r="RRD227" s="17"/>
      <c r="RRE227" s="17"/>
      <c r="RRF227" s="17"/>
      <c r="RRG227" s="17"/>
      <c r="RRH227" s="17"/>
      <c r="RRI227" s="17"/>
      <c r="RRJ227" s="17"/>
      <c r="RRK227" s="17"/>
      <c r="RRL227" s="17"/>
      <c r="RRM227" s="17"/>
      <c r="RRN227" s="17"/>
      <c r="RRO227" s="17"/>
      <c r="RRP227" s="17"/>
      <c r="RRQ227" s="17"/>
      <c r="RRR227" s="17"/>
      <c r="RRS227" s="17"/>
      <c r="RRT227" s="17"/>
      <c r="RRU227" s="17"/>
      <c r="RRV227" s="17"/>
      <c r="RRW227" s="17"/>
      <c r="RRX227" s="17"/>
      <c r="RRY227" s="17"/>
      <c r="RRZ227" s="17"/>
      <c r="RSA227" s="17"/>
      <c r="RSB227" s="17"/>
      <c r="RSC227" s="17"/>
      <c r="RSD227" s="17"/>
      <c r="RSE227" s="17"/>
      <c r="RSF227" s="17"/>
      <c r="RSG227" s="17"/>
      <c r="RSH227" s="17"/>
      <c r="RSI227" s="17"/>
      <c r="RSJ227" s="17"/>
      <c r="RSK227" s="17"/>
      <c r="RSL227" s="17"/>
      <c r="RSM227" s="17"/>
      <c r="RSN227" s="17"/>
      <c r="RSO227" s="17"/>
      <c r="RSP227" s="17"/>
      <c r="RSQ227" s="17"/>
      <c r="RSR227" s="17"/>
      <c r="RSS227" s="17"/>
      <c r="RST227" s="17"/>
      <c r="RSU227" s="17"/>
      <c r="RSV227" s="17"/>
      <c r="RSW227" s="17"/>
      <c r="RSX227" s="17"/>
      <c r="RSY227" s="17"/>
      <c r="RSZ227" s="17"/>
      <c r="RTA227" s="17"/>
      <c r="RTB227" s="17"/>
      <c r="RTC227" s="17"/>
      <c r="RTD227" s="17"/>
      <c r="RTE227" s="17"/>
      <c r="RTF227" s="17"/>
      <c r="RTG227" s="17"/>
      <c r="RTH227" s="17"/>
      <c r="RTI227" s="17"/>
      <c r="RTJ227" s="17"/>
      <c r="RTK227" s="17"/>
      <c r="RTL227" s="17"/>
      <c r="RTM227" s="17"/>
      <c r="RTN227" s="17"/>
      <c r="RTO227" s="17"/>
      <c r="RTP227" s="17"/>
      <c r="RTQ227" s="17"/>
      <c r="RTR227" s="17"/>
      <c r="RTS227" s="17"/>
      <c r="RTT227" s="17"/>
      <c r="RTU227" s="17"/>
      <c r="RTV227" s="17"/>
      <c r="RTW227" s="17"/>
      <c r="RTX227" s="17"/>
      <c r="RTY227" s="17"/>
      <c r="RTZ227" s="17"/>
      <c r="RUA227" s="17"/>
      <c r="RUB227" s="17"/>
      <c r="RUC227" s="17"/>
      <c r="RUD227" s="17"/>
      <c r="RUE227" s="17"/>
      <c r="RUF227" s="17"/>
      <c r="RUG227" s="17"/>
      <c r="RUH227" s="17"/>
      <c r="RUI227" s="17"/>
      <c r="RUJ227" s="17"/>
      <c r="RUK227" s="17"/>
      <c r="RUL227" s="17"/>
      <c r="RUM227" s="17"/>
      <c r="RUN227" s="17"/>
      <c r="RUO227" s="17"/>
      <c r="RUP227" s="17"/>
      <c r="RUQ227" s="17"/>
      <c r="RUR227" s="17"/>
      <c r="RUS227" s="17"/>
      <c r="RUT227" s="17"/>
      <c r="RUU227" s="17"/>
      <c r="RUV227" s="17"/>
      <c r="RUW227" s="17"/>
      <c r="RUX227" s="17"/>
      <c r="RUY227" s="17"/>
      <c r="RUZ227" s="17"/>
      <c r="RVA227" s="17"/>
      <c r="RVB227" s="17"/>
      <c r="RVC227" s="17"/>
      <c r="RVD227" s="17"/>
      <c r="RVE227" s="17"/>
      <c r="RVF227" s="17"/>
      <c r="RVG227" s="17"/>
      <c r="RVH227" s="17"/>
      <c r="RVI227" s="17"/>
      <c r="RVJ227" s="17"/>
      <c r="RVK227" s="17"/>
      <c r="RVL227" s="17"/>
      <c r="RVM227" s="17"/>
      <c r="RVN227" s="17"/>
      <c r="RVO227" s="17"/>
      <c r="RVP227" s="17"/>
      <c r="RVQ227" s="17"/>
      <c r="RVR227" s="17"/>
      <c r="RVS227" s="17"/>
      <c r="RVT227" s="17"/>
      <c r="RVU227" s="17"/>
      <c r="RVV227" s="17"/>
      <c r="RVW227" s="17"/>
      <c r="RVX227" s="17"/>
      <c r="RVY227" s="17"/>
      <c r="RVZ227" s="17"/>
      <c r="RWA227" s="17"/>
      <c r="RWB227" s="17"/>
      <c r="RWC227" s="17"/>
      <c r="RWD227" s="17"/>
      <c r="RWE227" s="17"/>
      <c r="RWF227" s="17"/>
      <c r="RWG227" s="17"/>
      <c r="RWH227" s="17"/>
      <c r="RWI227" s="17"/>
      <c r="RWJ227" s="17"/>
      <c r="RWK227" s="17"/>
      <c r="RWL227" s="17"/>
      <c r="RWM227" s="17"/>
      <c r="RWN227" s="17"/>
      <c r="RWO227" s="17"/>
      <c r="RWP227" s="17"/>
      <c r="RWQ227" s="17"/>
      <c r="RWR227" s="17"/>
      <c r="RWS227" s="17"/>
      <c r="RWT227" s="17"/>
      <c r="RWU227" s="17"/>
      <c r="RWV227" s="17"/>
      <c r="RWW227" s="17"/>
      <c r="RWX227" s="17"/>
      <c r="RWY227" s="17"/>
      <c r="RWZ227" s="17"/>
      <c r="RXA227" s="17"/>
      <c r="RXB227" s="17"/>
      <c r="RXC227" s="17"/>
      <c r="RXD227" s="17"/>
      <c r="RXE227" s="17"/>
      <c r="RXF227" s="17"/>
      <c r="RXG227" s="17"/>
      <c r="RXH227" s="17"/>
      <c r="RXI227" s="17"/>
      <c r="RXJ227" s="17"/>
      <c r="RXK227" s="17"/>
      <c r="RXL227" s="17"/>
      <c r="RXM227" s="17"/>
      <c r="RXN227" s="17"/>
      <c r="RXO227" s="17"/>
      <c r="RXP227" s="17"/>
      <c r="RXQ227" s="17"/>
      <c r="RXR227" s="17"/>
      <c r="RXS227" s="17"/>
      <c r="RXT227" s="17"/>
      <c r="RXU227" s="17"/>
      <c r="RXV227" s="17"/>
      <c r="RXW227" s="17"/>
      <c r="RXX227" s="17"/>
      <c r="RXY227" s="17"/>
      <c r="RXZ227" s="17"/>
      <c r="RYA227" s="17"/>
      <c r="RYB227" s="17"/>
      <c r="RYC227" s="17"/>
      <c r="RYD227" s="17"/>
      <c r="RYE227" s="17"/>
      <c r="RYF227" s="17"/>
      <c r="RYG227" s="17"/>
      <c r="RYH227" s="17"/>
      <c r="RYI227" s="17"/>
      <c r="RYJ227" s="17"/>
      <c r="RYK227" s="17"/>
      <c r="RYL227" s="17"/>
      <c r="RYM227" s="17"/>
      <c r="RYN227" s="17"/>
      <c r="RYO227" s="17"/>
      <c r="RYP227" s="17"/>
      <c r="RYQ227" s="17"/>
      <c r="RYR227" s="17"/>
      <c r="RYS227" s="17"/>
      <c r="RYT227" s="17"/>
      <c r="RYU227" s="17"/>
      <c r="RYV227" s="17"/>
      <c r="RYW227" s="17"/>
      <c r="RYX227" s="17"/>
      <c r="RYY227" s="17"/>
      <c r="RYZ227" s="17"/>
      <c r="RZA227" s="17"/>
      <c r="RZB227" s="17"/>
      <c r="RZC227" s="17"/>
      <c r="RZD227" s="17"/>
      <c r="RZE227" s="17"/>
      <c r="RZF227" s="17"/>
      <c r="RZG227" s="17"/>
      <c r="RZH227" s="17"/>
      <c r="RZI227" s="17"/>
      <c r="RZJ227" s="17"/>
      <c r="RZK227" s="17"/>
      <c r="RZL227" s="17"/>
      <c r="RZM227" s="17"/>
      <c r="RZN227" s="17"/>
      <c r="RZO227" s="17"/>
      <c r="RZP227" s="17"/>
      <c r="RZQ227" s="17"/>
      <c r="RZR227" s="17"/>
      <c r="RZS227" s="17"/>
      <c r="RZT227" s="17"/>
      <c r="RZU227" s="17"/>
      <c r="RZV227" s="17"/>
      <c r="RZW227" s="17"/>
      <c r="RZX227" s="17"/>
      <c r="RZY227" s="17"/>
      <c r="RZZ227" s="17"/>
      <c r="SAA227" s="17"/>
      <c r="SAB227" s="17"/>
      <c r="SAC227" s="17"/>
      <c r="SAD227" s="17"/>
      <c r="SAE227" s="17"/>
      <c r="SAF227" s="17"/>
      <c r="SAG227" s="17"/>
      <c r="SAH227" s="17"/>
      <c r="SAI227" s="17"/>
      <c r="SAJ227" s="17"/>
      <c r="SAK227" s="17"/>
      <c r="SAL227" s="17"/>
      <c r="SAM227" s="17"/>
      <c r="SAN227" s="17"/>
      <c r="SAO227" s="17"/>
      <c r="SAP227" s="17"/>
      <c r="SAQ227" s="17"/>
      <c r="SAR227" s="17"/>
      <c r="SAS227" s="17"/>
      <c r="SAT227" s="17"/>
      <c r="SAU227" s="17"/>
      <c r="SAV227" s="17"/>
      <c r="SAW227" s="17"/>
      <c r="SAX227" s="17"/>
      <c r="SAY227" s="17"/>
      <c r="SAZ227" s="17"/>
      <c r="SBA227" s="17"/>
      <c r="SBB227" s="17"/>
      <c r="SBC227" s="17"/>
      <c r="SBD227" s="17"/>
      <c r="SBE227" s="17"/>
      <c r="SBF227" s="17"/>
      <c r="SBG227" s="17"/>
      <c r="SBH227" s="17"/>
      <c r="SBI227" s="17"/>
      <c r="SBJ227" s="17"/>
      <c r="SBK227" s="17"/>
      <c r="SBL227" s="17"/>
      <c r="SBM227" s="17"/>
      <c r="SBN227" s="17"/>
      <c r="SBO227" s="17"/>
      <c r="SBP227" s="17"/>
      <c r="SBQ227" s="17"/>
      <c r="SBR227" s="17"/>
      <c r="SBS227" s="17"/>
      <c r="SBT227" s="17"/>
      <c r="SBU227" s="17"/>
      <c r="SBV227" s="17"/>
      <c r="SBW227" s="17"/>
      <c r="SBX227" s="17"/>
      <c r="SBY227" s="17"/>
      <c r="SBZ227" s="17"/>
      <c r="SCA227" s="17"/>
      <c r="SCB227" s="17"/>
      <c r="SCC227" s="17"/>
      <c r="SCD227" s="17"/>
      <c r="SCE227" s="17"/>
      <c r="SCF227" s="17"/>
      <c r="SCG227" s="17"/>
      <c r="SCH227" s="17"/>
      <c r="SCI227" s="17"/>
      <c r="SCJ227" s="17"/>
      <c r="SCK227" s="17"/>
      <c r="SCL227" s="17"/>
      <c r="SCM227" s="17"/>
      <c r="SCN227" s="17"/>
      <c r="SCO227" s="17"/>
      <c r="SCP227" s="17"/>
      <c r="SCQ227" s="17"/>
      <c r="SCR227" s="17"/>
      <c r="SCS227" s="17"/>
      <c r="SCT227" s="17"/>
      <c r="SCU227" s="17"/>
      <c r="SCV227" s="17"/>
      <c r="SCW227" s="17"/>
      <c r="SCX227" s="17"/>
      <c r="SCY227" s="17"/>
      <c r="SCZ227" s="17"/>
      <c r="SDA227" s="17"/>
      <c r="SDB227" s="17"/>
      <c r="SDC227" s="17"/>
      <c r="SDD227" s="17"/>
      <c r="SDE227" s="17"/>
      <c r="SDF227" s="17"/>
      <c r="SDG227" s="17"/>
      <c r="SDH227" s="17"/>
      <c r="SDI227" s="17"/>
      <c r="SDJ227" s="17"/>
      <c r="SDK227" s="17"/>
      <c r="SDL227" s="17"/>
      <c r="SDM227" s="17"/>
      <c r="SDN227" s="17"/>
      <c r="SDO227" s="17"/>
      <c r="SDP227" s="17"/>
      <c r="SDQ227" s="17"/>
      <c r="SDR227" s="17"/>
      <c r="SDS227" s="17"/>
      <c r="SDT227" s="17"/>
      <c r="SDU227" s="17"/>
      <c r="SDV227" s="17"/>
      <c r="SDW227" s="17"/>
      <c r="SDX227" s="17"/>
      <c r="SDY227" s="17"/>
      <c r="SDZ227" s="17"/>
      <c r="SEA227" s="17"/>
      <c r="SEB227" s="17"/>
      <c r="SEC227" s="17"/>
      <c r="SED227" s="17"/>
      <c r="SEE227" s="17"/>
      <c r="SEF227" s="17"/>
      <c r="SEG227" s="17"/>
      <c r="SEH227" s="17"/>
      <c r="SEI227" s="17"/>
      <c r="SEJ227" s="17"/>
      <c r="SEK227" s="17"/>
      <c r="SEL227" s="17"/>
      <c r="SEM227" s="17"/>
      <c r="SEN227" s="17"/>
      <c r="SEO227" s="17"/>
      <c r="SEP227" s="17"/>
      <c r="SEQ227" s="17"/>
      <c r="SER227" s="17"/>
      <c r="SES227" s="17"/>
      <c r="SET227" s="17"/>
      <c r="SEU227" s="17"/>
      <c r="SEV227" s="17"/>
      <c r="SEW227" s="17"/>
      <c r="SEX227" s="17"/>
      <c r="SEY227" s="17"/>
      <c r="SEZ227" s="17"/>
      <c r="SFA227" s="17"/>
      <c r="SFB227" s="17"/>
      <c r="SFC227" s="17"/>
      <c r="SFD227" s="17"/>
      <c r="SFE227" s="17"/>
      <c r="SFF227" s="17"/>
      <c r="SFG227" s="17"/>
      <c r="SFH227" s="17"/>
      <c r="SFI227" s="17"/>
      <c r="SFJ227" s="17"/>
      <c r="SFK227" s="17"/>
      <c r="SFL227" s="17"/>
      <c r="SFM227" s="17"/>
      <c r="SFN227" s="17"/>
      <c r="SFO227" s="17"/>
      <c r="SFP227" s="17"/>
      <c r="SFQ227" s="17"/>
      <c r="SFR227" s="17"/>
      <c r="SFS227" s="17"/>
      <c r="SFT227" s="17"/>
      <c r="SFU227" s="17"/>
      <c r="SFV227" s="17"/>
      <c r="SFW227" s="17"/>
      <c r="SFX227" s="17"/>
      <c r="SFY227" s="17"/>
      <c r="SFZ227" s="17"/>
      <c r="SGA227" s="17"/>
      <c r="SGB227" s="17"/>
      <c r="SGC227" s="17"/>
      <c r="SGD227" s="17"/>
      <c r="SGE227" s="17"/>
      <c r="SGF227" s="17"/>
      <c r="SGG227" s="17"/>
      <c r="SGH227" s="17"/>
      <c r="SGI227" s="17"/>
      <c r="SGJ227" s="17"/>
      <c r="SGK227" s="17"/>
      <c r="SGL227" s="17"/>
      <c r="SGM227" s="17"/>
      <c r="SGN227" s="17"/>
      <c r="SGO227" s="17"/>
      <c r="SGP227" s="17"/>
      <c r="SGQ227" s="17"/>
      <c r="SGR227" s="17"/>
      <c r="SGS227" s="17"/>
      <c r="SGT227" s="17"/>
      <c r="SGU227" s="17"/>
      <c r="SGV227" s="17"/>
      <c r="SGW227" s="17"/>
      <c r="SGX227" s="17"/>
      <c r="SGY227" s="17"/>
      <c r="SGZ227" s="17"/>
      <c r="SHA227" s="17"/>
      <c r="SHB227" s="17"/>
      <c r="SHC227" s="17"/>
      <c r="SHD227" s="17"/>
      <c r="SHE227" s="17"/>
      <c r="SHF227" s="17"/>
      <c r="SHG227" s="17"/>
      <c r="SHH227" s="17"/>
      <c r="SHI227" s="17"/>
      <c r="SHJ227" s="17"/>
      <c r="SHK227" s="17"/>
      <c r="SHL227" s="17"/>
      <c r="SHM227" s="17"/>
      <c r="SHN227" s="17"/>
      <c r="SHO227" s="17"/>
      <c r="SHP227" s="17"/>
      <c r="SHQ227" s="17"/>
      <c r="SHR227" s="17"/>
      <c r="SHS227" s="17"/>
      <c r="SHT227" s="17"/>
      <c r="SHU227" s="17"/>
      <c r="SHV227" s="17"/>
      <c r="SHW227" s="17"/>
      <c r="SHX227" s="17"/>
      <c r="SHY227" s="17"/>
      <c r="SHZ227" s="17"/>
      <c r="SIA227" s="17"/>
      <c r="SIB227" s="17"/>
      <c r="SIC227" s="17"/>
      <c r="SID227" s="17"/>
      <c r="SIE227" s="17"/>
      <c r="SIF227" s="17"/>
      <c r="SIG227" s="17"/>
      <c r="SIH227" s="17"/>
      <c r="SII227" s="17"/>
      <c r="SIJ227" s="17"/>
      <c r="SIK227" s="17"/>
      <c r="SIL227" s="17"/>
      <c r="SIM227" s="17"/>
      <c r="SIN227" s="17"/>
      <c r="SIO227" s="17"/>
      <c r="SIP227" s="17"/>
      <c r="SIQ227" s="17"/>
      <c r="SIR227" s="17"/>
      <c r="SIS227" s="17"/>
      <c r="SIT227" s="17"/>
      <c r="SIU227" s="17"/>
      <c r="SIV227" s="17"/>
      <c r="SIW227" s="17"/>
      <c r="SIX227" s="17"/>
      <c r="SIY227" s="17"/>
      <c r="SIZ227" s="17"/>
      <c r="SJA227" s="17"/>
      <c r="SJB227" s="17"/>
      <c r="SJC227" s="17"/>
      <c r="SJD227" s="17"/>
      <c r="SJE227" s="17"/>
      <c r="SJF227" s="17"/>
      <c r="SJG227" s="17"/>
      <c r="SJH227" s="17"/>
      <c r="SJI227" s="17"/>
      <c r="SJJ227" s="17"/>
      <c r="SJK227" s="17"/>
      <c r="SJL227" s="17"/>
      <c r="SJM227" s="17"/>
      <c r="SJN227" s="17"/>
      <c r="SJO227" s="17"/>
      <c r="SJP227" s="17"/>
      <c r="SJQ227" s="17"/>
      <c r="SJR227" s="17"/>
      <c r="SJS227" s="17"/>
      <c r="SJT227" s="17"/>
      <c r="SJU227" s="17"/>
      <c r="SJV227" s="17"/>
      <c r="SJW227" s="17"/>
      <c r="SJX227" s="17"/>
      <c r="SJY227" s="17"/>
      <c r="SJZ227" s="17"/>
      <c r="SKA227" s="17"/>
      <c r="SKB227" s="17"/>
      <c r="SKC227" s="17"/>
      <c r="SKD227" s="17"/>
      <c r="SKE227" s="17"/>
      <c r="SKF227" s="17"/>
      <c r="SKG227" s="17"/>
      <c r="SKH227" s="17"/>
      <c r="SKI227" s="17"/>
      <c r="SKJ227" s="17"/>
      <c r="SKK227" s="17"/>
      <c r="SKL227" s="17"/>
      <c r="SKM227" s="17"/>
      <c r="SKN227" s="17"/>
      <c r="SKO227" s="17"/>
      <c r="SKP227" s="17"/>
      <c r="SKQ227" s="17"/>
      <c r="SKR227" s="17"/>
      <c r="SKS227" s="17"/>
      <c r="SKT227" s="17"/>
      <c r="SKU227" s="17"/>
      <c r="SKV227" s="17"/>
      <c r="SKW227" s="17"/>
      <c r="SKX227" s="17"/>
      <c r="SKY227" s="17"/>
      <c r="SKZ227" s="17"/>
      <c r="SLA227" s="17"/>
      <c r="SLB227" s="17"/>
      <c r="SLC227" s="17"/>
      <c r="SLD227" s="17"/>
      <c r="SLE227" s="17"/>
      <c r="SLF227" s="17"/>
      <c r="SLG227" s="17"/>
      <c r="SLH227" s="17"/>
      <c r="SLI227" s="17"/>
      <c r="SLJ227" s="17"/>
      <c r="SLK227" s="17"/>
      <c r="SLL227" s="17"/>
      <c r="SLM227" s="17"/>
      <c r="SLN227" s="17"/>
      <c r="SLO227" s="17"/>
      <c r="SLP227" s="17"/>
      <c r="SLQ227" s="17"/>
      <c r="SLR227" s="17"/>
      <c r="SLS227" s="17"/>
      <c r="SLT227" s="17"/>
      <c r="SLU227" s="17"/>
      <c r="SLV227" s="17"/>
      <c r="SLW227" s="17"/>
      <c r="SLX227" s="17"/>
      <c r="SLY227" s="17"/>
      <c r="SLZ227" s="17"/>
      <c r="SMA227" s="17"/>
      <c r="SMB227" s="17"/>
      <c r="SMC227" s="17"/>
      <c r="SMD227" s="17"/>
      <c r="SME227" s="17"/>
      <c r="SMF227" s="17"/>
      <c r="SMG227" s="17"/>
      <c r="SMH227" s="17"/>
      <c r="SMI227" s="17"/>
      <c r="SMJ227" s="17"/>
      <c r="SMK227" s="17"/>
      <c r="SML227" s="17"/>
      <c r="SMM227" s="17"/>
      <c r="SMN227" s="17"/>
      <c r="SMO227" s="17"/>
      <c r="SMP227" s="17"/>
      <c r="SMQ227" s="17"/>
      <c r="SMR227" s="17"/>
      <c r="SMS227" s="17"/>
      <c r="SMT227" s="17"/>
      <c r="SMU227" s="17"/>
      <c r="SMV227" s="17"/>
      <c r="SMW227" s="17"/>
      <c r="SMX227" s="17"/>
      <c r="SMY227" s="17"/>
      <c r="SMZ227" s="17"/>
      <c r="SNA227" s="17"/>
      <c r="SNB227" s="17"/>
      <c r="SNC227" s="17"/>
      <c r="SND227" s="17"/>
      <c r="SNE227" s="17"/>
      <c r="SNF227" s="17"/>
      <c r="SNG227" s="17"/>
      <c r="SNH227" s="17"/>
      <c r="SNI227" s="17"/>
      <c r="SNJ227" s="17"/>
      <c r="SNK227" s="17"/>
      <c r="SNL227" s="17"/>
      <c r="SNM227" s="17"/>
      <c r="SNN227" s="17"/>
      <c r="SNO227" s="17"/>
      <c r="SNP227" s="17"/>
      <c r="SNQ227" s="17"/>
      <c r="SNR227" s="17"/>
      <c r="SNS227" s="17"/>
      <c r="SNT227" s="17"/>
      <c r="SNU227" s="17"/>
      <c r="SNV227" s="17"/>
      <c r="SNW227" s="17"/>
      <c r="SNX227" s="17"/>
      <c r="SNY227" s="17"/>
      <c r="SNZ227" s="17"/>
      <c r="SOA227" s="17"/>
      <c r="SOB227" s="17"/>
      <c r="SOC227" s="17"/>
      <c r="SOD227" s="17"/>
      <c r="SOE227" s="17"/>
      <c r="SOF227" s="17"/>
      <c r="SOG227" s="17"/>
      <c r="SOH227" s="17"/>
      <c r="SOI227" s="17"/>
      <c r="SOJ227" s="17"/>
      <c r="SOK227" s="17"/>
      <c r="SOL227" s="17"/>
      <c r="SOM227" s="17"/>
      <c r="SON227" s="17"/>
      <c r="SOO227" s="17"/>
      <c r="SOP227" s="17"/>
      <c r="SOQ227" s="17"/>
      <c r="SOR227" s="17"/>
      <c r="SOS227" s="17"/>
      <c r="SOT227" s="17"/>
      <c r="SOU227" s="17"/>
      <c r="SOV227" s="17"/>
      <c r="SOW227" s="17"/>
      <c r="SOX227" s="17"/>
      <c r="SOY227" s="17"/>
      <c r="SOZ227" s="17"/>
      <c r="SPA227" s="17"/>
      <c r="SPB227" s="17"/>
      <c r="SPC227" s="17"/>
      <c r="SPD227" s="17"/>
      <c r="SPE227" s="17"/>
      <c r="SPF227" s="17"/>
      <c r="SPG227" s="17"/>
      <c r="SPH227" s="17"/>
      <c r="SPI227" s="17"/>
      <c r="SPJ227" s="17"/>
      <c r="SPK227" s="17"/>
      <c r="SPL227" s="17"/>
      <c r="SPM227" s="17"/>
      <c r="SPN227" s="17"/>
      <c r="SPO227" s="17"/>
      <c r="SPP227" s="17"/>
      <c r="SPQ227" s="17"/>
      <c r="SPR227" s="17"/>
      <c r="SPS227" s="17"/>
      <c r="SPT227" s="17"/>
      <c r="SPU227" s="17"/>
      <c r="SPV227" s="17"/>
      <c r="SPW227" s="17"/>
      <c r="SPX227" s="17"/>
      <c r="SPY227" s="17"/>
      <c r="SPZ227" s="17"/>
      <c r="SQA227" s="17"/>
      <c r="SQB227" s="17"/>
      <c r="SQC227" s="17"/>
      <c r="SQD227" s="17"/>
      <c r="SQE227" s="17"/>
      <c r="SQF227" s="17"/>
      <c r="SQG227" s="17"/>
      <c r="SQH227" s="17"/>
      <c r="SQI227" s="17"/>
      <c r="SQJ227" s="17"/>
      <c r="SQK227" s="17"/>
      <c r="SQL227" s="17"/>
      <c r="SQM227" s="17"/>
      <c r="SQN227" s="17"/>
      <c r="SQO227" s="17"/>
      <c r="SQP227" s="17"/>
      <c r="SQQ227" s="17"/>
      <c r="SQR227" s="17"/>
      <c r="SQS227" s="17"/>
      <c r="SQT227" s="17"/>
      <c r="SQU227" s="17"/>
      <c r="SQV227" s="17"/>
      <c r="SQW227" s="17"/>
      <c r="SQX227" s="17"/>
      <c r="SQY227" s="17"/>
      <c r="SQZ227" s="17"/>
      <c r="SRA227" s="17"/>
      <c r="SRB227" s="17"/>
      <c r="SRC227" s="17"/>
      <c r="SRD227" s="17"/>
      <c r="SRE227" s="17"/>
      <c r="SRF227" s="17"/>
      <c r="SRG227" s="17"/>
      <c r="SRH227" s="17"/>
      <c r="SRI227" s="17"/>
      <c r="SRJ227" s="17"/>
      <c r="SRK227" s="17"/>
      <c r="SRL227" s="17"/>
      <c r="SRM227" s="17"/>
      <c r="SRN227" s="17"/>
      <c r="SRO227" s="17"/>
      <c r="SRP227" s="17"/>
      <c r="SRQ227" s="17"/>
      <c r="SRR227" s="17"/>
      <c r="SRS227" s="17"/>
      <c r="SRT227" s="17"/>
      <c r="SRU227" s="17"/>
      <c r="SRV227" s="17"/>
      <c r="SRW227" s="17"/>
      <c r="SRX227" s="17"/>
      <c r="SRY227" s="17"/>
      <c r="SRZ227" s="17"/>
      <c r="SSA227" s="17"/>
      <c r="SSB227" s="17"/>
      <c r="SSC227" s="17"/>
      <c r="SSD227" s="17"/>
      <c r="SSE227" s="17"/>
      <c r="SSF227" s="17"/>
      <c r="SSG227" s="17"/>
      <c r="SSH227" s="17"/>
      <c r="SSI227" s="17"/>
      <c r="SSJ227" s="17"/>
      <c r="SSK227" s="17"/>
      <c r="SSL227" s="17"/>
      <c r="SSM227" s="17"/>
      <c r="SSN227" s="17"/>
      <c r="SSO227" s="17"/>
      <c r="SSP227" s="17"/>
      <c r="SSQ227" s="17"/>
      <c r="SSR227" s="17"/>
      <c r="SSS227" s="17"/>
      <c r="SST227" s="17"/>
      <c r="SSU227" s="17"/>
      <c r="SSV227" s="17"/>
      <c r="SSW227" s="17"/>
      <c r="SSX227" s="17"/>
      <c r="SSY227" s="17"/>
      <c r="SSZ227" s="17"/>
      <c r="STA227" s="17"/>
      <c r="STB227" s="17"/>
      <c r="STC227" s="17"/>
      <c r="STD227" s="17"/>
      <c r="STE227" s="17"/>
      <c r="STF227" s="17"/>
      <c r="STG227" s="17"/>
      <c r="STH227" s="17"/>
      <c r="STI227" s="17"/>
      <c r="STJ227" s="17"/>
      <c r="STK227" s="17"/>
      <c r="STL227" s="17"/>
      <c r="STM227" s="17"/>
      <c r="STN227" s="17"/>
      <c r="STO227" s="17"/>
      <c r="STP227" s="17"/>
      <c r="STQ227" s="17"/>
      <c r="STR227" s="17"/>
      <c r="STS227" s="17"/>
      <c r="STT227" s="17"/>
      <c r="STU227" s="17"/>
      <c r="STV227" s="17"/>
      <c r="STW227" s="17"/>
      <c r="STX227" s="17"/>
      <c r="STY227" s="17"/>
      <c r="STZ227" s="17"/>
      <c r="SUA227" s="17"/>
      <c r="SUB227" s="17"/>
      <c r="SUC227" s="17"/>
      <c r="SUD227" s="17"/>
      <c r="SUE227" s="17"/>
      <c r="SUF227" s="17"/>
      <c r="SUG227" s="17"/>
      <c r="SUH227" s="17"/>
      <c r="SUI227" s="17"/>
      <c r="SUJ227" s="17"/>
      <c r="SUK227" s="17"/>
      <c r="SUL227" s="17"/>
      <c r="SUM227" s="17"/>
      <c r="SUN227" s="17"/>
      <c r="SUO227" s="17"/>
      <c r="SUP227" s="17"/>
      <c r="SUQ227" s="17"/>
      <c r="SUR227" s="17"/>
      <c r="SUS227" s="17"/>
      <c r="SUT227" s="17"/>
      <c r="SUU227" s="17"/>
      <c r="SUV227" s="17"/>
      <c r="SUW227" s="17"/>
      <c r="SUX227" s="17"/>
      <c r="SUY227" s="17"/>
      <c r="SUZ227" s="17"/>
      <c r="SVA227" s="17"/>
      <c r="SVB227" s="17"/>
      <c r="SVC227" s="17"/>
      <c r="SVD227" s="17"/>
      <c r="SVE227" s="17"/>
      <c r="SVF227" s="17"/>
      <c r="SVG227" s="17"/>
      <c r="SVH227" s="17"/>
      <c r="SVI227" s="17"/>
      <c r="SVJ227" s="17"/>
      <c r="SVK227" s="17"/>
      <c r="SVL227" s="17"/>
      <c r="SVM227" s="17"/>
      <c r="SVN227" s="17"/>
      <c r="SVO227" s="17"/>
      <c r="SVP227" s="17"/>
      <c r="SVQ227" s="17"/>
      <c r="SVR227" s="17"/>
      <c r="SVS227" s="17"/>
      <c r="SVT227" s="17"/>
      <c r="SVU227" s="17"/>
      <c r="SVV227" s="17"/>
      <c r="SVW227" s="17"/>
      <c r="SVX227" s="17"/>
      <c r="SVY227" s="17"/>
      <c r="SVZ227" s="17"/>
      <c r="SWA227" s="17"/>
      <c r="SWB227" s="17"/>
      <c r="SWC227" s="17"/>
      <c r="SWD227" s="17"/>
      <c r="SWE227" s="17"/>
      <c r="SWF227" s="17"/>
      <c r="SWG227" s="17"/>
      <c r="SWH227" s="17"/>
      <c r="SWI227" s="17"/>
      <c r="SWJ227" s="17"/>
      <c r="SWK227" s="17"/>
      <c r="SWL227" s="17"/>
      <c r="SWM227" s="17"/>
      <c r="SWN227" s="17"/>
      <c r="SWO227" s="17"/>
      <c r="SWP227" s="17"/>
      <c r="SWQ227" s="17"/>
      <c r="SWR227" s="17"/>
      <c r="SWS227" s="17"/>
      <c r="SWT227" s="17"/>
      <c r="SWU227" s="17"/>
      <c r="SWV227" s="17"/>
      <c r="SWW227" s="17"/>
      <c r="SWX227" s="17"/>
      <c r="SWY227" s="17"/>
      <c r="SWZ227" s="17"/>
      <c r="SXA227" s="17"/>
      <c r="SXB227" s="17"/>
      <c r="SXC227" s="17"/>
      <c r="SXD227" s="17"/>
      <c r="SXE227" s="17"/>
      <c r="SXF227" s="17"/>
      <c r="SXG227" s="17"/>
      <c r="SXH227" s="17"/>
      <c r="SXI227" s="17"/>
      <c r="SXJ227" s="17"/>
      <c r="SXK227" s="17"/>
      <c r="SXL227" s="17"/>
      <c r="SXM227" s="17"/>
      <c r="SXN227" s="17"/>
      <c r="SXO227" s="17"/>
      <c r="SXP227" s="17"/>
      <c r="SXQ227" s="17"/>
      <c r="SXR227" s="17"/>
      <c r="SXS227" s="17"/>
      <c r="SXT227" s="17"/>
      <c r="SXU227" s="17"/>
      <c r="SXV227" s="17"/>
      <c r="SXW227" s="17"/>
      <c r="SXX227" s="17"/>
      <c r="SXY227" s="17"/>
      <c r="SXZ227" s="17"/>
      <c r="SYA227" s="17"/>
      <c r="SYB227" s="17"/>
      <c r="SYC227" s="17"/>
      <c r="SYD227" s="17"/>
      <c r="SYE227" s="17"/>
      <c r="SYF227" s="17"/>
      <c r="SYG227" s="17"/>
      <c r="SYH227" s="17"/>
      <c r="SYI227" s="17"/>
      <c r="SYJ227" s="17"/>
      <c r="SYK227" s="17"/>
      <c r="SYL227" s="17"/>
      <c r="SYM227" s="17"/>
      <c r="SYN227" s="17"/>
      <c r="SYO227" s="17"/>
      <c r="SYP227" s="17"/>
      <c r="SYQ227" s="17"/>
      <c r="SYR227" s="17"/>
      <c r="SYS227" s="17"/>
      <c r="SYT227" s="17"/>
      <c r="SYU227" s="17"/>
      <c r="SYV227" s="17"/>
      <c r="SYW227" s="17"/>
      <c r="SYX227" s="17"/>
      <c r="SYY227" s="17"/>
      <c r="SYZ227" s="17"/>
      <c r="SZA227" s="17"/>
      <c r="SZB227" s="17"/>
      <c r="SZC227" s="17"/>
      <c r="SZD227" s="17"/>
      <c r="SZE227" s="17"/>
      <c r="SZF227" s="17"/>
      <c r="SZG227" s="17"/>
      <c r="SZH227" s="17"/>
      <c r="SZI227" s="17"/>
      <c r="SZJ227" s="17"/>
      <c r="SZK227" s="17"/>
      <c r="SZL227" s="17"/>
      <c r="SZM227" s="17"/>
      <c r="SZN227" s="17"/>
      <c r="SZO227" s="17"/>
      <c r="SZP227" s="17"/>
      <c r="SZQ227" s="17"/>
      <c r="SZR227" s="17"/>
      <c r="SZS227" s="17"/>
      <c r="SZT227" s="17"/>
      <c r="SZU227" s="17"/>
      <c r="SZV227" s="17"/>
      <c r="SZW227" s="17"/>
      <c r="SZX227" s="17"/>
      <c r="SZY227" s="17"/>
      <c r="SZZ227" s="17"/>
      <c r="TAA227" s="17"/>
      <c r="TAB227" s="17"/>
      <c r="TAC227" s="17"/>
      <c r="TAD227" s="17"/>
      <c r="TAE227" s="17"/>
      <c r="TAF227" s="17"/>
      <c r="TAG227" s="17"/>
      <c r="TAH227" s="17"/>
      <c r="TAI227" s="17"/>
      <c r="TAJ227" s="17"/>
      <c r="TAK227" s="17"/>
      <c r="TAL227" s="17"/>
      <c r="TAM227" s="17"/>
      <c r="TAN227" s="17"/>
      <c r="TAO227" s="17"/>
      <c r="TAP227" s="17"/>
      <c r="TAQ227" s="17"/>
      <c r="TAR227" s="17"/>
      <c r="TAS227" s="17"/>
      <c r="TAT227" s="17"/>
      <c r="TAU227" s="17"/>
      <c r="TAV227" s="17"/>
      <c r="TAW227" s="17"/>
      <c r="TAX227" s="17"/>
      <c r="TAY227" s="17"/>
      <c r="TAZ227" s="17"/>
      <c r="TBA227" s="17"/>
      <c r="TBB227" s="17"/>
      <c r="TBC227" s="17"/>
      <c r="TBD227" s="17"/>
      <c r="TBE227" s="17"/>
      <c r="TBF227" s="17"/>
      <c r="TBG227" s="17"/>
      <c r="TBH227" s="17"/>
      <c r="TBI227" s="17"/>
      <c r="TBJ227" s="17"/>
      <c r="TBK227" s="17"/>
      <c r="TBL227" s="17"/>
      <c r="TBM227" s="17"/>
      <c r="TBN227" s="17"/>
      <c r="TBO227" s="17"/>
      <c r="TBP227" s="17"/>
      <c r="TBQ227" s="17"/>
      <c r="TBR227" s="17"/>
      <c r="TBS227" s="17"/>
      <c r="TBT227" s="17"/>
      <c r="TBU227" s="17"/>
      <c r="TBV227" s="17"/>
      <c r="TBW227" s="17"/>
      <c r="TBX227" s="17"/>
      <c r="TBY227" s="17"/>
      <c r="TBZ227" s="17"/>
      <c r="TCA227" s="17"/>
      <c r="TCB227" s="17"/>
      <c r="TCC227" s="17"/>
      <c r="TCD227" s="17"/>
      <c r="TCE227" s="17"/>
      <c r="TCF227" s="17"/>
      <c r="TCG227" s="17"/>
      <c r="TCH227" s="17"/>
      <c r="TCI227" s="17"/>
      <c r="TCJ227" s="17"/>
      <c r="TCK227" s="17"/>
      <c r="TCL227" s="17"/>
      <c r="TCM227" s="17"/>
      <c r="TCN227" s="17"/>
      <c r="TCO227" s="17"/>
      <c r="TCP227" s="17"/>
      <c r="TCQ227" s="17"/>
      <c r="TCR227" s="17"/>
      <c r="TCS227" s="17"/>
      <c r="TCT227" s="17"/>
      <c r="TCU227" s="17"/>
      <c r="TCV227" s="17"/>
      <c r="TCW227" s="17"/>
      <c r="TCX227" s="17"/>
      <c r="TCY227" s="17"/>
      <c r="TCZ227" s="17"/>
      <c r="TDA227" s="17"/>
      <c r="TDB227" s="17"/>
      <c r="TDC227" s="17"/>
      <c r="TDD227" s="17"/>
      <c r="TDE227" s="17"/>
      <c r="TDF227" s="17"/>
      <c r="TDG227" s="17"/>
      <c r="TDH227" s="17"/>
      <c r="TDI227" s="17"/>
      <c r="TDJ227" s="17"/>
      <c r="TDK227" s="17"/>
      <c r="TDL227" s="17"/>
      <c r="TDM227" s="17"/>
      <c r="TDN227" s="17"/>
      <c r="TDO227" s="17"/>
      <c r="TDP227" s="17"/>
      <c r="TDQ227" s="17"/>
      <c r="TDR227" s="17"/>
      <c r="TDS227" s="17"/>
      <c r="TDT227" s="17"/>
      <c r="TDU227" s="17"/>
      <c r="TDV227" s="17"/>
      <c r="TDW227" s="17"/>
      <c r="TDX227" s="17"/>
      <c r="TDY227" s="17"/>
      <c r="TDZ227" s="17"/>
      <c r="TEA227" s="17"/>
      <c r="TEB227" s="17"/>
      <c r="TEC227" s="17"/>
      <c r="TED227" s="17"/>
      <c r="TEE227" s="17"/>
      <c r="TEF227" s="17"/>
      <c r="TEG227" s="17"/>
      <c r="TEH227" s="17"/>
      <c r="TEI227" s="17"/>
      <c r="TEJ227" s="17"/>
      <c r="TEK227" s="17"/>
      <c r="TEL227" s="17"/>
      <c r="TEM227" s="17"/>
      <c r="TEN227" s="17"/>
      <c r="TEO227" s="17"/>
      <c r="TEP227" s="17"/>
      <c r="TEQ227" s="17"/>
      <c r="TER227" s="17"/>
      <c r="TES227" s="17"/>
      <c r="TET227" s="17"/>
      <c r="TEU227" s="17"/>
      <c r="TEV227" s="17"/>
      <c r="TEW227" s="17"/>
      <c r="TEX227" s="17"/>
      <c r="TEY227" s="17"/>
      <c r="TEZ227" s="17"/>
      <c r="TFA227" s="17"/>
      <c r="TFB227" s="17"/>
      <c r="TFC227" s="17"/>
      <c r="TFD227" s="17"/>
      <c r="TFE227" s="17"/>
      <c r="TFF227" s="17"/>
      <c r="TFG227" s="17"/>
      <c r="TFH227" s="17"/>
      <c r="TFI227" s="17"/>
      <c r="TFJ227" s="17"/>
      <c r="TFK227" s="17"/>
      <c r="TFL227" s="17"/>
      <c r="TFM227" s="17"/>
      <c r="TFN227" s="17"/>
      <c r="TFO227" s="17"/>
      <c r="TFP227" s="17"/>
      <c r="TFQ227" s="17"/>
      <c r="TFR227" s="17"/>
      <c r="TFS227" s="17"/>
      <c r="TFT227" s="17"/>
      <c r="TFU227" s="17"/>
      <c r="TFV227" s="17"/>
      <c r="TFW227" s="17"/>
      <c r="TFX227" s="17"/>
      <c r="TFY227" s="17"/>
      <c r="TFZ227" s="17"/>
      <c r="TGA227" s="17"/>
      <c r="TGB227" s="17"/>
      <c r="TGC227" s="17"/>
      <c r="TGD227" s="17"/>
      <c r="TGE227" s="17"/>
      <c r="TGF227" s="17"/>
      <c r="TGG227" s="17"/>
      <c r="TGH227" s="17"/>
      <c r="TGI227" s="17"/>
      <c r="TGJ227" s="17"/>
      <c r="TGK227" s="17"/>
      <c r="TGL227" s="17"/>
      <c r="TGM227" s="17"/>
      <c r="TGN227" s="17"/>
      <c r="TGO227" s="17"/>
      <c r="TGP227" s="17"/>
      <c r="TGQ227" s="17"/>
      <c r="TGR227" s="17"/>
      <c r="TGS227" s="17"/>
      <c r="TGT227" s="17"/>
      <c r="TGU227" s="17"/>
      <c r="TGV227" s="17"/>
      <c r="TGW227" s="17"/>
      <c r="TGX227" s="17"/>
      <c r="TGY227" s="17"/>
      <c r="TGZ227" s="17"/>
      <c r="THA227" s="17"/>
      <c r="THB227" s="17"/>
      <c r="THC227" s="17"/>
      <c r="THD227" s="17"/>
      <c r="THE227" s="17"/>
      <c r="THF227" s="17"/>
      <c r="THG227" s="17"/>
      <c r="THH227" s="17"/>
      <c r="THI227" s="17"/>
      <c r="THJ227" s="17"/>
      <c r="THK227" s="17"/>
      <c r="THL227" s="17"/>
      <c r="THM227" s="17"/>
      <c r="THN227" s="17"/>
      <c r="THO227" s="17"/>
      <c r="THP227" s="17"/>
      <c r="THQ227" s="17"/>
      <c r="THR227" s="17"/>
      <c r="THS227" s="17"/>
      <c r="THT227" s="17"/>
      <c r="THU227" s="17"/>
      <c r="THV227" s="17"/>
      <c r="THW227" s="17"/>
      <c r="THX227" s="17"/>
      <c r="THY227" s="17"/>
      <c r="THZ227" s="17"/>
      <c r="TIA227" s="17"/>
      <c r="TIB227" s="17"/>
      <c r="TIC227" s="17"/>
      <c r="TID227" s="17"/>
      <c r="TIE227" s="17"/>
      <c r="TIF227" s="17"/>
      <c r="TIG227" s="17"/>
      <c r="TIH227" s="17"/>
      <c r="TII227" s="17"/>
      <c r="TIJ227" s="17"/>
      <c r="TIK227" s="17"/>
      <c r="TIL227" s="17"/>
      <c r="TIM227" s="17"/>
      <c r="TIN227" s="17"/>
      <c r="TIO227" s="17"/>
      <c r="TIP227" s="17"/>
      <c r="TIQ227" s="17"/>
      <c r="TIR227" s="17"/>
      <c r="TIS227" s="17"/>
      <c r="TIT227" s="17"/>
      <c r="TIU227" s="17"/>
      <c r="TIV227" s="17"/>
      <c r="TIW227" s="17"/>
      <c r="TIX227" s="17"/>
      <c r="TIY227" s="17"/>
      <c r="TIZ227" s="17"/>
      <c r="TJA227" s="17"/>
      <c r="TJB227" s="17"/>
      <c r="TJC227" s="17"/>
      <c r="TJD227" s="17"/>
      <c r="TJE227" s="17"/>
      <c r="TJF227" s="17"/>
      <c r="TJG227" s="17"/>
      <c r="TJH227" s="17"/>
      <c r="TJI227" s="17"/>
      <c r="TJJ227" s="17"/>
      <c r="TJK227" s="17"/>
      <c r="TJL227" s="17"/>
      <c r="TJM227" s="17"/>
      <c r="TJN227" s="17"/>
      <c r="TJO227" s="17"/>
      <c r="TJP227" s="17"/>
      <c r="TJQ227" s="17"/>
      <c r="TJR227" s="17"/>
      <c r="TJS227" s="17"/>
      <c r="TJT227" s="17"/>
      <c r="TJU227" s="17"/>
      <c r="TJV227" s="17"/>
      <c r="TJW227" s="17"/>
      <c r="TJX227" s="17"/>
      <c r="TJY227" s="17"/>
      <c r="TJZ227" s="17"/>
      <c r="TKA227" s="17"/>
      <c r="TKB227" s="17"/>
      <c r="TKC227" s="17"/>
      <c r="TKD227" s="17"/>
      <c r="TKE227" s="17"/>
      <c r="TKF227" s="17"/>
      <c r="TKG227" s="17"/>
      <c r="TKH227" s="17"/>
      <c r="TKI227" s="17"/>
      <c r="TKJ227" s="17"/>
      <c r="TKK227" s="17"/>
      <c r="TKL227" s="17"/>
      <c r="TKM227" s="17"/>
      <c r="TKN227" s="17"/>
      <c r="TKO227" s="17"/>
      <c r="TKP227" s="17"/>
      <c r="TKQ227" s="17"/>
      <c r="TKR227" s="17"/>
      <c r="TKS227" s="17"/>
      <c r="TKT227" s="17"/>
      <c r="TKU227" s="17"/>
      <c r="TKV227" s="17"/>
      <c r="TKW227" s="17"/>
      <c r="TKX227" s="17"/>
      <c r="TKY227" s="17"/>
      <c r="TKZ227" s="17"/>
      <c r="TLA227" s="17"/>
      <c r="TLB227" s="17"/>
      <c r="TLC227" s="17"/>
      <c r="TLD227" s="17"/>
      <c r="TLE227" s="17"/>
      <c r="TLF227" s="17"/>
      <c r="TLG227" s="17"/>
      <c r="TLH227" s="17"/>
      <c r="TLI227" s="17"/>
      <c r="TLJ227" s="17"/>
      <c r="TLK227" s="17"/>
      <c r="TLL227" s="17"/>
      <c r="TLM227" s="17"/>
      <c r="TLN227" s="17"/>
      <c r="TLO227" s="17"/>
      <c r="TLP227" s="17"/>
      <c r="TLQ227" s="17"/>
      <c r="TLR227" s="17"/>
      <c r="TLS227" s="17"/>
      <c r="TLT227" s="17"/>
      <c r="TLU227" s="17"/>
      <c r="TLV227" s="17"/>
      <c r="TLW227" s="17"/>
      <c r="TLX227" s="17"/>
      <c r="TLY227" s="17"/>
      <c r="TLZ227" s="17"/>
      <c r="TMA227" s="17"/>
      <c r="TMB227" s="17"/>
      <c r="TMC227" s="17"/>
      <c r="TMD227" s="17"/>
      <c r="TME227" s="17"/>
      <c r="TMF227" s="17"/>
      <c r="TMG227" s="17"/>
      <c r="TMH227" s="17"/>
      <c r="TMI227" s="17"/>
      <c r="TMJ227" s="17"/>
      <c r="TMK227" s="17"/>
      <c r="TML227" s="17"/>
      <c r="TMM227" s="17"/>
      <c r="TMN227" s="17"/>
      <c r="TMO227" s="17"/>
      <c r="TMP227" s="17"/>
      <c r="TMQ227" s="17"/>
      <c r="TMR227" s="17"/>
      <c r="TMS227" s="17"/>
      <c r="TMT227" s="17"/>
      <c r="TMU227" s="17"/>
      <c r="TMV227" s="17"/>
      <c r="TMW227" s="17"/>
      <c r="TMX227" s="17"/>
      <c r="TMY227" s="17"/>
      <c r="TMZ227" s="17"/>
      <c r="TNA227" s="17"/>
      <c r="TNB227" s="17"/>
      <c r="TNC227" s="17"/>
      <c r="TND227" s="17"/>
      <c r="TNE227" s="17"/>
      <c r="TNF227" s="17"/>
      <c r="TNG227" s="17"/>
      <c r="TNH227" s="17"/>
      <c r="TNI227" s="17"/>
      <c r="TNJ227" s="17"/>
      <c r="TNK227" s="17"/>
      <c r="TNL227" s="17"/>
      <c r="TNM227" s="17"/>
      <c r="TNN227" s="17"/>
      <c r="TNO227" s="17"/>
      <c r="TNP227" s="17"/>
      <c r="TNQ227" s="17"/>
      <c r="TNR227" s="17"/>
      <c r="TNS227" s="17"/>
      <c r="TNT227" s="17"/>
      <c r="TNU227" s="17"/>
      <c r="TNV227" s="17"/>
      <c r="TNW227" s="17"/>
      <c r="TNX227" s="17"/>
      <c r="TNY227" s="17"/>
      <c r="TNZ227" s="17"/>
      <c r="TOA227" s="17"/>
      <c r="TOB227" s="17"/>
      <c r="TOC227" s="17"/>
      <c r="TOD227" s="17"/>
      <c r="TOE227" s="17"/>
      <c r="TOF227" s="17"/>
      <c r="TOG227" s="17"/>
      <c r="TOH227" s="17"/>
      <c r="TOI227" s="17"/>
      <c r="TOJ227" s="17"/>
      <c r="TOK227" s="17"/>
      <c r="TOL227" s="17"/>
      <c r="TOM227" s="17"/>
      <c r="TON227" s="17"/>
      <c r="TOO227" s="17"/>
      <c r="TOP227" s="17"/>
      <c r="TOQ227" s="17"/>
      <c r="TOR227" s="17"/>
      <c r="TOS227" s="17"/>
      <c r="TOT227" s="17"/>
      <c r="TOU227" s="17"/>
      <c r="TOV227" s="17"/>
      <c r="TOW227" s="17"/>
      <c r="TOX227" s="17"/>
      <c r="TOY227" s="17"/>
      <c r="TOZ227" s="17"/>
      <c r="TPA227" s="17"/>
      <c r="TPB227" s="17"/>
      <c r="TPC227" s="17"/>
      <c r="TPD227" s="17"/>
      <c r="TPE227" s="17"/>
      <c r="TPF227" s="17"/>
      <c r="TPG227" s="17"/>
      <c r="TPH227" s="17"/>
      <c r="TPI227" s="17"/>
      <c r="TPJ227" s="17"/>
      <c r="TPK227" s="17"/>
      <c r="TPL227" s="17"/>
      <c r="TPM227" s="17"/>
      <c r="TPN227" s="17"/>
      <c r="TPO227" s="17"/>
      <c r="TPP227" s="17"/>
      <c r="TPQ227" s="17"/>
      <c r="TPR227" s="17"/>
      <c r="TPS227" s="17"/>
      <c r="TPT227" s="17"/>
      <c r="TPU227" s="17"/>
      <c r="TPV227" s="17"/>
      <c r="TPW227" s="17"/>
      <c r="TPX227" s="17"/>
      <c r="TPY227" s="17"/>
      <c r="TPZ227" s="17"/>
      <c r="TQA227" s="17"/>
      <c r="TQB227" s="17"/>
      <c r="TQC227" s="17"/>
      <c r="TQD227" s="17"/>
      <c r="TQE227" s="17"/>
      <c r="TQF227" s="17"/>
      <c r="TQG227" s="17"/>
      <c r="TQH227" s="17"/>
      <c r="TQI227" s="17"/>
      <c r="TQJ227" s="17"/>
      <c r="TQK227" s="17"/>
      <c r="TQL227" s="17"/>
      <c r="TQM227" s="17"/>
      <c r="TQN227" s="17"/>
      <c r="TQO227" s="17"/>
      <c r="TQP227" s="17"/>
      <c r="TQQ227" s="17"/>
      <c r="TQR227" s="17"/>
      <c r="TQS227" s="17"/>
      <c r="TQT227" s="17"/>
      <c r="TQU227" s="17"/>
      <c r="TQV227" s="17"/>
      <c r="TQW227" s="17"/>
      <c r="TQX227" s="17"/>
      <c r="TQY227" s="17"/>
      <c r="TQZ227" s="17"/>
      <c r="TRA227" s="17"/>
      <c r="TRB227" s="17"/>
      <c r="TRC227" s="17"/>
      <c r="TRD227" s="17"/>
      <c r="TRE227" s="17"/>
      <c r="TRF227" s="17"/>
      <c r="TRG227" s="17"/>
      <c r="TRH227" s="17"/>
      <c r="TRI227" s="17"/>
      <c r="TRJ227" s="17"/>
      <c r="TRK227" s="17"/>
      <c r="TRL227" s="17"/>
      <c r="TRM227" s="17"/>
      <c r="TRN227" s="17"/>
      <c r="TRO227" s="17"/>
      <c r="TRP227" s="17"/>
      <c r="TRQ227" s="17"/>
      <c r="TRR227" s="17"/>
      <c r="TRS227" s="17"/>
      <c r="TRT227" s="17"/>
      <c r="TRU227" s="17"/>
      <c r="TRV227" s="17"/>
      <c r="TRW227" s="17"/>
      <c r="TRX227" s="17"/>
      <c r="TRY227" s="17"/>
      <c r="TRZ227" s="17"/>
      <c r="TSA227" s="17"/>
      <c r="TSB227" s="17"/>
      <c r="TSC227" s="17"/>
      <c r="TSD227" s="17"/>
      <c r="TSE227" s="17"/>
      <c r="TSF227" s="17"/>
      <c r="TSG227" s="17"/>
      <c r="TSH227" s="17"/>
      <c r="TSI227" s="17"/>
      <c r="TSJ227" s="17"/>
      <c r="TSK227" s="17"/>
      <c r="TSL227" s="17"/>
      <c r="TSM227" s="17"/>
      <c r="TSN227" s="17"/>
      <c r="TSO227" s="17"/>
      <c r="TSP227" s="17"/>
      <c r="TSQ227" s="17"/>
      <c r="TSR227" s="17"/>
      <c r="TSS227" s="17"/>
      <c r="TST227" s="17"/>
      <c r="TSU227" s="17"/>
      <c r="TSV227" s="17"/>
      <c r="TSW227" s="17"/>
      <c r="TSX227" s="17"/>
      <c r="TSY227" s="17"/>
      <c r="TSZ227" s="17"/>
      <c r="TTA227" s="17"/>
      <c r="TTB227" s="17"/>
      <c r="TTC227" s="17"/>
      <c r="TTD227" s="17"/>
      <c r="TTE227" s="17"/>
      <c r="TTF227" s="17"/>
      <c r="TTG227" s="17"/>
      <c r="TTH227" s="17"/>
      <c r="TTI227" s="17"/>
      <c r="TTJ227" s="17"/>
      <c r="TTK227" s="17"/>
      <c r="TTL227" s="17"/>
      <c r="TTM227" s="17"/>
      <c r="TTN227" s="17"/>
      <c r="TTO227" s="17"/>
      <c r="TTP227" s="17"/>
      <c r="TTQ227" s="17"/>
      <c r="TTR227" s="17"/>
      <c r="TTS227" s="17"/>
      <c r="TTT227" s="17"/>
      <c r="TTU227" s="17"/>
      <c r="TTV227" s="17"/>
      <c r="TTW227" s="17"/>
      <c r="TTX227" s="17"/>
      <c r="TTY227" s="17"/>
      <c r="TTZ227" s="17"/>
      <c r="TUA227" s="17"/>
      <c r="TUB227" s="17"/>
      <c r="TUC227" s="17"/>
      <c r="TUD227" s="17"/>
      <c r="TUE227" s="17"/>
      <c r="TUF227" s="17"/>
      <c r="TUG227" s="17"/>
      <c r="TUH227" s="17"/>
      <c r="TUI227" s="17"/>
      <c r="TUJ227" s="17"/>
      <c r="TUK227" s="17"/>
      <c r="TUL227" s="17"/>
      <c r="TUM227" s="17"/>
      <c r="TUN227" s="17"/>
      <c r="TUO227" s="17"/>
      <c r="TUP227" s="17"/>
      <c r="TUQ227" s="17"/>
      <c r="TUR227" s="17"/>
      <c r="TUS227" s="17"/>
      <c r="TUT227" s="17"/>
      <c r="TUU227" s="17"/>
      <c r="TUV227" s="17"/>
      <c r="TUW227" s="17"/>
      <c r="TUX227" s="17"/>
      <c r="TUY227" s="17"/>
      <c r="TUZ227" s="17"/>
      <c r="TVA227" s="17"/>
      <c r="TVB227" s="17"/>
      <c r="TVC227" s="17"/>
      <c r="TVD227" s="17"/>
      <c r="TVE227" s="17"/>
      <c r="TVF227" s="17"/>
      <c r="TVG227" s="17"/>
      <c r="TVH227" s="17"/>
      <c r="TVI227" s="17"/>
      <c r="TVJ227" s="17"/>
      <c r="TVK227" s="17"/>
      <c r="TVL227" s="17"/>
      <c r="TVM227" s="17"/>
      <c r="TVN227" s="17"/>
      <c r="TVO227" s="17"/>
      <c r="TVP227" s="17"/>
      <c r="TVQ227" s="17"/>
      <c r="TVR227" s="17"/>
      <c r="TVS227" s="17"/>
      <c r="TVT227" s="17"/>
      <c r="TVU227" s="17"/>
      <c r="TVV227" s="17"/>
      <c r="TVW227" s="17"/>
      <c r="TVX227" s="17"/>
      <c r="TVY227" s="17"/>
      <c r="TVZ227" s="17"/>
      <c r="TWA227" s="17"/>
      <c r="TWB227" s="17"/>
      <c r="TWC227" s="17"/>
      <c r="TWD227" s="17"/>
      <c r="TWE227" s="17"/>
      <c r="TWF227" s="17"/>
      <c r="TWG227" s="17"/>
      <c r="TWH227" s="17"/>
      <c r="TWI227" s="17"/>
      <c r="TWJ227" s="17"/>
      <c r="TWK227" s="17"/>
      <c r="TWL227" s="17"/>
      <c r="TWM227" s="17"/>
      <c r="TWN227" s="17"/>
      <c r="TWO227" s="17"/>
      <c r="TWP227" s="17"/>
      <c r="TWQ227" s="17"/>
      <c r="TWR227" s="17"/>
      <c r="TWS227" s="17"/>
      <c r="TWT227" s="17"/>
      <c r="TWU227" s="17"/>
      <c r="TWV227" s="17"/>
      <c r="TWW227" s="17"/>
      <c r="TWX227" s="17"/>
      <c r="TWY227" s="17"/>
      <c r="TWZ227" s="17"/>
      <c r="TXA227" s="17"/>
      <c r="TXB227" s="17"/>
      <c r="TXC227" s="17"/>
      <c r="TXD227" s="17"/>
      <c r="TXE227" s="17"/>
      <c r="TXF227" s="17"/>
      <c r="TXG227" s="17"/>
      <c r="TXH227" s="17"/>
      <c r="TXI227" s="17"/>
      <c r="TXJ227" s="17"/>
      <c r="TXK227" s="17"/>
      <c r="TXL227" s="17"/>
      <c r="TXM227" s="17"/>
      <c r="TXN227" s="17"/>
      <c r="TXO227" s="17"/>
      <c r="TXP227" s="17"/>
      <c r="TXQ227" s="17"/>
      <c r="TXR227" s="17"/>
      <c r="TXS227" s="17"/>
      <c r="TXT227" s="17"/>
      <c r="TXU227" s="17"/>
      <c r="TXV227" s="17"/>
      <c r="TXW227" s="17"/>
      <c r="TXX227" s="17"/>
      <c r="TXY227" s="17"/>
      <c r="TXZ227" s="17"/>
      <c r="TYA227" s="17"/>
      <c r="TYB227" s="17"/>
      <c r="TYC227" s="17"/>
      <c r="TYD227" s="17"/>
      <c r="TYE227" s="17"/>
      <c r="TYF227" s="17"/>
      <c r="TYG227" s="17"/>
      <c r="TYH227" s="17"/>
      <c r="TYI227" s="17"/>
      <c r="TYJ227" s="17"/>
      <c r="TYK227" s="17"/>
      <c r="TYL227" s="17"/>
      <c r="TYM227" s="17"/>
      <c r="TYN227" s="17"/>
      <c r="TYO227" s="17"/>
      <c r="TYP227" s="17"/>
      <c r="TYQ227" s="17"/>
      <c r="TYR227" s="17"/>
      <c r="TYS227" s="17"/>
      <c r="TYT227" s="17"/>
      <c r="TYU227" s="17"/>
      <c r="TYV227" s="17"/>
      <c r="TYW227" s="17"/>
      <c r="TYX227" s="17"/>
      <c r="TYY227" s="17"/>
      <c r="TYZ227" s="17"/>
      <c r="TZA227" s="17"/>
      <c r="TZB227" s="17"/>
      <c r="TZC227" s="17"/>
      <c r="TZD227" s="17"/>
      <c r="TZE227" s="17"/>
      <c r="TZF227" s="17"/>
      <c r="TZG227" s="17"/>
      <c r="TZH227" s="17"/>
      <c r="TZI227" s="17"/>
      <c r="TZJ227" s="17"/>
      <c r="TZK227" s="17"/>
      <c r="TZL227" s="17"/>
      <c r="TZM227" s="17"/>
      <c r="TZN227" s="17"/>
      <c r="TZO227" s="17"/>
      <c r="TZP227" s="17"/>
      <c r="TZQ227" s="17"/>
      <c r="TZR227" s="17"/>
      <c r="TZS227" s="17"/>
      <c r="TZT227" s="17"/>
      <c r="TZU227" s="17"/>
      <c r="TZV227" s="17"/>
      <c r="TZW227" s="17"/>
      <c r="TZX227" s="17"/>
      <c r="TZY227" s="17"/>
      <c r="TZZ227" s="17"/>
      <c r="UAA227" s="17"/>
      <c r="UAB227" s="17"/>
      <c r="UAC227" s="17"/>
      <c r="UAD227" s="17"/>
      <c r="UAE227" s="17"/>
      <c r="UAF227" s="17"/>
      <c r="UAG227" s="17"/>
      <c r="UAH227" s="17"/>
      <c r="UAI227" s="17"/>
      <c r="UAJ227" s="17"/>
      <c r="UAK227" s="17"/>
      <c r="UAL227" s="17"/>
      <c r="UAM227" s="17"/>
      <c r="UAN227" s="17"/>
      <c r="UAO227" s="17"/>
      <c r="UAP227" s="17"/>
      <c r="UAQ227" s="17"/>
      <c r="UAR227" s="17"/>
      <c r="UAS227" s="17"/>
      <c r="UAT227" s="17"/>
      <c r="UAU227" s="17"/>
      <c r="UAV227" s="17"/>
      <c r="UAW227" s="17"/>
      <c r="UAX227" s="17"/>
      <c r="UAY227" s="17"/>
      <c r="UAZ227" s="17"/>
      <c r="UBA227" s="17"/>
      <c r="UBB227" s="17"/>
      <c r="UBC227" s="17"/>
      <c r="UBD227" s="17"/>
      <c r="UBE227" s="17"/>
      <c r="UBF227" s="17"/>
      <c r="UBG227" s="17"/>
      <c r="UBH227" s="17"/>
      <c r="UBI227" s="17"/>
      <c r="UBJ227" s="17"/>
      <c r="UBK227" s="17"/>
      <c r="UBL227" s="17"/>
      <c r="UBM227" s="17"/>
      <c r="UBN227" s="17"/>
      <c r="UBO227" s="17"/>
      <c r="UBP227" s="17"/>
      <c r="UBQ227" s="17"/>
      <c r="UBR227" s="17"/>
      <c r="UBS227" s="17"/>
      <c r="UBT227" s="17"/>
      <c r="UBU227" s="17"/>
      <c r="UBV227" s="17"/>
      <c r="UBW227" s="17"/>
      <c r="UBX227" s="17"/>
      <c r="UBY227" s="17"/>
      <c r="UBZ227" s="17"/>
      <c r="UCA227" s="17"/>
      <c r="UCB227" s="17"/>
      <c r="UCC227" s="17"/>
      <c r="UCD227" s="17"/>
      <c r="UCE227" s="17"/>
      <c r="UCF227" s="17"/>
      <c r="UCG227" s="17"/>
      <c r="UCH227" s="17"/>
      <c r="UCI227" s="17"/>
      <c r="UCJ227" s="17"/>
      <c r="UCK227" s="17"/>
      <c r="UCL227" s="17"/>
      <c r="UCM227" s="17"/>
      <c r="UCN227" s="17"/>
      <c r="UCO227" s="17"/>
      <c r="UCP227" s="17"/>
      <c r="UCQ227" s="17"/>
      <c r="UCR227" s="17"/>
      <c r="UCS227" s="17"/>
      <c r="UCT227" s="17"/>
      <c r="UCU227" s="17"/>
      <c r="UCV227" s="17"/>
      <c r="UCW227" s="17"/>
      <c r="UCX227" s="17"/>
      <c r="UCY227" s="17"/>
      <c r="UCZ227" s="17"/>
      <c r="UDA227" s="17"/>
      <c r="UDB227" s="17"/>
      <c r="UDC227" s="17"/>
      <c r="UDD227" s="17"/>
      <c r="UDE227" s="17"/>
      <c r="UDF227" s="17"/>
      <c r="UDG227" s="17"/>
      <c r="UDH227" s="17"/>
      <c r="UDI227" s="17"/>
      <c r="UDJ227" s="17"/>
      <c r="UDK227" s="17"/>
      <c r="UDL227" s="17"/>
      <c r="UDM227" s="17"/>
      <c r="UDN227" s="17"/>
      <c r="UDO227" s="17"/>
      <c r="UDP227" s="17"/>
      <c r="UDQ227" s="17"/>
      <c r="UDR227" s="17"/>
      <c r="UDS227" s="17"/>
      <c r="UDT227" s="17"/>
      <c r="UDU227" s="17"/>
      <c r="UDV227" s="17"/>
      <c r="UDW227" s="17"/>
      <c r="UDX227" s="17"/>
      <c r="UDY227" s="17"/>
      <c r="UDZ227" s="17"/>
      <c r="UEA227" s="17"/>
      <c r="UEB227" s="17"/>
      <c r="UEC227" s="17"/>
      <c r="UED227" s="17"/>
      <c r="UEE227" s="17"/>
      <c r="UEF227" s="17"/>
      <c r="UEG227" s="17"/>
      <c r="UEH227" s="17"/>
      <c r="UEI227" s="17"/>
      <c r="UEJ227" s="17"/>
      <c r="UEK227" s="17"/>
      <c r="UEL227" s="17"/>
      <c r="UEM227" s="17"/>
      <c r="UEN227" s="17"/>
      <c r="UEO227" s="17"/>
      <c r="UEP227" s="17"/>
      <c r="UEQ227" s="17"/>
      <c r="UER227" s="17"/>
      <c r="UES227" s="17"/>
      <c r="UET227" s="17"/>
      <c r="UEU227" s="17"/>
      <c r="UEV227" s="17"/>
      <c r="UEW227" s="17"/>
      <c r="UEX227" s="17"/>
      <c r="UEY227" s="17"/>
      <c r="UEZ227" s="17"/>
      <c r="UFA227" s="17"/>
      <c r="UFB227" s="17"/>
      <c r="UFC227" s="17"/>
      <c r="UFD227" s="17"/>
      <c r="UFE227" s="17"/>
      <c r="UFF227" s="17"/>
      <c r="UFG227" s="17"/>
      <c r="UFH227" s="17"/>
      <c r="UFI227" s="17"/>
      <c r="UFJ227" s="17"/>
      <c r="UFK227" s="17"/>
      <c r="UFL227" s="17"/>
      <c r="UFM227" s="17"/>
      <c r="UFN227" s="17"/>
      <c r="UFO227" s="17"/>
      <c r="UFP227" s="17"/>
      <c r="UFQ227" s="17"/>
      <c r="UFR227" s="17"/>
      <c r="UFS227" s="17"/>
      <c r="UFT227" s="17"/>
      <c r="UFU227" s="17"/>
      <c r="UFV227" s="17"/>
      <c r="UFW227" s="17"/>
      <c r="UFX227" s="17"/>
      <c r="UFY227" s="17"/>
      <c r="UFZ227" s="17"/>
      <c r="UGA227" s="17"/>
      <c r="UGB227" s="17"/>
      <c r="UGC227" s="17"/>
      <c r="UGD227" s="17"/>
      <c r="UGE227" s="17"/>
      <c r="UGF227" s="17"/>
      <c r="UGG227" s="17"/>
      <c r="UGH227" s="17"/>
      <c r="UGI227" s="17"/>
      <c r="UGJ227" s="17"/>
      <c r="UGK227" s="17"/>
      <c r="UGL227" s="17"/>
      <c r="UGM227" s="17"/>
      <c r="UGN227" s="17"/>
      <c r="UGO227" s="17"/>
      <c r="UGP227" s="17"/>
      <c r="UGQ227" s="17"/>
      <c r="UGR227" s="17"/>
      <c r="UGS227" s="17"/>
      <c r="UGT227" s="17"/>
      <c r="UGU227" s="17"/>
      <c r="UGV227" s="17"/>
      <c r="UGW227" s="17"/>
      <c r="UGX227" s="17"/>
      <c r="UGY227" s="17"/>
      <c r="UGZ227" s="17"/>
      <c r="UHA227" s="17"/>
      <c r="UHB227" s="17"/>
      <c r="UHC227" s="17"/>
      <c r="UHD227" s="17"/>
      <c r="UHE227" s="17"/>
      <c r="UHF227" s="17"/>
      <c r="UHG227" s="17"/>
      <c r="UHH227" s="17"/>
      <c r="UHI227" s="17"/>
      <c r="UHJ227" s="17"/>
      <c r="UHK227" s="17"/>
      <c r="UHL227" s="17"/>
      <c r="UHM227" s="17"/>
      <c r="UHN227" s="17"/>
      <c r="UHO227" s="17"/>
      <c r="UHP227" s="17"/>
      <c r="UHQ227" s="17"/>
      <c r="UHR227" s="17"/>
      <c r="UHS227" s="17"/>
      <c r="UHT227" s="17"/>
      <c r="UHU227" s="17"/>
      <c r="UHV227" s="17"/>
      <c r="UHW227" s="17"/>
      <c r="UHX227" s="17"/>
      <c r="UHY227" s="17"/>
      <c r="UHZ227" s="17"/>
      <c r="UIA227" s="17"/>
      <c r="UIB227" s="17"/>
      <c r="UIC227" s="17"/>
      <c r="UID227" s="17"/>
      <c r="UIE227" s="17"/>
      <c r="UIF227" s="17"/>
      <c r="UIG227" s="17"/>
      <c r="UIH227" s="17"/>
      <c r="UII227" s="17"/>
      <c r="UIJ227" s="17"/>
      <c r="UIK227" s="17"/>
      <c r="UIL227" s="17"/>
      <c r="UIM227" s="17"/>
      <c r="UIN227" s="17"/>
      <c r="UIO227" s="17"/>
      <c r="UIP227" s="17"/>
      <c r="UIQ227" s="17"/>
      <c r="UIR227" s="17"/>
      <c r="UIS227" s="17"/>
      <c r="UIT227" s="17"/>
      <c r="UIU227" s="17"/>
      <c r="UIV227" s="17"/>
      <c r="UIW227" s="17"/>
      <c r="UIX227" s="17"/>
      <c r="UIY227" s="17"/>
      <c r="UIZ227" s="17"/>
      <c r="UJA227" s="17"/>
      <c r="UJB227" s="17"/>
      <c r="UJC227" s="17"/>
      <c r="UJD227" s="17"/>
      <c r="UJE227" s="17"/>
      <c r="UJF227" s="17"/>
      <c r="UJG227" s="17"/>
      <c r="UJH227" s="17"/>
      <c r="UJI227" s="17"/>
      <c r="UJJ227" s="17"/>
      <c r="UJK227" s="17"/>
      <c r="UJL227" s="17"/>
      <c r="UJM227" s="17"/>
      <c r="UJN227" s="17"/>
      <c r="UJO227" s="17"/>
      <c r="UJP227" s="17"/>
      <c r="UJQ227" s="17"/>
      <c r="UJR227" s="17"/>
      <c r="UJS227" s="17"/>
      <c r="UJT227" s="17"/>
      <c r="UJU227" s="17"/>
      <c r="UJV227" s="17"/>
      <c r="UJW227" s="17"/>
      <c r="UJX227" s="17"/>
      <c r="UJY227" s="17"/>
      <c r="UJZ227" s="17"/>
      <c r="UKA227" s="17"/>
      <c r="UKB227" s="17"/>
      <c r="UKC227" s="17"/>
      <c r="UKD227" s="17"/>
      <c r="UKE227" s="17"/>
      <c r="UKF227" s="17"/>
      <c r="UKG227" s="17"/>
      <c r="UKH227" s="17"/>
      <c r="UKI227" s="17"/>
      <c r="UKJ227" s="17"/>
      <c r="UKK227" s="17"/>
      <c r="UKL227" s="17"/>
      <c r="UKM227" s="17"/>
      <c r="UKN227" s="17"/>
      <c r="UKO227" s="17"/>
      <c r="UKP227" s="17"/>
      <c r="UKQ227" s="17"/>
      <c r="UKR227" s="17"/>
      <c r="UKS227" s="17"/>
      <c r="UKT227" s="17"/>
      <c r="UKU227" s="17"/>
      <c r="UKV227" s="17"/>
      <c r="UKW227" s="17"/>
      <c r="UKX227" s="17"/>
      <c r="UKY227" s="17"/>
      <c r="UKZ227" s="17"/>
      <c r="ULA227" s="17"/>
      <c r="ULB227" s="17"/>
      <c r="ULC227" s="17"/>
      <c r="ULD227" s="17"/>
      <c r="ULE227" s="17"/>
      <c r="ULF227" s="17"/>
      <c r="ULG227" s="17"/>
      <c r="ULH227" s="17"/>
      <c r="ULI227" s="17"/>
      <c r="ULJ227" s="17"/>
      <c r="ULK227" s="17"/>
      <c r="ULL227" s="17"/>
      <c r="ULM227" s="17"/>
      <c r="ULN227" s="17"/>
      <c r="ULO227" s="17"/>
      <c r="ULP227" s="17"/>
      <c r="ULQ227" s="17"/>
      <c r="ULR227" s="17"/>
      <c r="ULS227" s="17"/>
      <c r="ULT227" s="17"/>
      <c r="ULU227" s="17"/>
      <c r="ULV227" s="17"/>
      <c r="ULW227" s="17"/>
      <c r="ULX227" s="17"/>
      <c r="ULY227" s="17"/>
      <c r="ULZ227" s="17"/>
      <c r="UMA227" s="17"/>
      <c r="UMB227" s="17"/>
      <c r="UMC227" s="17"/>
      <c r="UMD227" s="17"/>
      <c r="UME227" s="17"/>
      <c r="UMF227" s="17"/>
      <c r="UMG227" s="17"/>
      <c r="UMH227" s="17"/>
      <c r="UMI227" s="17"/>
      <c r="UMJ227" s="17"/>
      <c r="UMK227" s="17"/>
      <c r="UML227" s="17"/>
      <c r="UMM227" s="17"/>
      <c r="UMN227" s="17"/>
      <c r="UMO227" s="17"/>
      <c r="UMP227" s="17"/>
      <c r="UMQ227" s="17"/>
      <c r="UMR227" s="17"/>
      <c r="UMS227" s="17"/>
      <c r="UMT227" s="17"/>
      <c r="UMU227" s="17"/>
      <c r="UMV227" s="17"/>
      <c r="UMW227" s="17"/>
      <c r="UMX227" s="17"/>
      <c r="UMY227" s="17"/>
      <c r="UMZ227" s="17"/>
      <c r="UNA227" s="17"/>
      <c r="UNB227" s="17"/>
      <c r="UNC227" s="17"/>
      <c r="UND227" s="17"/>
      <c r="UNE227" s="17"/>
      <c r="UNF227" s="17"/>
      <c r="UNG227" s="17"/>
      <c r="UNH227" s="17"/>
      <c r="UNI227" s="17"/>
      <c r="UNJ227" s="17"/>
      <c r="UNK227" s="17"/>
      <c r="UNL227" s="17"/>
      <c r="UNM227" s="17"/>
      <c r="UNN227" s="17"/>
      <c r="UNO227" s="17"/>
      <c r="UNP227" s="17"/>
      <c r="UNQ227" s="17"/>
      <c r="UNR227" s="17"/>
      <c r="UNS227" s="17"/>
      <c r="UNT227" s="17"/>
      <c r="UNU227" s="17"/>
      <c r="UNV227" s="17"/>
      <c r="UNW227" s="17"/>
      <c r="UNX227" s="17"/>
      <c r="UNY227" s="17"/>
      <c r="UNZ227" s="17"/>
      <c r="UOA227" s="17"/>
      <c r="UOB227" s="17"/>
      <c r="UOC227" s="17"/>
      <c r="UOD227" s="17"/>
      <c r="UOE227" s="17"/>
      <c r="UOF227" s="17"/>
      <c r="UOG227" s="17"/>
      <c r="UOH227" s="17"/>
      <c r="UOI227" s="17"/>
      <c r="UOJ227" s="17"/>
      <c r="UOK227" s="17"/>
      <c r="UOL227" s="17"/>
      <c r="UOM227" s="17"/>
      <c r="UON227" s="17"/>
      <c r="UOO227" s="17"/>
      <c r="UOP227" s="17"/>
      <c r="UOQ227" s="17"/>
      <c r="UOR227" s="17"/>
      <c r="UOS227" s="17"/>
      <c r="UOT227" s="17"/>
      <c r="UOU227" s="17"/>
      <c r="UOV227" s="17"/>
      <c r="UOW227" s="17"/>
      <c r="UOX227" s="17"/>
      <c r="UOY227" s="17"/>
      <c r="UOZ227" s="17"/>
      <c r="UPA227" s="17"/>
      <c r="UPB227" s="17"/>
      <c r="UPC227" s="17"/>
      <c r="UPD227" s="17"/>
      <c r="UPE227" s="17"/>
      <c r="UPF227" s="17"/>
      <c r="UPG227" s="17"/>
      <c r="UPH227" s="17"/>
      <c r="UPI227" s="17"/>
      <c r="UPJ227" s="17"/>
      <c r="UPK227" s="17"/>
      <c r="UPL227" s="17"/>
      <c r="UPM227" s="17"/>
      <c r="UPN227" s="17"/>
      <c r="UPO227" s="17"/>
      <c r="UPP227" s="17"/>
      <c r="UPQ227" s="17"/>
      <c r="UPR227" s="17"/>
      <c r="UPS227" s="17"/>
      <c r="UPT227" s="17"/>
      <c r="UPU227" s="17"/>
      <c r="UPV227" s="17"/>
      <c r="UPW227" s="17"/>
      <c r="UPX227" s="17"/>
      <c r="UPY227" s="17"/>
      <c r="UPZ227" s="17"/>
      <c r="UQA227" s="17"/>
      <c r="UQB227" s="17"/>
      <c r="UQC227" s="17"/>
      <c r="UQD227" s="17"/>
      <c r="UQE227" s="17"/>
      <c r="UQF227" s="17"/>
      <c r="UQG227" s="17"/>
      <c r="UQH227" s="17"/>
      <c r="UQI227" s="17"/>
      <c r="UQJ227" s="17"/>
      <c r="UQK227" s="17"/>
      <c r="UQL227" s="17"/>
      <c r="UQM227" s="17"/>
      <c r="UQN227" s="17"/>
      <c r="UQO227" s="17"/>
      <c r="UQP227" s="17"/>
      <c r="UQQ227" s="17"/>
      <c r="UQR227" s="17"/>
      <c r="UQS227" s="17"/>
      <c r="UQT227" s="17"/>
      <c r="UQU227" s="17"/>
      <c r="UQV227" s="17"/>
      <c r="UQW227" s="17"/>
      <c r="UQX227" s="17"/>
      <c r="UQY227" s="17"/>
      <c r="UQZ227" s="17"/>
      <c r="URA227" s="17"/>
      <c r="URB227" s="17"/>
      <c r="URC227" s="17"/>
      <c r="URD227" s="17"/>
      <c r="URE227" s="17"/>
      <c r="URF227" s="17"/>
      <c r="URG227" s="17"/>
      <c r="URH227" s="17"/>
      <c r="URI227" s="17"/>
      <c r="URJ227" s="17"/>
      <c r="URK227" s="17"/>
      <c r="URL227" s="17"/>
      <c r="URM227" s="17"/>
      <c r="URN227" s="17"/>
      <c r="URO227" s="17"/>
      <c r="URP227" s="17"/>
      <c r="URQ227" s="17"/>
      <c r="URR227" s="17"/>
      <c r="URS227" s="17"/>
      <c r="URT227" s="17"/>
      <c r="URU227" s="17"/>
      <c r="URV227" s="17"/>
      <c r="URW227" s="17"/>
      <c r="URX227" s="17"/>
      <c r="URY227" s="17"/>
      <c r="URZ227" s="17"/>
      <c r="USA227" s="17"/>
      <c r="USB227" s="17"/>
      <c r="USC227" s="17"/>
      <c r="USD227" s="17"/>
      <c r="USE227" s="17"/>
      <c r="USF227" s="17"/>
      <c r="USG227" s="17"/>
      <c r="USH227" s="17"/>
      <c r="USI227" s="17"/>
      <c r="USJ227" s="17"/>
      <c r="USK227" s="17"/>
      <c r="USL227" s="17"/>
      <c r="USM227" s="17"/>
      <c r="USN227" s="17"/>
      <c r="USO227" s="17"/>
      <c r="USP227" s="17"/>
      <c r="USQ227" s="17"/>
      <c r="USR227" s="17"/>
      <c r="USS227" s="17"/>
      <c r="UST227" s="17"/>
      <c r="USU227" s="17"/>
      <c r="USV227" s="17"/>
      <c r="USW227" s="17"/>
      <c r="USX227" s="17"/>
      <c r="USY227" s="17"/>
      <c r="USZ227" s="17"/>
      <c r="UTA227" s="17"/>
      <c r="UTB227" s="17"/>
      <c r="UTC227" s="17"/>
      <c r="UTD227" s="17"/>
      <c r="UTE227" s="17"/>
      <c r="UTF227" s="17"/>
      <c r="UTG227" s="17"/>
      <c r="UTH227" s="17"/>
      <c r="UTI227" s="17"/>
      <c r="UTJ227" s="17"/>
      <c r="UTK227" s="17"/>
      <c r="UTL227" s="17"/>
      <c r="UTM227" s="17"/>
      <c r="UTN227" s="17"/>
      <c r="UTO227" s="17"/>
      <c r="UTP227" s="17"/>
      <c r="UTQ227" s="17"/>
      <c r="UTR227" s="17"/>
      <c r="UTS227" s="17"/>
      <c r="UTT227" s="17"/>
      <c r="UTU227" s="17"/>
      <c r="UTV227" s="17"/>
      <c r="UTW227" s="17"/>
      <c r="UTX227" s="17"/>
      <c r="UTY227" s="17"/>
      <c r="UTZ227" s="17"/>
      <c r="UUA227" s="17"/>
      <c r="UUB227" s="17"/>
      <c r="UUC227" s="17"/>
      <c r="UUD227" s="17"/>
      <c r="UUE227" s="17"/>
      <c r="UUF227" s="17"/>
      <c r="UUG227" s="17"/>
      <c r="UUH227" s="17"/>
      <c r="UUI227" s="17"/>
      <c r="UUJ227" s="17"/>
      <c r="UUK227" s="17"/>
      <c r="UUL227" s="17"/>
      <c r="UUM227" s="17"/>
      <c r="UUN227" s="17"/>
      <c r="UUO227" s="17"/>
      <c r="UUP227" s="17"/>
      <c r="UUQ227" s="17"/>
      <c r="UUR227" s="17"/>
      <c r="UUS227" s="17"/>
      <c r="UUT227" s="17"/>
      <c r="UUU227" s="17"/>
      <c r="UUV227" s="17"/>
      <c r="UUW227" s="17"/>
      <c r="UUX227" s="17"/>
      <c r="UUY227" s="17"/>
      <c r="UUZ227" s="17"/>
      <c r="UVA227" s="17"/>
      <c r="UVB227" s="17"/>
      <c r="UVC227" s="17"/>
      <c r="UVD227" s="17"/>
      <c r="UVE227" s="17"/>
      <c r="UVF227" s="17"/>
      <c r="UVG227" s="17"/>
      <c r="UVH227" s="17"/>
      <c r="UVI227" s="17"/>
      <c r="UVJ227" s="17"/>
      <c r="UVK227" s="17"/>
      <c r="UVL227" s="17"/>
      <c r="UVM227" s="17"/>
      <c r="UVN227" s="17"/>
      <c r="UVO227" s="17"/>
      <c r="UVP227" s="17"/>
      <c r="UVQ227" s="17"/>
      <c r="UVR227" s="17"/>
      <c r="UVS227" s="17"/>
      <c r="UVT227" s="17"/>
      <c r="UVU227" s="17"/>
      <c r="UVV227" s="17"/>
      <c r="UVW227" s="17"/>
      <c r="UVX227" s="17"/>
      <c r="UVY227" s="17"/>
      <c r="UVZ227" s="17"/>
      <c r="UWA227" s="17"/>
      <c r="UWB227" s="17"/>
      <c r="UWC227" s="17"/>
      <c r="UWD227" s="17"/>
      <c r="UWE227" s="17"/>
      <c r="UWF227" s="17"/>
      <c r="UWG227" s="17"/>
      <c r="UWH227" s="17"/>
      <c r="UWI227" s="17"/>
      <c r="UWJ227" s="17"/>
      <c r="UWK227" s="17"/>
      <c r="UWL227" s="17"/>
      <c r="UWM227" s="17"/>
      <c r="UWN227" s="17"/>
      <c r="UWO227" s="17"/>
      <c r="UWP227" s="17"/>
      <c r="UWQ227" s="17"/>
      <c r="UWR227" s="17"/>
      <c r="UWS227" s="17"/>
      <c r="UWT227" s="17"/>
      <c r="UWU227" s="17"/>
      <c r="UWV227" s="17"/>
      <c r="UWW227" s="17"/>
      <c r="UWX227" s="17"/>
      <c r="UWY227" s="17"/>
      <c r="UWZ227" s="17"/>
      <c r="UXA227" s="17"/>
      <c r="UXB227" s="17"/>
      <c r="UXC227" s="17"/>
      <c r="UXD227" s="17"/>
      <c r="UXE227" s="17"/>
      <c r="UXF227" s="17"/>
      <c r="UXG227" s="17"/>
      <c r="UXH227" s="17"/>
      <c r="UXI227" s="17"/>
      <c r="UXJ227" s="17"/>
      <c r="UXK227" s="17"/>
      <c r="UXL227" s="17"/>
      <c r="UXM227" s="17"/>
      <c r="UXN227" s="17"/>
      <c r="UXO227" s="17"/>
      <c r="UXP227" s="17"/>
      <c r="UXQ227" s="17"/>
      <c r="UXR227" s="17"/>
      <c r="UXS227" s="17"/>
      <c r="UXT227" s="17"/>
      <c r="UXU227" s="17"/>
      <c r="UXV227" s="17"/>
      <c r="UXW227" s="17"/>
      <c r="UXX227" s="17"/>
      <c r="UXY227" s="17"/>
      <c r="UXZ227" s="17"/>
      <c r="UYA227" s="17"/>
      <c r="UYB227" s="17"/>
      <c r="UYC227" s="17"/>
      <c r="UYD227" s="17"/>
      <c r="UYE227" s="17"/>
      <c r="UYF227" s="17"/>
      <c r="UYG227" s="17"/>
      <c r="UYH227" s="17"/>
      <c r="UYI227" s="17"/>
      <c r="UYJ227" s="17"/>
      <c r="UYK227" s="17"/>
      <c r="UYL227" s="17"/>
      <c r="UYM227" s="17"/>
      <c r="UYN227" s="17"/>
      <c r="UYO227" s="17"/>
      <c r="UYP227" s="17"/>
      <c r="UYQ227" s="17"/>
      <c r="UYR227" s="17"/>
      <c r="UYS227" s="17"/>
      <c r="UYT227" s="17"/>
      <c r="UYU227" s="17"/>
      <c r="UYV227" s="17"/>
      <c r="UYW227" s="17"/>
      <c r="UYX227" s="17"/>
      <c r="UYY227" s="17"/>
      <c r="UYZ227" s="17"/>
      <c r="UZA227" s="17"/>
      <c r="UZB227" s="17"/>
      <c r="UZC227" s="17"/>
      <c r="UZD227" s="17"/>
      <c r="UZE227" s="17"/>
      <c r="UZF227" s="17"/>
      <c r="UZG227" s="17"/>
      <c r="UZH227" s="17"/>
      <c r="UZI227" s="17"/>
      <c r="UZJ227" s="17"/>
      <c r="UZK227" s="17"/>
      <c r="UZL227" s="17"/>
      <c r="UZM227" s="17"/>
      <c r="UZN227" s="17"/>
      <c r="UZO227" s="17"/>
      <c r="UZP227" s="17"/>
      <c r="UZQ227" s="17"/>
      <c r="UZR227" s="17"/>
      <c r="UZS227" s="17"/>
      <c r="UZT227" s="17"/>
      <c r="UZU227" s="17"/>
      <c r="UZV227" s="17"/>
      <c r="UZW227" s="17"/>
      <c r="UZX227" s="17"/>
      <c r="UZY227" s="17"/>
      <c r="UZZ227" s="17"/>
      <c r="VAA227" s="17"/>
      <c r="VAB227" s="17"/>
      <c r="VAC227" s="17"/>
      <c r="VAD227" s="17"/>
      <c r="VAE227" s="17"/>
      <c r="VAF227" s="17"/>
      <c r="VAG227" s="17"/>
      <c r="VAH227" s="17"/>
      <c r="VAI227" s="17"/>
      <c r="VAJ227" s="17"/>
      <c r="VAK227" s="17"/>
      <c r="VAL227" s="17"/>
      <c r="VAM227" s="17"/>
      <c r="VAN227" s="17"/>
      <c r="VAO227" s="17"/>
      <c r="VAP227" s="17"/>
      <c r="VAQ227" s="17"/>
      <c r="VAR227" s="17"/>
      <c r="VAS227" s="17"/>
      <c r="VAT227" s="17"/>
      <c r="VAU227" s="17"/>
      <c r="VAV227" s="17"/>
      <c r="VAW227" s="17"/>
      <c r="VAX227" s="17"/>
      <c r="VAY227" s="17"/>
      <c r="VAZ227" s="17"/>
      <c r="VBA227" s="17"/>
      <c r="VBB227" s="17"/>
      <c r="VBC227" s="17"/>
      <c r="VBD227" s="17"/>
      <c r="VBE227" s="17"/>
      <c r="VBF227" s="17"/>
      <c r="VBG227" s="17"/>
      <c r="VBH227" s="17"/>
      <c r="VBI227" s="17"/>
      <c r="VBJ227" s="17"/>
      <c r="VBK227" s="17"/>
      <c r="VBL227" s="17"/>
      <c r="VBM227" s="17"/>
      <c r="VBN227" s="17"/>
      <c r="VBO227" s="17"/>
      <c r="VBP227" s="17"/>
      <c r="VBQ227" s="17"/>
      <c r="VBR227" s="17"/>
      <c r="VBS227" s="17"/>
      <c r="VBT227" s="17"/>
      <c r="VBU227" s="17"/>
      <c r="VBV227" s="17"/>
      <c r="VBW227" s="17"/>
      <c r="VBX227" s="17"/>
      <c r="VBY227" s="17"/>
      <c r="VBZ227" s="17"/>
      <c r="VCA227" s="17"/>
      <c r="VCB227" s="17"/>
      <c r="VCC227" s="17"/>
      <c r="VCD227" s="17"/>
      <c r="VCE227" s="17"/>
      <c r="VCF227" s="17"/>
      <c r="VCG227" s="17"/>
      <c r="VCH227" s="17"/>
      <c r="VCI227" s="17"/>
      <c r="VCJ227" s="17"/>
      <c r="VCK227" s="17"/>
      <c r="VCL227" s="17"/>
      <c r="VCM227" s="17"/>
      <c r="VCN227" s="17"/>
      <c r="VCO227" s="17"/>
      <c r="VCP227" s="17"/>
      <c r="VCQ227" s="17"/>
      <c r="VCR227" s="17"/>
      <c r="VCS227" s="17"/>
      <c r="VCT227" s="17"/>
      <c r="VCU227" s="17"/>
      <c r="VCV227" s="17"/>
      <c r="VCW227" s="17"/>
      <c r="VCX227" s="17"/>
      <c r="VCY227" s="17"/>
      <c r="VCZ227" s="17"/>
      <c r="VDA227" s="17"/>
      <c r="VDB227" s="17"/>
      <c r="VDC227" s="17"/>
      <c r="VDD227" s="17"/>
      <c r="VDE227" s="17"/>
      <c r="VDF227" s="17"/>
      <c r="VDG227" s="17"/>
      <c r="VDH227" s="17"/>
      <c r="VDI227" s="17"/>
      <c r="VDJ227" s="17"/>
      <c r="VDK227" s="17"/>
      <c r="VDL227" s="17"/>
      <c r="VDM227" s="17"/>
      <c r="VDN227" s="17"/>
      <c r="VDO227" s="17"/>
      <c r="VDP227" s="17"/>
      <c r="VDQ227" s="17"/>
      <c r="VDR227" s="17"/>
      <c r="VDS227" s="17"/>
      <c r="VDT227" s="17"/>
      <c r="VDU227" s="17"/>
      <c r="VDV227" s="17"/>
      <c r="VDW227" s="17"/>
      <c r="VDX227" s="17"/>
      <c r="VDY227" s="17"/>
      <c r="VDZ227" s="17"/>
      <c r="VEA227" s="17"/>
      <c r="VEB227" s="17"/>
      <c r="VEC227" s="17"/>
      <c r="VED227" s="17"/>
      <c r="VEE227" s="17"/>
      <c r="VEF227" s="17"/>
      <c r="VEG227" s="17"/>
      <c r="VEH227" s="17"/>
      <c r="VEI227" s="17"/>
      <c r="VEJ227" s="17"/>
      <c r="VEK227" s="17"/>
      <c r="VEL227" s="17"/>
      <c r="VEM227" s="17"/>
      <c r="VEN227" s="17"/>
      <c r="VEO227" s="17"/>
      <c r="VEP227" s="17"/>
      <c r="VEQ227" s="17"/>
      <c r="VER227" s="17"/>
      <c r="VES227" s="17"/>
      <c r="VET227" s="17"/>
      <c r="VEU227" s="17"/>
      <c r="VEV227" s="17"/>
      <c r="VEW227" s="17"/>
      <c r="VEX227" s="17"/>
      <c r="VEY227" s="17"/>
      <c r="VEZ227" s="17"/>
      <c r="VFA227" s="17"/>
      <c r="VFB227" s="17"/>
      <c r="VFC227" s="17"/>
      <c r="VFD227" s="17"/>
      <c r="VFE227" s="17"/>
      <c r="VFF227" s="17"/>
      <c r="VFG227" s="17"/>
      <c r="VFH227" s="17"/>
      <c r="VFI227" s="17"/>
      <c r="VFJ227" s="17"/>
      <c r="VFK227" s="17"/>
      <c r="VFL227" s="17"/>
      <c r="VFM227" s="17"/>
      <c r="VFN227" s="17"/>
      <c r="VFO227" s="17"/>
      <c r="VFP227" s="17"/>
      <c r="VFQ227" s="17"/>
      <c r="VFR227" s="17"/>
      <c r="VFS227" s="17"/>
      <c r="VFT227" s="17"/>
      <c r="VFU227" s="17"/>
      <c r="VFV227" s="17"/>
      <c r="VFW227" s="17"/>
      <c r="VFX227" s="17"/>
      <c r="VFY227" s="17"/>
      <c r="VFZ227" s="17"/>
      <c r="VGA227" s="17"/>
      <c r="VGB227" s="17"/>
      <c r="VGC227" s="17"/>
      <c r="VGD227" s="17"/>
      <c r="VGE227" s="17"/>
      <c r="VGF227" s="17"/>
      <c r="VGG227" s="17"/>
      <c r="VGH227" s="17"/>
      <c r="VGI227" s="17"/>
      <c r="VGJ227" s="17"/>
      <c r="VGK227" s="17"/>
      <c r="VGL227" s="17"/>
      <c r="VGM227" s="17"/>
      <c r="VGN227" s="17"/>
      <c r="VGO227" s="17"/>
      <c r="VGP227" s="17"/>
      <c r="VGQ227" s="17"/>
      <c r="VGR227" s="17"/>
      <c r="VGS227" s="17"/>
      <c r="VGT227" s="17"/>
      <c r="VGU227" s="17"/>
      <c r="VGV227" s="17"/>
      <c r="VGW227" s="17"/>
      <c r="VGX227" s="17"/>
      <c r="VGY227" s="17"/>
      <c r="VGZ227" s="17"/>
      <c r="VHA227" s="17"/>
      <c r="VHB227" s="17"/>
      <c r="VHC227" s="17"/>
      <c r="VHD227" s="17"/>
      <c r="VHE227" s="17"/>
      <c r="VHF227" s="17"/>
      <c r="VHG227" s="17"/>
      <c r="VHH227" s="17"/>
      <c r="VHI227" s="17"/>
      <c r="VHJ227" s="17"/>
      <c r="VHK227" s="17"/>
      <c r="VHL227" s="17"/>
      <c r="VHM227" s="17"/>
      <c r="VHN227" s="17"/>
      <c r="VHO227" s="17"/>
      <c r="VHP227" s="17"/>
      <c r="VHQ227" s="17"/>
      <c r="VHR227" s="17"/>
      <c r="VHS227" s="17"/>
      <c r="VHT227" s="17"/>
      <c r="VHU227" s="17"/>
      <c r="VHV227" s="17"/>
      <c r="VHW227" s="17"/>
      <c r="VHX227" s="17"/>
      <c r="VHY227" s="17"/>
      <c r="VHZ227" s="17"/>
      <c r="VIA227" s="17"/>
      <c r="VIB227" s="17"/>
      <c r="VIC227" s="17"/>
      <c r="VID227" s="17"/>
      <c r="VIE227" s="17"/>
      <c r="VIF227" s="17"/>
      <c r="VIG227" s="17"/>
      <c r="VIH227" s="17"/>
      <c r="VII227" s="17"/>
      <c r="VIJ227" s="17"/>
      <c r="VIK227" s="17"/>
      <c r="VIL227" s="17"/>
      <c r="VIM227" s="17"/>
      <c r="VIN227" s="17"/>
      <c r="VIO227" s="17"/>
      <c r="VIP227" s="17"/>
      <c r="VIQ227" s="17"/>
      <c r="VIR227" s="17"/>
      <c r="VIS227" s="17"/>
      <c r="VIT227" s="17"/>
      <c r="VIU227" s="17"/>
      <c r="VIV227" s="17"/>
      <c r="VIW227" s="17"/>
      <c r="VIX227" s="17"/>
      <c r="VIY227" s="17"/>
      <c r="VIZ227" s="17"/>
      <c r="VJA227" s="17"/>
      <c r="VJB227" s="17"/>
      <c r="VJC227" s="17"/>
      <c r="VJD227" s="17"/>
      <c r="VJE227" s="17"/>
      <c r="VJF227" s="17"/>
      <c r="VJG227" s="17"/>
      <c r="VJH227" s="17"/>
      <c r="VJI227" s="17"/>
      <c r="VJJ227" s="17"/>
      <c r="VJK227" s="17"/>
      <c r="VJL227" s="17"/>
      <c r="VJM227" s="17"/>
      <c r="VJN227" s="17"/>
      <c r="VJO227" s="17"/>
      <c r="VJP227" s="17"/>
      <c r="VJQ227" s="17"/>
      <c r="VJR227" s="17"/>
      <c r="VJS227" s="17"/>
      <c r="VJT227" s="17"/>
      <c r="VJU227" s="17"/>
      <c r="VJV227" s="17"/>
      <c r="VJW227" s="17"/>
      <c r="VJX227" s="17"/>
      <c r="VJY227" s="17"/>
      <c r="VJZ227" s="17"/>
      <c r="VKA227" s="17"/>
      <c r="VKB227" s="17"/>
      <c r="VKC227" s="17"/>
      <c r="VKD227" s="17"/>
      <c r="VKE227" s="17"/>
      <c r="VKF227" s="17"/>
      <c r="VKG227" s="17"/>
      <c r="VKH227" s="17"/>
      <c r="VKI227" s="17"/>
      <c r="VKJ227" s="17"/>
      <c r="VKK227" s="17"/>
      <c r="VKL227" s="17"/>
      <c r="VKM227" s="17"/>
      <c r="VKN227" s="17"/>
      <c r="VKO227" s="17"/>
      <c r="VKP227" s="17"/>
      <c r="VKQ227" s="17"/>
      <c r="VKR227" s="17"/>
      <c r="VKS227" s="17"/>
      <c r="VKT227" s="17"/>
      <c r="VKU227" s="17"/>
      <c r="VKV227" s="17"/>
      <c r="VKW227" s="17"/>
      <c r="VKX227" s="17"/>
      <c r="VKY227" s="17"/>
      <c r="VKZ227" s="17"/>
      <c r="VLA227" s="17"/>
      <c r="VLB227" s="17"/>
      <c r="VLC227" s="17"/>
      <c r="VLD227" s="17"/>
      <c r="VLE227" s="17"/>
      <c r="VLF227" s="17"/>
      <c r="VLG227" s="17"/>
      <c r="VLH227" s="17"/>
      <c r="VLI227" s="17"/>
      <c r="VLJ227" s="17"/>
      <c r="VLK227" s="17"/>
      <c r="VLL227" s="17"/>
      <c r="VLM227" s="17"/>
      <c r="VLN227" s="17"/>
      <c r="VLO227" s="17"/>
      <c r="VLP227" s="17"/>
      <c r="VLQ227" s="17"/>
      <c r="VLR227" s="17"/>
      <c r="VLS227" s="17"/>
      <c r="VLT227" s="17"/>
      <c r="VLU227" s="17"/>
      <c r="VLV227" s="17"/>
      <c r="VLW227" s="17"/>
      <c r="VLX227" s="17"/>
      <c r="VLY227" s="17"/>
      <c r="VLZ227" s="17"/>
      <c r="VMA227" s="17"/>
      <c r="VMB227" s="17"/>
      <c r="VMC227" s="17"/>
      <c r="VMD227" s="17"/>
      <c r="VME227" s="17"/>
      <c r="VMF227" s="17"/>
      <c r="VMG227" s="17"/>
      <c r="VMH227" s="17"/>
      <c r="VMI227" s="17"/>
      <c r="VMJ227" s="17"/>
      <c r="VMK227" s="17"/>
      <c r="VML227" s="17"/>
      <c r="VMM227" s="17"/>
      <c r="VMN227" s="17"/>
      <c r="VMO227" s="17"/>
      <c r="VMP227" s="17"/>
      <c r="VMQ227" s="17"/>
      <c r="VMR227" s="17"/>
      <c r="VMS227" s="17"/>
      <c r="VMT227" s="17"/>
      <c r="VMU227" s="17"/>
      <c r="VMV227" s="17"/>
      <c r="VMW227" s="17"/>
      <c r="VMX227" s="17"/>
      <c r="VMY227" s="17"/>
      <c r="VMZ227" s="17"/>
      <c r="VNA227" s="17"/>
      <c r="VNB227" s="17"/>
      <c r="VNC227" s="17"/>
      <c r="VND227" s="17"/>
      <c r="VNE227" s="17"/>
      <c r="VNF227" s="17"/>
      <c r="VNG227" s="17"/>
      <c r="VNH227" s="17"/>
      <c r="VNI227" s="17"/>
      <c r="VNJ227" s="17"/>
      <c r="VNK227" s="17"/>
      <c r="VNL227" s="17"/>
      <c r="VNM227" s="17"/>
      <c r="VNN227" s="17"/>
      <c r="VNO227" s="17"/>
      <c r="VNP227" s="17"/>
      <c r="VNQ227" s="17"/>
      <c r="VNR227" s="17"/>
      <c r="VNS227" s="17"/>
      <c r="VNT227" s="17"/>
      <c r="VNU227" s="17"/>
      <c r="VNV227" s="17"/>
      <c r="VNW227" s="17"/>
      <c r="VNX227" s="17"/>
      <c r="VNY227" s="17"/>
      <c r="VNZ227" s="17"/>
      <c r="VOA227" s="17"/>
      <c r="VOB227" s="17"/>
      <c r="VOC227" s="17"/>
      <c r="VOD227" s="17"/>
      <c r="VOE227" s="17"/>
      <c r="VOF227" s="17"/>
      <c r="VOG227" s="17"/>
      <c r="VOH227" s="17"/>
      <c r="VOI227" s="17"/>
      <c r="VOJ227" s="17"/>
      <c r="VOK227" s="17"/>
      <c r="VOL227" s="17"/>
      <c r="VOM227" s="17"/>
      <c r="VON227" s="17"/>
      <c r="VOO227" s="17"/>
      <c r="VOP227" s="17"/>
      <c r="VOQ227" s="17"/>
      <c r="VOR227" s="17"/>
      <c r="VOS227" s="17"/>
      <c r="VOT227" s="17"/>
      <c r="VOU227" s="17"/>
      <c r="VOV227" s="17"/>
      <c r="VOW227" s="17"/>
      <c r="VOX227" s="17"/>
      <c r="VOY227" s="17"/>
      <c r="VOZ227" s="17"/>
      <c r="VPA227" s="17"/>
      <c r="VPB227" s="17"/>
      <c r="VPC227" s="17"/>
      <c r="VPD227" s="17"/>
      <c r="VPE227" s="17"/>
      <c r="VPF227" s="17"/>
      <c r="VPG227" s="17"/>
      <c r="VPH227" s="17"/>
      <c r="VPI227" s="17"/>
      <c r="VPJ227" s="17"/>
      <c r="VPK227" s="17"/>
      <c r="VPL227" s="17"/>
      <c r="VPM227" s="17"/>
      <c r="VPN227" s="17"/>
      <c r="VPO227" s="17"/>
      <c r="VPP227" s="17"/>
      <c r="VPQ227" s="17"/>
      <c r="VPR227" s="17"/>
      <c r="VPS227" s="17"/>
      <c r="VPT227" s="17"/>
      <c r="VPU227" s="17"/>
      <c r="VPV227" s="17"/>
      <c r="VPW227" s="17"/>
      <c r="VPX227" s="17"/>
      <c r="VPY227" s="17"/>
      <c r="VPZ227" s="17"/>
      <c r="VQA227" s="17"/>
      <c r="VQB227" s="17"/>
      <c r="VQC227" s="17"/>
      <c r="VQD227" s="17"/>
      <c r="VQE227" s="17"/>
      <c r="VQF227" s="17"/>
      <c r="VQG227" s="17"/>
      <c r="VQH227" s="17"/>
      <c r="VQI227" s="17"/>
      <c r="VQJ227" s="17"/>
      <c r="VQK227" s="17"/>
      <c r="VQL227" s="17"/>
      <c r="VQM227" s="17"/>
      <c r="VQN227" s="17"/>
      <c r="VQO227" s="17"/>
      <c r="VQP227" s="17"/>
      <c r="VQQ227" s="17"/>
      <c r="VQR227" s="17"/>
      <c r="VQS227" s="17"/>
      <c r="VQT227" s="17"/>
      <c r="VQU227" s="17"/>
      <c r="VQV227" s="17"/>
      <c r="VQW227" s="17"/>
      <c r="VQX227" s="17"/>
      <c r="VQY227" s="17"/>
      <c r="VQZ227" s="17"/>
      <c r="VRA227" s="17"/>
      <c r="VRB227" s="17"/>
      <c r="VRC227" s="17"/>
      <c r="VRD227" s="17"/>
      <c r="VRE227" s="17"/>
      <c r="VRF227" s="17"/>
      <c r="VRG227" s="17"/>
      <c r="VRH227" s="17"/>
      <c r="VRI227" s="17"/>
      <c r="VRJ227" s="17"/>
      <c r="VRK227" s="17"/>
      <c r="VRL227" s="17"/>
      <c r="VRM227" s="17"/>
      <c r="VRN227" s="17"/>
      <c r="VRO227" s="17"/>
      <c r="VRP227" s="17"/>
      <c r="VRQ227" s="17"/>
      <c r="VRR227" s="17"/>
      <c r="VRS227" s="17"/>
      <c r="VRT227" s="17"/>
      <c r="VRU227" s="17"/>
      <c r="VRV227" s="17"/>
      <c r="VRW227" s="17"/>
      <c r="VRX227" s="17"/>
      <c r="VRY227" s="17"/>
      <c r="VRZ227" s="17"/>
      <c r="VSA227" s="17"/>
      <c r="VSB227" s="17"/>
      <c r="VSC227" s="17"/>
      <c r="VSD227" s="17"/>
      <c r="VSE227" s="17"/>
      <c r="VSF227" s="17"/>
      <c r="VSG227" s="17"/>
      <c r="VSH227" s="17"/>
      <c r="VSI227" s="17"/>
      <c r="VSJ227" s="17"/>
      <c r="VSK227" s="17"/>
      <c r="VSL227" s="17"/>
      <c r="VSM227" s="17"/>
      <c r="VSN227" s="17"/>
      <c r="VSO227" s="17"/>
      <c r="VSP227" s="17"/>
      <c r="VSQ227" s="17"/>
      <c r="VSR227" s="17"/>
      <c r="VSS227" s="17"/>
      <c r="VST227" s="17"/>
      <c r="VSU227" s="17"/>
      <c r="VSV227" s="17"/>
      <c r="VSW227" s="17"/>
      <c r="VSX227" s="17"/>
      <c r="VSY227" s="17"/>
      <c r="VSZ227" s="17"/>
      <c r="VTA227" s="17"/>
      <c r="VTB227" s="17"/>
      <c r="VTC227" s="17"/>
      <c r="VTD227" s="17"/>
      <c r="VTE227" s="17"/>
      <c r="VTF227" s="17"/>
      <c r="VTG227" s="17"/>
      <c r="VTH227" s="17"/>
      <c r="VTI227" s="17"/>
      <c r="VTJ227" s="17"/>
      <c r="VTK227" s="17"/>
      <c r="VTL227" s="17"/>
      <c r="VTM227" s="17"/>
      <c r="VTN227" s="17"/>
      <c r="VTO227" s="17"/>
      <c r="VTP227" s="17"/>
      <c r="VTQ227" s="17"/>
      <c r="VTR227" s="17"/>
      <c r="VTS227" s="17"/>
      <c r="VTT227" s="17"/>
      <c r="VTU227" s="17"/>
      <c r="VTV227" s="17"/>
      <c r="VTW227" s="17"/>
      <c r="VTX227" s="17"/>
      <c r="VTY227" s="17"/>
      <c r="VTZ227" s="17"/>
      <c r="VUA227" s="17"/>
      <c r="VUB227" s="17"/>
      <c r="VUC227" s="17"/>
      <c r="VUD227" s="17"/>
      <c r="VUE227" s="17"/>
      <c r="VUF227" s="17"/>
      <c r="VUG227" s="17"/>
      <c r="VUH227" s="17"/>
      <c r="VUI227" s="17"/>
      <c r="VUJ227" s="17"/>
      <c r="VUK227" s="17"/>
      <c r="VUL227" s="17"/>
      <c r="VUM227" s="17"/>
      <c r="VUN227" s="17"/>
      <c r="VUO227" s="17"/>
      <c r="VUP227" s="17"/>
      <c r="VUQ227" s="17"/>
      <c r="VUR227" s="17"/>
      <c r="VUS227" s="17"/>
      <c r="VUT227" s="17"/>
      <c r="VUU227" s="17"/>
      <c r="VUV227" s="17"/>
      <c r="VUW227" s="17"/>
      <c r="VUX227" s="17"/>
      <c r="VUY227" s="17"/>
      <c r="VUZ227" s="17"/>
      <c r="VVA227" s="17"/>
      <c r="VVB227" s="17"/>
      <c r="VVC227" s="17"/>
      <c r="VVD227" s="17"/>
      <c r="VVE227" s="17"/>
      <c r="VVF227" s="17"/>
      <c r="VVG227" s="17"/>
      <c r="VVH227" s="17"/>
      <c r="VVI227" s="17"/>
      <c r="VVJ227" s="17"/>
      <c r="VVK227" s="17"/>
      <c r="VVL227" s="17"/>
      <c r="VVM227" s="17"/>
      <c r="VVN227" s="17"/>
      <c r="VVO227" s="17"/>
      <c r="VVP227" s="17"/>
      <c r="VVQ227" s="17"/>
      <c r="VVR227" s="17"/>
      <c r="VVS227" s="17"/>
      <c r="VVT227" s="17"/>
      <c r="VVU227" s="17"/>
      <c r="VVV227" s="17"/>
      <c r="VVW227" s="17"/>
      <c r="VVX227" s="17"/>
      <c r="VVY227" s="17"/>
      <c r="VVZ227" s="17"/>
      <c r="VWA227" s="17"/>
      <c r="VWB227" s="17"/>
      <c r="VWC227" s="17"/>
      <c r="VWD227" s="17"/>
      <c r="VWE227" s="17"/>
      <c r="VWF227" s="17"/>
      <c r="VWG227" s="17"/>
      <c r="VWH227" s="17"/>
      <c r="VWI227" s="17"/>
      <c r="VWJ227" s="17"/>
      <c r="VWK227" s="17"/>
      <c r="VWL227" s="17"/>
      <c r="VWM227" s="17"/>
      <c r="VWN227" s="17"/>
      <c r="VWO227" s="17"/>
      <c r="VWP227" s="17"/>
      <c r="VWQ227" s="17"/>
      <c r="VWR227" s="17"/>
      <c r="VWS227" s="17"/>
      <c r="VWT227" s="17"/>
      <c r="VWU227" s="17"/>
      <c r="VWV227" s="17"/>
      <c r="VWW227" s="17"/>
      <c r="VWX227" s="17"/>
      <c r="VWY227" s="17"/>
      <c r="VWZ227" s="17"/>
      <c r="VXA227" s="17"/>
      <c r="VXB227" s="17"/>
      <c r="VXC227" s="17"/>
      <c r="VXD227" s="17"/>
      <c r="VXE227" s="17"/>
      <c r="VXF227" s="17"/>
      <c r="VXG227" s="17"/>
      <c r="VXH227" s="17"/>
      <c r="VXI227" s="17"/>
      <c r="VXJ227" s="17"/>
      <c r="VXK227" s="17"/>
      <c r="VXL227" s="17"/>
      <c r="VXM227" s="17"/>
      <c r="VXN227" s="17"/>
      <c r="VXO227" s="17"/>
      <c r="VXP227" s="17"/>
      <c r="VXQ227" s="17"/>
      <c r="VXR227" s="17"/>
      <c r="VXS227" s="17"/>
      <c r="VXT227" s="17"/>
      <c r="VXU227" s="17"/>
      <c r="VXV227" s="17"/>
      <c r="VXW227" s="17"/>
      <c r="VXX227" s="17"/>
      <c r="VXY227" s="17"/>
      <c r="VXZ227" s="17"/>
      <c r="VYA227" s="17"/>
      <c r="VYB227" s="17"/>
      <c r="VYC227" s="17"/>
      <c r="VYD227" s="17"/>
      <c r="VYE227" s="17"/>
      <c r="VYF227" s="17"/>
      <c r="VYG227" s="17"/>
      <c r="VYH227" s="17"/>
      <c r="VYI227" s="17"/>
      <c r="VYJ227" s="17"/>
      <c r="VYK227" s="17"/>
      <c r="VYL227" s="17"/>
      <c r="VYM227" s="17"/>
      <c r="VYN227" s="17"/>
      <c r="VYO227" s="17"/>
      <c r="VYP227" s="17"/>
      <c r="VYQ227" s="17"/>
      <c r="VYR227" s="17"/>
      <c r="VYS227" s="17"/>
      <c r="VYT227" s="17"/>
      <c r="VYU227" s="17"/>
      <c r="VYV227" s="17"/>
      <c r="VYW227" s="17"/>
      <c r="VYX227" s="17"/>
      <c r="VYY227" s="17"/>
      <c r="VYZ227" s="17"/>
      <c r="VZA227" s="17"/>
      <c r="VZB227" s="17"/>
      <c r="VZC227" s="17"/>
      <c r="VZD227" s="17"/>
      <c r="VZE227" s="17"/>
      <c r="VZF227" s="17"/>
      <c r="VZG227" s="17"/>
      <c r="VZH227" s="17"/>
      <c r="VZI227" s="17"/>
      <c r="VZJ227" s="17"/>
      <c r="VZK227" s="17"/>
      <c r="VZL227" s="17"/>
      <c r="VZM227" s="17"/>
      <c r="VZN227" s="17"/>
      <c r="VZO227" s="17"/>
      <c r="VZP227" s="17"/>
      <c r="VZQ227" s="17"/>
      <c r="VZR227" s="17"/>
      <c r="VZS227" s="17"/>
      <c r="VZT227" s="17"/>
      <c r="VZU227" s="17"/>
      <c r="VZV227" s="17"/>
      <c r="VZW227" s="17"/>
      <c r="VZX227" s="17"/>
      <c r="VZY227" s="17"/>
      <c r="VZZ227" s="17"/>
      <c r="WAA227" s="17"/>
      <c r="WAB227" s="17"/>
      <c r="WAC227" s="17"/>
      <c r="WAD227" s="17"/>
      <c r="WAE227" s="17"/>
      <c r="WAF227" s="17"/>
      <c r="WAG227" s="17"/>
      <c r="WAH227" s="17"/>
      <c r="WAI227" s="17"/>
      <c r="WAJ227" s="17"/>
      <c r="WAK227" s="17"/>
      <c r="WAL227" s="17"/>
      <c r="WAM227" s="17"/>
      <c r="WAN227" s="17"/>
      <c r="WAO227" s="17"/>
      <c r="WAP227" s="17"/>
      <c r="WAQ227" s="17"/>
      <c r="WAR227" s="17"/>
      <c r="WAS227" s="17"/>
      <c r="WAT227" s="17"/>
      <c r="WAU227" s="17"/>
      <c r="WAV227" s="17"/>
      <c r="WAW227" s="17"/>
      <c r="WAX227" s="17"/>
      <c r="WAY227" s="17"/>
      <c r="WAZ227" s="17"/>
      <c r="WBA227" s="17"/>
      <c r="WBB227" s="17"/>
      <c r="WBC227" s="17"/>
      <c r="WBD227" s="17"/>
      <c r="WBE227" s="17"/>
      <c r="WBF227" s="17"/>
      <c r="WBG227" s="17"/>
      <c r="WBH227" s="17"/>
      <c r="WBI227" s="17"/>
      <c r="WBJ227" s="17"/>
      <c r="WBK227" s="17"/>
      <c r="WBL227" s="17"/>
      <c r="WBM227" s="17"/>
      <c r="WBN227" s="17"/>
      <c r="WBO227" s="17"/>
      <c r="WBP227" s="17"/>
      <c r="WBQ227" s="17"/>
      <c r="WBR227" s="17"/>
      <c r="WBS227" s="17"/>
      <c r="WBT227" s="17"/>
      <c r="WBU227" s="17"/>
      <c r="WBV227" s="17"/>
      <c r="WBW227" s="17"/>
      <c r="WBX227" s="17"/>
      <c r="WBY227" s="17"/>
      <c r="WBZ227" s="17"/>
      <c r="WCA227" s="17"/>
      <c r="WCB227" s="17"/>
      <c r="WCC227" s="17"/>
      <c r="WCD227" s="17"/>
      <c r="WCE227" s="17"/>
      <c r="WCF227" s="17"/>
      <c r="WCG227" s="17"/>
      <c r="WCH227" s="17"/>
      <c r="WCI227" s="17"/>
      <c r="WCJ227" s="17"/>
      <c r="WCK227" s="17"/>
      <c r="WCL227" s="17"/>
      <c r="WCM227" s="17"/>
      <c r="WCN227" s="17"/>
      <c r="WCO227" s="17"/>
      <c r="WCP227" s="17"/>
      <c r="WCQ227" s="17"/>
      <c r="WCR227" s="17"/>
      <c r="WCS227" s="17"/>
      <c r="WCT227" s="17"/>
      <c r="WCU227" s="17"/>
      <c r="WCV227" s="17"/>
      <c r="WCW227" s="17"/>
      <c r="WCX227" s="17"/>
      <c r="WCY227" s="17"/>
      <c r="WCZ227" s="17"/>
      <c r="WDA227" s="17"/>
      <c r="WDB227" s="17"/>
      <c r="WDC227" s="17"/>
      <c r="WDD227" s="17"/>
      <c r="WDE227" s="17"/>
      <c r="WDF227" s="17"/>
      <c r="WDG227" s="17"/>
      <c r="WDH227" s="17"/>
      <c r="WDI227" s="17"/>
      <c r="WDJ227" s="17"/>
      <c r="WDK227" s="17"/>
      <c r="WDL227" s="17"/>
      <c r="WDM227" s="17"/>
      <c r="WDN227" s="17"/>
      <c r="WDO227" s="17"/>
      <c r="WDP227" s="17"/>
      <c r="WDQ227" s="17"/>
      <c r="WDR227" s="17"/>
      <c r="WDS227" s="17"/>
      <c r="WDT227" s="17"/>
      <c r="WDU227" s="17"/>
      <c r="WDV227" s="17"/>
      <c r="WDW227" s="17"/>
      <c r="WDX227" s="17"/>
      <c r="WDY227" s="17"/>
      <c r="WDZ227" s="17"/>
      <c r="WEA227" s="17"/>
      <c r="WEB227" s="17"/>
      <c r="WEC227" s="17"/>
      <c r="WED227" s="17"/>
      <c r="WEE227" s="17"/>
      <c r="WEF227" s="17"/>
      <c r="WEG227" s="17"/>
      <c r="WEH227" s="17"/>
      <c r="WEI227" s="17"/>
      <c r="WEJ227" s="17"/>
      <c r="WEK227" s="17"/>
      <c r="WEL227" s="17"/>
      <c r="WEM227" s="17"/>
      <c r="WEN227" s="17"/>
      <c r="WEO227" s="17"/>
      <c r="WEP227" s="17"/>
      <c r="WEQ227" s="17"/>
      <c r="WER227" s="17"/>
      <c r="WES227" s="17"/>
      <c r="WET227" s="17"/>
      <c r="WEU227" s="17"/>
      <c r="WEV227" s="17"/>
      <c r="WEW227" s="17"/>
      <c r="WEX227" s="17"/>
      <c r="WEY227" s="17"/>
      <c r="WEZ227" s="17"/>
      <c r="WFA227" s="17"/>
      <c r="WFB227" s="17"/>
      <c r="WFC227" s="17"/>
      <c r="WFD227" s="17"/>
      <c r="WFE227" s="17"/>
      <c r="WFF227" s="17"/>
      <c r="WFG227" s="17"/>
      <c r="WFH227" s="17"/>
      <c r="WFI227" s="17"/>
      <c r="WFJ227" s="17"/>
      <c r="WFK227" s="17"/>
      <c r="WFL227" s="17"/>
      <c r="WFM227" s="17"/>
      <c r="WFN227" s="17"/>
      <c r="WFO227" s="17"/>
      <c r="WFP227" s="17"/>
      <c r="WFQ227" s="17"/>
      <c r="WFR227" s="17"/>
      <c r="WFS227" s="17"/>
      <c r="WFT227" s="17"/>
      <c r="WFU227" s="17"/>
      <c r="WFV227" s="17"/>
      <c r="WFW227" s="17"/>
      <c r="WFX227" s="17"/>
      <c r="WFY227" s="17"/>
      <c r="WFZ227" s="17"/>
      <c r="WGA227" s="17"/>
      <c r="WGB227" s="17"/>
      <c r="WGC227" s="17"/>
      <c r="WGD227" s="17"/>
      <c r="WGE227" s="17"/>
      <c r="WGF227" s="17"/>
      <c r="WGG227" s="17"/>
      <c r="WGH227" s="17"/>
      <c r="WGI227" s="17"/>
      <c r="WGJ227" s="17"/>
      <c r="WGK227" s="17"/>
      <c r="WGL227" s="17"/>
      <c r="WGM227" s="17"/>
      <c r="WGN227" s="17"/>
      <c r="WGO227" s="17"/>
      <c r="WGP227" s="17"/>
      <c r="WGQ227" s="17"/>
      <c r="WGR227" s="17"/>
      <c r="WGS227" s="17"/>
      <c r="WGT227" s="17"/>
      <c r="WGU227" s="17"/>
      <c r="WGV227" s="17"/>
      <c r="WGW227" s="17"/>
      <c r="WGX227" s="17"/>
      <c r="WGY227" s="17"/>
      <c r="WGZ227" s="17"/>
      <c r="WHA227" s="17"/>
      <c r="WHB227" s="17"/>
      <c r="WHC227" s="17"/>
      <c r="WHD227" s="17"/>
      <c r="WHE227" s="17"/>
      <c r="WHF227" s="17"/>
      <c r="WHG227" s="17"/>
      <c r="WHH227" s="17"/>
      <c r="WHI227" s="17"/>
      <c r="WHJ227" s="17"/>
      <c r="WHK227" s="17"/>
      <c r="WHL227" s="17"/>
      <c r="WHM227" s="17"/>
      <c r="WHN227" s="17"/>
      <c r="WHO227" s="17"/>
      <c r="WHP227" s="17"/>
      <c r="WHQ227" s="17"/>
      <c r="WHR227" s="17"/>
      <c r="WHS227" s="17"/>
      <c r="WHT227" s="17"/>
      <c r="WHU227" s="17"/>
      <c r="WHV227" s="17"/>
      <c r="WHW227" s="17"/>
      <c r="WHX227" s="17"/>
      <c r="WHY227" s="17"/>
      <c r="WHZ227" s="17"/>
      <c r="WIA227" s="17"/>
      <c r="WIB227" s="17"/>
      <c r="WIC227" s="17"/>
      <c r="WID227" s="17"/>
      <c r="WIE227" s="17"/>
      <c r="WIF227" s="17"/>
      <c r="WIG227" s="17"/>
      <c r="WIH227" s="17"/>
      <c r="WII227" s="17"/>
      <c r="WIJ227" s="17"/>
      <c r="WIK227" s="17"/>
      <c r="WIL227" s="17"/>
      <c r="WIM227" s="17"/>
      <c r="WIN227" s="17"/>
      <c r="WIO227" s="17"/>
      <c r="WIP227" s="17"/>
      <c r="WIQ227" s="17"/>
      <c r="WIR227" s="17"/>
      <c r="WIS227" s="17"/>
      <c r="WIT227" s="17"/>
      <c r="WIU227" s="17"/>
      <c r="WIV227" s="17"/>
      <c r="WIW227" s="17"/>
      <c r="WIX227" s="17"/>
      <c r="WIY227" s="17"/>
      <c r="WIZ227" s="17"/>
      <c r="WJA227" s="17"/>
      <c r="WJB227" s="17"/>
      <c r="WJC227" s="17"/>
      <c r="WJD227" s="17"/>
      <c r="WJE227" s="17"/>
      <c r="WJF227" s="17"/>
      <c r="WJG227" s="17"/>
      <c r="WJH227" s="17"/>
      <c r="WJI227" s="17"/>
      <c r="WJJ227" s="17"/>
      <c r="WJK227" s="17"/>
      <c r="WJL227" s="17"/>
      <c r="WJM227" s="17"/>
      <c r="WJN227" s="17"/>
      <c r="WJO227" s="17"/>
      <c r="WJP227" s="17"/>
      <c r="WJQ227" s="17"/>
      <c r="WJR227" s="17"/>
      <c r="WJS227" s="17"/>
      <c r="WJT227" s="17"/>
      <c r="WJU227" s="17"/>
      <c r="WJV227" s="17"/>
      <c r="WJW227" s="17"/>
      <c r="WJX227" s="17"/>
      <c r="WJY227" s="17"/>
      <c r="WJZ227" s="17"/>
      <c r="WKA227" s="17"/>
      <c r="WKB227" s="17"/>
      <c r="WKC227" s="17"/>
      <c r="WKD227" s="17"/>
      <c r="WKE227" s="17"/>
      <c r="WKF227" s="17"/>
      <c r="WKG227" s="17"/>
      <c r="WKH227" s="17"/>
      <c r="WKI227" s="17"/>
      <c r="WKJ227" s="17"/>
      <c r="WKK227" s="17"/>
      <c r="WKL227" s="17"/>
      <c r="WKM227" s="17"/>
      <c r="WKN227" s="17"/>
      <c r="WKO227" s="17"/>
      <c r="WKP227" s="17"/>
      <c r="WKQ227" s="17"/>
      <c r="WKR227" s="17"/>
      <c r="WKS227" s="17"/>
      <c r="WKT227" s="17"/>
      <c r="WKU227" s="17"/>
      <c r="WKV227" s="17"/>
      <c r="WKW227" s="17"/>
      <c r="WKX227" s="17"/>
      <c r="WKY227" s="17"/>
      <c r="WKZ227" s="17"/>
      <c r="WLA227" s="17"/>
      <c r="WLB227" s="17"/>
      <c r="WLC227" s="17"/>
      <c r="WLD227" s="17"/>
      <c r="WLE227" s="17"/>
      <c r="WLF227" s="17"/>
      <c r="WLG227" s="17"/>
      <c r="WLH227" s="17"/>
      <c r="WLI227" s="17"/>
      <c r="WLJ227" s="17"/>
      <c r="WLK227" s="17"/>
      <c r="WLL227" s="17"/>
      <c r="WLM227" s="17"/>
      <c r="WLN227" s="17"/>
      <c r="WLO227" s="17"/>
      <c r="WLP227" s="17"/>
      <c r="WLQ227" s="17"/>
      <c r="WLR227" s="17"/>
      <c r="WLS227" s="17"/>
      <c r="WLT227" s="17"/>
      <c r="WLU227" s="17"/>
      <c r="WLV227" s="17"/>
      <c r="WLW227" s="17"/>
      <c r="WLX227" s="17"/>
      <c r="WLY227" s="17"/>
      <c r="WLZ227" s="17"/>
      <c r="WMA227" s="17"/>
      <c r="WMB227" s="17"/>
      <c r="WMC227" s="17"/>
      <c r="WMD227" s="17"/>
      <c r="WME227" s="17"/>
      <c r="WMF227" s="17"/>
      <c r="WMG227" s="17"/>
      <c r="WMH227" s="17"/>
      <c r="WMI227" s="17"/>
      <c r="WMJ227" s="17"/>
      <c r="WMK227" s="17"/>
      <c r="WML227" s="17"/>
      <c r="WMM227" s="17"/>
      <c r="WMN227" s="17"/>
      <c r="WMO227" s="17"/>
      <c r="WMP227" s="17"/>
      <c r="WMQ227" s="17"/>
      <c r="WMR227" s="17"/>
      <c r="WMS227" s="17"/>
      <c r="WMT227" s="17"/>
      <c r="WMU227" s="17"/>
      <c r="WMV227" s="17"/>
      <c r="WMW227" s="17"/>
      <c r="WMX227" s="17"/>
      <c r="WMY227" s="17"/>
      <c r="WMZ227" s="17"/>
      <c r="WNA227" s="17"/>
      <c r="WNB227" s="17"/>
      <c r="WNC227" s="17"/>
      <c r="WND227" s="17"/>
      <c r="WNE227" s="17"/>
      <c r="WNF227" s="17"/>
      <c r="WNG227" s="17"/>
      <c r="WNH227" s="17"/>
      <c r="WNI227" s="17"/>
      <c r="WNJ227" s="17"/>
      <c r="WNK227" s="17"/>
      <c r="WNL227" s="17"/>
      <c r="WNM227" s="17"/>
      <c r="WNN227" s="17"/>
      <c r="WNO227" s="17"/>
      <c r="WNP227" s="17"/>
      <c r="WNQ227" s="17"/>
      <c r="WNR227" s="17"/>
      <c r="WNS227" s="17"/>
      <c r="WNT227" s="17"/>
      <c r="WNU227" s="17"/>
      <c r="WNV227" s="17"/>
      <c r="WNW227" s="17"/>
      <c r="WNX227" s="17"/>
      <c r="WNY227" s="17"/>
      <c r="WNZ227" s="17"/>
      <c r="WOA227" s="17"/>
      <c r="WOB227" s="17"/>
      <c r="WOC227" s="17"/>
      <c r="WOD227" s="17"/>
      <c r="WOE227" s="17"/>
      <c r="WOF227" s="17"/>
      <c r="WOG227" s="17"/>
      <c r="WOH227" s="17"/>
      <c r="WOI227" s="17"/>
      <c r="WOJ227" s="17"/>
      <c r="WOK227" s="17"/>
      <c r="WOL227" s="17"/>
      <c r="WOM227" s="17"/>
      <c r="WON227" s="17"/>
      <c r="WOO227" s="17"/>
      <c r="WOP227" s="17"/>
      <c r="WOQ227" s="17"/>
      <c r="WOR227" s="17"/>
      <c r="WOS227" s="17"/>
      <c r="WOT227" s="17"/>
      <c r="WOU227" s="17"/>
      <c r="WOV227" s="17"/>
      <c r="WOW227" s="17"/>
      <c r="WOX227" s="17"/>
      <c r="WOY227" s="17"/>
      <c r="WOZ227" s="17"/>
      <c r="WPA227" s="17"/>
      <c r="WPB227" s="17"/>
      <c r="WPC227" s="17"/>
      <c r="WPD227" s="17"/>
      <c r="WPE227" s="17"/>
      <c r="WPF227" s="17"/>
      <c r="WPG227" s="17"/>
      <c r="WPH227" s="17"/>
      <c r="WPI227" s="17"/>
      <c r="WPJ227" s="17"/>
      <c r="WPK227" s="17"/>
      <c r="WPL227" s="17"/>
      <c r="WPM227" s="17"/>
      <c r="WPN227" s="17"/>
      <c r="WPO227" s="17"/>
      <c r="WPP227" s="17"/>
      <c r="WPQ227" s="17"/>
      <c r="WPR227" s="17"/>
      <c r="WPS227" s="17"/>
      <c r="WPT227" s="17"/>
      <c r="WPU227" s="17"/>
      <c r="WPV227" s="17"/>
      <c r="WPW227" s="17"/>
      <c r="WPX227" s="17"/>
      <c r="WPY227" s="17"/>
      <c r="WPZ227" s="17"/>
      <c r="WQA227" s="17"/>
      <c r="WQB227" s="17"/>
      <c r="WQC227" s="17"/>
      <c r="WQD227" s="17"/>
      <c r="WQE227" s="17"/>
      <c r="WQF227" s="17"/>
      <c r="WQG227" s="17"/>
      <c r="WQH227" s="17"/>
      <c r="WQI227" s="17"/>
      <c r="WQJ227" s="17"/>
      <c r="WQK227" s="17"/>
      <c r="WQL227" s="17"/>
      <c r="WQM227" s="17"/>
      <c r="WQN227" s="17"/>
      <c r="WQO227" s="17"/>
      <c r="WQP227" s="17"/>
      <c r="WQQ227" s="17"/>
      <c r="WQR227" s="17"/>
      <c r="WQS227" s="17"/>
      <c r="WQT227" s="17"/>
      <c r="WQU227" s="17"/>
      <c r="WQV227" s="17"/>
      <c r="WQW227" s="17"/>
      <c r="WQX227" s="17"/>
      <c r="WQY227" s="17"/>
      <c r="WQZ227" s="17"/>
      <c r="WRA227" s="17"/>
      <c r="WRB227" s="17"/>
      <c r="WRC227" s="17"/>
      <c r="WRD227" s="17"/>
      <c r="WRE227" s="17"/>
      <c r="WRF227" s="17"/>
      <c r="WRG227" s="17"/>
      <c r="WRH227" s="17"/>
      <c r="WRI227" s="17"/>
      <c r="WRJ227" s="17"/>
      <c r="WRK227" s="17"/>
      <c r="WRL227" s="17"/>
      <c r="WRM227" s="17"/>
      <c r="WRN227" s="17"/>
      <c r="WRO227" s="17"/>
      <c r="WRP227" s="17"/>
      <c r="WRQ227" s="17"/>
      <c r="WRR227" s="17"/>
      <c r="WRS227" s="17"/>
      <c r="WRT227" s="17"/>
      <c r="WRU227" s="17"/>
      <c r="WRV227" s="17"/>
      <c r="WRW227" s="17"/>
      <c r="WRX227" s="17"/>
      <c r="WRY227" s="17"/>
      <c r="WRZ227" s="17"/>
      <c r="WSA227" s="17"/>
      <c r="WSB227" s="17"/>
      <c r="WSC227" s="17"/>
      <c r="WSD227" s="17"/>
      <c r="WSE227" s="17"/>
      <c r="WSF227" s="17"/>
      <c r="WSG227" s="17"/>
      <c r="WSH227" s="17"/>
      <c r="WSI227" s="17"/>
      <c r="WSJ227" s="17"/>
      <c r="WSK227" s="17"/>
      <c r="WSL227" s="17"/>
      <c r="WSM227" s="17"/>
      <c r="WSN227" s="17"/>
      <c r="WSO227" s="17"/>
      <c r="WSP227" s="17"/>
      <c r="WSQ227" s="17"/>
      <c r="WSR227" s="17"/>
      <c r="WSS227" s="17"/>
      <c r="WST227" s="17"/>
      <c r="WSU227" s="17"/>
      <c r="WSV227" s="17"/>
      <c r="WSW227" s="17"/>
      <c r="WSX227" s="17"/>
      <c r="WSY227" s="17"/>
      <c r="WSZ227" s="17"/>
      <c r="WTA227" s="17"/>
      <c r="WTB227" s="17"/>
      <c r="WTC227" s="17"/>
      <c r="WTD227" s="17"/>
      <c r="WTE227" s="17"/>
      <c r="WTF227" s="17"/>
      <c r="WTG227" s="17"/>
      <c r="WTH227" s="17"/>
      <c r="WTI227" s="17"/>
      <c r="WTJ227" s="17"/>
      <c r="WTK227" s="17"/>
      <c r="WTL227" s="17"/>
      <c r="WTM227" s="17"/>
      <c r="WTN227" s="17"/>
      <c r="WTO227" s="17"/>
      <c r="WTP227" s="17"/>
      <c r="WTQ227" s="17"/>
      <c r="WTR227" s="17"/>
      <c r="WTS227" s="17"/>
      <c r="WTT227" s="17"/>
      <c r="WTU227" s="17"/>
      <c r="WTV227" s="17"/>
      <c r="WTW227" s="17"/>
      <c r="WTX227" s="17"/>
      <c r="WTY227" s="17"/>
      <c r="WTZ227" s="17"/>
      <c r="WUA227" s="17"/>
      <c r="WUB227" s="17"/>
      <c r="WUC227" s="17"/>
      <c r="WUD227" s="17"/>
      <c r="WUE227" s="17"/>
      <c r="WUF227" s="17"/>
      <c r="WUG227" s="17"/>
      <c r="WUH227" s="17"/>
      <c r="WUI227" s="17"/>
      <c r="WUJ227" s="17"/>
      <c r="WUK227" s="17"/>
      <c r="WUL227" s="17"/>
      <c r="WUM227" s="17"/>
      <c r="WUN227" s="17"/>
      <c r="WUO227" s="17"/>
      <c r="WUP227" s="17"/>
      <c r="WUQ227" s="17"/>
      <c r="WUR227" s="17"/>
      <c r="WUS227" s="17"/>
      <c r="WUT227" s="17"/>
      <c r="WUU227" s="17"/>
      <c r="WUV227" s="17"/>
      <c r="WUW227" s="17"/>
      <c r="WUX227" s="17"/>
      <c r="WUY227" s="17"/>
      <c r="WUZ227" s="17"/>
      <c r="WVA227" s="17"/>
      <c r="WVB227" s="17"/>
      <c r="WVC227" s="17"/>
      <c r="WVD227" s="17"/>
      <c r="WVE227" s="17"/>
      <c r="WVF227" s="17"/>
      <c r="WVG227" s="17"/>
      <c r="WVH227" s="17"/>
      <c r="WVI227" s="17"/>
      <c r="WVJ227" s="17"/>
      <c r="WVK227" s="17"/>
      <c r="WVL227" s="17"/>
      <c r="WVM227" s="17"/>
      <c r="WVN227" s="17"/>
      <c r="WVO227" s="17"/>
      <c r="WVP227" s="17"/>
      <c r="WVQ227" s="17"/>
      <c r="WVR227" s="17"/>
      <c r="WVS227" s="17"/>
      <c r="WVT227" s="17"/>
      <c r="WVU227" s="17"/>
    </row>
    <row r="228" spans="1:16141" s="17" customFormat="1" ht="56.25" customHeight="1">
      <c r="A228" s="54">
        <v>7729314745</v>
      </c>
      <c r="B228" s="48" t="s">
        <v>285</v>
      </c>
      <c r="C228" s="48" t="s">
        <v>157</v>
      </c>
      <c r="D228" s="48" t="s">
        <v>294</v>
      </c>
      <c r="E228" s="48"/>
      <c r="F228" s="48"/>
      <c r="G228" s="67">
        <v>112.60899999999999</v>
      </c>
      <c r="H228" s="68">
        <v>100.17</v>
      </c>
      <c r="I228" s="68">
        <v>66.581999999999994</v>
      </c>
      <c r="J228" s="68">
        <v>14.548</v>
      </c>
      <c r="K228" s="68">
        <v>106.77</v>
      </c>
      <c r="L228" s="50">
        <f t="shared" si="85"/>
        <v>288.07</v>
      </c>
      <c r="M228" s="69">
        <v>7506.76</v>
      </c>
      <c r="N228" s="51">
        <v>10013.370000000001</v>
      </c>
      <c r="O228" s="69">
        <v>1805</v>
      </c>
      <c r="P228" s="51">
        <v>1870</v>
      </c>
      <c r="Q228" s="52">
        <f t="shared" si="93"/>
        <v>642069.49184000003</v>
      </c>
      <c r="R228" s="53">
        <f t="shared" si="86"/>
        <v>571145.29920000001</v>
      </c>
      <c r="S228" s="70">
        <f t="shared" si="94"/>
        <v>379634.58431999997</v>
      </c>
      <c r="T228" s="70">
        <f t="shared" si="95"/>
        <v>118469.74676000001</v>
      </c>
      <c r="U228" s="70">
        <f t="shared" si="96"/>
        <v>869467.61490000004</v>
      </c>
      <c r="V228" s="53">
        <f t="shared" si="87"/>
        <v>1938717.2451800001</v>
      </c>
      <c r="W228" s="71"/>
      <c r="X228" s="72"/>
      <c r="Y228" s="72"/>
      <c r="Z228" s="55"/>
      <c r="AA228" s="55"/>
      <c r="AB228" s="73"/>
      <c r="AC228" s="73"/>
      <c r="AD228" s="73"/>
      <c r="AE228" s="73"/>
      <c r="AF228" s="73"/>
      <c r="AG228" s="73"/>
      <c r="AH228" s="73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16"/>
      <c r="FU228" s="16"/>
      <c r="FV228" s="16"/>
      <c r="FW228" s="16"/>
      <c r="FX228" s="16"/>
      <c r="FY228" s="16"/>
      <c r="FZ228" s="16"/>
      <c r="GA228" s="16"/>
      <c r="GB228" s="16"/>
      <c r="GC228" s="16"/>
      <c r="GD228" s="16"/>
    </row>
    <row r="229" spans="1:16141" s="17" customFormat="1" ht="56.25" customHeight="1">
      <c r="A229" s="54">
        <v>7729314745</v>
      </c>
      <c r="B229" s="48" t="s">
        <v>285</v>
      </c>
      <c r="C229" s="48" t="s">
        <v>157</v>
      </c>
      <c r="D229" s="48" t="s">
        <v>287</v>
      </c>
      <c r="E229" s="48"/>
      <c r="F229" s="48"/>
      <c r="G229" s="67">
        <v>519.84799999999996</v>
      </c>
      <c r="H229" s="68">
        <v>80.25</v>
      </c>
      <c r="I229" s="68">
        <v>260.27199999999999</v>
      </c>
      <c r="J229" s="68">
        <v>78.929000000000002</v>
      </c>
      <c r="K229" s="68">
        <v>484.96100000000001</v>
      </c>
      <c r="L229" s="50">
        <f t="shared" si="85"/>
        <v>904.41200000000003</v>
      </c>
      <c r="M229" s="69">
        <v>2756.53</v>
      </c>
      <c r="N229" s="51">
        <v>2756.53</v>
      </c>
      <c r="O229" s="69">
        <v>1710</v>
      </c>
      <c r="P229" s="51">
        <v>1783.33</v>
      </c>
      <c r="Q229" s="52">
        <f t="shared" si="93"/>
        <v>544036.52744000009</v>
      </c>
      <c r="R229" s="53">
        <f t="shared" si="86"/>
        <v>83984.032500000016</v>
      </c>
      <c r="S229" s="70">
        <f t="shared" si="94"/>
        <v>272382.45616000006</v>
      </c>
      <c r="T229" s="70">
        <f t="shared" si="95"/>
        <v>76813.702800000028</v>
      </c>
      <c r="U229" s="70">
        <f t="shared" si="96"/>
        <v>471964.04520000017</v>
      </c>
      <c r="V229" s="53">
        <f t="shared" si="87"/>
        <v>905144.23666000029</v>
      </c>
      <c r="W229" s="71"/>
      <c r="X229" s="72"/>
      <c r="Y229" s="72"/>
      <c r="Z229" s="55"/>
      <c r="AA229" s="55"/>
      <c r="AB229" s="73"/>
      <c r="AC229" s="73"/>
      <c r="AD229" s="73"/>
      <c r="AE229" s="73"/>
      <c r="AF229" s="73"/>
      <c r="AG229" s="73"/>
      <c r="AH229" s="73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N229" s="16"/>
      <c r="EO229" s="16"/>
      <c r="EP229" s="16"/>
      <c r="EQ229" s="16"/>
      <c r="ER229" s="16"/>
      <c r="ES229" s="16"/>
      <c r="ET229" s="16"/>
      <c r="EU229" s="16"/>
      <c r="EV229" s="16"/>
      <c r="EW229" s="16"/>
      <c r="EX229" s="16"/>
      <c r="EY229" s="16"/>
      <c r="EZ229" s="16"/>
      <c r="FA229" s="16"/>
      <c r="FB229" s="16"/>
      <c r="FC229" s="16"/>
      <c r="FD229" s="16"/>
      <c r="FE229" s="16"/>
      <c r="FF229" s="16"/>
      <c r="FG229" s="16"/>
      <c r="FH229" s="16"/>
      <c r="FI229" s="16"/>
      <c r="FJ229" s="16"/>
      <c r="FK229" s="16"/>
      <c r="FL229" s="16"/>
      <c r="FM229" s="16"/>
      <c r="FN229" s="16"/>
      <c r="FO229" s="16"/>
      <c r="FP229" s="16"/>
      <c r="FQ229" s="16"/>
      <c r="FR229" s="16"/>
      <c r="FS229" s="16"/>
      <c r="FT229" s="16"/>
      <c r="FU229" s="16"/>
      <c r="FV229" s="16"/>
      <c r="FW229" s="16"/>
      <c r="FX229" s="16"/>
      <c r="FY229" s="16"/>
      <c r="FZ229" s="16"/>
      <c r="GA229" s="16"/>
      <c r="GB229" s="16"/>
      <c r="GC229" s="16"/>
      <c r="GD229" s="16"/>
    </row>
    <row r="230" spans="1:16141" s="17" customFormat="1" ht="56.25" customHeight="1">
      <c r="A230" s="54">
        <v>7729314745</v>
      </c>
      <c r="B230" s="48" t="s">
        <v>285</v>
      </c>
      <c r="C230" s="48" t="s">
        <v>60</v>
      </c>
      <c r="D230" s="48" t="s">
        <v>293</v>
      </c>
      <c r="E230" s="48"/>
      <c r="F230" s="48"/>
      <c r="G230" s="67">
        <v>1200.33</v>
      </c>
      <c r="H230" s="68">
        <v>1212.1589999999999</v>
      </c>
      <c r="I230" s="68">
        <v>725.029</v>
      </c>
      <c r="J230" s="68">
        <v>286.95499999999998</v>
      </c>
      <c r="K230" s="68">
        <v>1379.48</v>
      </c>
      <c r="L230" s="50">
        <f t="shared" si="85"/>
        <v>3603.623</v>
      </c>
      <c r="M230" s="69">
        <v>9727.5300000000007</v>
      </c>
      <c r="N230" s="51">
        <v>10106.950000000001</v>
      </c>
      <c r="O230" s="69">
        <v>1317.5</v>
      </c>
      <c r="P230" s="51">
        <v>1370</v>
      </c>
      <c r="Q230" s="52">
        <f t="shared" si="93"/>
        <v>10094811.309900001</v>
      </c>
      <c r="R230" s="53">
        <f>H230*(M230-O230)+0.01</f>
        <v>10194293.56477</v>
      </c>
      <c r="S230" s="70">
        <f t="shared" si="94"/>
        <v>6097515.6408700002</v>
      </c>
      <c r="T230" s="70">
        <f t="shared" si="95"/>
        <v>2507111.4872500002</v>
      </c>
      <c r="U230" s="70">
        <f t="shared" si="96"/>
        <v>12052447.786</v>
      </c>
      <c r="V230" s="53">
        <f t="shared" si="87"/>
        <v>30851368.478890002</v>
      </c>
      <c r="W230" s="71"/>
      <c r="X230" s="72"/>
      <c r="Y230" s="72"/>
      <c r="Z230" s="55"/>
      <c r="AA230" s="55"/>
      <c r="AB230" s="73"/>
      <c r="AC230" s="73"/>
      <c r="AD230" s="73"/>
      <c r="AE230" s="73"/>
      <c r="AF230" s="73"/>
      <c r="AG230" s="73"/>
      <c r="AH230" s="73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  <c r="EM230" s="16"/>
      <c r="EN230" s="16"/>
      <c r="EO230" s="16"/>
      <c r="EP230" s="16"/>
      <c r="EQ230" s="16"/>
      <c r="ER230" s="16"/>
      <c r="ES230" s="16"/>
      <c r="ET230" s="16"/>
      <c r="EU230" s="16"/>
      <c r="EV230" s="16"/>
      <c r="EW230" s="16"/>
      <c r="EX230" s="16"/>
      <c r="EY230" s="16"/>
      <c r="EZ230" s="16"/>
      <c r="FA230" s="16"/>
      <c r="FB230" s="16"/>
      <c r="FC230" s="16"/>
      <c r="FD230" s="16"/>
      <c r="FE230" s="16"/>
      <c r="FF230" s="16"/>
      <c r="FG230" s="16"/>
      <c r="FH230" s="16"/>
      <c r="FI230" s="16"/>
      <c r="FJ230" s="16"/>
      <c r="FK230" s="16"/>
      <c r="FL230" s="16"/>
      <c r="FM230" s="16"/>
      <c r="FN230" s="16"/>
      <c r="FO230" s="16"/>
      <c r="FP230" s="16"/>
      <c r="FQ230" s="16"/>
      <c r="FR230" s="16"/>
      <c r="FS230" s="16"/>
      <c r="FT230" s="16"/>
      <c r="FU230" s="16"/>
      <c r="FV230" s="16"/>
      <c r="FW230" s="16"/>
      <c r="FX230" s="16"/>
      <c r="FY230" s="16"/>
      <c r="FZ230" s="16"/>
      <c r="GA230" s="16"/>
      <c r="GB230" s="16"/>
      <c r="GC230" s="16"/>
      <c r="GD230" s="16"/>
    </row>
    <row r="231" spans="1:16141" s="17" customFormat="1" ht="56.25" customHeight="1">
      <c r="A231" s="54">
        <v>7729314745</v>
      </c>
      <c r="B231" s="48" t="s">
        <v>285</v>
      </c>
      <c r="C231" s="48" t="s">
        <v>47</v>
      </c>
      <c r="D231" s="48" t="s">
        <v>289</v>
      </c>
      <c r="E231" s="48"/>
      <c r="F231" s="48"/>
      <c r="G231" s="67">
        <v>221.46100000000001</v>
      </c>
      <c r="H231" s="68">
        <v>264.76299999999998</v>
      </c>
      <c r="I231" s="68">
        <v>167.334</v>
      </c>
      <c r="J231" s="68">
        <v>120.215</v>
      </c>
      <c r="K231" s="68">
        <v>226.99</v>
      </c>
      <c r="L231" s="50">
        <f t="shared" si="85"/>
        <v>779.30200000000002</v>
      </c>
      <c r="M231" s="69">
        <v>5818.79</v>
      </c>
      <c r="N231" s="51">
        <v>6938.57</v>
      </c>
      <c r="O231" s="69">
        <v>1641.67</v>
      </c>
      <c r="P231" s="51">
        <v>1641.67</v>
      </c>
      <c r="Q231" s="52">
        <f t="shared" si="93"/>
        <v>925069.17232000001</v>
      </c>
      <c r="R231" s="53">
        <f t="shared" si="86"/>
        <v>1105946.8225599998</v>
      </c>
      <c r="S231" s="70">
        <f t="shared" si="94"/>
        <v>698974.19808</v>
      </c>
      <c r="T231" s="70">
        <f t="shared" si="95"/>
        <v>636766.83349999995</v>
      </c>
      <c r="U231" s="70">
        <f t="shared" si="96"/>
        <v>1202343.331</v>
      </c>
      <c r="V231" s="53">
        <f>SUM(R231:U231)</f>
        <v>3644031.1851399997</v>
      </c>
      <c r="W231" s="77"/>
      <c r="X231" s="72"/>
      <c r="Y231" s="72"/>
      <c r="Z231" s="55"/>
      <c r="AA231" s="55"/>
      <c r="AB231" s="81"/>
      <c r="AC231" s="81"/>
      <c r="AD231" s="81"/>
      <c r="AE231" s="81"/>
      <c r="AF231" s="81"/>
      <c r="AG231" s="81"/>
      <c r="AH231" s="81"/>
    </row>
    <row r="232" spans="1:16141" s="17" customFormat="1" ht="56.25" customHeight="1">
      <c r="A232" s="54">
        <v>7729314745</v>
      </c>
      <c r="B232" s="48" t="s">
        <v>285</v>
      </c>
      <c r="C232" s="48" t="s">
        <v>288</v>
      </c>
      <c r="D232" s="48" t="s">
        <v>292</v>
      </c>
      <c r="E232" s="48"/>
      <c r="F232" s="48"/>
      <c r="G232" s="67">
        <v>4533.4889999999996</v>
      </c>
      <c r="H232" s="68">
        <v>3318.5109999999995</v>
      </c>
      <c r="I232" s="68">
        <v>3145.6880000000001</v>
      </c>
      <c r="J232" s="68">
        <v>2125.098</v>
      </c>
      <c r="K232" s="68">
        <v>3663.4250000000002</v>
      </c>
      <c r="L232" s="50">
        <f t="shared" si="85"/>
        <v>12252.721999999998</v>
      </c>
      <c r="M232" s="69">
        <v>8649.32</v>
      </c>
      <c r="N232" s="51">
        <v>8649.32</v>
      </c>
      <c r="O232" s="69">
        <v>2150</v>
      </c>
      <c r="P232" s="51">
        <v>2230</v>
      </c>
      <c r="Q232" s="52">
        <f t="shared" si="93"/>
        <v>29464595.727479994</v>
      </c>
      <c r="R232" s="53">
        <f>H232*(M232-O232)+0.01</f>
        <v>21568064.922519997</v>
      </c>
      <c r="S232" s="70">
        <f t="shared" si="94"/>
        <v>20444832.932160001</v>
      </c>
      <c r="T232" s="70">
        <f t="shared" si="95"/>
        <v>13641684.093359999</v>
      </c>
      <c r="U232" s="70">
        <f t="shared" si="96"/>
        <v>23516697.370999999</v>
      </c>
      <c r="V232" s="53">
        <f t="shared" si="87"/>
        <v>79171279.31904</v>
      </c>
      <c r="W232" s="77"/>
      <c r="X232" s="72"/>
      <c r="Y232" s="72"/>
      <c r="Z232" s="55"/>
      <c r="AA232" s="55"/>
      <c r="AB232" s="81"/>
      <c r="AC232" s="81"/>
      <c r="AD232" s="81"/>
      <c r="AE232" s="81"/>
      <c r="AF232" s="81"/>
      <c r="AG232" s="81"/>
      <c r="AH232" s="81"/>
    </row>
    <row r="233" spans="1:16141" s="28" customFormat="1" ht="63.75" hidden="1" customHeight="1" outlineLevel="1">
      <c r="A233" s="54" t="s">
        <v>307</v>
      </c>
      <c r="B233" s="48" t="s">
        <v>308</v>
      </c>
      <c r="C233" s="48" t="s">
        <v>3</v>
      </c>
      <c r="D233" s="48" t="s">
        <v>24</v>
      </c>
      <c r="E233" s="48"/>
      <c r="F233" s="48" t="s">
        <v>448</v>
      </c>
      <c r="G233" s="67">
        <v>61.82</v>
      </c>
      <c r="H233" s="68"/>
      <c r="I233" s="68"/>
      <c r="J233" s="68"/>
      <c r="K233" s="68"/>
      <c r="L233" s="68">
        <f t="shared" si="85"/>
        <v>0</v>
      </c>
      <c r="M233" s="69">
        <v>8069.69</v>
      </c>
      <c r="N233" s="51">
        <v>8902.17</v>
      </c>
      <c r="O233" s="69">
        <v>1375</v>
      </c>
      <c r="P233" s="51">
        <v>1450</v>
      </c>
      <c r="Q233" s="52">
        <f t="shared" si="93"/>
        <v>413865.73579999997</v>
      </c>
      <c r="R233" s="53">
        <f t="shared" si="86"/>
        <v>0</v>
      </c>
      <c r="S233" s="70">
        <f t="shared" si="94"/>
        <v>0</v>
      </c>
      <c r="T233" s="70">
        <f t="shared" si="95"/>
        <v>0</v>
      </c>
      <c r="U233" s="70">
        <f t="shared" si="96"/>
        <v>0</v>
      </c>
      <c r="V233" s="53">
        <f t="shared" si="87"/>
        <v>0</v>
      </c>
      <c r="W233" s="77"/>
      <c r="X233" s="72"/>
      <c r="Y233" s="72"/>
      <c r="Z233" s="55"/>
      <c r="AA233" s="55"/>
      <c r="AB233" s="81"/>
      <c r="AC233" s="81"/>
      <c r="AD233" s="81"/>
      <c r="AE233" s="81"/>
      <c r="AF233" s="81"/>
      <c r="AG233" s="81"/>
      <c r="AH233" s="81"/>
    </row>
    <row r="234" spans="1:16141" s="1" customFormat="1" ht="42.75" customHeight="1" collapsed="1">
      <c r="A234" s="129" t="s">
        <v>276</v>
      </c>
      <c r="B234" s="130"/>
      <c r="C234" s="130"/>
      <c r="D234" s="131"/>
      <c r="E234" s="59"/>
      <c r="F234" s="59"/>
      <c r="G234" s="49">
        <f>SUM(G219:G233)</f>
        <v>14233.829999999998</v>
      </c>
      <c r="H234" s="50">
        <f>SUM(H219:H233)</f>
        <v>11923.663</v>
      </c>
      <c r="I234" s="50">
        <f t="shared" ref="I234:K234" si="97">SUM(I219:I233)</f>
        <v>6747.3580000000002</v>
      </c>
      <c r="J234" s="50">
        <f t="shared" si="97"/>
        <v>3831.002</v>
      </c>
      <c r="K234" s="50">
        <f t="shared" si="97"/>
        <v>12107.429</v>
      </c>
      <c r="L234" s="50">
        <f>SUM(L219:L233)</f>
        <v>34609.45199999999</v>
      </c>
      <c r="M234" s="57"/>
      <c r="N234" s="57"/>
      <c r="O234" s="57"/>
      <c r="P234" s="57"/>
      <c r="Q234" s="60">
        <f>SUM(Q219:Q233)</f>
        <v>50530257.459579989</v>
      </c>
      <c r="R234" s="51">
        <f t="shared" ref="R234:U234" si="98">SUM(R219:R233)</f>
        <v>41318306.6127</v>
      </c>
      <c r="S234" s="51">
        <f t="shared" si="98"/>
        <v>30829030.724940002</v>
      </c>
      <c r="T234" s="51">
        <f t="shared" si="98"/>
        <v>18986650.889009997</v>
      </c>
      <c r="U234" s="51">
        <f t="shared" si="98"/>
        <v>47285058.81476</v>
      </c>
      <c r="V234" s="51">
        <f>SUM(V219:V233)</f>
        <v>138419047.04141</v>
      </c>
      <c r="W234" s="51">
        <v>11471154.800000001</v>
      </c>
      <c r="X234" s="53">
        <f>U234*0.36</f>
        <v>17022621.173313599</v>
      </c>
      <c r="Y234" s="51">
        <f>V234+W234-X234</f>
        <v>132867580.66809641</v>
      </c>
      <c r="Z234" s="55"/>
      <c r="AA234" s="55"/>
      <c r="AB234" s="3"/>
      <c r="AC234" s="3"/>
      <c r="AD234" s="3"/>
      <c r="AE234" s="3"/>
      <c r="AF234" s="3"/>
      <c r="AG234" s="3"/>
      <c r="AH234" s="3"/>
    </row>
    <row r="235" spans="1:16141" s="4" customFormat="1" ht="42.75" customHeight="1">
      <c r="A235" s="132" t="s">
        <v>233</v>
      </c>
      <c r="B235" s="133"/>
      <c r="C235" s="133"/>
      <c r="D235" s="134"/>
      <c r="E235" s="82"/>
      <c r="F235" s="82"/>
      <c r="G235" s="83">
        <f>G234+G217</f>
        <v>1706519.5864368631</v>
      </c>
      <c r="H235" s="84">
        <f t="shared" ref="H235" si="99">H234+H217</f>
        <v>1641408.8239999998</v>
      </c>
      <c r="I235" s="84">
        <f t="shared" ref="I235:T235" si="100">I234+I217</f>
        <v>801869.80244242086</v>
      </c>
      <c r="J235" s="84">
        <f t="shared" si="100"/>
        <v>381155.18319859577</v>
      </c>
      <c r="K235" s="84">
        <f t="shared" si="100"/>
        <v>1601634.6485427294</v>
      </c>
      <c r="L235" s="84">
        <f t="shared" si="100"/>
        <v>4426068.4581837468</v>
      </c>
      <c r="M235" s="85"/>
      <c r="N235" s="85"/>
      <c r="O235" s="85"/>
      <c r="P235" s="85"/>
      <c r="Q235" s="86">
        <f>Q234+Q217</f>
        <v>1261017942.0548568</v>
      </c>
      <c r="R235" s="30">
        <f t="shared" ref="R235" si="101">R234+R217</f>
        <v>1243894444.7144194</v>
      </c>
      <c r="S235" s="30">
        <f t="shared" si="100"/>
        <v>615872962.76609373</v>
      </c>
      <c r="T235" s="30">
        <f t="shared" si="100"/>
        <v>321080552.43865055</v>
      </c>
      <c r="U235" s="30">
        <f>U234+U217</f>
        <v>1440939454.2660391</v>
      </c>
      <c r="V235" s="30">
        <f>V234+V217</f>
        <v>3621787414.1852031</v>
      </c>
      <c r="W235" s="30">
        <f>W234+W217</f>
        <v>411871744.86999995</v>
      </c>
      <c r="X235" s="30">
        <f>X234+X217</f>
        <v>518738203.53577411</v>
      </c>
      <c r="Y235" s="30">
        <f>Y234+Y217</f>
        <v>3514920955.5194287</v>
      </c>
      <c r="Z235" s="25"/>
      <c r="AA235" s="25"/>
      <c r="AB235" s="25"/>
      <c r="AC235" s="25"/>
      <c r="AD235" s="25"/>
      <c r="AE235" s="25"/>
      <c r="AF235" s="25"/>
      <c r="AG235" s="25"/>
      <c r="AH235" s="25"/>
    </row>
    <row r="236" spans="1:16141" s="1" customFormat="1" ht="50.25" customHeight="1">
      <c r="A236" s="35"/>
      <c r="B236" s="36"/>
      <c r="C236" s="36"/>
      <c r="D236" s="36"/>
      <c r="E236" s="36"/>
      <c r="F236" s="36"/>
      <c r="G236" s="87"/>
      <c r="H236" s="61"/>
      <c r="I236" s="61"/>
      <c r="J236" s="3"/>
      <c r="K236" s="61"/>
      <c r="L236" s="61"/>
      <c r="M236" s="3"/>
      <c r="N236" s="3"/>
      <c r="O236" s="3"/>
      <c r="P236" s="3"/>
      <c r="Q236" s="37"/>
      <c r="R236" s="3"/>
      <c r="S236" s="3"/>
      <c r="T236" s="3"/>
      <c r="U236" s="3"/>
      <c r="V236" s="88"/>
      <c r="W236" s="136" t="s">
        <v>455</v>
      </c>
      <c r="X236" s="136"/>
      <c r="Y236" s="29">
        <v>9000</v>
      </c>
      <c r="Z236" s="89"/>
      <c r="AA236" s="3"/>
      <c r="AB236" s="3"/>
      <c r="AC236" s="3"/>
      <c r="AD236" s="3"/>
      <c r="AE236" s="3"/>
      <c r="AF236" s="3"/>
      <c r="AG236" s="3"/>
      <c r="AH236" s="3"/>
    </row>
    <row r="237" spans="1:16141" ht="67.5" hidden="1" customHeight="1">
      <c r="G237" s="92"/>
      <c r="H237" s="93"/>
      <c r="I237" s="93"/>
      <c r="W237" s="135"/>
      <c r="X237" s="135"/>
      <c r="Y237" s="33"/>
      <c r="Z237" s="95"/>
    </row>
    <row r="238" spans="1:16141" ht="63" customHeight="1">
      <c r="G238" s="92"/>
      <c r="H238" s="96"/>
      <c r="I238" s="93"/>
      <c r="R238" s="97"/>
      <c r="W238" s="136" t="s">
        <v>432</v>
      </c>
      <c r="X238" s="136"/>
      <c r="Y238" s="29">
        <v>3353879379.5100002</v>
      </c>
      <c r="Z238" s="95"/>
    </row>
    <row r="239" spans="1:16141" ht="63" customHeight="1">
      <c r="G239" s="92"/>
      <c r="H239" s="96"/>
      <c r="I239" s="93"/>
      <c r="R239" s="97"/>
      <c r="W239" s="138" t="s">
        <v>459</v>
      </c>
      <c r="X239" s="139"/>
      <c r="Y239" s="98">
        <v>-350000000</v>
      </c>
      <c r="Z239" s="95"/>
    </row>
    <row r="240" spans="1:16141" ht="63" customHeight="1">
      <c r="G240" s="92"/>
      <c r="H240" s="96"/>
      <c r="I240" s="93"/>
      <c r="R240" s="97"/>
      <c r="W240" s="138" t="s">
        <v>460</v>
      </c>
      <c r="X240" s="139"/>
      <c r="Y240" s="98">
        <v>-106656555.95999999</v>
      </c>
      <c r="Z240" s="95"/>
    </row>
    <row r="241" spans="1:34" ht="63" customHeight="1">
      <c r="G241" s="92"/>
      <c r="H241" s="96"/>
      <c r="I241" s="93"/>
      <c r="R241" s="97"/>
      <c r="W241" s="138" t="s">
        <v>461</v>
      </c>
      <c r="X241" s="139"/>
      <c r="Y241" s="98">
        <v>-27219426.579999998</v>
      </c>
      <c r="Z241" s="95"/>
    </row>
    <row r="242" spans="1:34" ht="63" customHeight="1">
      <c r="G242" s="92"/>
      <c r="H242" s="96"/>
      <c r="I242" s="93"/>
      <c r="R242" s="97"/>
      <c r="W242" s="137" t="s">
        <v>431</v>
      </c>
      <c r="X242" s="137"/>
      <c r="Y242" s="30">
        <f>Y235+Y236-Y238-Y239-Y240-Y241</f>
        <v>644926558.54942858</v>
      </c>
      <c r="Z242" s="95"/>
    </row>
    <row r="243" spans="1:34" s="7" customFormat="1" ht="21.75" customHeight="1">
      <c r="A243" s="99"/>
      <c r="B243" s="100"/>
      <c r="C243" s="100"/>
      <c r="D243" s="100"/>
      <c r="E243" s="100"/>
      <c r="F243" s="100"/>
      <c r="G243" s="101"/>
      <c r="H243" s="102"/>
      <c r="I243" s="22"/>
      <c r="J243" s="102"/>
      <c r="K243" s="102"/>
      <c r="L243" s="102"/>
      <c r="M243" s="6"/>
      <c r="N243" s="6"/>
      <c r="O243" s="6"/>
      <c r="P243" s="6"/>
      <c r="Q243" s="103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</row>
    <row r="244" spans="1:34" s="10" customFormat="1" ht="29.25" customHeight="1">
      <c r="A244" s="104"/>
      <c r="B244" s="105"/>
      <c r="C244" s="105"/>
      <c r="D244" s="105"/>
      <c r="E244" s="105"/>
      <c r="F244" s="105"/>
      <c r="G244" s="123"/>
      <c r="H244" s="123"/>
      <c r="I244" s="123"/>
      <c r="J244" s="123"/>
      <c r="K244" s="116"/>
      <c r="L244" s="117"/>
      <c r="M244" s="32"/>
      <c r="N244" s="24"/>
      <c r="O244" s="24"/>
      <c r="P244" s="32"/>
      <c r="Q244" s="106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</row>
    <row r="245" spans="1:34" s="7" customFormat="1" ht="29.25" customHeight="1">
      <c r="A245" s="99"/>
      <c r="B245" s="100"/>
      <c r="C245" s="100"/>
      <c r="D245" s="100"/>
      <c r="E245" s="100"/>
      <c r="F245" s="100"/>
      <c r="G245" s="101"/>
      <c r="H245" s="102"/>
      <c r="I245" s="22"/>
      <c r="J245" s="102"/>
      <c r="K245" s="8"/>
      <c r="L245" s="9"/>
      <c r="M245" s="21"/>
      <c r="N245" s="22"/>
      <c r="O245" s="22"/>
      <c r="P245" s="21"/>
      <c r="Q245" s="103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</row>
    <row r="246" spans="1:34" s="7" customFormat="1" ht="29.25" customHeight="1">
      <c r="A246" s="99"/>
      <c r="B246" s="100"/>
      <c r="C246" s="100"/>
      <c r="D246" s="100"/>
      <c r="E246" s="100"/>
      <c r="F246" s="100"/>
      <c r="G246" s="107"/>
      <c r="H246" s="108"/>
      <c r="I246" s="22"/>
      <c r="J246" s="109"/>
      <c r="K246" s="6"/>
      <c r="L246" s="6"/>
      <c r="M246" s="6"/>
      <c r="N246" s="22"/>
      <c r="O246" s="22"/>
      <c r="P246" s="6"/>
      <c r="Q246" s="103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</row>
    <row r="247" spans="1:34" s="10" customFormat="1" ht="12.75" customHeight="1">
      <c r="A247" s="104"/>
      <c r="B247" s="105"/>
      <c r="C247" s="105"/>
      <c r="D247" s="105"/>
      <c r="E247" s="105"/>
      <c r="F247" s="105"/>
      <c r="G247" s="106"/>
      <c r="H247" s="24"/>
      <c r="I247" s="11"/>
      <c r="J247" s="11"/>
      <c r="K247" s="12"/>
      <c r="L247" s="12"/>
      <c r="M247" s="23"/>
      <c r="N247" s="24"/>
      <c r="O247" s="24"/>
      <c r="P247" s="23"/>
      <c r="Q247" s="106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</row>
    <row r="248" spans="1:34" s="10" customFormat="1" ht="12.75" customHeight="1">
      <c r="A248" s="104"/>
      <c r="B248" s="105"/>
      <c r="C248" s="105"/>
      <c r="D248" s="105"/>
      <c r="E248" s="105"/>
      <c r="F248" s="105"/>
      <c r="G248" s="106"/>
      <c r="H248" s="24"/>
      <c r="I248" s="24"/>
      <c r="J248" s="24"/>
      <c r="K248" s="24"/>
      <c r="L248" s="24"/>
      <c r="M248" s="24"/>
      <c r="N248" s="24"/>
      <c r="O248" s="24"/>
      <c r="P248" s="24"/>
      <c r="Q248" s="106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</row>
    <row r="249" spans="1:34" s="4" customFormat="1" ht="12.75" customHeight="1">
      <c r="A249" s="110"/>
      <c r="B249" s="111"/>
      <c r="C249" s="111"/>
      <c r="D249" s="111"/>
      <c r="E249" s="111"/>
      <c r="F249" s="111"/>
      <c r="G249" s="112"/>
      <c r="H249" s="25"/>
      <c r="I249" s="25"/>
      <c r="J249" s="25"/>
      <c r="K249" s="25"/>
      <c r="L249" s="25"/>
      <c r="M249" s="25"/>
      <c r="N249" s="25"/>
      <c r="O249" s="25"/>
      <c r="P249" s="25"/>
      <c r="Q249" s="112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</row>
    <row r="250" spans="1:34" s="5" customFormat="1" ht="12.75" customHeight="1">
      <c r="A250" s="113"/>
      <c r="B250" s="114"/>
      <c r="C250" s="114"/>
      <c r="D250" s="114"/>
      <c r="E250" s="114"/>
      <c r="F250" s="114"/>
      <c r="G250" s="94"/>
      <c r="H250" s="26"/>
      <c r="I250" s="26"/>
      <c r="J250" s="26"/>
      <c r="K250" s="26"/>
      <c r="L250" s="26"/>
      <c r="M250" s="26"/>
      <c r="N250" s="26"/>
      <c r="O250" s="26"/>
      <c r="P250" s="26"/>
      <c r="Q250" s="94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</row>
  </sheetData>
  <autoFilter ref="A5:WVV236"/>
  <mergeCells count="27">
    <mergeCell ref="W237:X237"/>
    <mergeCell ref="W238:X238"/>
    <mergeCell ref="W242:X242"/>
    <mergeCell ref="W236:X236"/>
    <mergeCell ref="W239:X239"/>
    <mergeCell ref="W240:X240"/>
    <mergeCell ref="W241:X241"/>
    <mergeCell ref="Y3:Y4"/>
    <mergeCell ref="A6:Y6"/>
    <mergeCell ref="A218:D218"/>
    <mergeCell ref="A217:D217"/>
    <mergeCell ref="A234:D234"/>
    <mergeCell ref="G3:L3"/>
    <mergeCell ref="M3:N3"/>
    <mergeCell ref="A3:A4"/>
    <mergeCell ref="B3:B4"/>
    <mergeCell ref="C3:C4"/>
    <mergeCell ref="D3:D4"/>
    <mergeCell ref="G244:J244"/>
    <mergeCell ref="A235:D235"/>
    <mergeCell ref="X3:X4"/>
    <mergeCell ref="E3:E4"/>
    <mergeCell ref="F3:F4"/>
    <mergeCell ref="H1:P1"/>
    <mergeCell ref="O3:P3"/>
    <mergeCell ref="Q3:V3"/>
    <mergeCell ref="W3:W4"/>
  </mergeCells>
  <printOptions horizontalCentered="1" verticalCentered="1"/>
  <pageMargins left="0.19685039370078741" right="0.19685039370078741" top="0.70866141732283472" bottom="0.47244094488188981" header="0" footer="0.19685039370078741"/>
  <pageSetup paperSize="9" scale="33" fitToHeight="0" orientation="landscape" r:id="rId1"/>
  <headerFooter differentFirst="1">
    <oddFooter>&amp;C&amp;P</oddFooter>
  </headerFooter>
  <colBreaks count="1" manualBreakCount="1">
    <brk id="16" max="29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</vt:lpstr>
      <vt:lpstr>'2022'!Заголовки_для_печати</vt:lpstr>
      <vt:lpstr>'2022'!Область_печати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proninam</dc:creator>
  <cp:lastModifiedBy>minfin user</cp:lastModifiedBy>
  <cp:lastPrinted>2022-06-03T17:19:45Z</cp:lastPrinted>
  <dcterms:created xsi:type="dcterms:W3CDTF">2021-02-25T12:19:40Z</dcterms:created>
  <dcterms:modified xsi:type="dcterms:W3CDTF">2022-06-03T17:19:48Z</dcterms:modified>
</cp:coreProperties>
</file>